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Departamento Pessoal\Downloads\"/>
    </mc:Choice>
  </mc:AlternateContent>
  <xr:revisionPtr revIDLastSave="0" documentId="13_ncr:1_{5B6B7A4E-9356-4011-AA75-2A3816BCA31D}" xr6:coauthVersionLast="45" xr6:coauthVersionMax="45" xr10:uidLastSave="{00000000-0000-0000-0000-000000000000}"/>
  <bookViews>
    <workbookView xWindow="-120" yWindow="-120" windowWidth="29040" windowHeight="15840" firstSheet="4" activeTab="11" xr2:uid="{00000000-000D-0000-FFFF-FFFF00000000}"/>
  </bookViews>
  <sheets>
    <sheet name="2024-JANEIRO" sheetId="14" r:id="rId1"/>
    <sheet name="2024-FEVEREIRO" sheetId="12" r:id="rId2"/>
    <sheet name="2024-MARÇO" sheetId="15" r:id="rId3"/>
    <sheet name="2024-ABRIL" sheetId="16" r:id="rId4"/>
    <sheet name="2024-MAIO" sheetId="17" r:id="rId5"/>
    <sheet name="2024-JUNHO" sheetId="18" r:id="rId6"/>
    <sheet name="2024-JULHO" sheetId="20" r:id="rId7"/>
    <sheet name="2024-AGOSTO" sheetId="21" r:id="rId8"/>
    <sheet name="2024-SETEMBRO" sheetId="24" r:id="rId9"/>
    <sheet name="2024-OUTUBRO" sheetId="23" r:id="rId10"/>
    <sheet name="2024-NOVEMBRO" sheetId="25" r:id="rId11"/>
    <sheet name="2024-DEZEMBRO " sheetId="26" r:id="rId12"/>
  </sheets>
  <calcPr calcId="181029" iterateDelta="1E-4"/>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00" i="26" l="1"/>
  <c r="C100" i="26"/>
  <c r="H99" i="26"/>
  <c r="G99" i="26"/>
  <c r="H98" i="26"/>
  <c r="G98" i="26"/>
  <c r="E98" i="26"/>
  <c r="E100" i="26" s="1"/>
  <c r="H97" i="26"/>
  <c r="H100" i="26" s="1"/>
  <c r="G97" i="26"/>
  <c r="G100" i="26" s="1"/>
  <c r="I95" i="26"/>
  <c r="I99" i="26" s="1"/>
  <c r="I94" i="26"/>
  <c r="I98" i="26" s="1"/>
  <c r="I93" i="26"/>
  <c r="I92" i="26"/>
  <c r="I91" i="26"/>
  <c r="I90" i="26"/>
  <c r="I89" i="26"/>
  <c r="I88" i="26"/>
  <c r="I97" i="26" s="1"/>
  <c r="I100" i="26" s="1"/>
  <c r="E83" i="26"/>
  <c r="E103" i="26" s="1"/>
  <c r="D83" i="26"/>
  <c r="C83" i="26"/>
  <c r="I82" i="26"/>
  <c r="H82" i="26"/>
  <c r="G82" i="26"/>
  <c r="I81" i="26"/>
  <c r="H81" i="26"/>
  <c r="G81" i="26"/>
  <c r="I80" i="26"/>
  <c r="H80" i="26"/>
  <c r="G80" i="26"/>
  <c r="I79" i="26"/>
  <c r="H79" i="26"/>
  <c r="G79" i="26"/>
  <c r="I78" i="26"/>
  <c r="I83" i="26" s="1"/>
  <c r="H78" i="26"/>
  <c r="H83" i="26" s="1"/>
  <c r="G78" i="26"/>
  <c r="G83" i="26" s="1"/>
  <c r="I73" i="26"/>
  <c r="J69" i="26"/>
  <c r="I69" i="26"/>
  <c r="H69" i="26"/>
  <c r="G69" i="26"/>
  <c r="D69" i="26"/>
  <c r="J52" i="26"/>
  <c r="J51" i="26"/>
  <c r="J50" i="26"/>
  <c r="J49" i="26"/>
  <c r="J48" i="26"/>
  <c r="G48" i="26"/>
  <c r="J47" i="26"/>
  <c r="G47" i="26"/>
  <c r="J46" i="26"/>
  <c r="G46" i="26"/>
  <c r="J45" i="26"/>
  <c r="G45" i="26"/>
  <c r="G49" i="26" s="1"/>
  <c r="J44" i="26"/>
  <c r="G44" i="26"/>
  <c r="J43" i="26"/>
  <c r="G43" i="26"/>
  <c r="J42" i="26"/>
  <c r="G42" i="26"/>
  <c r="J41" i="26"/>
  <c r="G41" i="26"/>
  <c r="J40" i="26"/>
  <c r="G40" i="26"/>
  <c r="J39" i="26"/>
  <c r="G39" i="26"/>
  <c r="J38" i="26"/>
  <c r="G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D103" i="26" l="1"/>
  <c r="C103" i="26"/>
  <c r="G103" i="26"/>
  <c r="H103" i="26"/>
  <c r="I103" i="26"/>
  <c r="G50" i="26"/>
  <c r="G51" i="26"/>
  <c r="G52" i="26"/>
  <c r="J29" i="25"/>
  <c r="J29" i="23"/>
  <c r="D100" i="25"/>
  <c r="C100" i="25"/>
  <c r="H99" i="25"/>
  <c r="G99" i="25"/>
  <c r="H98" i="25"/>
  <c r="G98" i="25"/>
  <c r="G100" i="25" s="1"/>
  <c r="E98" i="25"/>
  <c r="E100" i="25" s="1"/>
  <c r="H97" i="25"/>
  <c r="H100" i="25" s="1"/>
  <c r="G97" i="25"/>
  <c r="I95" i="25"/>
  <c r="I99" i="25" s="1"/>
  <c r="I94" i="25"/>
  <c r="I98" i="25" s="1"/>
  <c r="I93" i="25"/>
  <c r="I92" i="25"/>
  <c r="I91" i="25"/>
  <c r="I90" i="25"/>
  <c r="I89" i="25"/>
  <c r="I97" i="25" s="1"/>
  <c r="I100" i="25" s="1"/>
  <c r="I88" i="25"/>
  <c r="E83" i="25"/>
  <c r="E103" i="25" s="1"/>
  <c r="D83" i="25"/>
  <c r="C83" i="25"/>
  <c r="C103" i="25" s="1"/>
  <c r="I82" i="25"/>
  <c r="H82" i="25"/>
  <c r="G82" i="25"/>
  <c r="I81" i="25"/>
  <c r="H81" i="25"/>
  <c r="G81" i="25"/>
  <c r="G83" i="25" s="1"/>
  <c r="I80" i="25"/>
  <c r="H80" i="25"/>
  <c r="G80" i="25"/>
  <c r="I79" i="25"/>
  <c r="H79" i="25"/>
  <c r="G79" i="25"/>
  <c r="I78" i="25"/>
  <c r="I83" i="25" s="1"/>
  <c r="H78" i="25"/>
  <c r="H83" i="25" s="1"/>
  <c r="G78" i="25"/>
  <c r="I73" i="25"/>
  <c r="J69" i="25"/>
  <c r="I69" i="25"/>
  <c r="H103" i="25" s="1"/>
  <c r="H69" i="25"/>
  <c r="G69" i="25"/>
  <c r="D69" i="25"/>
  <c r="D103" i="25" s="1"/>
  <c r="J52" i="25"/>
  <c r="J51" i="25"/>
  <c r="J50" i="25"/>
  <c r="J49" i="25"/>
  <c r="J48" i="25"/>
  <c r="G48" i="25"/>
  <c r="J47" i="25"/>
  <c r="G47" i="25"/>
  <c r="J46" i="25"/>
  <c r="G46" i="25"/>
  <c r="J45" i="25"/>
  <c r="G45" i="25"/>
  <c r="G52" i="25" s="1"/>
  <c r="J44" i="25"/>
  <c r="G44" i="25"/>
  <c r="J43" i="25"/>
  <c r="G43" i="25"/>
  <c r="J42" i="25"/>
  <c r="G42" i="25"/>
  <c r="J41" i="25"/>
  <c r="G41" i="25"/>
  <c r="J40" i="25"/>
  <c r="G40" i="25"/>
  <c r="J39" i="25"/>
  <c r="G39" i="25"/>
  <c r="J38" i="25"/>
  <c r="G38" i="25"/>
  <c r="J37" i="25"/>
  <c r="J36" i="25"/>
  <c r="J35" i="25"/>
  <c r="J34" i="25"/>
  <c r="J33" i="25"/>
  <c r="J32" i="25"/>
  <c r="J31" i="25"/>
  <c r="J30" i="25"/>
  <c r="J28" i="25"/>
  <c r="J27" i="25"/>
  <c r="J26" i="25"/>
  <c r="J25" i="25"/>
  <c r="J24" i="25"/>
  <c r="J23" i="25"/>
  <c r="J22" i="25"/>
  <c r="J21" i="25"/>
  <c r="J20" i="25"/>
  <c r="J19" i="25"/>
  <c r="J18" i="25"/>
  <c r="J17" i="25"/>
  <c r="J16" i="25"/>
  <c r="J15" i="25"/>
  <c r="J14" i="25"/>
  <c r="J13" i="25"/>
  <c r="J12" i="25"/>
  <c r="J11" i="25"/>
  <c r="J10" i="25"/>
  <c r="J9" i="25"/>
  <c r="J8" i="25"/>
  <c r="G103" i="25" l="1"/>
  <c r="I103" i="25"/>
  <c r="G49" i="25"/>
  <c r="G50" i="25"/>
  <c r="G51" i="25"/>
  <c r="D103" i="24"/>
  <c r="C103" i="24"/>
  <c r="H100" i="24"/>
  <c r="D100" i="24"/>
  <c r="C100" i="24"/>
  <c r="H99" i="24"/>
  <c r="G99" i="24"/>
  <c r="I98" i="24"/>
  <c r="H98" i="24"/>
  <c r="G98" i="24"/>
  <c r="E98" i="24"/>
  <c r="E100" i="24" s="1"/>
  <c r="H97" i="24"/>
  <c r="G97" i="24"/>
  <c r="G100" i="24" s="1"/>
  <c r="I95" i="24"/>
  <c r="I99" i="24" s="1"/>
  <c r="I94" i="24"/>
  <c r="I93" i="24"/>
  <c r="I92" i="24"/>
  <c r="I91" i="24"/>
  <c r="I90" i="24"/>
  <c r="I89" i="24"/>
  <c r="I88" i="24"/>
  <c r="I97" i="24" s="1"/>
  <c r="I100" i="24" s="1"/>
  <c r="E83" i="24"/>
  <c r="E103" i="24" s="1"/>
  <c r="D83" i="24"/>
  <c r="C83" i="24"/>
  <c r="I82" i="24"/>
  <c r="H82" i="24"/>
  <c r="G82" i="24"/>
  <c r="I81" i="24"/>
  <c r="I83" i="24" s="1"/>
  <c r="H81" i="24"/>
  <c r="G81" i="24"/>
  <c r="I80" i="24"/>
  <c r="H80" i="24"/>
  <c r="G80" i="24"/>
  <c r="I79" i="24"/>
  <c r="H79" i="24"/>
  <c r="H83" i="24" s="1"/>
  <c r="H103" i="24" s="1"/>
  <c r="G79" i="24"/>
  <c r="I78" i="24"/>
  <c r="H78" i="24"/>
  <c r="G78" i="24"/>
  <c r="G83" i="24" s="1"/>
  <c r="I73" i="24"/>
  <c r="J69" i="24"/>
  <c r="I69" i="24"/>
  <c r="H69" i="24"/>
  <c r="G69" i="24"/>
  <c r="D69" i="24"/>
  <c r="J52" i="24"/>
  <c r="J51" i="24"/>
  <c r="J50" i="24"/>
  <c r="J49" i="24"/>
  <c r="J48" i="24"/>
  <c r="G48" i="24"/>
  <c r="J47" i="24"/>
  <c r="G47" i="24"/>
  <c r="J46" i="24"/>
  <c r="G46" i="24"/>
  <c r="G52" i="24" s="1"/>
  <c r="J45" i="24"/>
  <c r="G45" i="24"/>
  <c r="G49" i="24" s="1"/>
  <c r="J44" i="24"/>
  <c r="G44" i="24"/>
  <c r="J43" i="24"/>
  <c r="G43" i="24"/>
  <c r="J42" i="24"/>
  <c r="G42" i="24"/>
  <c r="J41" i="24"/>
  <c r="G41" i="24"/>
  <c r="J40" i="24"/>
  <c r="G40" i="24"/>
  <c r="J39" i="24"/>
  <c r="G39" i="24"/>
  <c r="J38" i="24"/>
  <c r="G38" i="24"/>
  <c r="J37" i="24"/>
  <c r="J36" i="24"/>
  <c r="J35" i="24"/>
  <c r="J34" i="24"/>
  <c r="J33" i="24"/>
  <c r="J32" i="24"/>
  <c r="J31" i="24"/>
  <c r="J30" i="24"/>
  <c r="J28" i="24"/>
  <c r="J27" i="24"/>
  <c r="J26" i="24"/>
  <c r="J25" i="24"/>
  <c r="J24" i="24"/>
  <c r="J23" i="24"/>
  <c r="J22" i="24"/>
  <c r="J21" i="24"/>
  <c r="J20" i="24"/>
  <c r="J19" i="24"/>
  <c r="J18" i="24"/>
  <c r="J17" i="24"/>
  <c r="J16" i="24"/>
  <c r="J15" i="24"/>
  <c r="J14" i="24"/>
  <c r="J13" i="24"/>
  <c r="J12" i="24"/>
  <c r="J11" i="24"/>
  <c r="J10" i="24"/>
  <c r="J9" i="24"/>
  <c r="J8" i="24"/>
  <c r="G103" i="24" l="1"/>
  <c r="I103" i="24"/>
  <c r="G51" i="24"/>
  <c r="G50" i="24"/>
  <c r="D100" i="23"/>
  <c r="C100" i="23"/>
  <c r="H99" i="23"/>
  <c r="G99" i="23"/>
  <c r="H98" i="23"/>
  <c r="G98" i="23"/>
  <c r="E98" i="23"/>
  <c r="E100" i="23" s="1"/>
  <c r="H97" i="23"/>
  <c r="H100" i="23" s="1"/>
  <c r="G97" i="23"/>
  <c r="G100" i="23" s="1"/>
  <c r="I95" i="23"/>
  <c r="I99" i="23" s="1"/>
  <c r="I94" i="23"/>
  <c r="I98" i="23" s="1"/>
  <c r="I93" i="23"/>
  <c r="I92" i="23"/>
  <c r="I91" i="23"/>
  <c r="I90" i="23"/>
  <c r="I89" i="23"/>
  <c r="I88" i="23"/>
  <c r="I97" i="23" s="1"/>
  <c r="E83" i="23"/>
  <c r="E103" i="23" s="1"/>
  <c r="D83" i="23"/>
  <c r="C83" i="23"/>
  <c r="C103" i="23" s="1"/>
  <c r="I82" i="23"/>
  <c r="H82" i="23"/>
  <c r="G82" i="23"/>
  <c r="I81" i="23"/>
  <c r="H81" i="23"/>
  <c r="G81" i="23"/>
  <c r="I80" i="23"/>
  <c r="H80" i="23"/>
  <c r="G80" i="23"/>
  <c r="I79" i="23"/>
  <c r="H79" i="23"/>
  <c r="G79" i="23"/>
  <c r="H78" i="23"/>
  <c r="H83" i="23" s="1"/>
  <c r="G78" i="23"/>
  <c r="G83" i="23" s="1"/>
  <c r="I73" i="23"/>
  <c r="I78" i="23" s="1"/>
  <c r="I83" i="23" s="1"/>
  <c r="J69" i="23"/>
  <c r="I69" i="23"/>
  <c r="H103" i="23" s="1"/>
  <c r="H69" i="23"/>
  <c r="G69" i="23"/>
  <c r="D69" i="23"/>
  <c r="D103" i="23" s="1"/>
  <c r="J52" i="23"/>
  <c r="J51" i="23"/>
  <c r="J50" i="23"/>
  <c r="J49" i="23"/>
  <c r="J48" i="23"/>
  <c r="G48" i="23"/>
  <c r="J47" i="23"/>
  <c r="G47" i="23"/>
  <c r="J46" i="23"/>
  <c r="G46" i="23"/>
  <c r="J45" i="23"/>
  <c r="G45" i="23"/>
  <c r="G49" i="23" s="1"/>
  <c r="J44" i="23"/>
  <c r="G44" i="23"/>
  <c r="J43" i="23"/>
  <c r="G43" i="23"/>
  <c r="J42" i="23"/>
  <c r="G42" i="23"/>
  <c r="J41" i="23"/>
  <c r="G41" i="23"/>
  <c r="J40" i="23"/>
  <c r="G40" i="23"/>
  <c r="J39" i="23"/>
  <c r="G39" i="23"/>
  <c r="J38" i="23"/>
  <c r="G38" i="23"/>
  <c r="J37" i="23"/>
  <c r="J36" i="23"/>
  <c r="J35" i="23"/>
  <c r="J34" i="23"/>
  <c r="J33" i="23"/>
  <c r="J32" i="23"/>
  <c r="J31" i="23"/>
  <c r="J30" i="23"/>
  <c r="J28" i="23"/>
  <c r="J27" i="23"/>
  <c r="J26" i="23"/>
  <c r="J25" i="23"/>
  <c r="J24" i="23"/>
  <c r="J23" i="23"/>
  <c r="J22" i="23"/>
  <c r="J21" i="23"/>
  <c r="J20" i="23"/>
  <c r="J19" i="23"/>
  <c r="J18" i="23"/>
  <c r="J17" i="23"/>
  <c r="J16" i="23"/>
  <c r="J15" i="23"/>
  <c r="J14" i="23"/>
  <c r="J13" i="23"/>
  <c r="J12" i="23"/>
  <c r="J11" i="23"/>
  <c r="J10" i="23"/>
  <c r="J9" i="23"/>
  <c r="J8" i="23"/>
  <c r="G52" i="23" l="1"/>
  <c r="I100" i="23"/>
  <c r="G103" i="23"/>
  <c r="I103" i="23"/>
  <c r="G50" i="23"/>
  <c r="G51" i="23"/>
  <c r="I93" i="21"/>
  <c r="E100" i="21" l="1"/>
  <c r="D100" i="21"/>
  <c r="C100" i="21"/>
  <c r="H99" i="21"/>
  <c r="G99" i="21"/>
  <c r="H98" i="21"/>
  <c r="G98" i="21"/>
  <c r="E98" i="21"/>
  <c r="H97" i="21"/>
  <c r="H100" i="21" s="1"/>
  <c r="G97" i="21"/>
  <c r="G100" i="21" s="1"/>
  <c r="I95" i="21"/>
  <c r="I99" i="21" s="1"/>
  <c r="I94" i="21"/>
  <c r="I98" i="21" s="1"/>
  <c r="I92" i="21"/>
  <c r="I91" i="21"/>
  <c r="I90" i="21"/>
  <c r="I89" i="21"/>
  <c r="I88" i="21"/>
  <c r="I97" i="21" s="1"/>
  <c r="I100" i="21" s="1"/>
  <c r="E83" i="21"/>
  <c r="E103" i="21" s="1"/>
  <c r="D83" i="21"/>
  <c r="C83" i="21"/>
  <c r="C103" i="21" s="1"/>
  <c r="I82" i="21"/>
  <c r="H82" i="21"/>
  <c r="G82" i="21"/>
  <c r="I81" i="21"/>
  <c r="H81" i="21"/>
  <c r="G81" i="21"/>
  <c r="I80" i="21"/>
  <c r="H80" i="21"/>
  <c r="G80" i="21"/>
  <c r="I79" i="21"/>
  <c r="H79" i="21"/>
  <c r="G79" i="21"/>
  <c r="I78" i="21"/>
  <c r="H78" i="21"/>
  <c r="G78" i="21"/>
  <c r="G83" i="21" s="1"/>
  <c r="I73" i="21"/>
  <c r="J69" i="21"/>
  <c r="I69" i="21"/>
  <c r="H69" i="21"/>
  <c r="G103" i="21" s="1"/>
  <c r="G69" i="21"/>
  <c r="D69" i="21"/>
  <c r="D103" i="21" s="1"/>
  <c r="J52" i="21"/>
  <c r="J51" i="21"/>
  <c r="J50" i="21"/>
  <c r="J49" i="21"/>
  <c r="J48" i="21"/>
  <c r="G48" i="21"/>
  <c r="J47" i="21"/>
  <c r="G47" i="21"/>
  <c r="J46" i="21"/>
  <c r="G46" i="21"/>
  <c r="J45" i="21"/>
  <c r="G45" i="21"/>
  <c r="G52" i="21" s="1"/>
  <c r="J44" i="21"/>
  <c r="G44" i="21"/>
  <c r="J43" i="21"/>
  <c r="G43" i="21"/>
  <c r="J42" i="21"/>
  <c r="G42" i="21"/>
  <c r="J41" i="21"/>
  <c r="G41" i="21"/>
  <c r="J40" i="21"/>
  <c r="G40" i="21"/>
  <c r="J39" i="21"/>
  <c r="G39" i="21"/>
  <c r="J38" i="21"/>
  <c r="G38" i="21"/>
  <c r="J37" i="21"/>
  <c r="J36" i="21"/>
  <c r="J35" i="21"/>
  <c r="J34" i="21"/>
  <c r="J33" i="21"/>
  <c r="J32" i="21"/>
  <c r="J31" i="21"/>
  <c r="J30" i="21"/>
  <c r="J28" i="21"/>
  <c r="J27" i="21"/>
  <c r="J26" i="21"/>
  <c r="J25" i="21"/>
  <c r="J24" i="21"/>
  <c r="J23" i="21"/>
  <c r="J22" i="21"/>
  <c r="J21" i="21"/>
  <c r="J20" i="21"/>
  <c r="J19" i="21"/>
  <c r="J18" i="21"/>
  <c r="J17" i="21"/>
  <c r="J16" i="21"/>
  <c r="J15" i="21"/>
  <c r="J14" i="21"/>
  <c r="J13" i="21"/>
  <c r="J12" i="21"/>
  <c r="J11" i="21"/>
  <c r="J10" i="21"/>
  <c r="J9" i="21"/>
  <c r="J8" i="21"/>
  <c r="I83" i="21" l="1"/>
  <c r="I103" i="21" s="1"/>
  <c r="H83" i="21"/>
  <c r="H103" i="21"/>
  <c r="G49" i="21"/>
  <c r="G50" i="21"/>
  <c r="G51" i="21"/>
  <c r="C103" i="20"/>
  <c r="D100" i="20"/>
  <c r="C100" i="20"/>
  <c r="H99" i="20"/>
  <c r="G99" i="20"/>
  <c r="H98" i="20"/>
  <c r="H100" i="20" s="1"/>
  <c r="G98" i="20"/>
  <c r="E98" i="20"/>
  <c r="E100" i="20" s="1"/>
  <c r="H97" i="20"/>
  <c r="G97" i="20"/>
  <c r="G100" i="20" s="1"/>
  <c r="I95" i="20"/>
  <c r="I99" i="20" s="1"/>
  <c r="I94" i="20"/>
  <c r="I98" i="20" s="1"/>
  <c r="I92" i="20"/>
  <c r="I91" i="20"/>
  <c r="I90" i="20"/>
  <c r="I89" i="20"/>
  <c r="I88" i="20"/>
  <c r="I97" i="20" s="1"/>
  <c r="I100" i="20" s="1"/>
  <c r="E83" i="20"/>
  <c r="E103" i="20" s="1"/>
  <c r="D83" i="20"/>
  <c r="C83" i="20"/>
  <c r="I82" i="20"/>
  <c r="H82" i="20"/>
  <c r="G82" i="20"/>
  <c r="I81" i="20"/>
  <c r="H81" i="20"/>
  <c r="G81" i="20"/>
  <c r="G83" i="20" s="1"/>
  <c r="I80" i="20"/>
  <c r="H80" i="20"/>
  <c r="G80" i="20"/>
  <c r="I79" i="20"/>
  <c r="H79" i="20"/>
  <c r="G79" i="20"/>
  <c r="I78" i="20"/>
  <c r="I83" i="20" s="1"/>
  <c r="H78" i="20"/>
  <c r="H83" i="20" s="1"/>
  <c r="G78" i="20"/>
  <c r="I73" i="20"/>
  <c r="J69" i="20"/>
  <c r="I69" i="20"/>
  <c r="H69" i="20"/>
  <c r="G69" i="20"/>
  <c r="D69" i="20"/>
  <c r="D103" i="20" s="1"/>
  <c r="J52" i="20"/>
  <c r="J51" i="20"/>
  <c r="J50" i="20"/>
  <c r="J49" i="20"/>
  <c r="J48" i="20"/>
  <c r="G48" i="20"/>
  <c r="J47" i="20"/>
  <c r="G47" i="20"/>
  <c r="J46" i="20"/>
  <c r="G46" i="20"/>
  <c r="J45" i="20"/>
  <c r="G45" i="20"/>
  <c r="G52" i="20" s="1"/>
  <c r="J44" i="20"/>
  <c r="G44" i="20"/>
  <c r="J43" i="20"/>
  <c r="G43" i="20"/>
  <c r="J42" i="20"/>
  <c r="G42" i="20"/>
  <c r="J41" i="20"/>
  <c r="G41" i="20"/>
  <c r="J40" i="20"/>
  <c r="G40" i="20"/>
  <c r="J39" i="20"/>
  <c r="G39" i="20"/>
  <c r="J38" i="20"/>
  <c r="G38" i="20"/>
  <c r="J37" i="20"/>
  <c r="J36" i="20"/>
  <c r="J35" i="20"/>
  <c r="J34" i="20"/>
  <c r="J33" i="20"/>
  <c r="J32" i="20"/>
  <c r="J31" i="20"/>
  <c r="J30" i="20"/>
  <c r="J28" i="20"/>
  <c r="J27" i="20"/>
  <c r="J26" i="20"/>
  <c r="J25" i="20"/>
  <c r="J24" i="20"/>
  <c r="J23" i="20"/>
  <c r="J22" i="20"/>
  <c r="J21" i="20"/>
  <c r="J20" i="20"/>
  <c r="J19" i="20"/>
  <c r="J18" i="20"/>
  <c r="J17" i="20"/>
  <c r="J16" i="20"/>
  <c r="J15" i="20"/>
  <c r="J14" i="20"/>
  <c r="J13" i="20"/>
  <c r="J12" i="20"/>
  <c r="J11" i="20"/>
  <c r="J10" i="20"/>
  <c r="J9" i="20"/>
  <c r="J8" i="20"/>
  <c r="G103" i="20" l="1"/>
  <c r="I103" i="20"/>
  <c r="H103" i="20"/>
  <c r="G49" i="20"/>
  <c r="G50" i="20"/>
  <c r="G51" i="20"/>
  <c r="C103" i="18"/>
  <c r="E100" i="18"/>
  <c r="D100" i="18"/>
  <c r="C100" i="18"/>
  <c r="H99" i="18"/>
  <c r="G99" i="18"/>
  <c r="I98" i="18"/>
  <c r="H98" i="18"/>
  <c r="G98" i="18"/>
  <c r="E98" i="18"/>
  <c r="H97" i="18"/>
  <c r="H100" i="18" s="1"/>
  <c r="G97" i="18"/>
  <c r="G100" i="18" s="1"/>
  <c r="I95" i="18"/>
  <c r="I99" i="18" s="1"/>
  <c r="I94" i="18"/>
  <c r="I92" i="18"/>
  <c r="I91" i="18"/>
  <c r="I90" i="18"/>
  <c r="I89" i="18"/>
  <c r="I88" i="18"/>
  <c r="I97" i="18" s="1"/>
  <c r="G83" i="18"/>
  <c r="E83" i="18"/>
  <c r="E103" i="18" s="1"/>
  <c r="D83" i="18"/>
  <c r="C83" i="18"/>
  <c r="I82" i="18"/>
  <c r="H82" i="18"/>
  <c r="G82" i="18"/>
  <c r="I81" i="18"/>
  <c r="H81" i="18"/>
  <c r="G81" i="18"/>
  <c r="I80" i="18"/>
  <c r="H80" i="18"/>
  <c r="G80" i="18"/>
  <c r="I79" i="18"/>
  <c r="H79" i="18"/>
  <c r="G79" i="18"/>
  <c r="I78" i="18"/>
  <c r="I83" i="18" s="1"/>
  <c r="H78" i="18"/>
  <c r="H83" i="18" s="1"/>
  <c r="G78" i="18"/>
  <c r="I73" i="18"/>
  <c r="J69" i="18"/>
  <c r="I69" i="18"/>
  <c r="H69" i="18"/>
  <c r="G69" i="18"/>
  <c r="D69" i="18"/>
  <c r="D103" i="18" s="1"/>
  <c r="J52" i="18"/>
  <c r="J51" i="18"/>
  <c r="J50" i="18"/>
  <c r="J49" i="18"/>
  <c r="J48" i="18"/>
  <c r="G48" i="18"/>
  <c r="J47" i="18"/>
  <c r="G47" i="18"/>
  <c r="J46" i="18"/>
  <c r="G46" i="18"/>
  <c r="J45" i="18"/>
  <c r="G45" i="18"/>
  <c r="G52" i="18" s="1"/>
  <c r="J44" i="18"/>
  <c r="G44" i="18"/>
  <c r="J43" i="18"/>
  <c r="G43" i="18"/>
  <c r="J42" i="18"/>
  <c r="G42" i="18"/>
  <c r="J41" i="18"/>
  <c r="G41" i="18"/>
  <c r="J40" i="18"/>
  <c r="G40" i="18"/>
  <c r="J39" i="18"/>
  <c r="G39" i="18"/>
  <c r="J38" i="18"/>
  <c r="G38" i="18"/>
  <c r="J37" i="18"/>
  <c r="J36" i="18"/>
  <c r="J35" i="18"/>
  <c r="J34" i="18"/>
  <c r="J33" i="18"/>
  <c r="J32" i="18"/>
  <c r="J31" i="18"/>
  <c r="J30" i="18"/>
  <c r="J28" i="18"/>
  <c r="J27" i="18"/>
  <c r="J26" i="18"/>
  <c r="J25" i="18"/>
  <c r="J24" i="18"/>
  <c r="J23" i="18"/>
  <c r="J22" i="18"/>
  <c r="J21" i="18"/>
  <c r="J20" i="18"/>
  <c r="J19" i="18"/>
  <c r="J18" i="18"/>
  <c r="J17" i="18"/>
  <c r="J16" i="18"/>
  <c r="J15" i="18"/>
  <c r="J14" i="18"/>
  <c r="J13" i="18"/>
  <c r="J12" i="18"/>
  <c r="J11" i="18"/>
  <c r="J10" i="18"/>
  <c r="J9" i="18"/>
  <c r="J8" i="18"/>
  <c r="G103" i="18" l="1"/>
  <c r="I103" i="18"/>
  <c r="I100" i="18"/>
  <c r="H103" i="18"/>
  <c r="G49" i="18"/>
  <c r="G50" i="18"/>
  <c r="G51" i="18"/>
  <c r="D100" i="17"/>
  <c r="C100" i="17"/>
  <c r="H99" i="17"/>
  <c r="G99" i="17"/>
  <c r="H98" i="17"/>
  <c r="G98" i="17"/>
  <c r="E98" i="17"/>
  <c r="E100" i="17" s="1"/>
  <c r="H97" i="17"/>
  <c r="H100" i="17" s="1"/>
  <c r="G97" i="17"/>
  <c r="G100" i="17" s="1"/>
  <c r="I95" i="17"/>
  <c r="I99" i="17" s="1"/>
  <c r="I94" i="17"/>
  <c r="I98" i="17" s="1"/>
  <c r="I92" i="17"/>
  <c r="I91" i="17"/>
  <c r="I90" i="17"/>
  <c r="I89" i="17"/>
  <c r="I88" i="17"/>
  <c r="I97" i="17" s="1"/>
  <c r="I100" i="17" s="1"/>
  <c r="E83" i="17"/>
  <c r="E103" i="17" s="1"/>
  <c r="D83" i="17"/>
  <c r="C83" i="17"/>
  <c r="C103" i="17" s="1"/>
  <c r="I82" i="17"/>
  <c r="H82" i="17"/>
  <c r="G82" i="17"/>
  <c r="I81" i="17"/>
  <c r="I83" i="17" s="1"/>
  <c r="H81" i="17"/>
  <c r="G81" i="17"/>
  <c r="I80" i="17"/>
  <c r="H80" i="17"/>
  <c r="G80" i="17"/>
  <c r="I79" i="17"/>
  <c r="H79" i="17"/>
  <c r="G79" i="17"/>
  <c r="I78" i="17"/>
  <c r="H78" i="17"/>
  <c r="H83" i="17" s="1"/>
  <c r="G78" i="17"/>
  <c r="G83" i="17" s="1"/>
  <c r="I73" i="17"/>
  <c r="J69" i="17"/>
  <c r="I69" i="17"/>
  <c r="H69" i="17"/>
  <c r="G69" i="17"/>
  <c r="D69" i="17"/>
  <c r="D103" i="17" s="1"/>
  <c r="J52" i="17"/>
  <c r="J51" i="17"/>
  <c r="J50" i="17"/>
  <c r="G50" i="17"/>
  <c r="J49" i="17"/>
  <c r="J48" i="17"/>
  <c r="G48" i="17"/>
  <c r="J47" i="17"/>
  <c r="G47" i="17"/>
  <c r="J46" i="17"/>
  <c r="G46" i="17"/>
  <c r="J45" i="17"/>
  <c r="G45" i="17"/>
  <c r="G52" i="17" s="1"/>
  <c r="J44" i="17"/>
  <c r="G44" i="17"/>
  <c r="J43" i="17"/>
  <c r="G43" i="17"/>
  <c r="J42" i="17"/>
  <c r="G42" i="17"/>
  <c r="J41" i="17"/>
  <c r="G41" i="17"/>
  <c r="J40" i="17"/>
  <c r="G40" i="17"/>
  <c r="J39" i="17"/>
  <c r="G39" i="17"/>
  <c r="J38" i="17"/>
  <c r="G38" i="17"/>
  <c r="J37" i="17"/>
  <c r="J36" i="17"/>
  <c r="J35" i="17"/>
  <c r="J34" i="17"/>
  <c r="J33" i="17"/>
  <c r="J32" i="17"/>
  <c r="J31" i="17"/>
  <c r="J30" i="17"/>
  <c r="J28" i="17"/>
  <c r="J27" i="17"/>
  <c r="J26" i="17"/>
  <c r="J25" i="17"/>
  <c r="J24" i="17"/>
  <c r="J23" i="17"/>
  <c r="J22" i="17"/>
  <c r="J21" i="17"/>
  <c r="J20" i="17"/>
  <c r="J19" i="17"/>
  <c r="J18" i="17"/>
  <c r="J17" i="17"/>
  <c r="J16" i="17"/>
  <c r="J15" i="17"/>
  <c r="J14" i="17"/>
  <c r="J13" i="17"/>
  <c r="J12" i="17"/>
  <c r="J11" i="17"/>
  <c r="J10" i="17"/>
  <c r="J9" i="17"/>
  <c r="J8" i="17"/>
  <c r="G103" i="17" l="1"/>
  <c r="H103" i="17"/>
  <c r="I103" i="17"/>
  <c r="G49" i="17"/>
  <c r="G51" i="17"/>
  <c r="D100" i="16"/>
  <c r="C100" i="16"/>
  <c r="H99" i="16"/>
  <c r="G99" i="16"/>
  <c r="H98" i="16"/>
  <c r="G98" i="16"/>
  <c r="E98" i="16"/>
  <c r="E100" i="16" s="1"/>
  <c r="I97" i="16"/>
  <c r="H97" i="16"/>
  <c r="H100" i="16" s="1"/>
  <c r="G97" i="16"/>
  <c r="G100" i="16" s="1"/>
  <c r="I95" i="16"/>
  <c r="I99" i="16" s="1"/>
  <c r="I94" i="16"/>
  <c r="I98" i="16" s="1"/>
  <c r="I92" i="16"/>
  <c r="I91" i="16"/>
  <c r="I90" i="16"/>
  <c r="I89" i="16"/>
  <c r="I88" i="16"/>
  <c r="E83" i="16"/>
  <c r="D83" i="16"/>
  <c r="C83" i="16"/>
  <c r="C103" i="16" s="1"/>
  <c r="I82" i="16"/>
  <c r="H82" i="16"/>
  <c r="G82" i="16"/>
  <c r="I81" i="16"/>
  <c r="H81" i="16"/>
  <c r="G81" i="16"/>
  <c r="I80" i="16"/>
  <c r="H80" i="16"/>
  <c r="G80" i="16"/>
  <c r="I79" i="16"/>
  <c r="H79" i="16"/>
  <c r="G79" i="16"/>
  <c r="I78" i="16"/>
  <c r="I83" i="16" s="1"/>
  <c r="H78" i="16"/>
  <c r="H83" i="16" s="1"/>
  <c r="G78" i="16"/>
  <c r="G83" i="16" s="1"/>
  <c r="I73" i="16"/>
  <c r="J69" i="16"/>
  <c r="I69" i="16"/>
  <c r="H103" i="16" s="1"/>
  <c r="H69" i="16"/>
  <c r="G103" i="16" s="1"/>
  <c r="G69" i="16"/>
  <c r="D69" i="16"/>
  <c r="D103" i="16" s="1"/>
  <c r="J52" i="16"/>
  <c r="J51" i="16"/>
  <c r="J50" i="16"/>
  <c r="J49" i="16"/>
  <c r="J48" i="16"/>
  <c r="G48" i="16"/>
  <c r="J47" i="16"/>
  <c r="G47" i="16"/>
  <c r="J46" i="16"/>
  <c r="G46" i="16"/>
  <c r="J45" i="16"/>
  <c r="G45" i="16"/>
  <c r="J44" i="16"/>
  <c r="G44" i="16"/>
  <c r="J43" i="16"/>
  <c r="G43" i="16"/>
  <c r="J42" i="16"/>
  <c r="G42" i="16"/>
  <c r="J41" i="16"/>
  <c r="G41" i="16"/>
  <c r="J40" i="16"/>
  <c r="G40" i="16"/>
  <c r="J39" i="16"/>
  <c r="G39" i="16"/>
  <c r="J38" i="16"/>
  <c r="G38" i="16"/>
  <c r="J37" i="16"/>
  <c r="J36" i="16"/>
  <c r="J35" i="16"/>
  <c r="J34" i="16"/>
  <c r="J33" i="16"/>
  <c r="J32" i="16"/>
  <c r="J31" i="16"/>
  <c r="J30" i="16"/>
  <c r="J28" i="16"/>
  <c r="J27" i="16"/>
  <c r="J26" i="16"/>
  <c r="J25" i="16"/>
  <c r="J24" i="16"/>
  <c r="J23" i="16"/>
  <c r="J22" i="16"/>
  <c r="J21" i="16"/>
  <c r="J20" i="16"/>
  <c r="J19" i="16"/>
  <c r="J18" i="16"/>
  <c r="J17" i="16"/>
  <c r="J16" i="16"/>
  <c r="J15" i="16"/>
  <c r="J14" i="16"/>
  <c r="J13" i="16"/>
  <c r="J12" i="16"/>
  <c r="J11" i="16"/>
  <c r="J10" i="16"/>
  <c r="J9" i="16"/>
  <c r="J8" i="16"/>
  <c r="G52" i="16" l="1"/>
  <c r="G51" i="16"/>
  <c r="I100" i="16"/>
  <c r="I103" i="16" s="1"/>
  <c r="E103" i="16"/>
  <c r="G49" i="16"/>
  <c r="G50" i="16"/>
  <c r="D100" i="12"/>
  <c r="C100" i="12"/>
  <c r="H99" i="12"/>
  <c r="G99" i="12"/>
  <c r="H98" i="12"/>
  <c r="G98" i="12"/>
  <c r="E98" i="12"/>
  <c r="E100" i="12" s="1"/>
  <c r="I97" i="12"/>
  <c r="H97" i="12"/>
  <c r="H100" i="12" s="1"/>
  <c r="G97" i="12"/>
  <c r="G100" i="12" s="1"/>
  <c r="I95" i="12"/>
  <c r="I99" i="12" s="1"/>
  <c r="I94" i="12"/>
  <c r="I98" i="12" s="1"/>
  <c r="I92" i="12"/>
  <c r="I91" i="12"/>
  <c r="I90" i="12"/>
  <c r="I89" i="12"/>
  <c r="I88" i="12"/>
  <c r="E83" i="12"/>
  <c r="D83" i="12"/>
  <c r="C83" i="12"/>
  <c r="C103" i="12" s="1"/>
  <c r="I82" i="12"/>
  <c r="H82" i="12"/>
  <c r="G82" i="12"/>
  <c r="I81" i="12"/>
  <c r="H81" i="12"/>
  <c r="G81" i="12"/>
  <c r="I80" i="12"/>
  <c r="H80" i="12"/>
  <c r="G80" i="12"/>
  <c r="I79" i="12"/>
  <c r="H79" i="12"/>
  <c r="G79" i="12"/>
  <c r="H78" i="12"/>
  <c r="H83" i="12" s="1"/>
  <c r="G78" i="12"/>
  <c r="G83" i="12" s="1"/>
  <c r="I73" i="12"/>
  <c r="I78" i="12" s="1"/>
  <c r="I83" i="12" s="1"/>
  <c r="J69" i="12"/>
  <c r="I69" i="12"/>
  <c r="H69" i="12"/>
  <c r="G103" i="12" s="1"/>
  <c r="G69" i="12"/>
  <c r="D69" i="12"/>
  <c r="D103" i="12" s="1"/>
  <c r="J52" i="12"/>
  <c r="J51" i="12"/>
  <c r="J50" i="12"/>
  <c r="J49" i="12"/>
  <c r="J48" i="12"/>
  <c r="G48" i="12"/>
  <c r="J47" i="12"/>
  <c r="G47" i="12"/>
  <c r="G51" i="12" s="1"/>
  <c r="J46" i="12"/>
  <c r="G46" i="12"/>
  <c r="J45" i="12"/>
  <c r="G45" i="12"/>
  <c r="G52" i="12" s="1"/>
  <c r="J44" i="12"/>
  <c r="G44" i="12"/>
  <c r="J43" i="12"/>
  <c r="G43" i="12"/>
  <c r="J42" i="12"/>
  <c r="G42" i="12"/>
  <c r="J41" i="12"/>
  <c r="G41" i="12"/>
  <c r="J40" i="12"/>
  <c r="G40" i="12"/>
  <c r="J39" i="12"/>
  <c r="G39" i="12"/>
  <c r="J38" i="12"/>
  <c r="G38" i="12"/>
  <c r="J37" i="12"/>
  <c r="J36" i="12"/>
  <c r="J35" i="12"/>
  <c r="J34" i="12"/>
  <c r="J33" i="12"/>
  <c r="J32" i="12"/>
  <c r="J31" i="12"/>
  <c r="J30" i="12"/>
  <c r="J29" i="12"/>
  <c r="J28" i="12"/>
  <c r="J27" i="12"/>
  <c r="J26" i="12"/>
  <c r="J25" i="12"/>
  <c r="J24" i="12"/>
  <c r="J23" i="12"/>
  <c r="J22" i="12"/>
  <c r="J21" i="12"/>
  <c r="J20" i="12"/>
  <c r="J19" i="12"/>
  <c r="J18" i="12"/>
  <c r="J17" i="12"/>
  <c r="J16" i="12"/>
  <c r="J15" i="12"/>
  <c r="J14" i="12"/>
  <c r="J13" i="12"/>
  <c r="J12" i="12"/>
  <c r="J11" i="12"/>
  <c r="J10" i="12"/>
  <c r="J9" i="12"/>
  <c r="J8" i="12"/>
  <c r="I100" i="12" l="1"/>
  <c r="I103" i="12" s="1"/>
  <c r="H103" i="12"/>
  <c r="E103" i="12"/>
  <c r="G49" i="12"/>
  <c r="G50" i="12"/>
  <c r="D100" i="15" l="1"/>
  <c r="C100" i="15"/>
  <c r="I99" i="15"/>
  <c r="H99" i="15"/>
  <c r="G99" i="15"/>
  <c r="I98" i="15"/>
  <c r="H98" i="15"/>
  <c r="G98" i="15"/>
  <c r="E98" i="15"/>
  <c r="E100" i="15" s="1"/>
  <c r="H97" i="15"/>
  <c r="H100" i="15" s="1"/>
  <c r="G97" i="15"/>
  <c r="G100" i="15" s="1"/>
  <c r="I95" i="15"/>
  <c r="I94" i="15"/>
  <c r="I92" i="15"/>
  <c r="I91" i="15"/>
  <c r="I90" i="15"/>
  <c r="I89" i="15"/>
  <c r="I88" i="15"/>
  <c r="I97" i="15" s="1"/>
  <c r="I100" i="15" s="1"/>
  <c r="I83" i="15"/>
  <c r="E83" i="15"/>
  <c r="E103" i="15" s="1"/>
  <c r="D83" i="15"/>
  <c r="C83" i="15"/>
  <c r="C103" i="15" s="1"/>
  <c r="I82" i="15"/>
  <c r="H82" i="15"/>
  <c r="G82" i="15"/>
  <c r="I81" i="15"/>
  <c r="H81" i="15"/>
  <c r="G81" i="15"/>
  <c r="I80" i="15"/>
  <c r="H80" i="15"/>
  <c r="G80" i="15"/>
  <c r="I79" i="15"/>
  <c r="H79" i="15"/>
  <c r="G79" i="15"/>
  <c r="I78" i="15"/>
  <c r="H78" i="15"/>
  <c r="H83" i="15" s="1"/>
  <c r="G78" i="15"/>
  <c r="G83" i="15" s="1"/>
  <c r="I73" i="15"/>
  <c r="J69" i="15"/>
  <c r="I69" i="15"/>
  <c r="H103" i="15" s="1"/>
  <c r="H69" i="15"/>
  <c r="G69" i="15"/>
  <c r="D69" i="15"/>
  <c r="D103" i="15" s="1"/>
  <c r="J52" i="15"/>
  <c r="J51" i="15"/>
  <c r="J50" i="15"/>
  <c r="J49" i="15"/>
  <c r="J48" i="15"/>
  <c r="G48" i="15"/>
  <c r="J47" i="15"/>
  <c r="G47" i="15"/>
  <c r="J46" i="15"/>
  <c r="G46" i="15"/>
  <c r="G52" i="15" s="1"/>
  <c r="J45" i="15"/>
  <c r="G45" i="15"/>
  <c r="G51" i="15" s="1"/>
  <c r="J44" i="15"/>
  <c r="G44" i="15"/>
  <c r="J43" i="15"/>
  <c r="G43" i="15"/>
  <c r="J42" i="15"/>
  <c r="G42" i="15"/>
  <c r="J41" i="15"/>
  <c r="G41" i="15"/>
  <c r="J40" i="15"/>
  <c r="G40" i="15"/>
  <c r="J39" i="15"/>
  <c r="G39" i="15"/>
  <c r="J38" i="15"/>
  <c r="G38" i="15"/>
  <c r="J37" i="15"/>
  <c r="J36" i="15"/>
  <c r="J35" i="15"/>
  <c r="J34" i="15"/>
  <c r="J33" i="15"/>
  <c r="J32" i="15"/>
  <c r="J31" i="15"/>
  <c r="J30" i="15"/>
  <c r="J29" i="15"/>
  <c r="J28" i="15"/>
  <c r="J27" i="15"/>
  <c r="J26" i="15"/>
  <c r="J25" i="15"/>
  <c r="J24" i="15"/>
  <c r="J23" i="15"/>
  <c r="J22" i="15"/>
  <c r="J21" i="15"/>
  <c r="J20" i="15"/>
  <c r="J19" i="15"/>
  <c r="J18" i="15"/>
  <c r="J17" i="15"/>
  <c r="J16" i="15"/>
  <c r="J15" i="15"/>
  <c r="J14" i="15"/>
  <c r="J13" i="15"/>
  <c r="J12" i="15"/>
  <c r="J11" i="15"/>
  <c r="J10" i="15"/>
  <c r="J9" i="15"/>
  <c r="J8" i="15"/>
  <c r="I103" i="15" l="1"/>
  <c r="G103" i="15"/>
  <c r="G49" i="15"/>
  <c r="G50" i="15"/>
  <c r="H100" i="14" l="1"/>
  <c r="E100" i="14"/>
  <c r="D100" i="14"/>
  <c r="C100" i="14"/>
  <c r="H99" i="14"/>
  <c r="G99" i="14"/>
  <c r="H98" i="14"/>
  <c r="G98" i="14"/>
  <c r="E98" i="14"/>
  <c r="H97" i="14"/>
  <c r="G97" i="14"/>
  <c r="G100" i="14" s="1"/>
  <c r="I95" i="14"/>
  <c r="I99" i="14" s="1"/>
  <c r="I94" i="14"/>
  <c r="I98" i="14" s="1"/>
  <c r="I92" i="14"/>
  <c r="I91" i="14"/>
  <c r="I90" i="14"/>
  <c r="I89" i="14"/>
  <c r="I88" i="14"/>
  <c r="I97" i="14" s="1"/>
  <c r="I100" i="14" s="1"/>
  <c r="G83" i="14"/>
  <c r="E83" i="14"/>
  <c r="E103" i="14" s="1"/>
  <c r="D83" i="14"/>
  <c r="C83" i="14"/>
  <c r="C103" i="14" s="1"/>
  <c r="I82" i="14"/>
  <c r="H82" i="14"/>
  <c r="G82" i="14"/>
  <c r="I81" i="14"/>
  <c r="H81" i="14"/>
  <c r="G81" i="14"/>
  <c r="I80" i="14"/>
  <c r="H80" i="14"/>
  <c r="G80" i="14"/>
  <c r="I79" i="14"/>
  <c r="H79" i="14"/>
  <c r="G79" i="14"/>
  <c r="I78" i="14"/>
  <c r="I83" i="14" s="1"/>
  <c r="H78" i="14"/>
  <c r="H83" i="14" s="1"/>
  <c r="G78" i="14"/>
  <c r="I73" i="14"/>
  <c r="J69" i="14"/>
  <c r="I69" i="14"/>
  <c r="H103" i="14" s="1"/>
  <c r="H69" i="14"/>
  <c r="G103" i="14" s="1"/>
  <c r="G69" i="14"/>
  <c r="D69" i="14"/>
  <c r="D103" i="14" s="1"/>
  <c r="J52" i="14"/>
  <c r="J51" i="14"/>
  <c r="J50" i="14"/>
  <c r="J49" i="14"/>
  <c r="J48" i="14"/>
  <c r="G48" i="14"/>
  <c r="J47" i="14"/>
  <c r="G47" i="14"/>
  <c r="J46" i="14"/>
  <c r="G46" i="14"/>
  <c r="J45" i="14"/>
  <c r="G45" i="14"/>
  <c r="G52" i="14" s="1"/>
  <c r="J44" i="14"/>
  <c r="G44" i="14"/>
  <c r="J43" i="14"/>
  <c r="G43" i="14"/>
  <c r="J42" i="14"/>
  <c r="G42" i="14"/>
  <c r="J41" i="14"/>
  <c r="G41" i="14"/>
  <c r="J40" i="14"/>
  <c r="G40" i="14"/>
  <c r="J39" i="14"/>
  <c r="G39" i="14"/>
  <c r="J38" i="14"/>
  <c r="G38" i="14"/>
  <c r="J37" i="14"/>
  <c r="J36" i="14"/>
  <c r="J35" i="14"/>
  <c r="J34" i="14"/>
  <c r="J33" i="14"/>
  <c r="J32" i="14"/>
  <c r="J31" i="14"/>
  <c r="J30" i="14"/>
  <c r="J29" i="14"/>
  <c r="J28" i="14"/>
  <c r="J27" i="14"/>
  <c r="J26" i="14"/>
  <c r="J25" i="14"/>
  <c r="J24" i="14"/>
  <c r="J23" i="14"/>
  <c r="J22" i="14"/>
  <c r="J21" i="14"/>
  <c r="J20" i="14"/>
  <c r="J19" i="14"/>
  <c r="J18" i="14"/>
  <c r="J17" i="14"/>
  <c r="J16" i="14"/>
  <c r="J15" i="14"/>
  <c r="J14" i="14"/>
  <c r="J13" i="14"/>
  <c r="J12" i="14"/>
  <c r="J11" i="14"/>
  <c r="J10" i="14"/>
  <c r="J9" i="14"/>
  <c r="J8" i="14"/>
  <c r="I103" i="14" l="1"/>
  <c r="G49" i="14"/>
  <c r="G50" i="14"/>
  <c r="G51"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A4A07AB6-1CF4-4A9C-B3A2-E4A5689A8D07}">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3AC84369-E4C3-4C1F-BE4A-B8E5EA6D17FE}">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7532ACE3-8103-43CE-97D8-630CAA141DF6}">
      <text>
        <r>
          <rPr>
            <sz val="10"/>
            <color rgb="FF000000"/>
            <rFont val="Arial"/>
            <family val="2"/>
          </rPr>
          <t>Descrever a sigla da lotação referente ao cargo comissionado. Exemplos de siglas da SCGE: GAB/SECGE, GAB/CGAB, CGAB/ASC, etc.</t>
        </r>
      </text>
    </comment>
    <comment ref="D6" authorId="0" shapeId="0" xr:uid="{F0092FE4-FA06-4084-A874-AC5D3615D069}">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B0270B5D-1EB1-420C-90FD-A7DA14ECDA93}">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072C8802-A23E-4D30-B133-E77CC91A7EF2}">
      <text>
        <r>
          <rPr>
            <sz val="10"/>
            <color rgb="FF000000"/>
            <rFont val="Arial"/>
            <family val="2"/>
          </rPr>
          <t>Nome completo do servidor ocupante do cargo comissionado. Caso o cargo esteja vago, a palavra "VAGO" deverá ser inserida na célula correspondente.</t>
        </r>
      </text>
    </comment>
    <comment ref="G6" authorId="0" shapeId="0" xr:uid="{EBED15B1-27B2-4866-9990-51E5145821F0}">
      <text>
        <r>
          <rPr>
            <sz val="10"/>
            <color rgb="FF000000"/>
            <rFont val="Arial"/>
            <family val="2"/>
          </rPr>
          <t>Valor do subsídio do agente político, em Reais (R$).</t>
        </r>
      </text>
    </comment>
    <comment ref="H6" authorId="0" shapeId="0" xr:uid="{5BD88C12-A48C-49FF-AFE9-14A2BE5CDB56}">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70F5A0F9-6AC4-4D7A-B628-C532AF9CCE0A}">
      <text>
        <r>
          <rPr>
            <sz val="10"/>
            <color rgb="FF000000"/>
            <rFont val="Arial"/>
            <family val="2"/>
          </rPr>
          <t>Valor da representação paga em razão do cargo em comissão, em Reais (R$).</t>
        </r>
      </text>
    </comment>
    <comment ref="J6" authorId="0" shapeId="0" xr:uid="{E017ACFB-C115-40C7-83FC-DDA04260F14F}">
      <text>
        <r>
          <rPr>
            <sz val="10"/>
            <color rgb="FF000000"/>
            <rFont val="Arial"/>
            <family val="2"/>
          </rPr>
          <t>(Células de preenchimento automático). Montante resultante da soma entre o subsídio do agente político + vencimento + representação, em Reais (R$).</t>
        </r>
      </text>
    </comment>
    <comment ref="A53" authorId="0" shapeId="0" xr:uid="{0B798121-2AAC-476A-9915-61B1C09198D5}">
      <text>
        <r>
          <rPr>
            <sz val="10"/>
            <color rgb="FF000000"/>
            <rFont val="Arial"/>
            <family val="2"/>
          </rPr>
          <t>(Não editar as células em cinza). Relação de todos os cargos comissionados, conforme Lei Estadual nº 16.520/2018.</t>
        </r>
      </text>
    </comment>
    <comment ref="B53" authorId="0" shapeId="0" xr:uid="{3F89C7FC-D892-4311-8895-E739F6CCF69B}">
      <text>
        <r>
          <rPr>
            <sz val="10"/>
            <color rgb="FF000000"/>
            <rFont val="Arial"/>
            <family val="2"/>
          </rPr>
          <t>(Não editar as células em cinza). Relação de todos os símbolos dos cargos comissionados, conforme Lei Estadual nº 16.520/2018.</t>
        </r>
      </text>
    </comment>
    <comment ref="C53" authorId="0" shapeId="0" xr:uid="{8CEE70F6-4E56-49ED-99B7-EC7E58EE08DE}">
      <text>
        <r>
          <rPr>
            <sz val="10"/>
            <color rgb="FF000000"/>
            <rFont val="Arial"/>
            <family val="2"/>
          </rPr>
          <t>(Células de preenchimento automático). Quantitativo dos cargos comissionados preenchidos.</t>
        </r>
      </text>
    </comment>
    <comment ref="D53" authorId="0" shapeId="0" xr:uid="{684E36AC-322B-4143-AC77-E45DDB38EBA1}">
      <text>
        <r>
          <rPr>
            <sz val="10"/>
            <color rgb="FF000000"/>
            <rFont val="Arial"/>
            <family val="2"/>
          </rPr>
          <t>(Células de preenchimento automático). Quantitativo dos cargos comissionados vagos.</t>
        </r>
      </text>
    </comment>
    <comment ref="E53" authorId="0" shapeId="0" xr:uid="{DBA491FA-FFCC-456E-8A22-E76D26DE77DC}">
      <text>
        <r>
          <rPr>
            <sz val="10"/>
            <color rgb="FF000000"/>
            <rFont val="Arial"/>
            <family val="2"/>
          </rPr>
          <t>(Células de preenchimento automático). Quantitativo dos cargos comissionados existentes (preenchidos + vagos).</t>
        </r>
      </text>
    </comment>
    <comment ref="G53" authorId="0" shapeId="0" xr:uid="{1C2684EF-5034-4FB3-95A7-58888391CB02}">
      <text>
        <r>
          <rPr>
            <sz val="10"/>
            <color rgb="FF000000"/>
            <rFont val="Arial"/>
            <family val="2"/>
          </rPr>
          <t>(Células de preenchimento automático). Valor total dos subsídios dos agentes políticos, em Reais (R$).</t>
        </r>
      </text>
    </comment>
    <comment ref="H53" authorId="0" shapeId="0" xr:uid="{52DA01CB-CE12-4EE8-8FFC-6DC4B0E46B81}">
      <text>
        <r>
          <rPr>
            <sz val="10"/>
            <color rgb="FF000000"/>
            <rFont val="Arial"/>
            <family val="2"/>
          </rPr>
          <t>(Células de preenchimento automático). Valor total dos vencimentos dos servidores, em Reais (R$).</t>
        </r>
      </text>
    </comment>
    <comment ref="I53" authorId="0" shapeId="0" xr:uid="{34A24E5B-D7E3-4F39-85A7-23D043636424}">
      <text>
        <r>
          <rPr>
            <sz val="10"/>
            <color rgb="FF000000"/>
            <rFont val="Arial"/>
            <family val="2"/>
          </rPr>
          <t>(Células de preenchimento automático). Valor total das representações pagas em razão do cargo em comissão, em Reais (R$).</t>
        </r>
      </text>
    </comment>
    <comment ref="J53" authorId="0" shapeId="0" xr:uid="{580186BA-1B96-464D-BBAD-F78D2A278DF4}">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A9989448-0586-4574-A4F2-8CCE08DE82B3}">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C61D55BD-5F96-48C6-9754-37FB5B70383B}">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7F531C86-C929-4A11-9232-9D0BAC7E89B3}">
      <text>
        <r>
          <rPr>
            <sz val="10"/>
            <color rgb="FF000000"/>
            <rFont val="Arial"/>
            <family val="2"/>
          </rPr>
          <t>Descrever a sigla da lotação referente à função gratificada de direção e assessoramento. Exemplos de siglas da SCGE: GAB/DOGE, DPGE/GAF/GSC, DAUD/COP, etc.</t>
        </r>
      </text>
    </comment>
    <comment ref="D72" authorId="0" shapeId="0" xr:uid="{FBBB2B44-0BE6-40D5-8641-BE5D83D4B671}">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74BEEB38-BA08-4958-A6F3-B295C0E6A1F9}">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EF7D1E08-5AA5-48EF-8592-A706A966867A}">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FDD88367-B90E-4E48-A28A-F057C2FE8202}">
      <text>
        <r>
          <rPr>
            <sz val="10"/>
            <color rgb="FF000000"/>
            <rFont val="Arial"/>
            <family val="2"/>
          </rPr>
          <t>Valor do vencimento do servidor, em Reais (R$).</t>
        </r>
      </text>
    </comment>
    <comment ref="H72" authorId="0" shapeId="0" xr:uid="{2800656D-D6BD-4CA2-B85C-06F664968599}">
      <text>
        <r>
          <rPr>
            <sz val="10"/>
            <color rgb="FF000000"/>
            <rFont val="Arial"/>
            <family val="2"/>
          </rPr>
          <t>Valor da representação paga em razão da função gratificada de direção e assessoramento, em Reais (R$).</t>
        </r>
      </text>
    </comment>
    <comment ref="I72" authorId="0" shapeId="0" xr:uid="{0A6EC8E7-7903-4F13-AA35-82FD3843893F}">
      <text>
        <r>
          <rPr>
            <sz val="10"/>
            <color rgb="FF000000"/>
            <rFont val="Arial"/>
            <family val="2"/>
          </rPr>
          <t>(Células de preenchimento automático). Montante resultante da soma entre o vencimento + representação, em Reais (R$).</t>
        </r>
      </text>
    </comment>
    <comment ref="A77" authorId="0" shapeId="0" xr:uid="{182BB728-C1A3-445E-BE15-C0263B4D4836}">
      <text>
        <r>
          <rPr>
            <sz val="10"/>
            <color rgb="FF000000"/>
            <rFont val="Arial"/>
            <family val="2"/>
          </rPr>
          <t>(Não editar as células em cinza). Relação de todas as funções gratificadas de direção e assessoramento, conforme Lei Estadual nº 16.520/2018.</t>
        </r>
      </text>
    </comment>
    <comment ref="B77" authorId="0" shapeId="0" xr:uid="{E68DBFC9-1017-4472-86B2-337CFA776883}">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C406FD7F-143B-4538-BF48-BBB9F387F8A2}">
      <text>
        <r>
          <rPr>
            <sz val="10"/>
            <color rgb="FF000000"/>
            <rFont val="Arial"/>
            <family val="2"/>
          </rPr>
          <t>(Células de preenchimento automático). Quantitativo das funções gratificadas de direção e assessoramento preenchidos.</t>
        </r>
      </text>
    </comment>
    <comment ref="D77" authorId="0" shapeId="0" xr:uid="{8995F654-3CDD-4CED-BF59-555461972928}">
      <text>
        <r>
          <rPr>
            <sz val="10"/>
            <color rgb="FF000000"/>
            <rFont val="Arial"/>
            <family val="2"/>
          </rPr>
          <t>(Células de preenchimento automático). Quantitativo das funções gratificadas de direção e assessoramento vagas.</t>
        </r>
      </text>
    </comment>
    <comment ref="E77" authorId="0" shapeId="0" xr:uid="{7EDBC7B3-9B92-4453-B981-44D7EA30ED7B}">
      <text>
        <r>
          <rPr>
            <sz val="10"/>
            <color rgb="FF000000"/>
            <rFont val="Arial"/>
            <family val="2"/>
          </rPr>
          <t>(Células de preenchimento automático). Quantitativo das funções gratificadas de direção e assessoramento existentes (preenchidos + vagos).</t>
        </r>
      </text>
    </comment>
    <comment ref="G77" authorId="0" shapeId="0" xr:uid="{C5D58DA0-798F-43DC-BBEB-F934E0249D48}">
      <text>
        <r>
          <rPr>
            <sz val="10"/>
            <color rgb="FF000000"/>
            <rFont val="Arial"/>
            <family val="2"/>
          </rPr>
          <t>(Células de preenchimento automático). Valor total dos vencimentos dos servidores, em Reais (R$).</t>
        </r>
      </text>
    </comment>
    <comment ref="H77" authorId="0" shapeId="0" xr:uid="{4B16DB7C-68A5-4B9F-A873-778E1328E374}">
      <text>
        <r>
          <rPr>
            <sz val="10"/>
            <color rgb="FF000000"/>
            <rFont val="Arial"/>
            <family val="2"/>
          </rPr>
          <t>(Células de preenchimento automático). Valor total das representações pagas em razão da função gratificada de direção e assessoramento, em Reais (R$).</t>
        </r>
      </text>
    </comment>
    <comment ref="I77" authorId="0" shapeId="0" xr:uid="{34DCAF2B-7DEE-40E6-91A4-4D85189993CA}">
      <text>
        <r>
          <rPr>
            <sz val="10"/>
            <color rgb="FF000000"/>
            <rFont val="Arial"/>
            <family val="2"/>
          </rPr>
          <t>(Células de preenchimento automático). Valor total dos montantes resultantes da soma entre os vencimentos + representações, em Reais (R$).</t>
        </r>
      </text>
    </comment>
    <comment ref="A86" authorId="0" shapeId="0" xr:uid="{6184D90C-9B30-4459-9624-FC065297B2C9}">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DBCA4FB0-66A6-4830-A336-9E25264CB8C8}">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A87C3887-A6B0-4987-881D-08866CCA7307}">
      <text>
        <r>
          <rPr>
            <sz val="10"/>
            <color rgb="FF000000"/>
            <rFont val="Arial"/>
            <family val="2"/>
          </rPr>
          <t>Descrever a sigla da lotação referente à função gratificada de supervisão e apoio. Exemplos de siglas da SCGE: DAUD/UAPP, DAUD/COP/UAOP, DAUD/CLC/UALC, etc.</t>
        </r>
      </text>
    </comment>
    <comment ref="D86" authorId="0" shapeId="0" xr:uid="{287B0966-E166-40D8-9D02-CF47C89B9DD8}">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E728FB14-58CB-4716-A493-251EB7E7FBC9}">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CBA0D4B3-1BF1-439A-AC55-0FC97AC85C5E}">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680ED005-08C2-46B6-8656-E693D0A04786}">
      <text>
        <r>
          <rPr>
            <sz val="10"/>
            <color rgb="FF000000"/>
            <rFont val="Arial"/>
            <family val="2"/>
          </rPr>
          <t>Valor do vencimento do servidor, em Reais (R$).</t>
        </r>
      </text>
    </comment>
    <comment ref="H86" authorId="0" shapeId="0" xr:uid="{4BD53EF6-025A-4FB9-8F68-874FEDF9DE4B}">
      <text>
        <r>
          <rPr>
            <sz val="10"/>
            <color rgb="FF000000"/>
            <rFont val="Arial"/>
            <family val="2"/>
          </rPr>
          <t>Valor da representação paga em razão da função gratificada de supervisão e apoio, em Reais (R$).</t>
        </r>
      </text>
    </comment>
    <comment ref="I86" authorId="0" shapeId="0" xr:uid="{42346DA0-F923-4715-B5DD-627FDB59444B}">
      <text>
        <r>
          <rPr>
            <sz val="10"/>
            <color rgb="FF000000"/>
            <rFont val="Arial"/>
            <family val="2"/>
          </rPr>
          <t>(Células de preenchimento automático). Montante resultante da soma entre o vencimento + representação, em Reais (R$).</t>
        </r>
      </text>
    </comment>
    <comment ref="C96" authorId="0" shapeId="0" xr:uid="{5C639CB9-69DD-423C-9424-4DC7AA5FE1C8}">
      <text>
        <r>
          <rPr>
            <sz val="10"/>
            <color rgb="FF000000"/>
            <rFont val="Arial"/>
            <family val="2"/>
          </rPr>
          <t>(Células de preenchimento automático). Quantitativo das funções gratificadas de supervisão e apoio preenchidos.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9283EDFA-A4F7-4A90-8ACF-BA6485CAF3AA}">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49E252E6-B126-4C36-9FE7-343AFA82DC77}">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9BBF0C8A-A2DD-47BC-8AEB-3DE00B4A2179}">
      <text>
        <r>
          <rPr>
            <sz val="10"/>
            <color rgb="FF000000"/>
            <rFont val="Arial"/>
            <family val="2"/>
          </rPr>
          <t>Descrever a sigla da lotação referente ao cargo comissionado. Exemplos de siglas da SCGE: GAB/SECGE, GAB/CGAB, CGAB/ASC, etc.</t>
        </r>
      </text>
    </comment>
    <comment ref="D6" authorId="0" shapeId="0" xr:uid="{AA3535E1-C749-4815-9F51-445AA249D0D6}">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FAA57094-4885-4EEA-BDC4-93BE9E1E1EAB}">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2E701A8F-6870-4ACF-ADA7-0EA2867AA54D}">
      <text>
        <r>
          <rPr>
            <sz val="10"/>
            <color rgb="FF000000"/>
            <rFont val="Arial"/>
            <family val="2"/>
          </rPr>
          <t>Nome completo do servidor ocupante do cargo comissionado. Caso o cargo esteja vago, a palavra "VAGO" deverá ser inserida na célula correspondente.</t>
        </r>
      </text>
    </comment>
    <comment ref="G6" authorId="0" shapeId="0" xr:uid="{7BB5345B-724E-44F4-8C3E-0538DEC73FB6}">
      <text>
        <r>
          <rPr>
            <sz val="10"/>
            <color rgb="FF000000"/>
            <rFont val="Arial"/>
            <family val="2"/>
          </rPr>
          <t>Valor do subsídio do agente político, em Reais (R$).</t>
        </r>
      </text>
    </comment>
    <comment ref="H6" authorId="0" shapeId="0" xr:uid="{26125155-D7A2-4A69-8135-A165E5B69227}">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96942A82-B969-43A4-A54C-BF08C039D164}">
      <text>
        <r>
          <rPr>
            <sz val="10"/>
            <color rgb="FF000000"/>
            <rFont val="Arial"/>
            <family val="2"/>
          </rPr>
          <t>Valor da representação paga em razão do cargo em comissão, em Reais (R$).</t>
        </r>
      </text>
    </comment>
    <comment ref="J6" authorId="0" shapeId="0" xr:uid="{490B9B78-6CC8-4441-9FB8-097E710D3B48}">
      <text>
        <r>
          <rPr>
            <sz val="10"/>
            <color rgb="FF000000"/>
            <rFont val="Arial"/>
            <family val="2"/>
          </rPr>
          <t>(Células de preenchimento automático). Montante resultante da soma entre o subsídio do agente político + vencimento + representação, em Reais (R$).</t>
        </r>
      </text>
    </comment>
    <comment ref="A53" authorId="0" shapeId="0" xr:uid="{45A9EA3D-1634-4F67-B7C7-B9531B3B2F6D}">
      <text>
        <r>
          <rPr>
            <sz val="10"/>
            <color rgb="FF000000"/>
            <rFont val="Arial"/>
            <family val="2"/>
          </rPr>
          <t>(Não editar as células em cinza). Relação de todos os cargos comissionados, conforme Lei Estadual nº 16.520/2018.</t>
        </r>
      </text>
    </comment>
    <comment ref="B53" authorId="0" shapeId="0" xr:uid="{D13966B5-B2E1-4E57-9457-9FE714913384}">
      <text>
        <r>
          <rPr>
            <sz val="10"/>
            <color rgb="FF000000"/>
            <rFont val="Arial"/>
            <family val="2"/>
          </rPr>
          <t>(Não editar as células em cinza). Relação de todos os símbolos dos cargos comissionados, conforme Lei Estadual nº 16.520/2018.</t>
        </r>
      </text>
    </comment>
    <comment ref="C53" authorId="0" shapeId="0" xr:uid="{78AAAE70-3B1A-420E-97FF-0E26A010D72C}">
      <text>
        <r>
          <rPr>
            <sz val="10"/>
            <color rgb="FF000000"/>
            <rFont val="Arial"/>
            <family val="2"/>
          </rPr>
          <t>(Células de preenchimento automático). Quantitativo dos cargos comissionados preenchidos.</t>
        </r>
      </text>
    </comment>
    <comment ref="D53" authorId="0" shapeId="0" xr:uid="{3DF7778A-8B04-4803-A578-C5541F7837A4}">
      <text>
        <r>
          <rPr>
            <sz val="10"/>
            <color rgb="FF000000"/>
            <rFont val="Arial"/>
            <family val="2"/>
          </rPr>
          <t>(Células de preenchimento automático). Quantitativo dos cargos comissionados vagos.</t>
        </r>
      </text>
    </comment>
    <comment ref="E53" authorId="0" shapeId="0" xr:uid="{91F535B5-95C1-4B86-9255-4D07B50EE8F7}">
      <text>
        <r>
          <rPr>
            <sz val="10"/>
            <color rgb="FF000000"/>
            <rFont val="Arial"/>
            <family val="2"/>
          </rPr>
          <t>(Células de preenchimento automático). Quantitativo dos cargos comissionados existentes (preenchidos + vagos).</t>
        </r>
      </text>
    </comment>
    <comment ref="G53" authorId="0" shapeId="0" xr:uid="{40743DBD-FF15-45E2-AA30-F17B3DCEB8EC}">
      <text>
        <r>
          <rPr>
            <sz val="10"/>
            <color rgb="FF000000"/>
            <rFont val="Arial"/>
            <family val="2"/>
          </rPr>
          <t>(Células de preenchimento automático). Valor total dos subsídios dos agentes políticos, em Reais (R$).</t>
        </r>
      </text>
    </comment>
    <comment ref="H53" authorId="0" shapeId="0" xr:uid="{ACDF8B5B-3014-45AE-98E6-A06B0B42F29C}">
      <text>
        <r>
          <rPr>
            <sz val="10"/>
            <color rgb="FF000000"/>
            <rFont val="Arial"/>
            <family val="2"/>
          </rPr>
          <t>(Células de preenchimento automático). Valor total dos vencimentos dos servidores, em Reais (R$).</t>
        </r>
      </text>
    </comment>
    <comment ref="I53" authorId="0" shapeId="0" xr:uid="{D5F4D4F3-F5CE-4FE8-AC4C-E285084FAD00}">
      <text>
        <r>
          <rPr>
            <sz val="10"/>
            <color rgb="FF000000"/>
            <rFont val="Arial"/>
            <family val="2"/>
          </rPr>
          <t>(Células de preenchimento automático). Valor total das representações pagas em razão do cargo em comissão, em Reais (R$).</t>
        </r>
      </text>
    </comment>
    <comment ref="J53" authorId="0" shapeId="0" xr:uid="{60212B4D-CDA7-4CB8-8927-C10F3BD450A1}">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B4F88D08-0495-4DD8-A488-B42203F3DB39}">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0553AEE5-2D1F-4641-A4FB-0FE1C9367066}">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4357BEC7-0762-49C2-8449-69A2F526BFE8}">
      <text>
        <r>
          <rPr>
            <sz val="10"/>
            <color rgb="FF000000"/>
            <rFont val="Arial"/>
            <family val="2"/>
          </rPr>
          <t>Descrever a sigla da lotação referente à função gratificada de direção e assessoramento. Exemplos de siglas da SCGE: GAB/DOGE, DPGE/GAF/GSC, DAUD/COP, etc.</t>
        </r>
      </text>
    </comment>
    <comment ref="D72" authorId="0" shapeId="0" xr:uid="{1318A065-FF42-46E2-9180-0AEB85093D81}">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9BF2E802-37C0-4495-8F71-999AB75DA445}">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17325D37-D8BB-4F84-A7C0-D7C580CB9AA6}">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09DB95F8-E22C-425A-B2EC-E0DB803936FE}">
      <text>
        <r>
          <rPr>
            <sz val="10"/>
            <color rgb="FF000000"/>
            <rFont val="Arial"/>
            <family val="2"/>
          </rPr>
          <t>Valor do vencimento do servidor, em Reais (R$).</t>
        </r>
      </text>
    </comment>
    <comment ref="H72" authorId="0" shapeId="0" xr:uid="{FC4E303A-0455-4C49-81C7-495D35532C16}">
      <text>
        <r>
          <rPr>
            <sz val="10"/>
            <color rgb="FF000000"/>
            <rFont val="Arial"/>
            <family val="2"/>
          </rPr>
          <t>Valor da representação paga em razão da função gratificada de direção e assessoramento, em Reais (R$).</t>
        </r>
      </text>
    </comment>
    <comment ref="I72" authorId="0" shapeId="0" xr:uid="{15A6B48E-0A9C-4401-827F-CA89A3B7590C}">
      <text>
        <r>
          <rPr>
            <sz val="10"/>
            <color rgb="FF000000"/>
            <rFont val="Arial"/>
            <family val="2"/>
          </rPr>
          <t>(Células de preenchimento automático). Montante resultante da soma entre o vencimento + representação, em Reais (R$).</t>
        </r>
      </text>
    </comment>
    <comment ref="A77" authorId="0" shapeId="0" xr:uid="{1DD705CB-421D-44CA-9F9C-263162CA9C11}">
      <text>
        <r>
          <rPr>
            <sz val="10"/>
            <color rgb="FF000000"/>
            <rFont val="Arial"/>
            <family val="2"/>
          </rPr>
          <t>(Não editar as células em cinza). Relação de todas as funções gratificadas de direção e assessoramento, conforme Lei Estadual nº 16.520/2018.</t>
        </r>
      </text>
    </comment>
    <comment ref="B77" authorId="0" shapeId="0" xr:uid="{33EA2C60-A1BF-404A-8C74-E13BD746C095}">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64A44EFF-F025-4ABA-8A37-44B0BEADAD7B}">
      <text>
        <r>
          <rPr>
            <sz val="10"/>
            <color rgb="FF000000"/>
            <rFont val="Arial"/>
            <family val="2"/>
          </rPr>
          <t>(Células de preenchimento automático). Quantitativo das funções gratificadas de direção e assessoramento preenchidos.</t>
        </r>
      </text>
    </comment>
    <comment ref="D77" authorId="0" shapeId="0" xr:uid="{589AB4EB-CC99-4140-B9F3-E2388FC2BDAF}">
      <text>
        <r>
          <rPr>
            <sz val="10"/>
            <color rgb="FF000000"/>
            <rFont val="Arial"/>
            <family val="2"/>
          </rPr>
          <t>(Células de preenchimento automático). Quantitativo das funções gratificadas de direção e assessoramento vagas.</t>
        </r>
      </text>
    </comment>
    <comment ref="E77" authorId="0" shapeId="0" xr:uid="{06CA28A1-3AAE-44FC-99BF-8F773A01F3C7}">
      <text>
        <r>
          <rPr>
            <sz val="10"/>
            <color rgb="FF000000"/>
            <rFont val="Arial"/>
            <family val="2"/>
          </rPr>
          <t>(Células de preenchimento automático). Quantitativo das funções gratificadas de direção e assessoramento existentes (preenchidos + vagos).</t>
        </r>
      </text>
    </comment>
    <comment ref="G77" authorId="0" shapeId="0" xr:uid="{7446C711-5DB5-495A-85A9-88EEE0F22FB5}">
      <text>
        <r>
          <rPr>
            <sz val="10"/>
            <color rgb="FF000000"/>
            <rFont val="Arial"/>
            <family val="2"/>
          </rPr>
          <t>(Células de preenchimento automático). Valor total dos vencimentos dos servidores, em Reais (R$).</t>
        </r>
      </text>
    </comment>
    <comment ref="H77" authorId="0" shapeId="0" xr:uid="{3439E918-933E-4219-9019-BBF666816C6F}">
      <text>
        <r>
          <rPr>
            <sz val="10"/>
            <color rgb="FF000000"/>
            <rFont val="Arial"/>
            <family val="2"/>
          </rPr>
          <t>(Células de preenchimento automático). Valor total das representações pagas em razão da função gratificada de direção e assessoramento, em Reais (R$).</t>
        </r>
      </text>
    </comment>
    <comment ref="I77" authorId="0" shapeId="0" xr:uid="{E792351C-89E0-4ED5-A854-78808AC76613}">
      <text>
        <r>
          <rPr>
            <sz val="10"/>
            <color rgb="FF000000"/>
            <rFont val="Arial"/>
            <family val="2"/>
          </rPr>
          <t>(Células de preenchimento automático). Valor total dos montantes resultantes da soma entre os vencimentos + representações, em Reais (R$).</t>
        </r>
      </text>
    </comment>
    <comment ref="A86" authorId="0" shapeId="0" xr:uid="{2C8C9265-2DD5-472E-A517-DFFEC90793FD}">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47E44F7C-D8D8-47CD-AF7F-951EB28E46D8}">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EC1B0793-D74A-4549-BB68-A40C48D1461E}">
      <text>
        <r>
          <rPr>
            <sz val="10"/>
            <color rgb="FF000000"/>
            <rFont val="Arial"/>
            <family val="2"/>
          </rPr>
          <t>Descrever a sigla da lotação referente à função gratificada de supervisão e apoio. Exemplos de siglas da SCGE: DAUD/UAPP, DAUD/COP/UAOP, DAUD/CLC/UALC, etc.</t>
        </r>
      </text>
    </comment>
    <comment ref="D86" authorId="0" shapeId="0" xr:uid="{A401B813-F7AF-41D3-BB39-E7126E001ED7}">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0BA3D642-3AB0-4671-A1A3-05238E5BC657}">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2FDD3D95-47C0-447E-914E-AA5103EBD330}">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C6FBB6F1-6DEC-44E9-BD6B-76C1166BFEE5}">
      <text>
        <r>
          <rPr>
            <sz val="10"/>
            <color rgb="FF000000"/>
            <rFont val="Arial"/>
            <family val="2"/>
          </rPr>
          <t>Valor do vencimento do servidor, em Reais (R$).</t>
        </r>
      </text>
    </comment>
    <comment ref="H86" authorId="0" shapeId="0" xr:uid="{FEF6755B-3D26-43AF-9DA0-AB1FCF399BF5}">
      <text>
        <r>
          <rPr>
            <sz val="10"/>
            <color rgb="FF000000"/>
            <rFont val="Arial"/>
            <family val="2"/>
          </rPr>
          <t>Valor da representação paga em razão da função gratificada de supervisão e apoio, em Reais (R$).</t>
        </r>
      </text>
    </comment>
    <comment ref="I86" authorId="0" shapeId="0" xr:uid="{730C5ED2-4716-4416-83F3-F2D79998CBA5}">
      <text>
        <r>
          <rPr>
            <sz val="10"/>
            <color rgb="FF000000"/>
            <rFont val="Arial"/>
            <family val="2"/>
          </rPr>
          <t>(Células de preenchimento automático). Montante resultante da soma entre o vencimento + representação, em Reais (R$).</t>
        </r>
      </text>
    </comment>
    <comment ref="C96" authorId="0" shapeId="0" xr:uid="{387558C0-A539-4310-81A3-B56F87A4BC0D}">
      <text>
        <r>
          <rPr>
            <sz val="10"/>
            <color rgb="FF000000"/>
            <rFont val="Arial"/>
            <family val="2"/>
          </rPr>
          <t>(Células de preenchimento automático). Quantitativo das funções gratificadas de supervisão e apoio preenchidos.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2592D8A7-273E-4B82-AEF1-542678007C4F}">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E3077DAF-B059-44C7-BF57-95745F80413B}">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75A74AF8-530A-4B55-BB6B-A2771982E010}">
      <text>
        <r>
          <rPr>
            <sz val="10"/>
            <color rgb="FF000000"/>
            <rFont val="Arial"/>
            <family val="2"/>
          </rPr>
          <t>Descrever a sigla da lotação referente ao cargo comissionado. Exemplos de siglas da SCGE: GAB/SECGE, GAB/CGAB, CGAB/ASC, etc.</t>
        </r>
      </text>
    </comment>
    <comment ref="D6" authorId="0" shapeId="0" xr:uid="{028879B6-A26D-430C-ABEA-89113EB60D3D}">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FFC59843-432C-4410-BC26-E9693BE5A849}">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B49D3EAC-4513-43FD-81F3-27C0643493A2}">
      <text>
        <r>
          <rPr>
            <sz val="10"/>
            <color rgb="FF000000"/>
            <rFont val="Arial"/>
            <family val="2"/>
          </rPr>
          <t>Nome completo do servidor ocupante do cargo comissionado. Caso o cargo esteja vago, a palavra "VAGO" deverá ser inserida na célula correspondente.</t>
        </r>
      </text>
    </comment>
    <comment ref="G6" authorId="0" shapeId="0" xr:uid="{9DDB750B-45D3-4E7F-9744-46BFB609091A}">
      <text>
        <r>
          <rPr>
            <sz val="10"/>
            <color rgb="FF000000"/>
            <rFont val="Arial"/>
            <family val="2"/>
          </rPr>
          <t>Valor do subsídio do agente político, em Reais (R$).</t>
        </r>
      </text>
    </comment>
    <comment ref="H6" authorId="0" shapeId="0" xr:uid="{F2094704-920A-44B9-9A3D-101E7661D7CB}">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651109EC-53DB-482A-85A5-A3A8D8BB88FC}">
      <text>
        <r>
          <rPr>
            <sz val="10"/>
            <color rgb="FF000000"/>
            <rFont val="Arial"/>
            <family val="2"/>
          </rPr>
          <t>Valor da representação paga em razão do cargo em comissão, em Reais (R$).</t>
        </r>
      </text>
    </comment>
    <comment ref="J6" authorId="0" shapeId="0" xr:uid="{942D3422-BF33-41AB-8856-5E1DB40A58F3}">
      <text>
        <r>
          <rPr>
            <sz val="10"/>
            <color rgb="FF000000"/>
            <rFont val="Arial"/>
            <family val="2"/>
          </rPr>
          <t>(Células de preenchimento automático). Montante resultante da soma entre o subsídio do agente político + vencimento + representação, em Reais (R$).</t>
        </r>
      </text>
    </comment>
    <comment ref="A53" authorId="0" shapeId="0" xr:uid="{8C8B2B94-5501-49E4-825A-E5243ADD67EB}">
      <text>
        <r>
          <rPr>
            <sz val="10"/>
            <color rgb="FF000000"/>
            <rFont val="Arial"/>
            <family val="2"/>
          </rPr>
          <t>(Não editar as células em cinza). Relação de todos os cargos comissionados, conforme Lei Estadual nº 16.520/2018.</t>
        </r>
      </text>
    </comment>
    <comment ref="B53" authorId="0" shapeId="0" xr:uid="{FDECDB95-603A-4475-92AF-4F11F2700338}">
      <text>
        <r>
          <rPr>
            <sz val="10"/>
            <color rgb="FF000000"/>
            <rFont val="Arial"/>
            <family val="2"/>
          </rPr>
          <t>(Não editar as células em cinza). Relação de todos os símbolos dos cargos comissionados, conforme Lei Estadual nº 16.520/2018.</t>
        </r>
      </text>
    </comment>
    <comment ref="C53" authorId="0" shapeId="0" xr:uid="{09F6050F-E989-4A2D-B8FF-5C15C6571F96}">
      <text>
        <r>
          <rPr>
            <sz val="10"/>
            <color rgb="FF000000"/>
            <rFont val="Arial"/>
            <family val="2"/>
          </rPr>
          <t>(Células de preenchimento automático). Quantitativo dos cargos comissionados preenchidos.</t>
        </r>
      </text>
    </comment>
    <comment ref="D53" authorId="0" shapeId="0" xr:uid="{80AB6A32-81E9-4A59-A593-588215D7D53B}">
      <text>
        <r>
          <rPr>
            <sz val="10"/>
            <color rgb="FF000000"/>
            <rFont val="Arial"/>
            <family val="2"/>
          </rPr>
          <t>(Células de preenchimento automático). Quantitativo dos cargos comissionados vagos.</t>
        </r>
      </text>
    </comment>
    <comment ref="E53" authorId="0" shapeId="0" xr:uid="{1FB19A1A-649D-4BDE-9602-0088D5EFE903}">
      <text>
        <r>
          <rPr>
            <sz val="10"/>
            <color rgb="FF000000"/>
            <rFont val="Arial"/>
            <family val="2"/>
          </rPr>
          <t>(Células de preenchimento automático). Quantitativo dos cargos comissionados existentes (preenchidos + vagos).</t>
        </r>
      </text>
    </comment>
    <comment ref="G53" authorId="0" shapeId="0" xr:uid="{0A48C6AC-51F3-4AD9-BA44-9A68DA664436}">
      <text>
        <r>
          <rPr>
            <sz val="10"/>
            <color rgb="FF000000"/>
            <rFont val="Arial"/>
            <family val="2"/>
          </rPr>
          <t>(Células de preenchimento automático). Valor total dos subsídios dos agentes políticos, em Reais (R$).</t>
        </r>
      </text>
    </comment>
    <comment ref="H53" authorId="0" shapeId="0" xr:uid="{E4213CA6-D5DD-4688-901E-FB79D1674601}">
      <text>
        <r>
          <rPr>
            <sz val="10"/>
            <color rgb="FF000000"/>
            <rFont val="Arial"/>
            <family val="2"/>
          </rPr>
          <t>(Células de preenchimento automático). Valor total dos vencimentos dos servidores, em Reais (R$).</t>
        </r>
      </text>
    </comment>
    <comment ref="I53" authorId="0" shapeId="0" xr:uid="{90CEA142-DDF8-4940-8066-75F31DF999F8}">
      <text>
        <r>
          <rPr>
            <sz val="10"/>
            <color rgb="FF000000"/>
            <rFont val="Arial"/>
            <family val="2"/>
          </rPr>
          <t>(Células de preenchimento automático). Valor total das representações pagas em razão do cargo em comissão, em Reais (R$).</t>
        </r>
      </text>
    </comment>
    <comment ref="J53" authorId="0" shapeId="0" xr:uid="{AF6592AF-B178-414E-8DAA-397D3F629259}">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97E0D648-155A-4C9E-B59C-9ACC7DCFA953}">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68C20B3E-1C19-4324-AF77-1CD3AD17A1F1}">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1EEFBE96-E392-4390-A06B-08E2C4CE8745}">
      <text>
        <r>
          <rPr>
            <sz val="10"/>
            <color rgb="FF000000"/>
            <rFont val="Arial"/>
            <family val="2"/>
          </rPr>
          <t>Descrever a sigla da lotação referente à função gratificada de direção e assessoramento. Exemplos de siglas da SCGE: GAB/DOGE, DPGE/GAF/GSC, DAUD/COP, etc.</t>
        </r>
      </text>
    </comment>
    <comment ref="D72" authorId="0" shapeId="0" xr:uid="{751B9894-5581-4A54-B672-32F25E10F1A7}">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580F1A8C-4DA5-44E3-8CE8-B76389656C11}">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3F7B3ADC-F9E1-46CE-895F-BD0756ABF705}">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31FE76AD-99E9-4422-9259-02DD818E8DEB}">
      <text>
        <r>
          <rPr>
            <sz val="10"/>
            <color rgb="FF000000"/>
            <rFont val="Arial"/>
            <family val="2"/>
          </rPr>
          <t>Valor do vencimento do servidor, em Reais (R$).</t>
        </r>
      </text>
    </comment>
    <comment ref="H72" authorId="0" shapeId="0" xr:uid="{B9A8A641-F0AA-4BA9-A7FB-C237FA7AA1DC}">
      <text>
        <r>
          <rPr>
            <sz val="10"/>
            <color rgb="FF000000"/>
            <rFont val="Arial"/>
            <family val="2"/>
          </rPr>
          <t>Valor da representação paga em razão da função gratificada de direção e assessoramento, em Reais (R$).</t>
        </r>
      </text>
    </comment>
    <comment ref="I72" authorId="0" shapeId="0" xr:uid="{5E762E65-0239-4C58-B3B5-6EC9D6EFA8C7}">
      <text>
        <r>
          <rPr>
            <sz val="10"/>
            <color rgb="FF000000"/>
            <rFont val="Arial"/>
            <family val="2"/>
          </rPr>
          <t>(Células de preenchimento automático). Montante resultante da soma entre o vencimento + representação, em Reais (R$).</t>
        </r>
      </text>
    </comment>
    <comment ref="A77" authorId="0" shapeId="0" xr:uid="{31287870-B0AF-4EE6-B2C4-08A040F643E7}">
      <text>
        <r>
          <rPr>
            <sz val="10"/>
            <color rgb="FF000000"/>
            <rFont val="Arial"/>
            <family val="2"/>
          </rPr>
          <t>(Não editar as células em cinza). Relação de todas as funções gratificadas de direção e assessoramento, conforme Lei Estadual nº 16.520/2018.</t>
        </r>
      </text>
    </comment>
    <comment ref="B77" authorId="0" shapeId="0" xr:uid="{86CAB901-65F2-4D5C-961F-7884FEDC44E8}">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5571D48C-AF2C-481E-8488-0C69E3A889FF}">
      <text>
        <r>
          <rPr>
            <sz val="10"/>
            <color rgb="FF000000"/>
            <rFont val="Arial"/>
            <family val="2"/>
          </rPr>
          <t>(Células de preenchimento automático). Quantitativo das funções gratificadas de direção e assessoramento preenchidos.</t>
        </r>
      </text>
    </comment>
    <comment ref="D77" authorId="0" shapeId="0" xr:uid="{90272362-90A1-47F2-BA72-F9BA8E835A46}">
      <text>
        <r>
          <rPr>
            <sz val="10"/>
            <color rgb="FF000000"/>
            <rFont val="Arial"/>
            <family val="2"/>
          </rPr>
          <t>(Células de preenchimento automático). Quantitativo das funções gratificadas de direção e assessoramento vagas.</t>
        </r>
      </text>
    </comment>
    <comment ref="E77" authorId="0" shapeId="0" xr:uid="{80E74371-484E-4456-885C-E928072A52D9}">
      <text>
        <r>
          <rPr>
            <sz val="10"/>
            <color rgb="FF000000"/>
            <rFont val="Arial"/>
            <family val="2"/>
          </rPr>
          <t>(Células de preenchimento automático). Quantitativo das funções gratificadas de direção e assessoramento existentes (preenchidos + vagos).</t>
        </r>
      </text>
    </comment>
    <comment ref="G77" authorId="0" shapeId="0" xr:uid="{88E49640-B5B6-42D1-8D85-DEE0357214DF}">
      <text>
        <r>
          <rPr>
            <sz val="10"/>
            <color rgb="FF000000"/>
            <rFont val="Arial"/>
            <family val="2"/>
          </rPr>
          <t>(Células de preenchimento automático). Valor total dos vencimentos dos servidores, em Reais (R$).</t>
        </r>
      </text>
    </comment>
    <comment ref="H77" authorId="0" shapeId="0" xr:uid="{6A655FC6-7DDC-46B4-BA31-40072AA61F17}">
      <text>
        <r>
          <rPr>
            <sz val="10"/>
            <color rgb="FF000000"/>
            <rFont val="Arial"/>
            <family val="2"/>
          </rPr>
          <t>(Células de preenchimento automático). Valor total das representações pagas em razão da função gratificada de direção e assessoramento, em Reais (R$).</t>
        </r>
      </text>
    </comment>
    <comment ref="I77" authorId="0" shapeId="0" xr:uid="{A5F08B10-B199-48EA-9D5E-FEE8ABE7467B}">
      <text>
        <r>
          <rPr>
            <sz val="10"/>
            <color rgb="FF000000"/>
            <rFont val="Arial"/>
            <family val="2"/>
          </rPr>
          <t>(Células de preenchimento automático). Valor total dos montantes resultantes da soma entre os vencimentos + representações, em Reais (R$).</t>
        </r>
      </text>
    </comment>
    <comment ref="A86" authorId="0" shapeId="0" xr:uid="{7D3D0701-153B-4825-A9BE-FC9E3FFBE06B}">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1C11611C-7F09-4D1C-BA45-233F44226353}">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3BE3A25D-EFC6-4E9B-A718-29426EC0932B}">
      <text>
        <r>
          <rPr>
            <sz val="10"/>
            <color rgb="FF000000"/>
            <rFont val="Arial"/>
            <family val="2"/>
          </rPr>
          <t>Descrever a sigla da lotação referente à função gratificada de supervisão e apoio. Exemplos de siglas da SCGE: DAUD/UAPP, DAUD/COP/UAOP, DAUD/CLC/UALC, etc.</t>
        </r>
      </text>
    </comment>
    <comment ref="D86" authorId="0" shapeId="0" xr:uid="{D18A7549-9901-458F-9A61-19FBFABDE983}">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BB187D26-8D07-42AE-8E71-E539029DF5CE}">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5919D7AC-9091-4B10-986E-06EF103A08F2}">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22747701-D4E5-4282-91D5-67989843D251}">
      <text>
        <r>
          <rPr>
            <sz val="10"/>
            <color rgb="FF000000"/>
            <rFont val="Arial"/>
            <family val="2"/>
          </rPr>
          <t>Valor do vencimento do servidor, em Reais (R$).</t>
        </r>
      </text>
    </comment>
    <comment ref="H86" authorId="0" shapeId="0" xr:uid="{9AE03F4B-2006-4014-9BE6-492EF7685375}">
      <text>
        <r>
          <rPr>
            <sz val="10"/>
            <color rgb="FF000000"/>
            <rFont val="Arial"/>
            <family val="2"/>
          </rPr>
          <t>Valor da representação paga em razão da função gratificada de supervisão e apoio, em Reais (R$).</t>
        </r>
      </text>
    </comment>
    <comment ref="I86" authorId="0" shapeId="0" xr:uid="{F6B5FF76-7C79-4B90-9909-090936E1C65A}">
      <text>
        <r>
          <rPr>
            <sz val="10"/>
            <color rgb="FF000000"/>
            <rFont val="Arial"/>
            <family val="2"/>
          </rPr>
          <t>(Células de preenchimento automático). Montante resultante da soma entre o vencimento + representação, em Reais (R$).</t>
        </r>
      </text>
    </comment>
    <comment ref="C96" authorId="0" shapeId="0" xr:uid="{011C0920-50C0-40F8-9E3B-A6E1E220CC9E}">
      <text>
        <r>
          <rPr>
            <sz val="10"/>
            <color rgb="FF000000"/>
            <rFont val="Arial"/>
            <family val="2"/>
          </rPr>
          <t>(Células de preenchimento automático). Quantitativo das funções gratificadas de supervisão e apoio preenchidos.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7B126112-F1A2-414C-AFC7-A8B2CE5F104C}">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24F90525-C550-43BF-B82F-4686EBC44EC8}">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0DE8832D-BBA0-4F8B-80C4-45EA1773CA9E}">
      <text>
        <r>
          <rPr>
            <sz val="10"/>
            <color rgb="FF000000"/>
            <rFont val="Arial"/>
            <family val="2"/>
          </rPr>
          <t>Descrever a sigla da lotação referente ao cargo comissionado. Exemplos de siglas da SCGE: GAB/SECGE, GAB/CGAB, CGAB/ASC, etc.</t>
        </r>
      </text>
    </comment>
    <comment ref="D6" authorId="0" shapeId="0" xr:uid="{91CD6201-3740-42B2-A510-EA45BDDDC3D6}">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0AE624CC-0BE3-40D9-941E-BEF1EBA324C0}">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DA34CF80-B2E5-43AC-9412-363C4865924C}">
      <text>
        <r>
          <rPr>
            <sz val="10"/>
            <color rgb="FF000000"/>
            <rFont val="Arial"/>
            <family val="2"/>
          </rPr>
          <t>Nome completo do servidor ocupante do cargo comissionado. Caso o cargo esteja vago, a palavra "VAGO" deverá ser inserida na célula correspondente.</t>
        </r>
      </text>
    </comment>
    <comment ref="G6" authorId="0" shapeId="0" xr:uid="{F313F4FA-0DD7-4F86-B8E2-CE6CB0EBA5C2}">
      <text>
        <r>
          <rPr>
            <sz val="10"/>
            <color rgb="FF000000"/>
            <rFont val="Arial"/>
            <family val="2"/>
          </rPr>
          <t>Valor do subsídio do agente político, em Reais (R$).</t>
        </r>
      </text>
    </comment>
    <comment ref="H6" authorId="0" shapeId="0" xr:uid="{AF6E31C9-C1B1-4BD9-B191-D1E2AFCD7E4F}">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FBC0791B-459C-4C34-8757-4C50A1526217}">
      <text>
        <r>
          <rPr>
            <sz val="10"/>
            <color rgb="FF000000"/>
            <rFont val="Arial"/>
            <family val="2"/>
          </rPr>
          <t>Valor da representação paga em razão do cargo em comissão, em Reais (R$).</t>
        </r>
      </text>
    </comment>
    <comment ref="J6" authorId="0" shapeId="0" xr:uid="{27B040FE-25FB-4889-962D-0063018D7A5D}">
      <text>
        <r>
          <rPr>
            <sz val="10"/>
            <color rgb="FF000000"/>
            <rFont val="Arial"/>
            <family val="2"/>
          </rPr>
          <t>(Células de preenchimento automático). Montante resultante da soma entre o subsídio do agente político + vencimento + representação, em Reais (R$).</t>
        </r>
      </text>
    </comment>
    <comment ref="A53" authorId="0" shapeId="0" xr:uid="{EB098FD7-B3C7-4049-8042-11A3F3B2BE2C}">
      <text>
        <r>
          <rPr>
            <sz val="10"/>
            <color rgb="FF000000"/>
            <rFont val="Arial"/>
            <family val="2"/>
          </rPr>
          <t>(Não editar as células em cinza). Relação de todos os cargos comissionados, conforme Lei Estadual nº 16.520/2018.</t>
        </r>
      </text>
    </comment>
    <comment ref="B53" authorId="0" shapeId="0" xr:uid="{5AE79903-9BFD-4F5E-81BC-C5E43BD75B81}">
      <text>
        <r>
          <rPr>
            <sz val="10"/>
            <color rgb="FF000000"/>
            <rFont val="Arial"/>
            <family val="2"/>
          </rPr>
          <t>(Não editar as células em cinza). Relação de todos os símbolos dos cargos comissionados, conforme Lei Estadual nº 16.520/2018.</t>
        </r>
      </text>
    </comment>
    <comment ref="C53" authorId="0" shapeId="0" xr:uid="{DC2625E0-6DDD-4A8A-B5E8-F0DF0DD6AD40}">
      <text>
        <r>
          <rPr>
            <sz val="10"/>
            <color rgb="FF000000"/>
            <rFont val="Arial"/>
            <family val="2"/>
          </rPr>
          <t>(Células de preenchimento automático). Quantitativo dos cargos comissionados preenchidos.</t>
        </r>
      </text>
    </comment>
    <comment ref="D53" authorId="0" shapeId="0" xr:uid="{6BAEE7F0-6896-493D-BABC-D2C190348B6B}">
      <text>
        <r>
          <rPr>
            <sz val="10"/>
            <color rgb="FF000000"/>
            <rFont val="Arial"/>
            <family val="2"/>
          </rPr>
          <t>(Células de preenchimento automático). Quantitativo dos cargos comissionados vagos.</t>
        </r>
      </text>
    </comment>
    <comment ref="E53" authorId="0" shapeId="0" xr:uid="{40B2B329-2498-47D3-8D1F-FE4207530620}">
      <text>
        <r>
          <rPr>
            <sz val="10"/>
            <color rgb="FF000000"/>
            <rFont val="Arial"/>
            <family val="2"/>
          </rPr>
          <t>(Células de preenchimento automático). Quantitativo dos cargos comissionados existentes (preenchidos + vagos).</t>
        </r>
      </text>
    </comment>
    <comment ref="G53" authorId="0" shapeId="0" xr:uid="{25BD74CB-3CD1-43A6-9AF5-D8BC6DEFAE7F}">
      <text>
        <r>
          <rPr>
            <sz val="10"/>
            <color rgb="FF000000"/>
            <rFont val="Arial"/>
            <family val="2"/>
          </rPr>
          <t>(Células de preenchimento automático). Valor total dos subsídios dos agentes políticos, em Reais (R$).</t>
        </r>
      </text>
    </comment>
    <comment ref="H53" authorId="0" shapeId="0" xr:uid="{E6488C58-115D-428F-9999-8E5638EE002D}">
      <text>
        <r>
          <rPr>
            <sz val="10"/>
            <color rgb="FF000000"/>
            <rFont val="Arial"/>
            <family val="2"/>
          </rPr>
          <t>(Células de preenchimento automático). Valor total dos vencimentos dos servidores, em Reais (R$).</t>
        </r>
      </text>
    </comment>
    <comment ref="I53" authorId="0" shapeId="0" xr:uid="{97B3BCC5-41D7-4A98-9EDA-2ABF99312394}">
      <text>
        <r>
          <rPr>
            <sz val="10"/>
            <color rgb="FF000000"/>
            <rFont val="Arial"/>
            <family val="2"/>
          </rPr>
          <t>(Células de preenchimento automático). Valor total das representações pagas em razão do cargo em comissão, em Reais (R$).</t>
        </r>
      </text>
    </comment>
    <comment ref="J53" authorId="0" shapeId="0" xr:uid="{A12C9727-4F98-421B-9632-4093C852D837}">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86081F75-7CA5-4B5E-A2DC-5A58C80430A6}">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FCDC0044-7E2C-4DBD-84D0-A342D5EBAE6C}">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0878C4EA-07F4-4485-9C95-546DBBE1E33B}">
      <text>
        <r>
          <rPr>
            <sz val="10"/>
            <color rgb="FF000000"/>
            <rFont val="Arial"/>
            <family val="2"/>
          </rPr>
          <t>Descrever a sigla da lotação referente à função gratificada de direção e assessoramento. Exemplos de siglas da SCGE: GAB/DOGE, DPGE/GAF/GSC, DAUD/COP, etc.</t>
        </r>
      </text>
    </comment>
    <comment ref="D72" authorId="0" shapeId="0" xr:uid="{98360CCD-2E3D-4B4D-B32D-CBCE82BA57EA}">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0C922A46-92C4-48C9-AD04-A912667B2569}">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C870FE6D-D137-488F-B700-06EB0AACDB41}">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4C66DB71-36A6-4F6B-BEE4-95612CF84971}">
      <text>
        <r>
          <rPr>
            <sz val="10"/>
            <color rgb="FF000000"/>
            <rFont val="Arial"/>
            <family val="2"/>
          </rPr>
          <t>Valor do vencimento do servidor, em Reais (R$).</t>
        </r>
      </text>
    </comment>
    <comment ref="H72" authorId="0" shapeId="0" xr:uid="{DEFEF4C3-556B-4962-BE6D-DAC442BA8225}">
      <text>
        <r>
          <rPr>
            <sz val="10"/>
            <color rgb="FF000000"/>
            <rFont val="Arial"/>
            <family val="2"/>
          </rPr>
          <t>Valor da representação paga em razão da função gratificada de direção e assessoramento, em Reais (R$).</t>
        </r>
      </text>
    </comment>
    <comment ref="I72" authorId="0" shapeId="0" xr:uid="{8AD9AA7D-6F51-4530-9333-DAB410149D65}">
      <text>
        <r>
          <rPr>
            <sz val="10"/>
            <color rgb="FF000000"/>
            <rFont val="Arial"/>
            <family val="2"/>
          </rPr>
          <t>(Células de preenchimento automático). Montante resultante da soma entre o vencimento + representação, em Reais (R$).</t>
        </r>
      </text>
    </comment>
    <comment ref="A77" authorId="0" shapeId="0" xr:uid="{CA595830-C329-4707-8375-497E185A4EDA}">
      <text>
        <r>
          <rPr>
            <sz val="10"/>
            <color rgb="FF000000"/>
            <rFont val="Arial"/>
            <family val="2"/>
          </rPr>
          <t>(Não editar as células em cinza). Relação de todas as funções gratificadas de direção e assessoramento, conforme Lei Estadual nº 16.520/2018.</t>
        </r>
      </text>
    </comment>
    <comment ref="B77" authorId="0" shapeId="0" xr:uid="{04239B9A-A492-4C78-8D3B-C8B0F63ABD2C}">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348FE431-3A99-47CB-81DD-B445F34DFE58}">
      <text>
        <r>
          <rPr>
            <sz val="10"/>
            <color rgb="FF000000"/>
            <rFont val="Arial"/>
            <family val="2"/>
          </rPr>
          <t>(Células de preenchimento automático). Quantitativo das funções gratificadas de direção e assessoramento preenchidos.</t>
        </r>
      </text>
    </comment>
    <comment ref="D77" authorId="0" shapeId="0" xr:uid="{65678FF9-8EF2-4362-824C-E534F9D279FC}">
      <text>
        <r>
          <rPr>
            <sz val="10"/>
            <color rgb="FF000000"/>
            <rFont val="Arial"/>
            <family val="2"/>
          </rPr>
          <t>(Células de preenchimento automático). Quantitativo das funções gratificadas de direção e assessoramento vagas.</t>
        </r>
      </text>
    </comment>
    <comment ref="E77" authorId="0" shapeId="0" xr:uid="{D1EFCD40-5AB4-4579-BEA9-7DA959A965D1}">
      <text>
        <r>
          <rPr>
            <sz val="10"/>
            <color rgb="FF000000"/>
            <rFont val="Arial"/>
            <family val="2"/>
          </rPr>
          <t>(Células de preenchimento automático). Quantitativo das funções gratificadas de direção e assessoramento existentes (preenchidos + vagos).</t>
        </r>
      </text>
    </comment>
    <comment ref="G77" authorId="0" shapeId="0" xr:uid="{03D18782-C32D-4FA9-8151-E3AFC9FADF69}">
      <text>
        <r>
          <rPr>
            <sz val="10"/>
            <color rgb="FF000000"/>
            <rFont val="Arial"/>
            <family val="2"/>
          </rPr>
          <t>(Células de preenchimento automático). Valor total dos vencimentos dos servidores, em Reais (R$).</t>
        </r>
      </text>
    </comment>
    <comment ref="H77" authorId="0" shapeId="0" xr:uid="{4D132E9A-D6E6-4C71-A98C-9B2E7BD2FE0B}">
      <text>
        <r>
          <rPr>
            <sz val="10"/>
            <color rgb="FF000000"/>
            <rFont val="Arial"/>
            <family val="2"/>
          </rPr>
          <t>(Células de preenchimento automático). Valor total das representações pagas em razão da função gratificada de direção e assessoramento, em Reais (R$).</t>
        </r>
      </text>
    </comment>
    <comment ref="I77" authorId="0" shapeId="0" xr:uid="{26C6B349-EB4C-4263-99A6-AB5C71E5BE95}">
      <text>
        <r>
          <rPr>
            <sz val="10"/>
            <color rgb="FF000000"/>
            <rFont val="Arial"/>
            <family val="2"/>
          </rPr>
          <t>(Células de preenchimento automático). Valor total dos montantes resultantes da soma entre os vencimentos + representações, em Reais (R$).</t>
        </r>
      </text>
    </comment>
    <comment ref="A86" authorId="0" shapeId="0" xr:uid="{8CC60284-6F48-4A1E-BAEA-3A497B3A46FB}">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D5DD5F39-6A05-4B52-A430-07C6E829B246}">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87CB1F93-A4DE-41D4-9856-F6D979AAE733}">
      <text>
        <r>
          <rPr>
            <sz val="10"/>
            <color rgb="FF000000"/>
            <rFont val="Arial"/>
            <family val="2"/>
          </rPr>
          <t>Descrever a sigla da lotação referente à função gratificada de supervisão e apoio. Exemplos de siglas da SCGE: DAUD/UAPP, DAUD/COP/UAOP, DAUD/CLC/UALC, etc.</t>
        </r>
      </text>
    </comment>
    <comment ref="D86" authorId="0" shapeId="0" xr:uid="{EF2E3161-7844-4C97-AAB9-AF457510EA28}">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42A9D3B3-C6E6-4460-9A51-854D8C9DF623}">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6AB35A37-8E37-4358-83FA-8D25CF8C2E12}">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6468E222-0746-440E-A2E2-5798A42F9869}">
      <text>
        <r>
          <rPr>
            <sz val="10"/>
            <color rgb="FF000000"/>
            <rFont val="Arial"/>
            <family val="2"/>
          </rPr>
          <t>Valor do vencimento do servidor, em Reais (R$).</t>
        </r>
      </text>
    </comment>
    <comment ref="H86" authorId="0" shapeId="0" xr:uid="{44BCB76F-D9C4-45CF-AACD-8B531F280408}">
      <text>
        <r>
          <rPr>
            <sz val="10"/>
            <color rgb="FF000000"/>
            <rFont val="Arial"/>
            <family val="2"/>
          </rPr>
          <t>Valor da representação paga em razão da função gratificada de supervisão e apoio, em Reais (R$).</t>
        </r>
      </text>
    </comment>
    <comment ref="I86" authorId="0" shapeId="0" xr:uid="{5538EA60-E7FA-4524-93D4-5B8D25628B8A}">
      <text>
        <r>
          <rPr>
            <sz val="10"/>
            <color rgb="FF000000"/>
            <rFont val="Arial"/>
            <family val="2"/>
          </rPr>
          <t>(Células de preenchimento automático). Montante resultante da soma entre o vencimento + representação, em Reais (R$).</t>
        </r>
      </text>
    </comment>
    <comment ref="C96" authorId="0" shapeId="0" xr:uid="{9C9A0682-4EC7-4698-A5A6-B76E334EE11E}">
      <text>
        <r>
          <rPr>
            <sz val="10"/>
            <color rgb="FF000000"/>
            <rFont val="Arial"/>
            <family val="2"/>
          </rPr>
          <t>(Células de preenchimento automático). Quantitativo das funções gratificadas de supervisão e apoio preenchidos.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3F4AC9B3-FDCB-4A57-A021-ED5AE9B5A7D3}">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E2E8A802-E2CF-4B0F-8F04-D33D7CE42363}">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B9C3E0B6-8FFD-4B78-AFA0-1EC41847242D}">
      <text>
        <r>
          <rPr>
            <sz val="10"/>
            <color rgb="FF000000"/>
            <rFont val="Arial"/>
            <family val="2"/>
          </rPr>
          <t>Descrever a sigla da lotação referente ao cargo comissionado. Exemplos de siglas da SCGE: GAB/SECGE, GAB/CGAB, CGAB/ASC, etc.</t>
        </r>
      </text>
    </comment>
    <comment ref="D6" authorId="0" shapeId="0" xr:uid="{623F6DF8-6E96-456B-B28C-8777585B0964}">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EAD07353-2C9B-4466-90B1-584277E0112B}">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1B599ED3-EBBE-49C5-9B1D-B3453CF3358B}">
      <text>
        <r>
          <rPr>
            <sz val="10"/>
            <color rgb="FF000000"/>
            <rFont val="Arial"/>
            <family val="2"/>
          </rPr>
          <t>Nome completo do servidor ocupante do cargo comissionado. Caso o cargo esteja vago, a palavra "VAGO" deverá ser inserida na célula correspondente.</t>
        </r>
      </text>
    </comment>
    <comment ref="G6" authorId="0" shapeId="0" xr:uid="{5C6F91A3-AB48-4844-A85F-75C4947689FE}">
      <text>
        <r>
          <rPr>
            <sz val="10"/>
            <color rgb="FF000000"/>
            <rFont val="Arial"/>
            <family val="2"/>
          </rPr>
          <t>Valor do subsídio do agente político, em Reais (R$).</t>
        </r>
      </text>
    </comment>
    <comment ref="H6" authorId="0" shapeId="0" xr:uid="{5F351D37-C62C-4379-BAE2-DE65BAA880F0}">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2CFA8E49-0AC4-48EC-A1D8-610B91651063}">
      <text>
        <r>
          <rPr>
            <sz val="10"/>
            <color rgb="FF000000"/>
            <rFont val="Arial"/>
            <family val="2"/>
          </rPr>
          <t>Valor da representação paga em razão do cargo em comissão, em Reais (R$).</t>
        </r>
      </text>
    </comment>
    <comment ref="J6" authorId="0" shapeId="0" xr:uid="{09BC4F05-186E-4D2C-AEBB-732CC4D1431C}">
      <text>
        <r>
          <rPr>
            <sz val="10"/>
            <color rgb="FF000000"/>
            <rFont val="Arial"/>
            <family val="2"/>
          </rPr>
          <t>(Células de preenchimento automático). Montante resultante da soma entre o subsídio do agente político + vencimento + representação, em Reais (R$).</t>
        </r>
      </text>
    </comment>
    <comment ref="A53" authorId="0" shapeId="0" xr:uid="{ED5877AE-6411-460F-BA4E-E25897CAF39A}">
      <text>
        <r>
          <rPr>
            <sz val="10"/>
            <color rgb="FF000000"/>
            <rFont val="Arial"/>
            <family val="2"/>
          </rPr>
          <t>(Não editar as células em cinza). Relação de todos os cargos comissionados, conforme Lei Estadual nº 16.520/2018.</t>
        </r>
      </text>
    </comment>
    <comment ref="B53" authorId="0" shapeId="0" xr:uid="{150326FE-29BD-4472-862B-D9E6C1379A86}">
      <text>
        <r>
          <rPr>
            <sz val="10"/>
            <color rgb="FF000000"/>
            <rFont val="Arial"/>
            <family val="2"/>
          </rPr>
          <t>(Não editar as células em cinza). Relação de todos os símbolos dos cargos comissionados, conforme Lei Estadual nº 16.520/2018.</t>
        </r>
      </text>
    </comment>
    <comment ref="C53" authorId="0" shapeId="0" xr:uid="{3FEDC57E-4442-4C4C-A553-EB89267AFC0F}">
      <text>
        <r>
          <rPr>
            <sz val="10"/>
            <color rgb="FF000000"/>
            <rFont val="Arial"/>
            <family val="2"/>
          </rPr>
          <t>(Células de preenchimento automático). Quantitativo dos cargos comissionados preenchidos.</t>
        </r>
      </text>
    </comment>
    <comment ref="D53" authorId="0" shapeId="0" xr:uid="{2F07C1E2-FC83-4A4C-A78A-F2B8DF2C323D}">
      <text>
        <r>
          <rPr>
            <sz val="10"/>
            <color rgb="FF000000"/>
            <rFont val="Arial"/>
            <family val="2"/>
          </rPr>
          <t>(Células de preenchimento automático). Quantitativo dos cargos comissionados vagos.</t>
        </r>
      </text>
    </comment>
    <comment ref="E53" authorId="0" shapeId="0" xr:uid="{069AFAF2-1ACD-40E8-B0CA-26F0C0385A43}">
      <text>
        <r>
          <rPr>
            <sz val="10"/>
            <color rgb="FF000000"/>
            <rFont val="Arial"/>
            <family val="2"/>
          </rPr>
          <t>(Células de preenchimento automático). Quantitativo dos cargos comissionados existentes (preenchidos + vagos).</t>
        </r>
      </text>
    </comment>
    <comment ref="G53" authorId="0" shapeId="0" xr:uid="{84F3B9FB-2FC9-4383-B739-686F350F1882}">
      <text>
        <r>
          <rPr>
            <sz val="10"/>
            <color rgb="FF000000"/>
            <rFont val="Arial"/>
            <family val="2"/>
          </rPr>
          <t>(Células de preenchimento automático). Valor total dos subsídios dos agentes políticos, em Reais (R$).</t>
        </r>
      </text>
    </comment>
    <comment ref="H53" authorId="0" shapeId="0" xr:uid="{90AA65D7-4018-4CD8-A24A-4A52E650CB53}">
      <text>
        <r>
          <rPr>
            <sz val="10"/>
            <color rgb="FF000000"/>
            <rFont val="Arial"/>
            <family val="2"/>
          </rPr>
          <t>(Células de preenchimento automático). Valor total dos vencimentos dos servidores, em Reais (R$).</t>
        </r>
      </text>
    </comment>
    <comment ref="I53" authorId="0" shapeId="0" xr:uid="{8AF332DD-AFEA-411A-A9B0-9099E5A00446}">
      <text>
        <r>
          <rPr>
            <sz val="10"/>
            <color rgb="FF000000"/>
            <rFont val="Arial"/>
            <family val="2"/>
          </rPr>
          <t>(Células de preenchimento automático). Valor total das representações pagas em razão do cargo em comissão, em Reais (R$).</t>
        </r>
      </text>
    </comment>
    <comment ref="J53" authorId="0" shapeId="0" xr:uid="{EA936281-DBE6-4821-9B10-64D7DEF2490B}">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F2829733-C10C-49E6-BC39-3DD3948F898C}">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9A340366-8F54-452C-81DC-5579DD3B8DD6}">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01D62F19-EDA1-400A-B441-915B1F42FB3E}">
      <text>
        <r>
          <rPr>
            <sz val="10"/>
            <color rgb="FF000000"/>
            <rFont val="Arial"/>
            <family val="2"/>
          </rPr>
          <t>Descrever a sigla da lotação referente à função gratificada de direção e assessoramento. Exemplos de siglas da SCGE: GAB/DOGE, DPGE/GAF/GSC, DAUD/COP, etc.</t>
        </r>
      </text>
    </comment>
    <comment ref="D72" authorId="0" shapeId="0" xr:uid="{E82C4264-034B-435A-BB75-80B9CF30E8B5}">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567A0614-7F6D-499E-BCD4-487F369375AD}">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283D1369-8616-4C40-9527-36F568B1E353}">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635E2D23-2686-410C-BF04-C62D5455DD4D}">
      <text>
        <r>
          <rPr>
            <sz val="10"/>
            <color rgb="FF000000"/>
            <rFont val="Arial"/>
            <family val="2"/>
          </rPr>
          <t>Valor do vencimento do servidor, em Reais (R$).</t>
        </r>
      </text>
    </comment>
    <comment ref="H72" authorId="0" shapeId="0" xr:uid="{782816C9-886E-43FA-BDA6-B49A491FFF3A}">
      <text>
        <r>
          <rPr>
            <sz val="10"/>
            <color rgb="FF000000"/>
            <rFont val="Arial"/>
            <family val="2"/>
          </rPr>
          <t>Valor da representação paga em razão da função gratificada de direção e assessoramento, em Reais (R$).</t>
        </r>
      </text>
    </comment>
    <comment ref="I72" authorId="0" shapeId="0" xr:uid="{E13161C2-F6ED-4069-BC24-AF48F3D8CEA4}">
      <text>
        <r>
          <rPr>
            <sz val="10"/>
            <color rgb="FF000000"/>
            <rFont val="Arial"/>
            <family val="2"/>
          </rPr>
          <t>(Células de preenchimento automático). Montante resultante da soma entre o vencimento + representação, em Reais (R$).</t>
        </r>
      </text>
    </comment>
    <comment ref="A77" authorId="0" shapeId="0" xr:uid="{E67BFC97-47DC-411E-9191-C59D1C1FABCA}">
      <text>
        <r>
          <rPr>
            <sz val="10"/>
            <color rgb="FF000000"/>
            <rFont val="Arial"/>
            <family val="2"/>
          </rPr>
          <t>(Não editar as células em cinza). Relação de todas as funções gratificadas de direção e assessoramento, conforme Lei Estadual nº 16.520/2018.</t>
        </r>
      </text>
    </comment>
    <comment ref="B77" authorId="0" shapeId="0" xr:uid="{05178A2F-1654-4498-A85D-DA7BDDE6F768}">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563A0357-BF56-4D84-B0CB-C81051DAE934}">
      <text>
        <r>
          <rPr>
            <sz val="10"/>
            <color rgb="FF000000"/>
            <rFont val="Arial"/>
            <family val="2"/>
          </rPr>
          <t>(Células de preenchimento automático). Quantitativo das funções gratificadas de direção e assessoramento preenchidos.</t>
        </r>
      </text>
    </comment>
    <comment ref="D77" authorId="0" shapeId="0" xr:uid="{49177B11-474D-49D5-8829-4C696EF41FB8}">
      <text>
        <r>
          <rPr>
            <sz val="10"/>
            <color rgb="FF000000"/>
            <rFont val="Arial"/>
            <family val="2"/>
          </rPr>
          <t>(Células de preenchimento automático). Quantitativo das funções gratificadas de direção e assessoramento vagas.</t>
        </r>
      </text>
    </comment>
    <comment ref="E77" authorId="0" shapeId="0" xr:uid="{ECF01B39-62D3-47BE-A307-A6B46E74C395}">
      <text>
        <r>
          <rPr>
            <sz val="10"/>
            <color rgb="FF000000"/>
            <rFont val="Arial"/>
            <family val="2"/>
          </rPr>
          <t>(Células de preenchimento automático). Quantitativo das funções gratificadas de direção e assessoramento existentes (preenchidos + vagos).</t>
        </r>
      </text>
    </comment>
    <comment ref="G77" authorId="0" shapeId="0" xr:uid="{ED6FACBC-9D9C-463A-9D40-4AD32318AF32}">
      <text>
        <r>
          <rPr>
            <sz val="10"/>
            <color rgb="FF000000"/>
            <rFont val="Arial"/>
            <family val="2"/>
          </rPr>
          <t>(Células de preenchimento automático). Valor total dos vencimentos dos servidores, em Reais (R$).</t>
        </r>
      </text>
    </comment>
    <comment ref="H77" authorId="0" shapeId="0" xr:uid="{C3697428-F233-42B2-A553-CAB1F5D1F604}">
      <text>
        <r>
          <rPr>
            <sz val="10"/>
            <color rgb="FF000000"/>
            <rFont val="Arial"/>
            <family val="2"/>
          </rPr>
          <t>(Células de preenchimento automático). Valor total das representações pagas em razão da função gratificada de direção e assessoramento, em Reais (R$).</t>
        </r>
      </text>
    </comment>
    <comment ref="I77" authorId="0" shapeId="0" xr:uid="{1397054D-3A6E-4C18-8AC6-F20DB26B349F}">
      <text>
        <r>
          <rPr>
            <sz val="10"/>
            <color rgb="FF000000"/>
            <rFont val="Arial"/>
            <family val="2"/>
          </rPr>
          <t>(Células de preenchimento automático). Valor total dos montantes resultantes da soma entre os vencimentos + representações, em Reais (R$).</t>
        </r>
      </text>
    </comment>
    <comment ref="A86" authorId="0" shapeId="0" xr:uid="{1874E35F-00EE-498F-BA7B-2EF2FFA984D4}">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75A3018A-F77E-4338-98B4-67D701E1594A}">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AE936E2E-B48C-4C2F-B580-600D93742EDC}">
      <text>
        <r>
          <rPr>
            <sz val="10"/>
            <color rgb="FF000000"/>
            <rFont val="Arial"/>
            <family val="2"/>
          </rPr>
          <t>Descrever a sigla da lotação referente à função gratificada de supervisão e apoio. Exemplos de siglas da SCGE: DAUD/UAPP, DAUD/COP/UAOP, DAUD/CLC/UALC, etc.</t>
        </r>
      </text>
    </comment>
    <comment ref="D86" authorId="0" shapeId="0" xr:uid="{9A1D4A67-3D3B-4589-9A4B-16CBB57952CB}">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03BE6851-DA20-4235-96E1-2A902FD63F59}">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F49C026A-E10E-434B-8121-F0B204D5170D}">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6A024D27-0323-48C2-81FB-E9273A42682B}">
      <text>
        <r>
          <rPr>
            <sz val="10"/>
            <color rgb="FF000000"/>
            <rFont val="Arial"/>
            <family val="2"/>
          </rPr>
          <t>Valor do vencimento do servidor, em Reais (R$).</t>
        </r>
      </text>
    </comment>
    <comment ref="H86" authorId="0" shapeId="0" xr:uid="{5D637B76-F265-4F20-A4E4-5DA2536D86AB}">
      <text>
        <r>
          <rPr>
            <sz val="10"/>
            <color rgb="FF000000"/>
            <rFont val="Arial"/>
            <family val="2"/>
          </rPr>
          <t>Valor da representação paga em razão da função gratificada de supervisão e apoio, em Reais (R$).</t>
        </r>
      </text>
    </comment>
    <comment ref="I86" authorId="0" shapeId="0" xr:uid="{469F478D-31F5-4B8D-B3DF-E6732DB42627}">
      <text>
        <r>
          <rPr>
            <sz val="10"/>
            <color rgb="FF000000"/>
            <rFont val="Arial"/>
            <family val="2"/>
          </rPr>
          <t>(Células de preenchimento automático). Montante resultante da soma entre o vencimento + representação, em Reais (R$).</t>
        </r>
      </text>
    </comment>
    <comment ref="C96" authorId="0" shapeId="0" xr:uid="{12D48A55-3305-45BF-A9CF-BCAA240545D6}">
      <text>
        <r>
          <rPr>
            <sz val="10"/>
            <color rgb="FF000000"/>
            <rFont val="Arial"/>
            <family val="2"/>
          </rPr>
          <t>(Células de preenchimento automático). Quantitativo das funções gratificadas de supervisão e apoio preenchidos.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0D8DC68B-14F8-4949-B2D7-E4C527041AA9}">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E5309DFA-D0C6-4589-971B-BDCC71B27795}">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A13E629B-63B1-4ED7-9E3F-1B8AD6C8F0E2}">
      <text>
        <r>
          <rPr>
            <sz val="10"/>
            <color rgb="FF000000"/>
            <rFont val="Arial"/>
            <family val="2"/>
          </rPr>
          <t>Descrever a sigla da lotação referente ao cargo comissionado. Exemplos de siglas da SCGE: GAB/SECGE, GAB/CGAB, CGAB/ASC, etc.</t>
        </r>
      </text>
    </comment>
    <comment ref="D6" authorId="0" shapeId="0" xr:uid="{07C35074-1EC2-459C-9EAB-179AAF8760A1}">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E31DFD79-BBC9-4FAD-BA46-4FE615187EF5}">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2C32B15F-0404-413A-A14C-1E48C585D8CF}">
      <text>
        <r>
          <rPr>
            <sz val="10"/>
            <color rgb="FF000000"/>
            <rFont val="Arial"/>
            <family val="2"/>
          </rPr>
          <t>Nome completo do servidor ocupante do cargo comissionado. Caso o cargo esteja vago, a palavra "VAGO" deverá ser inserida na célula correspondente.</t>
        </r>
      </text>
    </comment>
    <comment ref="G6" authorId="0" shapeId="0" xr:uid="{79FE2187-F583-4838-8500-9DAEFCF7C32B}">
      <text>
        <r>
          <rPr>
            <sz val="10"/>
            <color rgb="FF000000"/>
            <rFont val="Arial"/>
            <family val="2"/>
          </rPr>
          <t>Valor do subsídio do agente político, em Reais (R$).</t>
        </r>
      </text>
    </comment>
    <comment ref="H6" authorId="0" shapeId="0" xr:uid="{2DF32673-8E0F-401E-8443-5586C102526C}">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09B264A1-8ECA-4DC1-B6AA-150A157A0F5E}">
      <text>
        <r>
          <rPr>
            <sz val="10"/>
            <color rgb="FF000000"/>
            <rFont val="Arial"/>
            <family val="2"/>
          </rPr>
          <t>Valor da representação paga em razão do cargo em comissão, em Reais (R$).</t>
        </r>
      </text>
    </comment>
    <comment ref="J6" authorId="0" shapeId="0" xr:uid="{B5ACF633-43F3-4238-9B72-1FA358144D15}">
      <text>
        <r>
          <rPr>
            <sz val="10"/>
            <color rgb="FF000000"/>
            <rFont val="Arial"/>
            <family val="2"/>
          </rPr>
          <t>(Células de preenchimento automático). Montante resultante da soma entre o subsídio do agente político + vencimento + representação, em Reais (R$).</t>
        </r>
      </text>
    </comment>
    <comment ref="A53" authorId="0" shapeId="0" xr:uid="{614F2017-06E3-449F-BF69-CD803423E2E4}">
      <text>
        <r>
          <rPr>
            <sz val="10"/>
            <color rgb="FF000000"/>
            <rFont val="Arial"/>
            <family val="2"/>
          </rPr>
          <t>(Não editar as células em cinza). Relação de todos os cargos comissionados, conforme Lei Estadual nº 16.520/2018.</t>
        </r>
      </text>
    </comment>
    <comment ref="B53" authorId="0" shapeId="0" xr:uid="{2076A11F-ABFE-4BA0-ACFE-A35461D37478}">
      <text>
        <r>
          <rPr>
            <sz val="10"/>
            <color rgb="FF000000"/>
            <rFont val="Arial"/>
            <family val="2"/>
          </rPr>
          <t>(Não editar as células em cinza). Relação de todos os símbolos dos cargos comissionados, conforme Lei Estadual nº 16.520/2018.</t>
        </r>
      </text>
    </comment>
    <comment ref="C53" authorId="0" shapeId="0" xr:uid="{D8BBB4FD-9604-46E9-A626-CB5D79BB5431}">
      <text>
        <r>
          <rPr>
            <sz val="10"/>
            <color rgb="FF000000"/>
            <rFont val="Arial"/>
            <family val="2"/>
          </rPr>
          <t>(Células de preenchimento automático). Quantitativo dos cargos comissionados preenchidos.</t>
        </r>
      </text>
    </comment>
    <comment ref="D53" authorId="0" shapeId="0" xr:uid="{80B588BA-2E30-430E-9C1F-83A9DFF2AF37}">
      <text>
        <r>
          <rPr>
            <sz val="10"/>
            <color rgb="FF000000"/>
            <rFont val="Arial"/>
            <family val="2"/>
          </rPr>
          <t>(Células de preenchimento automático). Quantitativo dos cargos comissionados vagos.</t>
        </r>
      </text>
    </comment>
    <comment ref="E53" authorId="0" shapeId="0" xr:uid="{590E482A-D3EF-4EA1-B1DD-7DF54F929C87}">
      <text>
        <r>
          <rPr>
            <sz val="10"/>
            <color rgb="FF000000"/>
            <rFont val="Arial"/>
            <family val="2"/>
          </rPr>
          <t>(Células de preenchimento automático). Quantitativo dos cargos comissionados existentes (preenchidos + vagos).</t>
        </r>
      </text>
    </comment>
    <comment ref="G53" authorId="0" shapeId="0" xr:uid="{F735D470-4F02-448E-8EF0-ADFEA42C4BDE}">
      <text>
        <r>
          <rPr>
            <sz val="10"/>
            <color rgb="FF000000"/>
            <rFont val="Arial"/>
            <family val="2"/>
          </rPr>
          <t>(Células de preenchimento automático). Valor total dos subsídios dos agentes políticos, em Reais (R$).</t>
        </r>
      </text>
    </comment>
    <comment ref="H53" authorId="0" shapeId="0" xr:uid="{A831139C-7CBA-4346-A4CC-7EDE6FEF2063}">
      <text>
        <r>
          <rPr>
            <sz val="10"/>
            <color rgb="FF000000"/>
            <rFont val="Arial"/>
            <family val="2"/>
          </rPr>
          <t>(Células de preenchimento automático). Valor total dos vencimentos dos servidores, em Reais (R$).</t>
        </r>
      </text>
    </comment>
    <comment ref="I53" authorId="0" shapeId="0" xr:uid="{F3A03669-09B2-4BB3-A869-8E2F83E75623}">
      <text>
        <r>
          <rPr>
            <sz val="10"/>
            <color rgb="FF000000"/>
            <rFont val="Arial"/>
            <family val="2"/>
          </rPr>
          <t>(Células de preenchimento automático). Valor total das representações pagas em razão do cargo em comissão, em Reais (R$).</t>
        </r>
      </text>
    </comment>
    <comment ref="J53" authorId="0" shapeId="0" xr:uid="{08794AB5-5F81-40BF-8156-102E217415EE}">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168453C1-1115-46A3-9CFF-1F02F33F460F}">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B10B07E6-5973-4DBE-8A2C-7EC5B691C42C}">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2A111D8B-3697-4A6A-ABF1-DCA13DB4916D}">
      <text>
        <r>
          <rPr>
            <sz val="10"/>
            <color rgb="FF000000"/>
            <rFont val="Arial"/>
            <family val="2"/>
          </rPr>
          <t>Descrever a sigla da lotação referente à função gratificada de direção e assessoramento. Exemplos de siglas da SCGE: GAB/DOGE, DPGE/GAF/GSC, DAUD/COP, etc.</t>
        </r>
      </text>
    </comment>
    <comment ref="D72" authorId="0" shapeId="0" xr:uid="{1E8E20C1-9C46-4CAC-B00F-08558F6647B5}">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6BDD0E85-AB41-4E26-9D87-AAE305C1347A}">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90F37290-D00D-4A86-97C4-B12850D810EF}">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1A3DF6D7-7F50-4383-91A3-15738780A9B8}">
      <text>
        <r>
          <rPr>
            <sz val="10"/>
            <color rgb="FF000000"/>
            <rFont val="Arial"/>
            <family val="2"/>
          </rPr>
          <t>Valor do vencimento do servidor, em Reais (R$).</t>
        </r>
      </text>
    </comment>
    <comment ref="H72" authorId="0" shapeId="0" xr:uid="{F27703CC-E3E0-4C7D-9FE2-820EEE0EAF2B}">
      <text>
        <r>
          <rPr>
            <sz val="10"/>
            <color rgb="FF000000"/>
            <rFont val="Arial"/>
            <family val="2"/>
          </rPr>
          <t>Valor da representação paga em razão da função gratificada de direção e assessoramento, em Reais (R$).</t>
        </r>
      </text>
    </comment>
    <comment ref="I72" authorId="0" shapeId="0" xr:uid="{1918BDC0-63F2-48C2-B912-9A80239DE6AC}">
      <text>
        <r>
          <rPr>
            <sz val="10"/>
            <color rgb="FF000000"/>
            <rFont val="Arial"/>
            <family val="2"/>
          </rPr>
          <t>(Células de preenchimento automático). Montante resultante da soma entre o vencimento + representação, em Reais (R$).</t>
        </r>
      </text>
    </comment>
    <comment ref="A77" authorId="0" shapeId="0" xr:uid="{9DC9AAD0-0B9D-4841-B62F-D8B32A0796CF}">
      <text>
        <r>
          <rPr>
            <sz val="10"/>
            <color rgb="FF000000"/>
            <rFont val="Arial"/>
            <family val="2"/>
          </rPr>
          <t>(Não editar as células em cinza). Relação de todas as funções gratificadas de direção e assessoramento, conforme Lei Estadual nº 16.520/2018.</t>
        </r>
      </text>
    </comment>
    <comment ref="B77" authorId="0" shapeId="0" xr:uid="{B932C300-1A97-4DE0-A476-4C852E0F5C16}">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381E8E16-E41C-4D65-B75E-F022C45ACFF9}">
      <text>
        <r>
          <rPr>
            <sz val="10"/>
            <color rgb="FF000000"/>
            <rFont val="Arial"/>
            <family val="2"/>
          </rPr>
          <t>(Células de preenchimento automático). Quantitativo das funções gratificadas de direção e assessoramento preenchidos.</t>
        </r>
      </text>
    </comment>
    <comment ref="D77" authorId="0" shapeId="0" xr:uid="{D31D688D-66F9-472A-9E1B-9782069362CA}">
      <text>
        <r>
          <rPr>
            <sz val="10"/>
            <color rgb="FF000000"/>
            <rFont val="Arial"/>
            <family val="2"/>
          </rPr>
          <t>(Células de preenchimento automático). Quantitativo das funções gratificadas de direção e assessoramento vagas.</t>
        </r>
      </text>
    </comment>
    <comment ref="E77" authorId="0" shapeId="0" xr:uid="{D1AB7183-96CE-48A3-B76D-6986172F0672}">
      <text>
        <r>
          <rPr>
            <sz val="10"/>
            <color rgb="FF000000"/>
            <rFont val="Arial"/>
            <family val="2"/>
          </rPr>
          <t>(Células de preenchimento automático). Quantitativo das funções gratificadas de direção e assessoramento existentes (preenchidos + vagos).</t>
        </r>
      </text>
    </comment>
    <comment ref="G77" authorId="0" shapeId="0" xr:uid="{FEF01D82-F731-44E6-BE77-847C4BF5A085}">
      <text>
        <r>
          <rPr>
            <sz val="10"/>
            <color rgb="FF000000"/>
            <rFont val="Arial"/>
            <family val="2"/>
          </rPr>
          <t>(Células de preenchimento automático). Valor total dos vencimentos dos servidores, em Reais (R$).</t>
        </r>
      </text>
    </comment>
    <comment ref="H77" authorId="0" shapeId="0" xr:uid="{0D68BBE0-D87D-4AE5-B575-D286B2D6BA1A}">
      <text>
        <r>
          <rPr>
            <sz val="10"/>
            <color rgb="FF000000"/>
            <rFont val="Arial"/>
            <family val="2"/>
          </rPr>
          <t>(Células de preenchimento automático). Valor total das representações pagas em razão da função gratificada de direção e assessoramento, em Reais (R$).</t>
        </r>
      </text>
    </comment>
    <comment ref="I77" authorId="0" shapeId="0" xr:uid="{25749C9D-0C34-4357-82D1-24851F53E093}">
      <text>
        <r>
          <rPr>
            <sz val="10"/>
            <color rgb="FF000000"/>
            <rFont val="Arial"/>
            <family val="2"/>
          </rPr>
          <t>(Células de preenchimento automático). Valor total dos montantes resultantes da soma entre os vencimentos + representações, em Reais (R$).</t>
        </r>
      </text>
    </comment>
    <comment ref="A86" authorId="0" shapeId="0" xr:uid="{51582605-3797-4D45-A29C-1B983005797C}">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59CD20DA-C21E-4D0E-BFBB-4B96795CDBC4}">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F5BC04C9-6E62-42DF-B283-48CC40D84033}">
      <text>
        <r>
          <rPr>
            <sz val="10"/>
            <color rgb="FF000000"/>
            <rFont val="Arial"/>
            <family val="2"/>
          </rPr>
          <t>Descrever a sigla da lotação referente à função gratificada de supervisão e apoio. Exemplos de siglas da SCGE: DAUD/UAPP, DAUD/COP/UAOP, DAUD/CLC/UALC, etc.</t>
        </r>
      </text>
    </comment>
    <comment ref="D86" authorId="0" shapeId="0" xr:uid="{678CEBA0-CE09-4DA7-97DF-757CD694C99B}">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402FCE76-402C-481F-B2B0-4D415F61E31D}">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86FBA830-7109-4B2F-908A-00D2BEA69964}">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06643C4C-3FCA-4384-8D78-7FF7F1667AD1}">
      <text>
        <r>
          <rPr>
            <sz val="10"/>
            <color rgb="FF000000"/>
            <rFont val="Arial"/>
            <family val="2"/>
          </rPr>
          <t>Valor do vencimento do servidor, em Reais (R$).</t>
        </r>
      </text>
    </comment>
    <comment ref="H86" authorId="0" shapeId="0" xr:uid="{B3D0B2DA-B554-494D-8C9F-5EE90C71CA22}">
      <text>
        <r>
          <rPr>
            <sz val="10"/>
            <color rgb="FF000000"/>
            <rFont val="Arial"/>
            <family val="2"/>
          </rPr>
          <t>Valor da representação paga em razão da função gratificada de supervisão e apoio, em Reais (R$).</t>
        </r>
      </text>
    </comment>
    <comment ref="I86" authorId="0" shapeId="0" xr:uid="{53040222-C042-4783-80C0-83BC1788A2FD}">
      <text>
        <r>
          <rPr>
            <sz val="10"/>
            <color rgb="FF000000"/>
            <rFont val="Arial"/>
            <family val="2"/>
          </rPr>
          <t>(Células de preenchimento automático). Montante resultante da soma entre o vencimento + representação, em Reais (R$).</t>
        </r>
      </text>
    </comment>
    <comment ref="C96" authorId="0" shapeId="0" xr:uid="{8E49DC8C-0485-494F-87C9-19211D3D755F}">
      <text>
        <r>
          <rPr>
            <sz val="10"/>
            <color rgb="FF000000"/>
            <rFont val="Arial"/>
            <family val="2"/>
          </rPr>
          <t>(Células de preenchimento automático). Quantitativo das funções gratificadas de supervisão e apoio preenchidos.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0B33A767-6243-476C-B8BB-009C49B6FD41}">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67417AC4-530A-4130-80D2-F737E4C8BDFD}">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59512B5E-DAE9-4BFB-A5E0-BE675EE70174}">
      <text>
        <r>
          <rPr>
            <sz val="10"/>
            <color rgb="FF000000"/>
            <rFont val="Arial"/>
            <family val="2"/>
          </rPr>
          <t>Descrever a sigla da lotação referente ao cargo comissionado. Exemplos de siglas da SCGE: GAB/SECGE, GAB/CGAB, CGAB/ASC, etc.</t>
        </r>
      </text>
    </comment>
    <comment ref="D6" authorId="0" shapeId="0" xr:uid="{2E7442EE-A1FF-46B5-ABB2-20D39A292005}">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86FEDC3C-3089-40A9-8905-8CDC49A20F2E}">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FD50BA7A-9FD1-4B6D-93C6-BDA4D806FCD4}">
      <text>
        <r>
          <rPr>
            <sz val="10"/>
            <color rgb="FF000000"/>
            <rFont val="Arial"/>
            <family val="2"/>
          </rPr>
          <t>Nome completo do servidor ocupante do cargo comissionado. Caso o cargo esteja vago, a palavra "VAGO" deverá ser inserida na célula correspondente.</t>
        </r>
      </text>
    </comment>
    <comment ref="G6" authorId="0" shapeId="0" xr:uid="{36E1DDD2-D034-4DB5-B64C-756735C5BC33}">
      <text>
        <r>
          <rPr>
            <sz val="10"/>
            <color rgb="FF000000"/>
            <rFont val="Arial"/>
            <family val="2"/>
          </rPr>
          <t>Valor do subsídio do agente político, em Reais (R$).</t>
        </r>
      </text>
    </comment>
    <comment ref="H6" authorId="0" shapeId="0" xr:uid="{B1D30F1C-B86B-4FF7-B873-0104BE887158}">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891154BF-3AC8-4D1F-A288-BB90407E20FE}">
      <text>
        <r>
          <rPr>
            <sz val="10"/>
            <color rgb="FF000000"/>
            <rFont val="Arial"/>
            <family val="2"/>
          </rPr>
          <t>Valor da representação paga em razão do cargo em comissão, em Reais (R$).</t>
        </r>
      </text>
    </comment>
    <comment ref="J6" authorId="0" shapeId="0" xr:uid="{98CF3104-E09E-495B-8596-5997BB3021AE}">
      <text>
        <r>
          <rPr>
            <sz val="10"/>
            <color rgb="FF000000"/>
            <rFont val="Arial"/>
            <family val="2"/>
          </rPr>
          <t>(Células de preenchimento automático). Montante resultante da soma entre o subsídio do agente político + vencimento + representação, em Reais (R$).</t>
        </r>
      </text>
    </comment>
    <comment ref="A53" authorId="0" shapeId="0" xr:uid="{4E0A331E-03D2-4B23-862D-30762EBFC69F}">
      <text>
        <r>
          <rPr>
            <sz val="10"/>
            <color rgb="FF000000"/>
            <rFont val="Arial"/>
            <family val="2"/>
          </rPr>
          <t>(Não editar as células em cinza). Relação de todos os cargos comissionados, conforme Lei Estadual nº 16.520/2018.</t>
        </r>
      </text>
    </comment>
    <comment ref="B53" authorId="0" shapeId="0" xr:uid="{F99B5D8A-F25E-4AF8-A41D-4C6640150A46}">
      <text>
        <r>
          <rPr>
            <sz val="10"/>
            <color rgb="FF000000"/>
            <rFont val="Arial"/>
            <family val="2"/>
          </rPr>
          <t>(Não editar as células em cinza). Relação de todos os símbolos dos cargos comissionados, conforme Lei Estadual nº 16.520/2018.</t>
        </r>
      </text>
    </comment>
    <comment ref="C53" authorId="0" shapeId="0" xr:uid="{4CE9013A-F52B-464B-A6CB-897372526FB3}">
      <text>
        <r>
          <rPr>
            <sz val="10"/>
            <color rgb="FF000000"/>
            <rFont val="Arial"/>
            <family val="2"/>
          </rPr>
          <t>(Células de preenchimento automático). Quantitativo dos cargos comissionados preenchidos.</t>
        </r>
      </text>
    </comment>
    <comment ref="D53" authorId="0" shapeId="0" xr:uid="{10BCE429-35E7-4065-B054-17856E800185}">
      <text>
        <r>
          <rPr>
            <sz val="10"/>
            <color rgb="FF000000"/>
            <rFont val="Arial"/>
            <family val="2"/>
          </rPr>
          <t>(Células de preenchimento automático). Quantitativo dos cargos comissionados vagos.</t>
        </r>
      </text>
    </comment>
    <comment ref="E53" authorId="0" shapeId="0" xr:uid="{DBD62E0B-7753-47AA-8750-466805835E71}">
      <text>
        <r>
          <rPr>
            <sz val="10"/>
            <color rgb="FF000000"/>
            <rFont val="Arial"/>
            <family val="2"/>
          </rPr>
          <t>(Células de preenchimento automático). Quantitativo dos cargos comissionados existentes (preenchidos + vagos).</t>
        </r>
      </text>
    </comment>
    <comment ref="G53" authorId="0" shapeId="0" xr:uid="{8D8413B4-A4EA-4BAE-AA7B-2099D8E70541}">
      <text>
        <r>
          <rPr>
            <sz val="10"/>
            <color rgb="FF000000"/>
            <rFont val="Arial"/>
            <family val="2"/>
          </rPr>
          <t>(Células de preenchimento automático). Valor total dos subsídios dos agentes políticos, em Reais (R$).</t>
        </r>
      </text>
    </comment>
    <comment ref="H53" authorId="0" shapeId="0" xr:uid="{22BD45A4-7EB4-417E-B5D9-B8462D3B3037}">
      <text>
        <r>
          <rPr>
            <sz val="10"/>
            <color rgb="FF000000"/>
            <rFont val="Arial"/>
            <family val="2"/>
          </rPr>
          <t>(Células de preenchimento automático). Valor total dos vencimentos dos servidores, em Reais (R$).</t>
        </r>
      </text>
    </comment>
    <comment ref="I53" authorId="0" shapeId="0" xr:uid="{F312EE93-295C-4375-A8F6-884A1A649C58}">
      <text>
        <r>
          <rPr>
            <sz val="10"/>
            <color rgb="FF000000"/>
            <rFont val="Arial"/>
            <family val="2"/>
          </rPr>
          <t>(Células de preenchimento automático). Valor total das representações pagas em razão do cargo em comissão, em Reais (R$).</t>
        </r>
      </text>
    </comment>
    <comment ref="J53" authorId="0" shapeId="0" xr:uid="{CEDA0612-D08B-407C-A6EE-A9FB591B8D2B}">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D6D3B599-6C41-4A43-8CC5-8425F7D93088}">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9A991C0A-D676-40DE-8612-FC2A9D7CA994}">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F501B0B8-1926-43CF-B6F5-B3958DCE14E3}">
      <text>
        <r>
          <rPr>
            <sz val="10"/>
            <color rgb="FF000000"/>
            <rFont val="Arial"/>
            <family val="2"/>
          </rPr>
          <t>Descrever a sigla da lotação referente à função gratificada de direção e assessoramento. Exemplos de siglas da SCGE: GAB/DOGE, DPGE/GAF/GSC, DAUD/COP, etc.</t>
        </r>
      </text>
    </comment>
    <comment ref="D72" authorId="0" shapeId="0" xr:uid="{ED8DBC91-6FA5-4202-AE77-F8D9D3AD5913}">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B9977775-928E-4A56-B1ED-392652C7BB3A}">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C227FA90-EAFE-4757-A237-BF1289162C04}">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FFD536E6-3C68-4267-93FC-1F2C8A828B2C}">
      <text>
        <r>
          <rPr>
            <sz val="10"/>
            <color rgb="FF000000"/>
            <rFont val="Arial"/>
            <family val="2"/>
          </rPr>
          <t>Valor do vencimento do servidor, em Reais (R$).</t>
        </r>
      </text>
    </comment>
    <comment ref="H72" authorId="0" shapeId="0" xr:uid="{17DA8386-20D4-4B2C-8B0C-D3D9B5E22712}">
      <text>
        <r>
          <rPr>
            <sz val="10"/>
            <color rgb="FF000000"/>
            <rFont val="Arial"/>
            <family val="2"/>
          </rPr>
          <t>Valor da representação paga em razão da função gratificada de direção e assessoramento, em Reais (R$).</t>
        </r>
      </text>
    </comment>
    <comment ref="I72" authorId="0" shapeId="0" xr:uid="{F94450F7-F297-4F5F-8E9F-95F62E3B9EA6}">
      <text>
        <r>
          <rPr>
            <sz val="10"/>
            <color rgb="FF000000"/>
            <rFont val="Arial"/>
            <family val="2"/>
          </rPr>
          <t>(Células de preenchimento automático). Montante resultante da soma entre o vencimento + representação, em Reais (R$).</t>
        </r>
      </text>
    </comment>
    <comment ref="A77" authorId="0" shapeId="0" xr:uid="{D6869928-CFE9-43EB-B39F-92D5B21C8587}">
      <text>
        <r>
          <rPr>
            <sz val="10"/>
            <color rgb="FF000000"/>
            <rFont val="Arial"/>
            <family val="2"/>
          </rPr>
          <t>(Não editar as células em cinza). Relação de todas as funções gratificadas de direção e assessoramento, conforme Lei Estadual nº 16.520/2018.</t>
        </r>
      </text>
    </comment>
    <comment ref="B77" authorId="0" shapeId="0" xr:uid="{B0A39DEC-2507-4909-88FE-4E9F9141BF95}">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6E29C257-B4B6-4743-B4ED-2EC85879C9BC}">
      <text>
        <r>
          <rPr>
            <sz val="10"/>
            <color rgb="FF000000"/>
            <rFont val="Arial"/>
            <family val="2"/>
          </rPr>
          <t>(Células de preenchimento automático). Quantitativo das funções gratificadas de direção e assessoramento preenchidos.</t>
        </r>
      </text>
    </comment>
    <comment ref="D77" authorId="0" shapeId="0" xr:uid="{0C321A00-ED4C-4DA3-9A0C-1D1BDD2710C6}">
      <text>
        <r>
          <rPr>
            <sz val="10"/>
            <color rgb="FF000000"/>
            <rFont val="Arial"/>
            <family val="2"/>
          </rPr>
          <t>(Células de preenchimento automático). Quantitativo das funções gratificadas de direção e assessoramento vagas.</t>
        </r>
      </text>
    </comment>
    <comment ref="E77" authorId="0" shapeId="0" xr:uid="{C5BDB15F-30E9-49A1-BE84-69E6E8B9BC8E}">
      <text>
        <r>
          <rPr>
            <sz val="10"/>
            <color rgb="FF000000"/>
            <rFont val="Arial"/>
            <family val="2"/>
          </rPr>
          <t>(Células de preenchimento automático). Quantitativo das funções gratificadas de direção e assessoramento existentes (preenchidos + vagos).</t>
        </r>
      </text>
    </comment>
    <comment ref="G77" authorId="0" shapeId="0" xr:uid="{D811758A-3BFC-4DCC-9507-B1114937EF6F}">
      <text>
        <r>
          <rPr>
            <sz val="10"/>
            <color rgb="FF000000"/>
            <rFont val="Arial"/>
            <family val="2"/>
          </rPr>
          <t>(Células de preenchimento automático). Valor total dos vencimentos dos servidores, em Reais (R$).</t>
        </r>
      </text>
    </comment>
    <comment ref="H77" authorId="0" shapeId="0" xr:uid="{BB557BD1-25BD-4DA7-B48B-3248F26423CF}">
      <text>
        <r>
          <rPr>
            <sz val="10"/>
            <color rgb="FF000000"/>
            <rFont val="Arial"/>
            <family val="2"/>
          </rPr>
          <t>(Células de preenchimento automático). Valor total das representações pagas em razão da função gratificada de direção e assessoramento, em Reais (R$).</t>
        </r>
      </text>
    </comment>
    <comment ref="I77" authorId="0" shapeId="0" xr:uid="{8E2F538F-D080-488D-816C-9BAA97CC9C65}">
      <text>
        <r>
          <rPr>
            <sz val="10"/>
            <color rgb="FF000000"/>
            <rFont val="Arial"/>
            <family val="2"/>
          </rPr>
          <t>(Células de preenchimento automático). Valor total dos montantes resultantes da soma entre os vencimentos + representações, em Reais (R$).</t>
        </r>
      </text>
    </comment>
    <comment ref="A86" authorId="0" shapeId="0" xr:uid="{85BC52AF-C675-4483-807B-7F4448817E05}">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781414A8-1791-4F66-86E0-3D8D0E9B7529}">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0FD8E19B-7B91-4E38-8DB5-3859F14E6C3E}">
      <text>
        <r>
          <rPr>
            <sz val="10"/>
            <color rgb="FF000000"/>
            <rFont val="Arial"/>
            <family val="2"/>
          </rPr>
          <t>Descrever a sigla da lotação referente à função gratificada de supervisão e apoio. Exemplos de siglas da SCGE: DAUD/UAPP, DAUD/COP/UAOP, DAUD/CLC/UALC, etc.</t>
        </r>
      </text>
    </comment>
    <comment ref="D86" authorId="0" shapeId="0" xr:uid="{E59E01E9-4201-408C-AFAE-9774B14D9E75}">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47907B5B-7317-4CA7-BCEA-74EBAAC3D62B}">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34885BD2-A110-4AC9-B41A-E52FE47B4B0D}">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C4F445B9-434D-4093-8BE6-1173BAE8D165}">
      <text>
        <r>
          <rPr>
            <sz val="10"/>
            <color rgb="FF000000"/>
            <rFont val="Arial"/>
            <family val="2"/>
          </rPr>
          <t>Valor do vencimento do servidor, em Reais (R$).</t>
        </r>
      </text>
    </comment>
    <comment ref="H86" authorId="0" shapeId="0" xr:uid="{5DE86781-E849-4482-9F67-17E97171F5F5}">
      <text>
        <r>
          <rPr>
            <sz val="10"/>
            <color rgb="FF000000"/>
            <rFont val="Arial"/>
            <family val="2"/>
          </rPr>
          <t>Valor da representação paga em razão da função gratificada de supervisão e apoio, em Reais (R$).</t>
        </r>
      </text>
    </comment>
    <comment ref="I86" authorId="0" shapeId="0" xr:uid="{216AF25E-98ED-4DD5-AD8F-59029E51BEC0}">
      <text>
        <r>
          <rPr>
            <sz val="10"/>
            <color rgb="FF000000"/>
            <rFont val="Arial"/>
            <family val="2"/>
          </rPr>
          <t>(Células de preenchimento automático). Montante resultante da soma entre o vencimento + representação, em Reais (R$).</t>
        </r>
      </text>
    </comment>
    <comment ref="C96" authorId="0" shapeId="0" xr:uid="{341166FC-6FFD-4431-9C1B-3F507DB381F8}">
      <text>
        <r>
          <rPr>
            <sz val="10"/>
            <color rgb="FF000000"/>
            <rFont val="Arial"/>
            <family val="2"/>
          </rPr>
          <t>(Células de preenchimento automático). Quantitativo das funções gratificadas de supervisão e apoio preenchidos.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7B8A44D4-9D0F-4D84-A4C9-0DEBC1FAF6C5}">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D91E3B40-17C7-402D-BF4F-06E7B716FC56}">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A91A5212-D840-45EC-B0B6-E74867697E68}">
      <text>
        <r>
          <rPr>
            <sz val="10"/>
            <color rgb="FF000000"/>
            <rFont val="Arial"/>
            <family val="2"/>
          </rPr>
          <t>Descrever a sigla da lotação referente ao cargo comissionado. Exemplos de siglas da SCGE: GAB/SECGE, GAB/CGAB, CGAB/ASC, etc.</t>
        </r>
      </text>
    </comment>
    <comment ref="D6" authorId="0" shapeId="0" xr:uid="{9F4FA9E8-1578-4524-8DF8-CB42EA006475}">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54597478-EF09-486C-9364-F1F50DF8F3B5}">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1F450100-2313-4DCE-88A2-F5877320239B}">
      <text>
        <r>
          <rPr>
            <sz val="10"/>
            <color rgb="FF000000"/>
            <rFont val="Arial"/>
            <family val="2"/>
          </rPr>
          <t>Nome completo do servidor ocupante do cargo comissionado. Caso o cargo esteja vago, a palavra "VAGO" deverá ser inserida na célula correspondente.</t>
        </r>
      </text>
    </comment>
    <comment ref="G6" authorId="0" shapeId="0" xr:uid="{DA1E7464-181E-4D9A-83CD-37A2526E287A}">
      <text>
        <r>
          <rPr>
            <sz val="10"/>
            <color rgb="FF000000"/>
            <rFont val="Arial"/>
            <family val="2"/>
          </rPr>
          <t>Valor do subsídio do agente político, em Reais (R$).</t>
        </r>
      </text>
    </comment>
    <comment ref="H6" authorId="0" shapeId="0" xr:uid="{38A8E555-9C73-4EFA-A0BF-BCE120125B26}">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61C63622-F220-4C49-99EB-DA88AB615475}">
      <text>
        <r>
          <rPr>
            <sz val="10"/>
            <color rgb="FF000000"/>
            <rFont val="Arial"/>
            <family val="2"/>
          </rPr>
          <t>Valor da representação paga em razão do cargo em comissão, em Reais (R$).</t>
        </r>
      </text>
    </comment>
    <comment ref="J6" authorId="0" shapeId="0" xr:uid="{FE4E52EA-2B12-4019-A573-53F4B9F7D1C4}">
      <text>
        <r>
          <rPr>
            <sz val="10"/>
            <color rgb="FF000000"/>
            <rFont val="Arial"/>
            <family val="2"/>
          </rPr>
          <t>(Células de preenchimento automático). Montante resultante da soma entre o subsídio do agente político + vencimento + representação, em Reais (R$).</t>
        </r>
      </text>
    </comment>
    <comment ref="A53" authorId="0" shapeId="0" xr:uid="{E9D26DF3-06A1-4167-80EC-5ACCCB77F9BA}">
      <text>
        <r>
          <rPr>
            <sz val="10"/>
            <color rgb="FF000000"/>
            <rFont val="Arial"/>
            <family val="2"/>
          </rPr>
          <t>(Não editar as células em cinza). Relação de todos os cargos comissionados, conforme Lei Estadual nº 16.520/2018.</t>
        </r>
      </text>
    </comment>
    <comment ref="B53" authorId="0" shapeId="0" xr:uid="{365EE9F9-96C5-4A25-98AF-8C47137A60A4}">
      <text>
        <r>
          <rPr>
            <sz val="10"/>
            <color rgb="FF000000"/>
            <rFont val="Arial"/>
            <family val="2"/>
          </rPr>
          <t>(Não editar as células em cinza). Relação de todos os símbolos dos cargos comissionados, conforme Lei Estadual nº 16.520/2018.</t>
        </r>
      </text>
    </comment>
    <comment ref="C53" authorId="0" shapeId="0" xr:uid="{31A5E298-4EF3-4408-BD14-8FC3CA9DBFC9}">
      <text>
        <r>
          <rPr>
            <sz val="10"/>
            <color rgb="FF000000"/>
            <rFont val="Arial"/>
            <family val="2"/>
          </rPr>
          <t>(Células de preenchimento automático). Quantitativo dos cargos comissionados preenchidos.</t>
        </r>
      </text>
    </comment>
    <comment ref="D53" authorId="0" shapeId="0" xr:uid="{AA71251E-E3E5-4520-A55A-17BC93D7D829}">
      <text>
        <r>
          <rPr>
            <sz val="10"/>
            <color rgb="FF000000"/>
            <rFont val="Arial"/>
            <family val="2"/>
          </rPr>
          <t>(Células de preenchimento automático). Quantitativo dos cargos comissionados vagos.</t>
        </r>
      </text>
    </comment>
    <comment ref="E53" authorId="0" shapeId="0" xr:uid="{CB2CB302-C149-4B94-86ED-4C21378509B5}">
      <text>
        <r>
          <rPr>
            <sz val="10"/>
            <color rgb="FF000000"/>
            <rFont val="Arial"/>
            <family val="2"/>
          </rPr>
          <t>(Células de preenchimento automático). Quantitativo dos cargos comissionados existentes (preenchidos + vagos).</t>
        </r>
      </text>
    </comment>
    <comment ref="G53" authorId="0" shapeId="0" xr:uid="{33705D0B-556C-4FF5-8D47-A57D40E1A590}">
      <text>
        <r>
          <rPr>
            <sz val="10"/>
            <color rgb="FF000000"/>
            <rFont val="Arial"/>
            <family val="2"/>
          </rPr>
          <t>(Células de preenchimento automático). Valor total dos subsídios dos agentes políticos, em Reais (R$).</t>
        </r>
      </text>
    </comment>
    <comment ref="H53" authorId="0" shapeId="0" xr:uid="{CD2DD7BC-C2FA-42A6-AE1D-2CEB3112C583}">
      <text>
        <r>
          <rPr>
            <sz val="10"/>
            <color rgb="FF000000"/>
            <rFont val="Arial"/>
            <family val="2"/>
          </rPr>
          <t>(Células de preenchimento automático). Valor total dos vencimentos dos servidores, em Reais (R$).</t>
        </r>
      </text>
    </comment>
    <comment ref="I53" authorId="0" shapeId="0" xr:uid="{7DCEBEB8-AA61-4EA8-B6EE-BA6E18A0FEB3}">
      <text>
        <r>
          <rPr>
            <sz val="10"/>
            <color rgb="FF000000"/>
            <rFont val="Arial"/>
            <family val="2"/>
          </rPr>
          <t>(Células de preenchimento automático). Valor total das representações pagas em razão do cargo em comissão, em Reais (R$).</t>
        </r>
      </text>
    </comment>
    <comment ref="J53" authorId="0" shapeId="0" xr:uid="{360086F6-6D6E-4EC5-8F49-3EDF83C3390E}">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30EACC5B-2C24-49FA-97AB-8683FA506CD7}">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FE0E9AD7-C187-484F-B405-A13C74BEFB4B}">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62778275-E7EE-463E-9D12-5ED09BDC881D}">
      <text>
        <r>
          <rPr>
            <sz val="10"/>
            <color rgb="FF000000"/>
            <rFont val="Arial"/>
            <family val="2"/>
          </rPr>
          <t>Descrever a sigla da lotação referente à função gratificada de direção e assessoramento. Exemplos de siglas da SCGE: GAB/DOGE, DPGE/GAF/GSC, DAUD/COP, etc.</t>
        </r>
      </text>
    </comment>
    <comment ref="D72" authorId="0" shapeId="0" xr:uid="{9C27211C-BFE6-4C2D-91C6-467EFDBD8AD7}">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80DA9A1D-37B2-4EF8-8783-E34DA9C504A9}">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E0C9FE6D-A612-4A94-BAE8-4D5E57F7610F}">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752FBA42-3056-4042-B800-4B7801DB4587}">
      <text>
        <r>
          <rPr>
            <sz val="10"/>
            <color rgb="FF000000"/>
            <rFont val="Arial"/>
            <family val="2"/>
          </rPr>
          <t>Valor do vencimento do servidor, em Reais (R$).</t>
        </r>
      </text>
    </comment>
    <comment ref="H72" authorId="0" shapeId="0" xr:uid="{5F94FE8A-F558-4DF0-92E5-951714F81773}">
      <text>
        <r>
          <rPr>
            <sz val="10"/>
            <color rgb="FF000000"/>
            <rFont val="Arial"/>
            <family val="2"/>
          </rPr>
          <t>Valor da representação paga em razão da função gratificada de direção e assessoramento, em Reais (R$).</t>
        </r>
      </text>
    </comment>
    <comment ref="I72" authorId="0" shapeId="0" xr:uid="{343D63FB-5679-43CB-A971-E7AFD3FE4137}">
      <text>
        <r>
          <rPr>
            <sz val="10"/>
            <color rgb="FF000000"/>
            <rFont val="Arial"/>
            <family val="2"/>
          </rPr>
          <t>(Células de preenchimento automático). Montante resultante da soma entre o vencimento + representação, em Reais (R$).</t>
        </r>
      </text>
    </comment>
    <comment ref="A77" authorId="0" shapeId="0" xr:uid="{AE5C49B0-07E9-4B8A-B131-E742115C2D49}">
      <text>
        <r>
          <rPr>
            <sz val="10"/>
            <color rgb="FF000000"/>
            <rFont val="Arial"/>
            <family val="2"/>
          </rPr>
          <t>(Não editar as células em cinza). Relação de todas as funções gratificadas de direção e assessoramento, conforme Lei Estadual nº 16.520/2018.</t>
        </r>
      </text>
    </comment>
    <comment ref="B77" authorId="0" shapeId="0" xr:uid="{5CAA0ADD-5DBD-4F4E-8848-6441F8B4F059}">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F1EB109E-EED5-4AE4-9657-D80EFECCED80}">
      <text>
        <r>
          <rPr>
            <sz val="10"/>
            <color rgb="FF000000"/>
            <rFont val="Arial"/>
            <family val="2"/>
          </rPr>
          <t>(Células de preenchimento automático). Quantitativo das funções gratificadas de direção e assessoramento preenchidos.</t>
        </r>
      </text>
    </comment>
    <comment ref="D77" authorId="0" shapeId="0" xr:uid="{75ACBB27-2BE9-49A6-8830-24DE73BA7735}">
      <text>
        <r>
          <rPr>
            <sz val="10"/>
            <color rgb="FF000000"/>
            <rFont val="Arial"/>
            <family val="2"/>
          </rPr>
          <t>(Células de preenchimento automático). Quantitativo das funções gratificadas de direção e assessoramento vagas.</t>
        </r>
      </text>
    </comment>
    <comment ref="E77" authorId="0" shapeId="0" xr:uid="{913C5225-4B65-4B10-9A5C-846902805502}">
      <text>
        <r>
          <rPr>
            <sz val="10"/>
            <color rgb="FF000000"/>
            <rFont val="Arial"/>
            <family val="2"/>
          </rPr>
          <t>(Células de preenchimento automático). Quantitativo das funções gratificadas de direção e assessoramento existentes (preenchidos + vagos).</t>
        </r>
      </text>
    </comment>
    <comment ref="G77" authorId="0" shapeId="0" xr:uid="{F9EDCC7B-AA10-4673-ABBF-93C8CDF481FD}">
      <text>
        <r>
          <rPr>
            <sz val="10"/>
            <color rgb="FF000000"/>
            <rFont val="Arial"/>
            <family val="2"/>
          </rPr>
          <t>(Células de preenchimento automático). Valor total dos vencimentos dos servidores, em Reais (R$).</t>
        </r>
      </text>
    </comment>
    <comment ref="H77" authorId="0" shapeId="0" xr:uid="{D64B9622-2E74-4B07-A655-77C0B7516E89}">
      <text>
        <r>
          <rPr>
            <sz val="10"/>
            <color rgb="FF000000"/>
            <rFont val="Arial"/>
            <family val="2"/>
          </rPr>
          <t>(Células de preenchimento automático). Valor total das representações pagas em razão da função gratificada de direção e assessoramento, em Reais (R$).</t>
        </r>
      </text>
    </comment>
    <comment ref="I77" authorId="0" shapeId="0" xr:uid="{BAF8E72C-CB50-4B02-9F40-04E13E9B7144}">
      <text>
        <r>
          <rPr>
            <sz val="10"/>
            <color rgb="FF000000"/>
            <rFont val="Arial"/>
            <family val="2"/>
          </rPr>
          <t>(Células de preenchimento automático). Valor total dos montantes resultantes da soma entre os vencimentos + representações, em Reais (R$).</t>
        </r>
      </text>
    </comment>
    <comment ref="A86" authorId="0" shapeId="0" xr:uid="{F5E9251A-806F-4D08-BD6E-2FEFF5C3E478}">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CB9EBB34-C6D9-4429-BE54-53456D22AF25}">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0FD8124D-0BAE-489D-A3E2-5F55A42B9C1C}">
      <text>
        <r>
          <rPr>
            <sz val="10"/>
            <color rgb="FF000000"/>
            <rFont val="Arial"/>
            <family val="2"/>
          </rPr>
          <t>Descrever a sigla da lotação referente à função gratificada de supervisão e apoio. Exemplos de siglas da SCGE: DAUD/UAPP, DAUD/COP/UAOP, DAUD/CLC/UALC, etc.</t>
        </r>
      </text>
    </comment>
    <comment ref="D86" authorId="0" shapeId="0" xr:uid="{BD6899D4-2DB1-4B3A-8DE4-7CFE87936B0B}">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251CBFCE-BAD1-46C7-A55C-07F59D9A867A}">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9F011E10-C824-4FFC-9FCD-6CE7654FAD0B}">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86D8BB4C-3C5F-4ABA-8A93-D6B369217DB2}">
      <text>
        <r>
          <rPr>
            <sz val="10"/>
            <color rgb="FF000000"/>
            <rFont val="Arial"/>
            <family val="2"/>
          </rPr>
          <t>Valor do vencimento do servidor, em Reais (R$).</t>
        </r>
      </text>
    </comment>
    <comment ref="H86" authorId="0" shapeId="0" xr:uid="{832C4AFD-7C07-44FC-A09A-5AC314301B2C}">
      <text>
        <r>
          <rPr>
            <sz val="10"/>
            <color rgb="FF000000"/>
            <rFont val="Arial"/>
            <family val="2"/>
          </rPr>
          <t>Valor da representação paga em razão da função gratificada de supervisão e apoio, em Reais (R$).</t>
        </r>
      </text>
    </comment>
    <comment ref="I86" authorId="0" shapeId="0" xr:uid="{ED683AF7-FEFC-4B25-AB59-43DE87B28068}">
      <text>
        <r>
          <rPr>
            <sz val="10"/>
            <color rgb="FF000000"/>
            <rFont val="Arial"/>
            <family val="2"/>
          </rPr>
          <t>(Células de preenchimento automático). Montante resultante da soma entre o vencimento + representação, em Reais (R$).</t>
        </r>
      </text>
    </comment>
    <comment ref="C96" authorId="0" shapeId="0" xr:uid="{4F2727C8-EDA4-431F-9B54-D2EC17D087D2}">
      <text>
        <r>
          <rPr>
            <sz val="10"/>
            <color rgb="FF000000"/>
            <rFont val="Arial"/>
            <family val="2"/>
          </rPr>
          <t>(Células de preenchimento automático). Quantitativo das funções gratificadas de supervisão e apoio preenchidos.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6D48F92C-53D8-4324-908B-8172D683A1BC}">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3CE2C531-281E-4FF3-B7CD-AF52284084AB}">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F46B7A45-6B58-404B-8FD6-1766C6AC735D}">
      <text>
        <r>
          <rPr>
            <sz val="10"/>
            <color rgb="FF000000"/>
            <rFont val="Arial"/>
            <family val="2"/>
          </rPr>
          <t>Descrever a sigla da lotação referente ao cargo comissionado. Exemplos de siglas da SCGE: GAB/SECGE, GAB/CGAB, CGAB/ASC, etc.</t>
        </r>
      </text>
    </comment>
    <comment ref="D6" authorId="0" shapeId="0" xr:uid="{FC3329A7-D682-44A3-BFA8-E69E398C9795}">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3F50B5A2-A4C4-464F-891D-1AC5277323EA}">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86377033-4B5E-4C10-9343-C73777AC4D24}">
      <text>
        <r>
          <rPr>
            <sz val="10"/>
            <color rgb="FF000000"/>
            <rFont val="Arial"/>
            <family val="2"/>
          </rPr>
          <t>Nome completo do servidor ocupante do cargo comissionado. Caso o cargo esteja vago, a palavra "VAGO" deverá ser inserida na célula correspondente.</t>
        </r>
      </text>
    </comment>
    <comment ref="G6" authorId="0" shapeId="0" xr:uid="{0B498013-CA3E-47AB-A9F5-8CA33B69A58E}">
      <text>
        <r>
          <rPr>
            <sz val="10"/>
            <color rgb="FF000000"/>
            <rFont val="Arial"/>
            <family val="2"/>
          </rPr>
          <t>Valor do subsídio do agente político, em Reais (R$).</t>
        </r>
      </text>
    </comment>
    <comment ref="H6" authorId="0" shapeId="0" xr:uid="{D3B197F2-40EC-4DF4-9949-3FBCF42FF314}">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0C5025D6-F06F-4EE2-BE11-F72405C4A5F5}">
      <text>
        <r>
          <rPr>
            <sz val="10"/>
            <color rgb="FF000000"/>
            <rFont val="Arial"/>
            <family val="2"/>
          </rPr>
          <t>Valor da representação paga em razão do cargo em comissão, em Reais (R$).</t>
        </r>
      </text>
    </comment>
    <comment ref="J6" authorId="0" shapeId="0" xr:uid="{0FE18661-78F7-4594-A8F2-D531BE175190}">
      <text>
        <r>
          <rPr>
            <sz val="10"/>
            <color rgb="FF000000"/>
            <rFont val="Arial"/>
            <family val="2"/>
          </rPr>
          <t>(Células de preenchimento automático). Montante resultante da soma entre o subsídio do agente político + vencimento + representação, em Reais (R$).</t>
        </r>
      </text>
    </comment>
    <comment ref="A53" authorId="0" shapeId="0" xr:uid="{A0B41BDE-840F-41DA-8EBF-3A47C3258224}">
      <text>
        <r>
          <rPr>
            <sz val="10"/>
            <color rgb="FF000000"/>
            <rFont val="Arial"/>
            <family val="2"/>
          </rPr>
          <t>(Não editar as células em cinza). Relação de todos os cargos comissionados, conforme Lei Estadual nº 16.520/2018.</t>
        </r>
      </text>
    </comment>
    <comment ref="B53" authorId="0" shapeId="0" xr:uid="{FE0251FC-3881-4E49-A11F-8AA4BBF79978}">
      <text>
        <r>
          <rPr>
            <sz val="10"/>
            <color rgb="FF000000"/>
            <rFont val="Arial"/>
            <family val="2"/>
          </rPr>
          <t>(Não editar as células em cinza). Relação de todos os símbolos dos cargos comissionados, conforme Lei Estadual nº 16.520/2018.</t>
        </r>
      </text>
    </comment>
    <comment ref="C53" authorId="0" shapeId="0" xr:uid="{25E02F5E-E8EB-4B76-AEDF-0E40ED34727D}">
      <text>
        <r>
          <rPr>
            <sz val="10"/>
            <color rgb="FF000000"/>
            <rFont val="Arial"/>
            <family val="2"/>
          </rPr>
          <t>(Células de preenchimento automático). Quantitativo dos cargos comissionados preenchidos.</t>
        </r>
      </text>
    </comment>
    <comment ref="D53" authorId="0" shapeId="0" xr:uid="{361995A6-C7BB-40D6-97D1-54E0B62BBFD9}">
      <text>
        <r>
          <rPr>
            <sz val="10"/>
            <color rgb="FF000000"/>
            <rFont val="Arial"/>
            <family val="2"/>
          </rPr>
          <t>(Células de preenchimento automático). Quantitativo dos cargos comissionados vagos.</t>
        </r>
      </text>
    </comment>
    <comment ref="E53" authorId="0" shapeId="0" xr:uid="{305AF4EE-C590-4F6E-B389-637B7F957C0A}">
      <text>
        <r>
          <rPr>
            <sz val="10"/>
            <color rgb="FF000000"/>
            <rFont val="Arial"/>
            <family val="2"/>
          </rPr>
          <t>(Células de preenchimento automático). Quantitativo dos cargos comissionados existentes (preenchidos + vagos).</t>
        </r>
      </text>
    </comment>
    <comment ref="G53" authorId="0" shapeId="0" xr:uid="{B12C7E07-C781-4891-93E7-B0E8085ADD43}">
      <text>
        <r>
          <rPr>
            <sz val="10"/>
            <color rgb="FF000000"/>
            <rFont val="Arial"/>
            <family val="2"/>
          </rPr>
          <t>(Células de preenchimento automático). Valor total dos subsídios dos agentes políticos, em Reais (R$).</t>
        </r>
      </text>
    </comment>
    <comment ref="H53" authorId="0" shapeId="0" xr:uid="{28161FD2-0E26-423F-B534-C6B1B3B7E4A0}">
      <text>
        <r>
          <rPr>
            <sz val="10"/>
            <color rgb="FF000000"/>
            <rFont val="Arial"/>
            <family val="2"/>
          </rPr>
          <t>(Células de preenchimento automático). Valor total dos vencimentos dos servidores, em Reais (R$).</t>
        </r>
      </text>
    </comment>
    <comment ref="I53" authorId="0" shapeId="0" xr:uid="{CAF09890-CD46-4912-B368-5C9FBE27EF76}">
      <text>
        <r>
          <rPr>
            <sz val="10"/>
            <color rgb="FF000000"/>
            <rFont val="Arial"/>
            <family val="2"/>
          </rPr>
          <t>(Células de preenchimento automático). Valor total das representações pagas em razão do cargo em comissão, em Reais (R$).</t>
        </r>
      </text>
    </comment>
    <comment ref="J53" authorId="0" shapeId="0" xr:uid="{48CD55FA-EFA4-4F14-9865-C9DA69EC30A3}">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7DA05600-0854-4A6A-A519-F7C98F589822}">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AB680F6C-C91C-41ED-8263-982E177C5DE1}">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5750EAEB-E539-4FBC-BBFC-DA9146E63772}">
      <text>
        <r>
          <rPr>
            <sz val="10"/>
            <color rgb="FF000000"/>
            <rFont val="Arial"/>
            <family val="2"/>
          </rPr>
          <t>Descrever a sigla da lotação referente à função gratificada de direção e assessoramento. Exemplos de siglas da SCGE: GAB/DOGE, DPGE/GAF/GSC, DAUD/COP, etc.</t>
        </r>
      </text>
    </comment>
    <comment ref="D72" authorId="0" shapeId="0" xr:uid="{22FFC655-1C36-465D-AB30-4F5AD9C0E27A}">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8255BB14-BA92-4A02-A581-D9A816F26A9F}">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B717BE5B-DCD3-4267-BBC5-1B908F8930F2}">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7D01AC45-3F0B-4E90-8C0A-483CFA30E7F6}">
      <text>
        <r>
          <rPr>
            <sz val="10"/>
            <color rgb="FF000000"/>
            <rFont val="Arial"/>
            <family val="2"/>
          </rPr>
          <t>Valor do vencimento do servidor, em Reais (R$).</t>
        </r>
      </text>
    </comment>
    <comment ref="H72" authorId="0" shapeId="0" xr:uid="{69717ABD-C531-4699-B35A-EB10BBF4BB04}">
      <text>
        <r>
          <rPr>
            <sz val="10"/>
            <color rgb="FF000000"/>
            <rFont val="Arial"/>
            <family val="2"/>
          </rPr>
          <t>Valor da representação paga em razão da função gratificada de direção e assessoramento, em Reais (R$).</t>
        </r>
      </text>
    </comment>
    <comment ref="I72" authorId="0" shapeId="0" xr:uid="{1BA027C4-BFF4-4F80-961E-972A4AD3C3A7}">
      <text>
        <r>
          <rPr>
            <sz val="10"/>
            <color rgb="FF000000"/>
            <rFont val="Arial"/>
            <family val="2"/>
          </rPr>
          <t>(Células de preenchimento automático). Montante resultante da soma entre o vencimento + representação, em Reais (R$).</t>
        </r>
      </text>
    </comment>
    <comment ref="A77" authorId="0" shapeId="0" xr:uid="{199A4AE0-523B-485C-90AF-08EAAE87E2C6}">
      <text>
        <r>
          <rPr>
            <sz val="10"/>
            <color rgb="FF000000"/>
            <rFont val="Arial"/>
            <family val="2"/>
          </rPr>
          <t>(Não editar as células em cinza). Relação de todas as funções gratificadas de direção e assessoramento, conforme Lei Estadual nº 16.520/2018.</t>
        </r>
      </text>
    </comment>
    <comment ref="B77" authorId="0" shapeId="0" xr:uid="{BD3AC175-29C5-4515-84F9-DA3A27D76A6D}">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814B9832-EF9B-447B-A726-DFB6305141A8}">
      <text>
        <r>
          <rPr>
            <sz val="10"/>
            <color rgb="FF000000"/>
            <rFont val="Arial"/>
            <family val="2"/>
          </rPr>
          <t>(Células de preenchimento automático). Quantitativo das funções gratificadas de direção e assessoramento preenchidos.</t>
        </r>
      </text>
    </comment>
    <comment ref="D77" authorId="0" shapeId="0" xr:uid="{658E9F7F-F978-4AAA-BE65-0A02ED7B4476}">
      <text>
        <r>
          <rPr>
            <sz val="10"/>
            <color rgb="FF000000"/>
            <rFont val="Arial"/>
            <family val="2"/>
          </rPr>
          <t>(Células de preenchimento automático). Quantitativo das funções gratificadas de direção e assessoramento vagas.</t>
        </r>
      </text>
    </comment>
    <comment ref="E77" authorId="0" shapeId="0" xr:uid="{27967268-1E6A-4C2B-8794-289E9659F437}">
      <text>
        <r>
          <rPr>
            <sz val="10"/>
            <color rgb="FF000000"/>
            <rFont val="Arial"/>
            <family val="2"/>
          </rPr>
          <t>(Células de preenchimento automático). Quantitativo das funções gratificadas de direção e assessoramento existentes (preenchidos + vagos).</t>
        </r>
      </text>
    </comment>
    <comment ref="G77" authorId="0" shapeId="0" xr:uid="{9609E538-1162-462E-9FD2-0F5719302186}">
      <text>
        <r>
          <rPr>
            <sz val="10"/>
            <color rgb="FF000000"/>
            <rFont val="Arial"/>
            <family val="2"/>
          </rPr>
          <t>(Células de preenchimento automático). Valor total dos vencimentos dos servidores, em Reais (R$).</t>
        </r>
      </text>
    </comment>
    <comment ref="H77" authorId="0" shapeId="0" xr:uid="{9450225D-3227-4DDC-A880-DB5CAE2366DE}">
      <text>
        <r>
          <rPr>
            <sz val="10"/>
            <color rgb="FF000000"/>
            <rFont val="Arial"/>
            <family val="2"/>
          </rPr>
          <t>(Células de preenchimento automático). Valor total das representações pagas em razão da função gratificada de direção e assessoramento, em Reais (R$).</t>
        </r>
      </text>
    </comment>
    <comment ref="I77" authorId="0" shapeId="0" xr:uid="{5C2E06B1-941D-4B17-94BE-C0DFEBB650A5}">
      <text>
        <r>
          <rPr>
            <sz val="10"/>
            <color rgb="FF000000"/>
            <rFont val="Arial"/>
            <family val="2"/>
          </rPr>
          <t>(Células de preenchimento automático). Valor total dos montantes resultantes da soma entre os vencimentos + representações, em Reais (R$).</t>
        </r>
      </text>
    </comment>
    <comment ref="A86" authorId="0" shapeId="0" xr:uid="{C5EEB6A9-7D07-483E-9B7F-98A64070850F}">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9032AE02-AA9E-4C00-9F9E-F2EAA9EABFE7}">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9991AB6D-BAC3-4679-B4C7-3740ADF16D2F}">
      <text>
        <r>
          <rPr>
            <sz val="10"/>
            <color rgb="FF000000"/>
            <rFont val="Arial"/>
            <family val="2"/>
          </rPr>
          <t>Descrever a sigla da lotação referente à função gratificada de supervisão e apoio. Exemplos de siglas da SCGE: DAUD/UAPP, DAUD/COP/UAOP, DAUD/CLC/UALC, etc.</t>
        </r>
      </text>
    </comment>
    <comment ref="D86" authorId="0" shapeId="0" xr:uid="{95B4D974-DF47-44FB-AEA9-70720647205E}">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50CC49E2-7ABA-4E41-96D5-17FDAE1DEA02}">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5EAE6D46-443F-401E-AB30-CDAD0E814135}">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BF42FDEE-5EAB-4F8B-B455-851A0E347F01}">
      <text>
        <r>
          <rPr>
            <sz val="10"/>
            <color rgb="FF000000"/>
            <rFont val="Arial"/>
            <family val="2"/>
          </rPr>
          <t>Valor do vencimento do servidor, em Reais (R$).</t>
        </r>
      </text>
    </comment>
    <comment ref="H86" authorId="0" shapeId="0" xr:uid="{7960593F-85FB-4B82-8D68-2B1BB87319E5}">
      <text>
        <r>
          <rPr>
            <sz val="10"/>
            <color rgb="FF000000"/>
            <rFont val="Arial"/>
            <family val="2"/>
          </rPr>
          <t>Valor da representação paga em razão da função gratificada de supervisão e apoio, em Reais (R$).</t>
        </r>
      </text>
    </comment>
    <comment ref="I86" authorId="0" shapeId="0" xr:uid="{8250EBC6-482B-4A61-AC3B-555442FF8E8A}">
      <text>
        <r>
          <rPr>
            <sz val="10"/>
            <color rgb="FF000000"/>
            <rFont val="Arial"/>
            <family val="2"/>
          </rPr>
          <t>(Células de preenchimento automático). Montante resultante da soma entre o vencimento + representação, em Reais (R$).</t>
        </r>
      </text>
    </comment>
    <comment ref="C96" authorId="0" shapeId="0" xr:uid="{E02CE70E-176A-4EEC-A432-CE2FE81C782A}">
      <text>
        <r>
          <rPr>
            <sz val="10"/>
            <color rgb="FF000000"/>
            <rFont val="Arial"/>
            <family val="2"/>
          </rPr>
          <t>(Células de preenchimento automático). Quantitativo das funções gratificadas de supervisão e apoio preenchidos.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1AB2F632-C157-4A20-A4B5-0870F03BF69D}">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E09868F3-760D-4567-8ADA-CE4F5DFBA80B}">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9CDD7FF2-B464-4DF9-ACED-00155D73F922}">
      <text>
        <r>
          <rPr>
            <sz val="10"/>
            <color rgb="FF000000"/>
            <rFont val="Arial"/>
            <family val="2"/>
          </rPr>
          <t>Descrever a sigla da lotação referente ao cargo comissionado. Exemplos de siglas da SCGE: GAB/SECGE, GAB/CGAB, CGAB/ASC, etc.</t>
        </r>
      </text>
    </comment>
    <comment ref="D6" authorId="0" shapeId="0" xr:uid="{AF2A1FDD-7737-4167-B4D7-C65DEBE96478}">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6E49C1CD-E468-4453-AB18-B5774169A25B}">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69DFE88B-387D-4D11-AD1D-E50799751327}">
      <text>
        <r>
          <rPr>
            <sz val="10"/>
            <color rgb="FF000000"/>
            <rFont val="Arial"/>
            <family val="2"/>
          </rPr>
          <t>Nome completo do servidor ocupante do cargo comissionado. Caso o cargo esteja vago, a palavra "VAGO" deverá ser inserida na célula correspondente.</t>
        </r>
      </text>
    </comment>
    <comment ref="G6" authorId="0" shapeId="0" xr:uid="{EBB76C3B-F53D-4D58-A7D5-D894DA3DC9DF}">
      <text>
        <r>
          <rPr>
            <sz val="10"/>
            <color rgb="FF000000"/>
            <rFont val="Arial"/>
            <family val="2"/>
          </rPr>
          <t>Valor do subsídio do agente político, em Reais (R$).</t>
        </r>
      </text>
    </comment>
    <comment ref="H6" authorId="0" shapeId="0" xr:uid="{B2B09033-7BC4-4B79-B6C1-CD30378DB109}">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8FF2013E-AC1C-430C-B746-E5C313A439EF}">
      <text>
        <r>
          <rPr>
            <sz val="10"/>
            <color rgb="FF000000"/>
            <rFont val="Arial"/>
            <family val="2"/>
          </rPr>
          <t>Valor da representação paga em razão do cargo em comissão, em Reais (R$).</t>
        </r>
      </text>
    </comment>
    <comment ref="J6" authorId="0" shapeId="0" xr:uid="{4403409A-9BFD-47C0-919C-88536CA545FF}">
      <text>
        <r>
          <rPr>
            <sz val="10"/>
            <color rgb="FF000000"/>
            <rFont val="Arial"/>
            <family val="2"/>
          </rPr>
          <t>(Células de preenchimento automático). Montante resultante da soma entre o subsídio do agente político + vencimento + representação, em Reais (R$).</t>
        </r>
      </text>
    </comment>
    <comment ref="A53" authorId="0" shapeId="0" xr:uid="{B1F785BF-D6F5-4B25-ABF0-64B5A2D0FC0B}">
      <text>
        <r>
          <rPr>
            <sz val="10"/>
            <color rgb="FF000000"/>
            <rFont val="Arial"/>
            <family val="2"/>
          </rPr>
          <t>(Não editar as células em cinza). Relação de todos os cargos comissionados, conforme Lei Estadual nº 16.520/2018.</t>
        </r>
      </text>
    </comment>
    <comment ref="B53" authorId="0" shapeId="0" xr:uid="{CC910FE2-6A2A-446A-80D5-0686CB6BBF41}">
      <text>
        <r>
          <rPr>
            <sz val="10"/>
            <color rgb="FF000000"/>
            <rFont val="Arial"/>
            <family val="2"/>
          </rPr>
          <t>(Não editar as células em cinza). Relação de todos os símbolos dos cargos comissionados, conforme Lei Estadual nº 16.520/2018.</t>
        </r>
      </text>
    </comment>
    <comment ref="C53" authorId="0" shapeId="0" xr:uid="{1013FD50-90F5-48B5-B15F-C49C33849374}">
      <text>
        <r>
          <rPr>
            <sz val="10"/>
            <color rgb="FF000000"/>
            <rFont val="Arial"/>
            <family val="2"/>
          </rPr>
          <t>(Células de preenchimento automático). Quantitativo dos cargos comissionados preenchidos.</t>
        </r>
      </text>
    </comment>
    <comment ref="D53" authorId="0" shapeId="0" xr:uid="{59C7D042-4C7D-4E0D-9541-757D09B84E16}">
      <text>
        <r>
          <rPr>
            <sz val="10"/>
            <color rgb="FF000000"/>
            <rFont val="Arial"/>
            <family val="2"/>
          </rPr>
          <t>(Células de preenchimento automático). Quantitativo dos cargos comissionados vagos.</t>
        </r>
      </text>
    </comment>
    <comment ref="E53" authorId="0" shapeId="0" xr:uid="{3B9BDC5C-2E26-45C4-9197-25558E07AA3D}">
      <text>
        <r>
          <rPr>
            <sz val="10"/>
            <color rgb="FF000000"/>
            <rFont val="Arial"/>
            <family val="2"/>
          </rPr>
          <t>(Células de preenchimento automático). Quantitativo dos cargos comissionados existentes (preenchidos + vagos).</t>
        </r>
      </text>
    </comment>
    <comment ref="G53" authorId="0" shapeId="0" xr:uid="{3ED3D0D9-DBC0-454C-A2BE-5C368B0C637C}">
      <text>
        <r>
          <rPr>
            <sz val="10"/>
            <color rgb="FF000000"/>
            <rFont val="Arial"/>
            <family val="2"/>
          </rPr>
          <t>(Células de preenchimento automático). Valor total dos subsídios dos agentes políticos, em Reais (R$).</t>
        </r>
      </text>
    </comment>
    <comment ref="H53" authorId="0" shapeId="0" xr:uid="{0762D042-7DBF-4030-8C60-CC8E363B9F4B}">
      <text>
        <r>
          <rPr>
            <sz val="10"/>
            <color rgb="FF000000"/>
            <rFont val="Arial"/>
            <family val="2"/>
          </rPr>
          <t>(Células de preenchimento automático). Valor total dos vencimentos dos servidores, em Reais (R$).</t>
        </r>
      </text>
    </comment>
    <comment ref="I53" authorId="0" shapeId="0" xr:uid="{F4DE24A0-04F9-48BD-B22F-A9515F2AFCEB}">
      <text>
        <r>
          <rPr>
            <sz val="10"/>
            <color rgb="FF000000"/>
            <rFont val="Arial"/>
            <family val="2"/>
          </rPr>
          <t>(Células de preenchimento automático). Valor total das representações pagas em razão do cargo em comissão, em Reais (R$).</t>
        </r>
      </text>
    </comment>
    <comment ref="J53" authorId="0" shapeId="0" xr:uid="{30F38987-0A7E-42F1-A8C5-FD3E9B38A719}">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5A9A7A9D-C6F3-4988-BF1F-7D0EF44C9F27}">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D4E24F2A-6374-4E6B-BDC0-33CF1835DCC5}">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FD131543-8E70-443E-9674-4E74E62A0669}">
      <text>
        <r>
          <rPr>
            <sz val="10"/>
            <color rgb="FF000000"/>
            <rFont val="Arial"/>
            <family val="2"/>
          </rPr>
          <t>Descrever a sigla da lotação referente à função gratificada de direção e assessoramento. Exemplos de siglas da SCGE: GAB/DOGE, DPGE/GAF/GSC, DAUD/COP, etc.</t>
        </r>
      </text>
    </comment>
    <comment ref="D72" authorId="0" shapeId="0" xr:uid="{61803ED3-4F81-476E-BC2F-9AF2940B0D13}">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1FB73BA5-C852-4746-8D14-594D616A01BF}">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78D1096D-22A6-4816-9CD0-C205BA0238D3}">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E0C1898F-14FD-460D-8873-F9B36366150D}">
      <text>
        <r>
          <rPr>
            <sz val="10"/>
            <color rgb="FF000000"/>
            <rFont val="Arial"/>
            <family val="2"/>
          </rPr>
          <t>Valor do vencimento do servidor, em Reais (R$).</t>
        </r>
      </text>
    </comment>
    <comment ref="H72" authorId="0" shapeId="0" xr:uid="{C6DDD5BA-544C-4FFB-B238-4D0B6DE7C2E3}">
      <text>
        <r>
          <rPr>
            <sz val="10"/>
            <color rgb="FF000000"/>
            <rFont val="Arial"/>
            <family val="2"/>
          </rPr>
          <t>Valor da representação paga em razão da função gratificada de direção e assessoramento, em Reais (R$).</t>
        </r>
      </text>
    </comment>
    <comment ref="I72" authorId="0" shapeId="0" xr:uid="{FE88A918-5FD9-4439-8DCE-880873B9506D}">
      <text>
        <r>
          <rPr>
            <sz val="10"/>
            <color rgb="FF000000"/>
            <rFont val="Arial"/>
            <family val="2"/>
          </rPr>
          <t>(Células de preenchimento automático). Montante resultante da soma entre o vencimento + representação, em Reais (R$).</t>
        </r>
      </text>
    </comment>
    <comment ref="A77" authorId="0" shapeId="0" xr:uid="{F8ADCAF5-611F-48B0-AB24-0F0B62C8A42E}">
      <text>
        <r>
          <rPr>
            <sz val="10"/>
            <color rgb="FF000000"/>
            <rFont val="Arial"/>
            <family val="2"/>
          </rPr>
          <t>(Não editar as células em cinza). Relação de todas as funções gratificadas de direção e assessoramento, conforme Lei Estadual nº 16.520/2018.</t>
        </r>
      </text>
    </comment>
    <comment ref="B77" authorId="0" shapeId="0" xr:uid="{E45D3878-75E8-4EF6-918F-02611B1099E7}">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4247E9FA-A4B6-465D-BF6A-6DCA773EB2C5}">
      <text>
        <r>
          <rPr>
            <sz val="10"/>
            <color rgb="FF000000"/>
            <rFont val="Arial"/>
            <family val="2"/>
          </rPr>
          <t>(Células de preenchimento automático). Quantitativo das funções gratificadas de direção e assessoramento preenchidos.</t>
        </r>
      </text>
    </comment>
    <comment ref="D77" authorId="0" shapeId="0" xr:uid="{9F4CE7B1-86FB-4311-AD1E-419F356C2381}">
      <text>
        <r>
          <rPr>
            <sz val="10"/>
            <color rgb="FF000000"/>
            <rFont val="Arial"/>
            <family val="2"/>
          </rPr>
          <t>(Células de preenchimento automático). Quantitativo das funções gratificadas de direção e assessoramento vagas.</t>
        </r>
      </text>
    </comment>
    <comment ref="E77" authorId="0" shapeId="0" xr:uid="{08548488-D86B-475F-A52F-EE1ADE38FA64}">
      <text>
        <r>
          <rPr>
            <sz val="10"/>
            <color rgb="FF000000"/>
            <rFont val="Arial"/>
            <family val="2"/>
          </rPr>
          <t>(Células de preenchimento automático). Quantitativo das funções gratificadas de direção e assessoramento existentes (preenchidos + vagos).</t>
        </r>
      </text>
    </comment>
    <comment ref="G77" authorId="0" shapeId="0" xr:uid="{46C70355-67F4-4322-B3E4-1EFC764CC1F9}">
      <text>
        <r>
          <rPr>
            <sz val="10"/>
            <color rgb="FF000000"/>
            <rFont val="Arial"/>
            <family val="2"/>
          </rPr>
          <t>(Células de preenchimento automático). Valor total dos vencimentos dos servidores, em Reais (R$).</t>
        </r>
      </text>
    </comment>
    <comment ref="H77" authorId="0" shapeId="0" xr:uid="{93D04401-70C4-4952-AA8A-59220336A906}">
      <text>
        <r>
          <rPr>
            <sz val="10"/>
            <color rgb="FF000000"/>
            <rFont val="Arial"/>
            <family val="2"/>
          </rPr>
          <t>(Células de preenchimento automático). Valor total das representações pagas em razão da função gratificada de direção e assessoramento, em Reais (R$).</t>
        </r>
      </text>
    </comment>
    <comment ref="I77" authorId="0" shapeId="0" xr:uid="{25F78AE1-D3FE-476B-80E7-0E3DBB2BA67F}">
      <text>
        <r>
          <rPr>
            <sz val="10"/>
            <color rgb="FF000000"/>
            <rFont val="Arial"/>
            <family val="2"/>
          </rPr>
          <t>(Células de preenchimento automático). Valor total dos montantes resultantes da soma entre os vencimentos + representações, em Reais (R$).</t>
        </r>
      </text>
    </comment>
    <comment ref="A86" authorId="0" shapeId="0" xr:uid="{4F2A0804-973B-4961-A1B7-6AC5761A9C97}">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51BEA12B-0BCF-43C3-B131-5152F6DEFFD2}">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166D7AD9-D66F-446B-921B-73442CF1DA60}">
      <text>
        <r>
          <rPr>
            <sz val="10"/>
            <color rgb="FF000000"/>
            <rFont val="Arial"/>
            <family val="2"/>
          </rPr>
          <t>Descrever a sigla da lotação referente à função gratificada de supervisão e apoio. Exemplos de siglas da SCGE: DAUD/UAPP, DAUD/COP/UAOP, DAUD/CLC/UALC, etc.</t>
        </r>
      </text>
    </comment>
    <comment ref="D86" authorId="0" shapeId="0" xr:uid="{6A74FC87-6D24-4A11-81E8-0EA29089F2EA}">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3C8E6FFC-5939-42B5-BD8A-825B9FE0E8E5}">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8BF29A96-C469-4C7E-BBEA-9F5A9EE2C971}">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638750EB-8DC8-4126-847F-8FBAF1CEBEC4}">
      <text>
        <r>
          <rPr>
            <sz val="10"/>
            <color rgb="FF000000"/>
            <rFont val="Arial"/>
            <family val="2"/>
          </rPr>
          <t>Valor do vencimento do servidor, em Reais (R$).</t>
        </r>
      </text>
    </comment>
    <comment ref="H86" authorId="0" shapeId="0" xr:uid="{1A012753-DEF2-4FD1-8B3B-46256375CF09}">
      <text>
        <r>
          <rPr>
            <sz val="10"/>
            <color rgb="FF000000"/>
            <rFont val="Arial"/>
            <family val="2"/>
          </rPr>
          <t>Valor da representação paga em razão da função gratificada de supervisão e apoio, em Reais (R$).</t>
        </r>
      </text>
    </comment>
    <comment ref="I86" authorId="0" shapeId="0" xr:uid="{643FA496-153D-4A8B-AE36-DE6970F56287}">
      <text>
        <r>
          <rPr>
            <sz val="10"/>
            <color rgb="FF000000"/>
            <rFont val="Arial"/>
            <family val="2"/>
          </rPr>
          <t>(Células de preenchimento automático). Montante resultante da soma entre o vencimento + representação, em Reais (R$).</t>
        </r>
      </text>
    </comment>
    <comment ref="C96" authorId="0" shapeId="0" xr:uid="{20CAB014-29A1-4CEA-9CD7-1495DEA1CD80}">
      <text>
        <r>
          <rPr>
            <sz val="10"/>
            <color rgb="FF000000"/>
            <rFont val="Arial"/>
            <family val="2"/>
          </rPr>
          <t>(Células de preenchimento automático). Quantitativo das funções gratificadas de supervisão e apoio preenchidos.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EF0C623B-B686-4625-9023-253AAEDD00B8}">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723B1414-F3A2-44D7-9D32-0713E2AEFE83}">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39EB64E0-A419-449B-9C3E-181AF13FF6B2}">
      <text>
        <r>
          <rPr>
            <sz val="10"/>
            <color rgb="FF000000"/>
            <rFont val="Arial"/>
            <family val="2"/>
          </rPr>
          <t>Descrever a sigla da lotação referente ao cargo comissionado. Exemplos de siglas da SCGE: GAB/SECGE, GAB/CGAB, CGAB/ASC, etc.</t>
        </r>
      </text>
    </comment>
    <comment ref="D6" authorId="0" shapeId="0" xr:uid="{4229271F-2C91-43C2-AAC3-958D93617B5E}">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06308A93-04D0-4AB9-8723-B2DF7B30B0DA}">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90074E81-AECF-4E2F-82EA-040DBB92CB27}">
      <text>
        <r>
          <rPr>
            <sz val="10"/>
            <color rgb="FF000000"/>
            <rFont val="Arial"/>
            <family val="2"/>
          </rPr>
          <t>Nome completo do servidor ocupante do cargo comissionado. Caso o cargo esteja vago, a palavra "VAGO" deverá ser inserida na célula correspondente.</t>
        </r>
      </text>
    </comment>
    <comment ref="G6" authorId="0" shapeId="0" xr:uid="{28094FC6-BFB0-4EAB-860C-DAD2331E8F21}">
      <text>
        <r>
          <rPr>
            <sz val="10"/>
            <color rgb="FF000000"/>
            <rFont val="Arial"/>
            <family val="2"/>
          </rPr>
          <t>Valor do subsídio do agente político, em Reais (R$).</t>
        </r>
      </text>
    </comment>
    <comment ref="H6" authorId="0" shapeId="0" xr:uid="{5CBE6F51-1F4E-4695-8674-9D9702FC07D6}">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CBB53ED8-3A1D-4243-AE35-FF3A1DEFD1AB}">
      <text>
        <r>
          <rPr>
            <sz val="10"/>
            <color rgb="FF000000"/>
            <rFont val="Arial"/>
            <family val="2"/>
          </rPr>
          <t>Valor da representação paga em razão do cargo em comissão, em Reais (R$).</t>
        </r>
      </text>
    </comment>
    <comment ref="J6" authorId="0" shapeId="0" xr:uid="{B0F4DC7F-0AFA-42B6-8219-0479CC73BC04}">
      <text>
        <r>
          <rPr>
            <sz val="10"/>
            <color rgb="FF000000"/>
            <rFont val="Arial"/>
            <family val="2"/>
          </rPr>
          <t>(Células de preenchimento automático). Montante resultante da soma entre o subsídio do agente político + vencimento + representação, em Reais (R$).</t>
        </r>
      </text>
    </comment>
    <comment ref="A53" authorId="0" shapeId="0" xr:uid="{0B363710-1267-4AC8-80FF-DABBFD725525}">
      <text>
        <r>
          <rPr>
            <sz val="10"/>
            <color rgb="FF000000"/>
            <rFont val="Arial"/>
            <family val="2"/>
          </rPr>
          <t>(Não editar as células em cinza). Relação de todos os cargos comissionados, conforme Lei Estadual nº 16.520/2018.</t>
        </r>
      </text>
    </comment>
    <comment ref="B53" authorId="0" shapeId="0" xr:uid="{687A0069-3F21-4731-B052-724F0704B9D5}">
      <text>
        <r>
          <rPr>
            <sz val="10"/>
            <color rgb="FF000000"/>
            <rFont val="Arial"/>
            <family val="2"/>
          </rPr>
          <t>(Não editar as células em cinza). Relação de todos os símbolos dos cargos comissionados, conforme Lei Estadual nº 16.520/2018.</t>
        </r>
      </text>
    </comment>
    <comment ref="C53" authorId="0" shapeId="0" xr:uid="{66BF8407-8E69-49F5-A31E-CDCD37DF84F5}">
      <text>
        <r>
          <rPr>
            <sz val="10"/>
            <color rgb="FF000000"/>
            <rFont val="Arial"/>
            <family val="2"/>
          </rPr>
          <t>(Células de preenchimento automático). Quantitativo dos cargos comissionados preenchidos.</t>
        </r>
      </text>
    </comment>
    <comment ref="D53" authorId="0" shapeId="0" xr:uid="{382866C2-268B-49E8-8BF3-74EBC1E5DDCC}">
      <text>
        <r>
          <rPr>
            <sz val="10"/>
            <color rgb="FF000000"/>
            <rFont val="Arial"/>
            <family val="2"/>
          </rPr>
          <t>(Células de preenchimento automático). Quantitativo dos cargos comissionados vagos.</t>
        </r>
      </text>
    </comment>
    <comment ref="E53" authorId="0" shapeId="0" xr:uid="{6675C233-ED1A-423C-8CE1-AD1AAE9EE2B3}">
      <text>
        <r>
          <rPr>
            <sz val="10"/>
            <color rgb="FF000000"/>
            <rFont val="Arial"/>
            <family val="2"/>
          </rPr>
          <t>(Células de preenchimento automático). Quantitativo dos cargos comissionados existentes (preenchidos + vagos).</t>
        </r>
      </text>
    </comment>
    <comment ref="G53" authorId="0" shapeId="0" xr:uid="{8A8BEEE6-F16C-4658-835A-BD946D58633F}">
      <text>
        <r>
          <rPr>
            <sz val="10"/>
            <color rgb="FF000000"/>
            <rFont val="Arial"/>
            <family val="2"/>
          </rPr>
          <t>(Células de preenchimento automático). Valor total dos subsídios dos agentes políticos, em Reais (R$).</t>
        </r>
      </text>
    </comment>
    <comment ref="H53" authorId="0" shapeId="0" xr:uid="{3342D7C4-C06F-44F6-8835-6E5CCEBE1475}">
      <text>
        <r>
          <rPr>
            <sz val="10"/>
            <color rgb="FF000000"/>
            <rFont val="Arial"/>
            <family val="2"/>
          </rPr>
          <t>(Células de preenchimento automático). Valor total dos vencimentos dos servidores, em Reais (R$).</t>
        </r>
      </text>
    </comment>
    <comment ref="I53" authorId="0" shapeId="0" xr:uid="{2A76C9F9-6018-4553-A6BA-8E1A36EB6707}">
      <text>
        <r>
          <rPr>
            <sz val="10"/>
            <color rgb="FF000000"/>
            <rFont val="Arial"/>
            <family val="2"/>
          </rPr>
          <t>(Células de preenchimento automático). Valor total das representações pagas em razão do cargo em comissão, em Reais (R$).</t>
        </r>
      </text>
    </comment>
    <comment ref="J53" authorId="0" shapeId="0" xr:uid="{8D72785D-26D8-4D1A-A11B-315ADB98D536}">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52BC7DCC-37B6-414A-8837-94FE16E6054D}">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8D52BDC5-B723-453D-9D8E-009E692C82B7}">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593B5160-59C4-4BE3-ADFE-DEB6BE2A2BE9}">
      <text>
        <r>
          <rPr>
            <sz val="10"/>
            <color rgb="FF000000"/>
            <rFont val="Arial"/>
            <family val="2"/>
          </rPr>
          <t>Descrever a sigla da lotação referente à função gratificada de direção e assessoramento. Exemplos de siglas da SCGE: GAB/DOGE, DPGE/GAF/GSC, DAUD/COP, etc.</t>
        </r>
      </text>
    </comment>
    <comment ref="D72" authorId="0" shapeId="0" xr:uid="{FD3BAD94-934E-4CB2-9348-3FD8D3172B00}">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41800146-DACF-4561-8491-FA9D454BB092}">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1889A6B6-2EBA-43A6-A898-89CC307B607B}">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2142FF59-211C-42B6-99B7-68562338B711}">
      <text>
        <r>
          <rPr>
            <sz val="10"/>
            <color rgb="FF000000"/>
            <rFont val="Arial"/>
            <family val="2"/>
          </rPr>
          <t>Valor do vencimento do servidor, em Reais (R$).</t>
        </r>
      </text>
    </comment>
    <comment ref="H72" authorId="0" shapeId="0" xr:uid="{D9136498-85EF-47B0-98DA-90472609613A}">
      <text>
        <r>
          <rPr>
            <sz val="10"/>
            <color rgb="FF000000"/>
            <rFont val="Arial"/>
            <family val="2"/>
          </rPr>
          <t>Valor da representação paga em razão da função gratificada de direção e assessoramento, em Reais (R$).</t>
        </r>
      </text>
    </comment>
    <comment ref="I72" authorId="0" shapeId="0" xr:uid="{DF953A4E-72B7-456F-9921-1E9F4EA89FE5}">
      <text>
        <r>
          <rPr>
            <sz val="10"/>
            <color rgb="FF000000"/>
            <rFont val="Arial"/>
            <family val="2"/>
          </rPr>
          <t>(Células de preenchimento automático). Montante resultante da soma entre o vencimento + representação, em Reais (R$).</t>
        </r>
      </text>
    </comment>
    <comment ref="A77" authorId="0" shapeId="0" xr:uid="{B781DA85-7FFE-40F1-8EE4-C8130E8E793B}">
      <text>
        <r>
          <rPr>
            <sz val="10"/>
            <color rgb="FF000000"/>
            <rFont val="Arial"/>
            <family val="2"/>
          </rPr>
          <t>(Não editar as células em cinza). Relação de todas as funções gratificadas de direção e assessoramento, conforme Lei Estadual nº 16.520/2018.</t>
        </r>
      </text>
    </comment>
    <comment ref="B77" authorId="0" shapeId="0" xr:uid="{83A92432-2322-4001-835A-DB2D74B7596D}">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FBFE5A6B-2F52-41F3-AB80-24445BEB98DB}">
      <text>
        <r>
          <rPr>
            <sz val="10"/>
            <color rgb="FF000000"/>
            <rFont val="Arial"/>
            <family val="2"/>
          </rPr>
          <t>(Células de preenchimento automático). Quantitativo das funções gratificadas de direção e assessoramento preenchidos.</t>
        </r>
      </text>
    </comment>
    <comment ref="D77" authorId="0" shapeId="0" xr:uid="{6FC5707C-FF7C-417B-909D-B87751002272}">
      <text>
        <r>
          <rPr>
            <sz val="10"/>
            <color rgb="FF000000"/>
            <rFont val="Arial"/>
            <family val="2"/>
          </rPr>
          <t>(Células de preenchimento automático). Quantitativo das funções gratificadas de direção e assessoramento vagas.</t>
        </r>
      </text>
    </comment>
    <comment ref="E77" authorId="0" shapeId="0" xr:uid="{84F64871-D7C4-44B9-87D0-9B49BEBE2F56}">
      <text>
        <r>
          <rPr>
            <sz val="10"/>
            <color rgb="FF000000"/>
            <rFont val="Arial"/>
            <family val="2"/>
          </rPr>
          <t>(Células de preenchimento automático). Quantitativo das funções gratificadas de direção e assessoramento existentes (preenchidos + vagos).</t>
        </r>
      </text>
    </comment>
    <comment ref="G77" authorId="0" shapeId="0" xr:uid="{9ACB5769-9C90-4D18-AE0B-683A7C7954F8}">
      <text>
        <r>
          <rPr>
            <sz val="10"/>
            <color rgb="FF000000"/>
            <rFont val="Arial"/>
            <family val="2"/>
          </rPr>
          <t>(Células de preenchimento automático). Valor total dos vencimentos dos servidores, em Reais (R$).</t>
        </r>
      </text>
    </comment>
    <comment ref="H77" authorId="0" shapeId="0" xr:uid="{432A414F-7EB6-4F0A-8A5B-4A8E06396EC1}">
      <text>
        <r>
          <rPr>
            <sz val="10"/>
            <color rgb="FF000000"/>
            <rFont val="Arial"/>
            <family val="2"/>
          </rPr>
          <t>(Células de preenchimento automático). Valor total das representações pagas em razão da função gratificada de direção e assessoramento, em Reais (R$).</t>
        </r>
      </text>
    </comment>
    <comment ref="I77" authorId="0" shapeId="0" xr:uid="{4AF13A7E-D2A9-4B64-9F19-0D9EA4A0DD69}">
      <text>
        <r>
          <rPr>
            <sz val="10"/>
            <color rgb="FF000000"/>
            <rFont val="Arial"/>
            <family val="2"/>
          </rPr>
          <t>(Células de preenchimento automático). Valor total dos montantes resultantes da soma entre os vencimentos + representações, em Reais (R$).</t>
        </r>
      </text>
    </comment>
    <comment ref="A86" authorId="0" shapeId="0" xr:uid="{2D11EF02-52D2-4D85-AF35-56ACCF830046}">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A7EAE09C-4417-4FE9-9BA9-25CC6AFE8791}">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3A9BB3D6-F2CF-4EA7-BC12-17234B250907}">
      <text>
        <r>
          <rPr>
            <sz val="10"/>
            <color rgb="FF000000"/>
            <rFont val="Arial"/>
            <family val="2"/>
          </rPr>
          <t>Descrever a sigla da lotação referente à função gratificada de supervisão e apoio. Exemplos de siglas da SCGE: DAUD/UAPP, DAUD/COP/UAOP, DAUD/CLC/UALC, etc.</t>
        </r>
      </text>
    </comment>
    <comment ref="D86" authorId="0" shapeId="0" xr:uid="{5D392F55-2475-4D60-8400-79F0A3C5B723}">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FC1A0A24-79F1-4A46-8B4D-5AFEA0C48BF5}">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71254AC0-6F33-45BF-BA11-CC1F9EB78700}">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F8D8D713-E7F7-4D27-9266-FA034EFD26E8}">
      <text>
        <r>
          <rPr>
            <sz val="10"/>
            <color rgb="FF000000"/>
            <rFont val="Arial"/>
            <family val="2"/>
          </rPr>
          <t>Valor do vencimento do servidor, em Reais (R$).</t>
        </r>
      </text>
    </comment>
    <comment ref="H86" authorId="0" shapeId="0" xr:uid="{402DFDA5-C8AD-42CF-9680-E857CC801759}">
      <text>
        <r>
          <rPr>
            <sz val="10"/>
            <color rgb="FF000000"/>
            <rFont val="Arial"/>
            <family val="2"/>
          </rPr>
          <t>Valor da representação paga em razão da função gratificada de supervisão e apoio, em Reais (R$).</t>
        </r>
      </text>
    </comment>
    <comment ref="I86" authorId="0" shapeId="0" xr:uid="{3F89F27E-E778-4934-B704-F944DBA94745}">
      <text>
        <r>
          <rPr>
            <sz val="10"/>
            <color rgb="FF000000"/>
            <rFont val="Arial"/>
            <family val="2"/>
          </rPr>
          <t>(Células de preenchimento automático). Montante resultante da soma entre o vencimento + representação, em Reais (R$).</t>
        </r>
      </text>
    </comment>
    <comment ref="C96" authorId="0" shapeId="0" xr:uid="{B7A0FEEC-0E82-4BBE-9634-9D3AED90E2CB}">
      <text>
        <r>
          <rPr>
            <sz val="10"/>
            <color rgb="FF000000"/>
            <rFont val="Arial"/>
            <family val="2"/>
          </rPr>
          <t>(Células de preenchimento automático). Quantitativo das funções gratificadas de supervisão e apoio preenchidos.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VG</author>
  </authors>
  <commentList>
    <comment ref="A6" authorId="0" shapeId="0" xr:uid="{A86B9E3E-ADFC-4258-8C09-629DAA74DA52}">
      <text>
        <r>
          <rPr>
            <sz val="10"/>
            <color rgb="FF000000"/>
            <rFont val="Arial"/>
            <family val="2"/>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shapeId="0" xr:uid="{CDC6B184-E241-42C4-8F30-87BC1C2BA228}">
      <text>
        <r>
          <rPr>
            <sz val="10"/>
            <color rgb="FF000000"/>
            <rFont val="Arial"/>
            <family val="2"/>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shapeId="0" xr:uid="{07DB82D4-25FE-4027-AEB8-2D15C42E51B8}">
      <text>
        <r>
          <rPr>
            <sz val="10"/>
            <color rgb="FF000000"/>
            <rFont val="Arial"/>
            <family val="2"/>
          </rPr>
          <t>Descrever a sigla da lotação referente ao cargo comissionado. Exemplos de siglas da SCGE: GAB/SECGE, GAB/CGAB, CGAB/ASC, etc.</t>
        </r>
      </text>
    </comment>
    <comment ref="D6" authorId="0" shapeId="0" xr:uid="{7829E918-545C-4F42-B2CC-50D86757E7CB}">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shapeId="0" xr:uid="{7A6693D4-CB2F-4D63-8774-26BDF80B7A0F}">
      <text>
        <r>
          <rPr>
            <sz val="10"/>
            <color rgb="FF000000"/>
            <rFont val="Arial"/>
            <family val="2"/>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shapeId="0" xr:uid="{43823AE7-599A-43D3-909B-70169BB01BEA}">
      <text>
        <r>
          <rPr>
            <sz val="10"/>
            <color rgb="FF000000"/>
            <rFont val="Arial"/>
            <family val="2"/>
          </rPr>
          <t>Nome completo do servidor ocupante do cargo comissionado. Caso o cargo esteja vago, a palavra "VAGO" deverá ser inserida na célula correspondente.</t>
        </r>
      </text>
    </comment>
    <comment ref="G6" authorId="0" shapeId="0" xr:uid="{7F640E0F-2CFD-4318-A871-39A2F66FD5EF}">
      <text>
        <r>
          <rPr>
            <sz val="10"/>
            <color rgb="FF000000"/>
            <rFont val="Arial"/>
            <family val="2"/>
          </rPr>
          <t>Valor do subsídio do agente político, em Reais (R$).</t>
        </r>
      </text>
    </comment>
    <comment ref="H6" authorId="0" shapeId="0" xr:uid="{013EF030-302D-49E7-8644-BA69DAABD432}">
      <text>
        <r>
          <rPr>
            <sz val="10"/>
            <color rgb="FF000000"/>
            <rFont val="Arial"/>
            <family val="2"/>
          </rPr>
          <t>Valor do vencimento do servidor, em Reais (R$).</t>
        </r>
        <r>
          <rPr>
            <sz val="10"/>
            <color rgb="FF000000"/>
            <rFont val="Arial"/>
            <family val="2"/>
          </rPr>
          <t xml:space="preserve">
----</t>
        </r>
        <r>
          <rPr>
            <sz val="10"/>
            <color rgb="FF000000"/>
            <rFont val="Arial"/>
            <family val="2"/>
          </rPr>
          <t xml:space="preserve">
Esse vencimento a ser divulgado é só com relação ao do cargo em comissão ? Ou mesmo os efetivos que ocupam cargo em comissão também deverá ser incluído o valor do vencimento dele, caso opte pelo do seu cargo de origem?</t>
        </r>
        <r>
          <rPr>
            <sz val="10"/>
            <color rgb="FF000000"/>
            <rFont val="Arial"/>
            <family val="2"/>
          </rPr>
          <t xml:space="preserve">
 </t>
        </r>
        <r>
          <rPr>
            <sz val="10"/>
            <color rgb="FF000000"/>
            <rFont val="Arial"/>
            <family val="2"/>
          </rPr>
          <t>-Bianca Rosa</t>
        </r>
        <r>
          <rPr>
            <sz val="10"/>
            <color rgb="FF000000"/>
            <rFont val="Arial"/>
            <family val="2"/>
          </rPr>
          <t xml:space="preserve">
Os efetivos da casa que ocupam cargos em comissão deverão tmb ser incluidos...mas os efetivos de outros orgãos não. Os valores desses últimos estarão na planilha do órgão de origem...assim entendo, mas podemos tirar a duvida com o nosso setor de folha.</t>
        </r>
        <r>
          <rPr>
            <sz val="10"/>
            <color rgb="FF000000"/>
            <rFont val="Arial"/>
            <family val="2"/>
          </rPr>
          <t xml:space="preserve">
 </t>
        </r>
        <r>
          <rPr>
            <sz val="10"/>
            <color rgb="FF000000"/>
            <rFont val="Arial"/>
            <family val="2"/>
          </rPr>
          <t>-ricardo Alves Paiva</t>
        </r>
        <r>
          <rPr>
            <sz val="10"/>
            <color rgb="FF000000"/>
            <rFont val="Arial"/>
            <family val="2"/>
          </rPr>
          <t xml:space="preserve">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t>
        </r>
        <r>
          <rPr>
            <sz val="10"/>
            <color rgb="FF000000"/>
            <rFont val="Arial"/>
            <family val="2"/>
          </rPr>
          <t xml:space="preserve">
 </t>
        </r>
        <r>
          <rPr>
            <sz val="10"/>
            <color rgb="FF000000"/>
            <rFont val="Arial"/>
            <family val="2"/>
          </rPr>
          <t>-Bianca Rosa</t>
        </r>
        <r>
          <rPr>
            <sz val="10"/>
            <color rgb="FF000000"/>
            <rFont val="Arial"/>
            <family val="2"/>
          </rPr>
          <t xml:space="preserve">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t>
        </r>
        <r>
          <rPr>
            <sz val="10"/>
            <color rgb="FF000000"/>
            <rFont val="Arial"/>
            <family val="2"/>
          </rPr>
          <t xml:space="preserve">
 </t>
        </r>
        <r>
          <rPr>
            <sz val="10"/>
            <color rgb="FF000000"/>
            <rFont val="Arial"/>
            <family val="2"/>
          </rPr>
          <t>-ricardo Alves Paiva</t>
        </r>
      </text>
    </comment>
    <comment ref="I6" authorId="0" shapeId="0" xr:uid="{2256EE17-A25E-446E-9D93-B86B8B806B8A}">
      <text>
        <r>
          <rPr>
            <sz val="10"/>
            <color rgb="FF000000"/>
            <rFont val="Arial"/>
            <family val="2"/>
          </rPr>
          <t>Valor da representação paga em razão do cargo em comissão, em Reais (R$).</t>
        </r>
      </text>
    </comment>
    <comment ref="J6" authorId="0" shapeId="0" xr:uid="{47538F41-302B-480B-B8DC-4863DB878683}">
      <text>
        <r>
          <rPr>
            <sz val="10"/>
            <color rgb="FF000000"/>
            <rFont val="Arial"/>
            <family val="2"/>
          </rPr>
          <t>(Células de preenchimento automático). Montante resultante da soma entre o subsídio do agente político + vencimento + representação, em Reais (R$).</t>
        </r>
      </text>
    </comment>
    <comment ref="A53" authorId="0" shapeId="0" xr:uid="{F9B95336-F5B4-49E7-A970-2AC35F94E093}">
      <text>
        <r>
          <rPr>
            <sz val="10"/>
            <color rgb="FF000000"/>
            <rFont val="Arial"/>
            <family val="2"/>
          </rPr>
          <t>(Não editar as células em cinza). Relação de todos os cargos comissionados, conforme Lei Estadual nº 16.520/2018.</t>
        </r>
      </text>
    </comment>
    <comment ref="B53" authorId="0" shapeId="0" xr:uid="{B472D667-FAD6-40F2-BC95-E777DEC4ECAB}">
      <text>
        <r>
          <rPr>
            <sz val="10"/>
            <color rgb="FF000000"/>
            <rFont val="Arial"/>
            <family val="2"/>
          </rPr>
          <t>(Não editar as células em cinza). Relação de todos os símbolos dos cargos comissionados, conforme Lei Estadual nº 16.520/2018.</t>
        </r>
      </text>
    </comment>
    <comment ref="C53" authorId="0" shapeId="0" xr:uid="{DDD5BD10-FD6E-409F-85D3-AAD036C88C0F}">
      <text>
        <r>
          <rPr>
            <sz val="10"/>
            <color rgb="FF000000"/>
            <rFont val="Arial"/>
            <family val="2"/>
          </rPr>
          <t>(Células de preenchimento automático). Quantitativo dos cargos comissionados preenchidos.</t>
        </r>
      </text>
    </comment>
    <comment ref="D53" authorId="0" shapeId="0" xr:uid="{F06B639E-9CD6-4841-A3FC-DD1715167C2D}">
      <text>
        <r>
          <rPr>
            <sz val="10"/>
            <color rgb="FF000000"/>
            <rFont val="Arial"/>
            <family val="2"/>
          </rPr>
          <t>(Células de preenchimento automático). Quantitativo dos cargos comissionados vagos.</t>
        </r>
      </text>
    </comment>
    <comment ref="E53" authorId="0" shapeId="0" xr:uid="{64112B1C-F977-45A8-A0DB-D17EB468B8AF}">
      <text>
        <r>
          <rPr>
            <sz val="10"/>
            <color rgb="FF000000"/>
            <rFont val="Arial"/>
            <family val="2"/>
          </rPr>
          <t>(Células de preenchimento automático). Quantitativo dos cargos comissionados existentes (preenchidos + vagos).</t>
        </r>
      </text>
    </comment>
    <comment ref="G53" authorId="0" shapeId="0" xr:uid="{2B29352C-E184-40FA-9BFF-1BC0987E2289}">
      <text>
        <r>
          <rPr>
            <sz val="10"/>
            <color rgb="FF000000"/>
            <rFont val="Arial"/>
            <family val="2"/>
          </rPr>
          <t>(Células de preenchimento automático). Valor total dos subsídios dos agentes políticos, em Reais (R$).</t>
        </r>
      </text>
    </comment>
    <comment ref="H53" authorId="0" shapeId="0" xr:uid="{E586478F-2E75-4599-BA2A-E6A3EA369FC7}">
      <text>
        <r>
          <rPr>
            <sz val="10"/>
            <color rgb="FF000000"/>
            <rFont val="Arial"/>
            <family val="2"/>
          </rPr>
          <t>(Células de preenchimento automático). Valor total dos vencimentos dos servidores, em Reais (R$).</t>
        </r>
      </text>
    </comment>
    <comment ref="I53" authorId="0" shapeId="0" xr:uid="{4CEA5119-6207-48D8-958C-C14BA83EFDFC}">
      <text>
        <r>
          <rPr>
            <sz val="10"/>
            <color rgb="FF000000"/>
            <rFont val="Arial"/>
            <family val="2"/>
          </rPr>
          <t>(Células de preenchimento automático). Valor total das representações pagas em razão do cargo em comissão, em Reais (R$).</t>
        </r>
      </text>
    </comment>
    <comment ref="J53" authorId="0" shapeId="0" xr:uid="{B00E305E-B4CD-4A17-9824-0ACE3571A697}">
      <text>
        <r>
          <rPr>
            <sz val="10"/>
            <color rgb="FF000000"/>
            <rFont val="Arial"/>
            <family val="2"/>
          </rPr>
          <t>(Células de preenchimento automático). Valor total dos montantes resultantes da soma entre os subsídios dos agentes políticos + vencimentos + representações, em Reais (R$).</t>
        </r>
      </text>
    </comment>
    <comment ref="A72" authorId="0" shapeId="0" xr:uid="{E14B792B-3B5F-4A9A-9869-E6007469F096}">
      <text>
        <r>
          <rPr>
            <sz val="10"/>
            <color rgb="FF000000"/>
            <rFont val="Arial"/>
            <family val="2"/>
          </rPr>
          <t>Descrever o nome da função gratificada de direção e assessoramento, conforme DOE. Exemplos da SCGE: Diretora da Ouvidoria-Geral do Estado, Gestora da Setorial Contábil, Coordenador de Auditoria de Obras Públicas, etc.</t>
        </r>
      </text>
    </comment>
    <comment ref="B72" authorId="0" shapeId="0" xr:uid="{B0170FE2-E545-44F2-B7A5-03C4B9AB0F95}">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72" authorId="0" shapeId="0" xr:uid="{4F1DA151-F26A-42BF-B2B8-C1325483F31F}">
      <text>
        <r>
          <rPr>
            <sz val="10"/>
            <color rgb="FF000000"/>
            <rFont val="Arial"/>
            <family val="2"/>
          </rPr>
          <t>Descrever a sigla da lotação referente à função gratificada de direção e assessoramento. Exemplos de siglas da SCGE: GAB/DOGE, DPGE/GAF/GSC, DAUD/COP, etc.</t>
        </r>
      </text>
    </comment>
    <comment ref="D72" authorId="0" shapeId="0" xr:uid="{3AC18C7D-8C3D-4C7B-9C7B-B964FA98C70A}">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72" authorId="0" shapeId="0" xr:uid="{A0EB5671-6195-44B7-9839-99874FA97E57}">
      <text>
        <r>
          <rPr>
            <sz val="10"/>
            <color rgb="FF000000"/>
            <rFont val="Arial"/>
            <family val="2"/>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72" authorId="0" shapeId="0" xr:uid="{344657DF-D3EA-4ECC-8E88-C8E81CDDBCD5}">
      <text>
        <r>
          <rPr>
            <sz val="10"/>
            <color rgb="FF000000"/>
            <rFont val="Arial"/>
            <family val="2"/>
          </rPr>
          <t>Nome completo do servidor ocupante da função gratificada de direção e assessoramento. Caso a função gratificada de direção e assessoramento esteja vago, a palavra "VAGO" deverá ser inserida na célula correspondente.</t>
        </r>
      </text>
    </comment>
    <comment ref="G72" authorId="0" shapeId="0" xr:uid="{1629C95E-17D3-4F97-8A00-C0D98D5F7697}">
      <text>
        <r>
          <rPr>
            <sz val="10"/>
            <color rgb="FF000000"/>
            <rFont val="Arial"/>
            <family val="2"/>
          </rPr>
          <t>Valor do vencimento do servidor, em Reais (R$).</t>
        </r>
      </text>
    </comment>
    <comment ref="H72" authorId="0" shapeId="0" xr:uid="{3FDB41EF-41B2-479E-A13D-445B1F4DBFCF}">
      <text>
        <r>
          <rPr>
            <sz val="10"/>
            <color rgb="FF000000"/>
            <rFont val="Arial"/>
            <family val="2"/>
          </rPr>
          <t>Valor da representação paga em razão da função gratificada de direção e assessoramento, em Reais (R$).</t>
        </r>
      </text>
    </comment>
    <comment ref="I72" authorId="0" shapeId="0" xr:uid="{4AFF862E-00CA-4BD6-9B29-396C76AA696D}">
      <text>
        <r>
          <rPr>
            <sz val="10"/>
            <color rgb="FF000000"/>
            <rFont val="Arial"/>
            <family val="2"/>
          </rPr>
          <t>(Células de preenchimento automático). Montante resultante da soma entre o vencimento + representação, em Reais (R$).</t>
        </r>
      </text>
    </comment>
    <comment ref="A77" authorId="0" shapeId="0" xr:uid="{3D4DACCE-882D-4393-9C04-653C4CC542BD}">
      <text>
        <r>
          <rPr>
            <sz val="10"/>
            <color rgb="FF000000"/>
            <rFont val="Arial"/>
            <family val="2"/>
          </rPr>
          <t>(Não editar as células em cinza). Relação de todas as funções gratificadas de direção e assessoramento, conforme Lei Estadual nº 16.520/2018.</t>
        </r>
      </text>
    </comment>
    <comment ref="B77" authorId="0" shapeId="0" xr:uid="{37647238-3CA4-4EC4-8A30-C347B143720E}">
      <text>
        <r>
          <rPr>
            <sz val="10"/>
            <color rgb="FF000000"/>
            <rFont val="Arial"/>
            <family val="2"/>
          </rPr>
          <t>(Não editar as células em cinza). Relação de todos os símbolos das funções gratificadas de direção e assessoramento, conforme Lei Estadual nº 16.520/2018.</t>
        </r>
      </text>
    </comment>
    <comment ref="C77" authorId="0" shapeId="0" xr:uid="{BB93606C-9D7E-4674-8B7F-7F8AC43887A0}">
      <text>
        <r>
          <rPr>
            <sz val="10"/>
            <color rgb="FF000000"/>
            <rFont val="Arial"/>
            <family val="2"/>
          </rPr>
          <t>(Células de preenchimento automático). Quantitativo das funções gratificadas de direção e assessoramento preenchidos.</t>
        </r>
      </text>
    </comment>
    <comment ref="D77" authorId="0" shapeId="0" xr:uid="{253069E3-EC43-41AC-AF72-4E44BAD264FD}">
      <text>
        <r>
          <rPr>
            <sz val="10"/>
            <color rgb="FF000000"/>
            <rFont val="Arial"/>
            <family val="2"/>
          </rPr>
          <t>(Células de preenchimento automático). Quantitativo das funções gratificadas de direção e assessoramento vagas.</t>
        </r>
      </text>
    </comment>
    <comment ref="E77" authorId="0" shapeId="0" xr:uid="{4C3939A6-CA52-42EB-847A-D08A3FAAFDC6}">
      <text>
        <r>
          <rPr>
            <sz val="10"/>
            <color rgb="FF000000"/>
            <rFont val="Arial"/>
            <family val="2"/>
          </rPr>
          <t>(Células de preenchimento automático). Quantitativo das funções gratificadas de direção e assessoramento existentes (preenchidos + vagos).</t>
        </r>
      </text>
    </comment>
    <comment ref="G77" authorId="0" shapeId="0" xr:uid="{71B45BE6-75AA-4DE2-944D-597D55621D94}">
      <text>
        <r>
          <rPr>
            <sz val="10"/>
            <color rgb="FF000000"/>
            <rFont val="Arial"/>
            <family val="2"/>
          </rPr>
          <t>(Células de preenchimento automático). Valor total dos vencimentos dos servidores, em Reais (R$).</t>
        </r>
      </text>
    </comment>
    <comment ref="H77" authorId="0" shapeId="0" xr:uid="{40FD7F3E-8FD9-4D83-8873-8EDBD461B0ED}">
      <text>
        <r>
          <rPr>
            <sz val="10"/>
            <color rgb="FF000000"/>
            <rFont val="Arial"/>
            <family val="2"/>
          </rPr>
          <t>(Células de preenchimento automático). Valor total das representações pagas em razão da função gratificada de direção e assessoramento, em Reais (R$).</t>
        </r>
      </text>
    </comment>
    <comment ref="I77" authorId="0" shapeId="0" xr:uid="{A031037D-F258-4900-9E8C-F29D5F87CE83}">
      <text>
        <r>
          <rPr>
            <sz val="10"/>
            <color rgb="FF000000"/>
            <rFont val="Arial"/>
            <family val="2"/>
          </rPr>
          <t>(Células de preenchimento automático). Valor total dos montantes resultantes da soma entre os vencimentos + representações, em Reais (R$).</t>
        </r>
      </text>
    </comment>
    <comment ref="A86" authorId="0" shapeId="0" xr:uid="{0D95DE75-93F1-4BAC-AA04-2E966465008D}">
      <text>
        <r>
          <rPr>
            <sz val="10"/>
            <color rgb="FF000000"/>
            <rFont val="Arial"/>
            <family val="2"/>
          </rPr>
          <t>Descrever o nome da função gratificada de supervisão e apoio como consta no DOE. Exemplos da SCGE: Chefia da Unidade de Apoio e Projetos, Chefia da Unidade de Obras e Serviços de Engenharia, Chefia da Unidade de Licitações e Contratos, etc.</t>
        </r>
      </text>
    </comment>
    <comment ref="B86" authorId="0" shapeId="0" xr:uid="{BDACE899-8A1F-4158-94A9-E8B0D44C1034}">
      <text>
        <r>
          <rPr>
            <sz val="10"/>
            <color rgb="FF000000"/>
            <rFont val="Arial"/>
            <family val="2"/>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86" authorId="0" shapeId="0" xr:uid="{871B7D60-AC76-4F09-B0ED-F00D94A33E6D}">
      <text>
        <r>
          <rPr>
            <sz val="10"/>
            <color rgb="FF000000"/>
            <rFont val="Arial"/>
            <family val="2"/>
          </rPr>
          <t>Descrever a sigla da lotação referente à função gratificada de supervisão e apoio. Exemplos de siglas da SCGE: DAUD/UAPP, DAUD/COP/UAOP, DAUD/CLC/UALC, etc.</t>
        </r>
      </text>
    </comment>
    <comment ref="D86" authorId="0" shapeId="0" xr:uid="{8080FEE3-B887-4105-BA9D-37114AE92073}">
      <text>
        <r>
          <rPr>
            <sz val="10"/>
            <color rgb="FF000000"/>
            <rFont val="Arial"/>
            <family val="2"/>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86" authorId="0" shapeId="0" xr:uid="{3E6253B6-6ABD-4547-A28B-D4DD5EA661DD}">
      <text>
        <r>
          <rPr>
            <sz val="10"/>
            <color rgb="FF000000"/>
            <rFont val="Arial"/>
            <family val="2"/>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86" authorId="0" shapeId="0" xr:uid="{7A62EC27-7DFE-4CA4-8429-147F388207E9}">
      <text>
        <r>
          <rPr>
            <sz val="10"/>
            <color rgb="FF000000"/>
            <rFont val="Arial"/>
            <family val="2"/>
          </rPr>
          <t>Nome completo do servidor ocupante da função gratificada de supervisão e apoio. Caso a função gratificada de supervisão e apoio esteja vago, a palavra "VAGO" deverá ser inserida na célula correspondente.</t>
        </r>
      </text>
    </comment>
    <comment ref="G86" authorId="0" shapeId="0" xr:uid="{CB248294-50D2-4A12-B475-91B50E83DB16}">
      <text>
        <r>
          <rPr>
            <sz val="10"/>
            <color rgb="FF000000"/>
            <rFont val="Arial"/>
            <family val="2"/>
          </rPr>
          <t>Valor do vencimento do servidor, em Reais (R$).</t>
        </r>
      </text>
    </comment>
    <comment ref="H86" authorId="0" shapeId="0" xr:uid="{92C9E24E-50D6-44A5-8479-7A7020594A70}">
      <text>
        <r>
          <rPr>
            <sz val="10"/>
            <color rgb="FF000000"/>
            <rFont val="Arial"/>
            <family val="2"/>
          </rPr>
          <t>Valor da representação paga em razão da função gratificada de supervisão e apoio, em Reais (R$).</t>
        </r>
      </text>
    </comment>
    <comment ref="I86" authorId="0" shapeId="0" xr:uid="{E796534F-A5D8-40A5-8866-88ABD5427A54}">
      <text>
        <r>
          <rPr>
            <sz val="10"/>
            <color rgb="FF000000"/>
            <rFont val="Arial"/>
            <family val="2"/>
          </rPr>
          <t>(Células de preenchimento automático). Montante resultante da soma entre o vencimento + representação, em Reais (R$).</t>
        </r>
      </text>
    </comment>
    <comment ref="C96" authorId="0" shapeId="0" xr:uid="{30047297-CF21-451A-A942-B8D8B8CDAE2A}">
      <text>
        <r>
          <rPr>
            <sz val="10"/>
            <color rgb="FF000000"/>
            <rFont val="Arial"/>
            <family val="2"/>
          </rPr>
          <t>(Células de preenchimento automático). Quantitativo das funções gratificadas de supervisão e apoio preenchidos.</t>
        </r>
      </text>
    </comment>
  </commentList>
</comments>
</file>

<file path=xl/sharedStrings.xml><?xml version="1.0" encoding="utf-8"?>
<sst xmlns="http://schemas.openxmlformats.org/spreadsheetml/2006/main" count="4380" uniqueCount="253">
  <si>
    <t xml:space="preserve">                              GOVERNO DO ESTADO DE PERNAMBUCO</t>
  </si>
  <si>
    <t xml:space="preserve">                              NOME DA ENTIDADE/ÓRGÃO - SIGLA [1]</t>
  </si>
  <si>
    <t xml:space="preserve">                              ANEXO II - CARGOS EM COMISSÃO E FUNÇÕES GRATIFICADAS [DESCRITIVO DOS OCUPANTES, QUANTITATIVOS E VAGAS NÃO PREENCHIDAS] (ITENS 4.3 E 4.4 DO ANEXO I, DA PORTARIA SCGE Nº 12/2020)</t>
  </si>
  <si>
    <t>Notas: 1. As células em cinza e azul são de preenchimento automático, portanto é importante não editá-las; 2. Nunca mesclar células; 3. Atentar para as notas explicativas nas celulas do cabeçalho e na legenda ao final desta planilha.</t>
  </si>
  <si>
    <t>CARGOS COMISSIONADOS</t>
  </si>
  <si>
    <t>DESCRITIVO [3]</t>
  </si>
  <si>
    <t>SÍMBOLO [4]</t>
  </si>
  <si>
    <t>LOTAÇÃO [5]</t>
  </si>
  <si>
    <t>CATEGORIA [6]</t>
  </si>
  <si>
    <t>QTD. [7]</t>
  </si>
  <si>
    <t>SERVIDOR [8]</t>
  </si>
  <si>
    <t>AGP [9]</t>
  </si>
  <si>
    <t>VENCIMENTO [10]</t>
  </si>
  <si>
    <t>REPRESENTAÇÃO [11]</t>
  </si>
  <si>
    <t>MONTANTE [12]</t>
  </si>
  <si>
    <t>VICE–GOVERNADORA</t>
  </si>
  <si>
    <t>ELE</t>
  </si>
  <si>
    <t>PRISCILA KRAUSE BRANCO</t>
  </si>
  <si>
    <t>ASSESSORA ESPECIAL DA VICE-GOVERNADORA</t>
  </si>
  <si>
    <t>DAS-1</t>
  </si>
  <si>
    <t>COM</t>
  </si>
  <si>
    <t>ISABELY SÁTIRO PÁDUA</t>
  </si>
  <si>
    <t>CONSULTOR TÉCNICO DA VICE-GOVERNADORA</t>
  </si>
  <si>
    <t>CHEFE DE GABINETE DA VICE-GOVERNADORA</t>
  </si>
  <si>
    <t>GERENTE GERAL DE ARTICULAÇÃO</t>
  </si>
  <si>
    <t>EXQ</t>
  </si>
  <si>
    <t>FERNANDO ANTÔNIO SIQUEIRA CARNEIRO</t>
  </si>
  <si>
    <t>GERENTE GERAL DE COMUNICAÇÃO</t>
  </si>
  <si>
    <t>DAS-2</t>
  </si>
  <si>
    <t>CILENE CAMILA DA SILVA SOUZA</t>
  </si>
  <si>
    <t>GERENTE GERAL  DE COMUNICAÇÃO</t>
  </si>
  <si>
    <t>VAGO</t>
  </si>
  <si>
    <t>VIRGÍNIO MARQUES CABRAL DE MELLO FILHO</t>
  </si>
  <si>
    <t>JOSÉ RONALDO MOURA DA SILVA</t>
  </si>
  <si>
    <t>GERENTE DE RELAÇÕES INSTITUCIONAIS DA VG</t>
  </si>
  <si>
    <t>DAS-3</t>
  </si>
  <si>
    <t>SUZANA MULATINHO DE MELO LINS</t>
  </si>
  <si>
    <t>ASSESSOR ESPECIAL III</t>
  </si>
  <si>
    <t>HEITOR CABRAL DE MELLO</t>
  </si>
  <si>
    <t>ASSESSOR ESPECIAL IV</t>
  </si>
  <si>
    <t>DAS-4</t>
  </si>
  <si>
    <t>MARIANA CASTRO DE SÁ CARVALHO</t>
  </si>
  <si>
    <t>ASSESSOR ESPECIAL V</t>
  </si>
  <si>
    <t>DAS-5</t>
  </si>
  <si>
    <t>NEILZA OLIVEIRA DE ARAÚJO SOUZA</t>
  </si>
  <si>
    <t>SAMUEL FARIAS DA SILVA</t>
  </si>
  <si>
    <t>DAYRTON JOSÉ FERREIRA LIRA</t>
  </si>
  <si>
    <t>SUPERINTENDENTE JURÍDICA</t>
  </si>
  <si>
    <t>GABRIELA PERNAMBUCO LUSTOSA MACIEL</t>
  </si>
  <si>
    <t>ASSESSORA I</t>
  </si>
  <si>
    <t>CAA-1</t>
  </si>
  <si>
    <t>RAQUELLE CHRISTINE DE ARAÚJO BEZERRA</t>
  </si>
  <si>
    <t>ASSESSOR I</t>
  </si>
  <si>
    <t>BRENO NÍCOLA BARBOSA FERREIRA DE ARAÚJO</t>
  </si>
  <si>
    <t>ASSESSORA II</t>
  </si>
  <si>
    <t>CAA-2</t>
  </si>
  <si>
    <t>DAISY DE LIRA MOREIRA</t>
  </si>
  <si>
    <t>ASSESSOR II</t>
  </si>
  <si>
    <t>ASSESSOR III</t>
  </si>
  <si>
    <t>CAA-3</t>
  </si>
  <si>
    <t>ASSESSOR IV</t>
  </si>
  <si>
    <t>CAA-4</t>
  </si>
  <si>
    <t>ASSESSOR V</t>
  </si>
  <si>
    <t>CAA-5</t>
  </si>
  <si>
    <t>BALDOÍNO BRAGA RODRIGUES</t>
  </si>
  <si>
    <t>DESCRIÇÃO DOS CARGOS COMISSIONADOS [13]</t>
  </si>
  <si>
    <t>SIMBOLO [14]</t>
  </si>
  <si>
    <t>QTD. PREENCHIDOS [15]</t>
  </si>
  <si>
    <t>QTD. VAGO [16]</t>
  </si>
  <si>
    <t>TOTAL QTD. [17]</t>
  </si>
  <si>
    <t>TOTAL AGP [18]</t>
  </si>
  <si>
    <t>TOTAL VENCIMENTO [19]</t>
  </si>
  <si>
    <t>TOTAL REPRESENTAÇÃO [20]</t>
  </si>
  <si>
    <t>TOTAL DOS CARGOS COMISSIONADOS E DAS SUAS REMUNERAÇÕES</t>
  </si>
  <si>
    <t>FUNÇÃO GRATIFICADA DE DIREÇÃO E ASSESSORAMENTO</t>
  </si>
  <si>
    <t>DESCRITIVO [22]</t>
  </si>
  <si>
    <t>SÍMBOLO [23]</t>
  </si>
  <si>
    <t>LOTAÇÃO [24]</t>
  </si>
  <si>
    <t>CATEGORIA [25]</t>
  </si>
  <si>
    <t>QTD. [26]</t>
  </si>
  <si>
    <t>SERVIDOR [27]</t>
  </si>
  <si>
    <t>VENCIMENTO [28]</t>
  </si>
  <si>
    <t>REPRESENTAÇÃO [29]</t>
  </si>
  <si>
    <t>MONTANTE [30]</t>
  </si>
  <si>
    <t>FDA</t>
  </si>
  <si>
    <t>GERENTE ORÇAMENTÁRIO E FINANÇEIRO</t>
  </si>
  <si>
    <t>FDA-3</t>
  </si>
  <si>
    <t>REJANE PEPE MOURA</t>
  </si>
  <si>
    <t>GESTOR TÉCNICO</t>
  </si>
  <si>
    <t>RELAÇÃO DAS FUNÇÕES GRATIFICADAS DE DIREÇÃO E ASSESSORAMENTO [31]</t>
  </si>
  <si>
    <t>SIMBOLO [32]</t>
  </si>
  <si>
    <t>QTD. PREENCHIDOS [33]</t>
  </si>
  <si>
    <t>QTD. VAGO [34]</t>
  </si>
  <si>
    <t>TOTAL QTD. [35]</t>
  </si>
  <si>
    <t>TOTAL VENCIMENTO [36]</t>
  </si>
  <si>
    <t>TOTAL REPRESENTAÇÃO [37]</t>
  </si>
  <si>
    <t>TOTAL MONTANTE [38]</t>
  </si>
  <si>
    <t>TOTAL DAS FUNÇÕES GRATIFICADAS DE DIREÇÃO E ASSESSORAMENTO E DAS SUAS REMUNERAÇÕES</t>
  </si>
  <si>
    <t>FUNÇÃO GRATIFICADA DE SUPERVISÃO E APOIO</t>
  </si>
  <si>
    <t>DESCRITIVO [39]</t>
  </si>
  <si>
    <t>SÍMBOLO [40]</t>
  </si>
  <si>
    <t>LOTAÇÃO [41]</t>
  </si>
  <si>
    <t>CATEGORIA [42]</t>
  </si>
  <si>
    <t>QTD. [43]</t>
  </si>
  <si>
    <t>SERVIDOR [44]</t>
  </si>
  <si>
    <t>VENCIMENTO [45]</t>
  </si>
  <si>
    <t>REPRESENTAÇÃO [46]</t>
  </si>
  <si>
    <t>MONTANTE [47]</t>
  </si>
  <si>
    <t>CHEFIA DE ORÇAMENTO E FINANÇAS</t>
  </si>
  <si>
    <t>FGS-1</t>
  </si>
  <si>
    <t>MARIA ELEILDA DE LIMA VASCONCELOS</t>
  </si>
  <si>
    <t>CHEFIA DE CADASTRO E FOLHA DE PAGAMENTO</t>
  </si>
  <si>
    <t>LUZINETE MARIA DA SILVA</t>
  </si>
  <si>
    <t>CHEFIA DOS SERVIÇOS GERAIS</t>
  </si>
  <si>
    <t>GIVALDO JOÃO DE FREITAS</t>
  </si>
  <si>
    <t>CHEFIA DO ALMOXARIFADO</t>
  </si>
  <si>
    <t>ALDEMIR EVANGELISTA DA SILVA</t>
  </si>
  <si>
    <t>FUNÇÃO GRATIFICADA DE SUPERVISÃO –1</t>
  </si>
  <si>
    <t>FUNÇÃO GRATIFICADA DE SUPERVISÃO -2</t>
  </si>
  <si>
    <t>FGS-2</t>
  </si>
  <si>
    <t>FUNÇÃO GRATIFICADA DE APOIO – 1</t>
  </si>
  <si>
    <t>FGA-1</t>
  </si>
  <si>
    <t>RELAÇÃO DAS FUNÇÕES GRATIFICADAS DE SUPERVISÃO E APOIO [48]</t>
  </si>
  <si>
    <t>SIMBOLO [49]</t>
  </si>
  <si>
    <t>QTD. PREENCHIDOS [50]</t>
  </si>
  <si>
    <t>QTD. VAGO [51]</t>
  </si>
  <si>
    <t>TOTAL QTD. [52]</t>
  </si>
  <si>
    <t>TOTAL VENCIMENTO [53]</t>
  </si>
  <si>
    <t>TOTAL REPRESENTAÇÃO [54]</t>
  </si>
  <si>
    <t>TOTAL MONTANTE [55]</t>
  </si>
  <si>
    <t>Função Gratificada de Supervisão -1</t>
  </si>
  <si>
    <t>Função Gratificada de Supervisão -2</t>
  </si>
  <si>
    <t>Função Gratificada de Apoio -1</t>
  </si>
  <si>
    <t>TOTAL DAS FUNÇÕES GRATIFICADAS DE SUPERVISÃO E APOIO E DAS SUAS REMUNERAÇÕES</t>
  </si>
  <si>
    <t>TOTAL QTD. PREENCHIDOS [56]</t>
  </si>
  <si>
    <t>TOTAL QTD. VAGO [57]</t>
  </si>
  <si>
    <t>TOTAL QTD. [58]</t>
  </si>
  <si>
    <t>VALOR TOTAL VENCIMENTO [59]</t>
  </si>
  <si>
    <t>VALOR TOTAL REPRESENTAÇÃO [60]</t>
  </si>
  <si>
    <t>VALOR TOTAL MONTANTE [61]</t>
  </si>
  <si>
    <t>QUANTITATIVO TOTAL DOS CARGOS EM COMISSÃO + FUNÇÕES GRATIFICADAS E VALOR TOTAL DAS SUAS REMUNERAÇÕES</t>
  </si>
  <si>
    <t>EMBASAMENTO LEGAL:</t>
  </si>
  <si>
    <t>Lei nº 6.123, de 20 de julho de 1968 (institui o regime jurídico dos funcionários públicos civis do Estado de Pernambuco).</t>
  </si>
  <si>
    <t>Lei nº 16.520, de 27 de dezembro de 2018 (Lei que dispõe sobre a estrutura e o funcionamento do Poder Executivo vigente à epoca da divulgação)</t>
  </si>
  <si>
    <t>Enumerar Decreto(s) de Alocação de Cargos Comissionados e Funções Gratificadas do órgão ou entidade ou normativo equivalente vigentes à epoca da divulgação</t>
  </si>
  <si>
    <t>Decreto que aprova o Regulamento do órgão ou entidade ou normativo equivalente vigente à epoca da divulgação</t>
  </si>
  <si>
    <t>Decreto que aprova o Manual de Serviços do órgão ou entidade ou normativo equivalente vigente à epoca da divulgação</t>
  </si>
  <si>
    <t>LEGENDA:</t>
  </si>
  <si>
    <t>[1] Nome da entidade ou órgão da Administração Pública Estadual e sua Sigla. Ex. Secretaria da Controladoria-Geral do Estado - SCGE.</t>
  </si>
  <si>
    <t>[2] Data da última atualização da planilha no formato DD/MM/AAAA. A planilha deverá apresentar data de atualização até o 10º dia útil do mês subsequente.</t>
  </si>
  <si>
    <t>[3] Descrever o nome do cargo comissionado como consta no Decreto de Alocação do Cargo e/ou Regulamento do órgão ou entidade. Exemplos da SCGE: Secretário Executivo da Controladoria-Geral do Estado, Chefe de Gabinete, Assessor de Comunicação, etc.</t>
  </si>
  <si>
    <t>[4] (célula de preenchimento obrigatório, pois serve de base para a contabilização dos quantitativos totais de cargos, funções e gratificações preenchidos e vagos). Lista suspensa. Simbolo do cargo comissionado, conforme Lei Estadual nº 16.520/2018. Opções: DAS, DAS-1, DAS-2, DAS-3, DAS-4, DAS-5, CAA-1, CAA-2, CAA-3, CAA-4 e CAA-5.</t>
  </si>
  <si>
    <t>[5] Descrever a sigla da lotação referente ao cargo comissionado. Exemplos de siglas da SCGE: GAB/SECGE, GAB/CGAB, CGAB/ASC, etc.</t>
  </si>
  <si>
    <t>[6]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</si>
  <si>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[7] (Não editar as células em cinza). Quantitativo dos cargos comissionados existentes, por servidor. Como essa contagem é por servidor, esse número sempre será "1". Essa coluna servirá como base para contabilizar o quantitativo total de servidores com cargos comissionados.</t>
  </si>
  <si>
    <t>[8] Nome completo do servidor ocupante do cargo comissionado. Caso o cargo esteja vago, a palavra "VAGO" deverá ser inserida na célula correspondente.</t>
  </si>
  <si>
    <t>[9] Valor do subsídio do agente político, em Reais (R$).</t>
  </si>
  <si>
    <t>[10] Valor do vencimento do servidor, em Reais (R$).</t>
  </si>
  <si>
    <t>[11] Valor da representação paga em razão do cargo em comissão, em Reais (R$).</t>
  </si>
  <si>
    <t>[12] (Células de preenchimento automático). Montante resultante da soma entre o subsídio do agente político + vencimento + representação, em Reais (R$).</t>
  </si>
  <si>
    <t>[13] (Não editar as células em cinza). Relação de todos os cargos comissionados, conforme Lei Estadual nº 16.520/2018.</t>
  </si>
  <si>
    <t>[14] (Não editar as células em cinza). Relação de todos os símbolos dos cargos comissionados, conforme Lei Estadual nº 16.520/2018.</t>
  </si>
  <si>
    <t>[15] (Células de preenchimento automático). Quantitativo dos cargos comissionados preenchidos.</t>
  </si>
  <si>
    <t>[16] (Células de preenchimento automático). Quantitativo dos cargos comissionados vagos.</t>
  </si>
  <si>
    <t>[17] (Células de preenchimento automático). Quantitativo dos cargos comissionados existentes (preenchidos + vagos).</t>
  </si>
  <si>
    <t>[18] (Células de preenchimento automático). Valor total do subsídio do agente político, em Reais (R$).</t>
  </si>
  <si>
    <t>[19] (Células de preenchimento automático). Valor total dos vencimentos dos servidores em razão do cargo em comissão, em Reais (R$).</t>
  </si>
  <si>
    <t>[20] (Células de preenchimento automático). Valor total das representações pagas em razão do cargo em comissão, em Reais (R$).</t>
  </si>
  <si>
    <t>[21] (Células de preenchimento automático). Valor total dos montantes resultantes da soma entre os subsídios dos agentes políticos + vencimentos + representações, em Reais (R$).</t>
  </si>
  <si>
    <t>[22] Descrever o nome da função gratificada de direção e assessoramento, conforme Decreto de Alocação da Função Gratificada e/ou Regulamento do órgão ou entidade. Exemplos da SCGE: Diretora da Ouvidoria-Geral do Estado, Gestora da Setorial Contábil, Coordenador de Auditoria de Obras Públicas, etc.</t>
  </si>
  <si>
    <t>[23] (célula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</si>
  <si>
    <t>[24] Descrever a sigla da lotação referente à função gratificada de direção e assessoramento. Exemplos de siglas da SCGE: GAB/DOGE, DPGE/GAF/GSC, DAUD/COP, etc.</t>
  </si>
  <si>
    <t>[25]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</si>
  <si>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[26] (Não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</si>
  <si>
    <t>[27] Nome completo do servidor ocupante da função gratificada de direção e assessoramento. Caso a função gratificada de direção e assessoramento esteja vaga, a palavra "VAGA" deverá ser inserida na célula correspondente.</t>
  </si>
  <si>
    <t>[28] Valor do vencimento do servidor, em Reais (R$).</t>
  </si>
  <si>
    <t>[29] Valor da representação paga em razão da função gratificada de direção e assessoramento, em Reais (R$).</t>
  </si>
  <si>
    <t>[30] (Células de preenchimento automático). Montante resultante da soma entre o vencimento + representação, em Reais (R$).</t>
  </si>
  <si>
    <t>[31] (Não editar as células em cinza). Relação de todas as funções gratificadas de direção e assessoramento, conforme Lei Estadual nº 16.520/2018.</t>
  </si>
  <si>
    <t>[32] (Não editar as células em cinza). Relação de todos os símbolos das funções gratificadas de direção e assessoramento, conforme Lei Estadual nº 16.520/2018.</t>
  </si>
  <si>
    <t>[33] (Células de preenchimento automático). Quantitativo das funções gratificadas de direção e assessoramento preenchidos.</t>
  </si>
  <si>
    <t>[34] (Células de preenchimento automático). Quantitativo das funções gratificadas de direção e assessoramento vagas.</t>
  </si>
  <si>
    <t>[35] (Células de preenchimento automático). Quantitativo das funções gratificadas de direção e assessoramento existentes (preenchidos + vagos).</t>
  </si>
  <si>
    <t>[36] (Células de preenchimento automático). Valor total dos vencimentos dos servidores, em Reais (R$).</t>
  </si>
  <si>
    <t>[37] (Células de preenchimento automático). Valor total das representações pagas em razão da função gratificada de direção e assessoramento, em Reais (R$).</t>
  </si>
  <si>
    <t>[38] (Células de preenchimento automático). Valor total dos montantes resultantes da soma entre os vencimentos + representações, em Reais (R$).</t>
  </si>
  <si>
    <t>[39] Descrever o nome da função gratificada de supervisão e apoio como consta no Decreto de Alocação da Função Gratificada e/ou Manual de Serviços do órgão ou entidade. Exemplos da SCGE: Chefia da Unidade de Apoio e Projetos, Chefia da Unidade de Obras e Serviços de Engenharia, Chefia da Unidade de Licitações e Contratos, Função Gratificada de Supervisão 3, Função Gratificada de Apoio 2 etc.</t>
  </si>
  <si>
    <t>[40] (célula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</si>
  <si>
    <t>[41] Descrever a sigla da lotação referente à função gratificada de supervisão e apoio. Exemplos de siglas da SCGE: DAUD/UAPP, DAUD/COP/UAOP, DAUD/CLC/UALC, etc.</t>
  </si>
  <si>
    <t>[42]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</si>
  <si>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[43] (Não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</si>
  <si>
    <t>[44] Nome completo do servidor ocupante da função gratificada de supervisão e apoio. Caso a função gratificada de supervisão e apoio esteja vaga, a palavra "VAGA" deverá ser inserida na célula correspondente.</t>
  </si>
  <si>
    <t>[45] Valor do vencimento do servidor, em Reais (R$).</t>
  </si>
  <si>
    <t>[46] Valor da representação paga em razão da função gratificada de supervisão e apoio, em Reais (R$).</t>
  </si>
  <si>
    <t>[47] (Células de preenchimento automático). Montante resultante da soma entre o vencimento + representação, em Reais (R$).</t>
  </si>
  <si>
    <t>[48] (Não editar as células em cinza). Relação de todas as funções gratificadas de supervisão e apoio, conforme Lei Estadual nº 16.520/2018.</t>
  </si>
  <si>
    <t>[49] (Não editar as células em cinza). Relação de todos os símbolos das funções gratificadas de supervisão e apoio, conforme Lei Estadual nº 16.520/2018.</t>
  </si>
  <si>
    <t>[50] (Células de preenchimento automático). Quantitativo das funções gratificadas de supervisão e apoio preenchidos.</t>
  </si>
  <si>
    <t>[51] (Células de preenchimento automático). Quantitativo das funções gratificadas de supervisão e apoio vagos.</t>
  </si>
  <si>
    <t>[52] (Células de preenchimento automático). Quantitativo das funções gratificadas de supervisão e apoio existentes (preenchidos + vagos).</t>
  </si>
  <si>
    <t>[53] (Células de preenchimento automático). Valor total dos vencimentos dos servidores, em Reais (R$).</t>
  </si>
  <si>
    <t>[54] (Células de preenchimento automático). Valor total das representações pagas em razão da função gratificada de supervisão e apoio, em Reais (R$).</t>
  </si>
  <si>
    <t>[55] (Células de preenchimento automático). Valor total dos montantes resultantes da soma entre os vencimentos + representações, em Reais (R$).</t>
  </si>
  <si>
    <t>[56] (Células de preenchimento automático). Quantitativo dos cargos em comissão + funções gratificadas preenchidos.</t>
  </si>
  <si>
    <t>[57] (Células de preenchimento automático). Quantitativo dos cargos em comissão + funções gratificadas vagos.</t>
  </si>
  <si>
    <t>[58] (Células de preenchimento automático). Quantitativo dos cargos em comissão + funções gratificadas existentes (preenchidos + vagos).</t>
  </si>
  <si>
    <t>[59] (Células de preenchimento automático). Valor total dos vencimentos dos cargos comissionados + funções gratificadas, em Reais (R$).</t>
  </si>
  <si>
    <t>[60] (Células de preenchimento automático). Valor total das representações pagas em razão dos cargos comissionados + funções gratificadas, em Reais (R$).</t>
  </si>
  <si>
    <t>[61] (Células de preenchimento automático). Valor total dos montantes resultantes da soma entre os vencimentos + representações pagas em razão dos cargos comissionados + funções gratificadas, em Reais (R$).</t>
  </si>
  <si>
    <t>TÉRCIO DE LIMA AMARAL</t>
  </si>
  <si>
    <t>GERENTE GERAL  DE GESTÃO</t>
  </si>
  <si>
    <t>AMÉRICO VINICIUS DE SOUZA NUNES</t>
  </si>
  <si>
    <t>ADRIANA PANTOJA DE MESQUITA FREDERICO</t>
  </si>
  <si>
    <t>LUIZ ANTÔNIO DA SILVA</t>
  </si>
  <si>
    <t>MARIA NEZIRENE BEZERRA ALVES</t>
  </si>
  <si>
    <t>RICARDO ALEXANDRE DA SILVA MEDEIROS</t>
  </si>
  <si>
    <t>CAUÃ RODRIGUES DE LIMA</t>
  </si>
  <si>
    <t>RODRIGO ANDRADE NOVAES DA SILVA</t>
  </si>
  <si>
    <t>HUGO HENRIQUE DANTAS DE OLIVEIRA</t>
  </si>
  <si>
    <t>GERENTE GERAL TÉCNICA</t>
  </si>
  <si>
    <t>DANIELA DE ALMEIDA MEDEIROS SILVA LEITE</t>
  </si>
  <si>
    <t>LANIA MARIA DA SILVA</t>
  </si>
  <si>
    <t>FUNÇÃO DE RECURSOS HUMANOS 1</t>
  </si>
  <si>
    <t>ROSSIANE EBRAHIM DOWSLEY COURA DE M COSTA</t>
  </si>
  <si>
    <t>ASSESSORA ESPECIAL</t>
  </si>
  <si>
    <t>MARIA TERESA CAMINHA DUERE</t>
  </si>
  <si>
    <t>RODRIGO DO REGO BARRETO</t>
  </si>
  <si>
    <t>GERMANA BRANCO DE MELO</t>
  </si>
  <si>
    <t>PETRONISE ALVES DE OLIVEIRA</t>
  </si>
  <si>
    <t>LUCIANA COUCEIRO DE FREITAS CAVALCANTI</t>
  </si>
  <si>
    <t>JULIANA MAIA JATOBÁ BEZERRA DOS SANTOS</t>
  </si>
  <si>
    <t>ANA CRISTINA FALCÃO TORTI</t>
  </si>
  <si>
    <t>SILVANIA ESTORLANDO PEREIRA DA SILVA</t>
  </si>
  <si>
    <t>GESTORA TÉCNICA</t>
  </si>
  <si>
    <t>WILSON SOTÉRO DALIA DA SILVA</t>
  </si>
  <si>
    <t>ASSESSOR ESPECIAL DE REPRESENTAÇÃO E ARTICULAÇÃO POLITICA</t>
  </si>
  <si>
    <t>ATUALIZADO EM 05/02/2024</t>
  </si>
  <si>
    <t>ATUALIZADO EM 07/03/2024</t>
  </si>
  <si>
    <t>MAURICIO DIAS DA SILVA</t>
  </si>
  <si>
    <t>KELLY BARBOSA DE ARRUDA</t>
  </si>
  <si>
    <t>ASSESSOR ESPECIAL DA VICE-GOVERNADORA</t>
  </si>
  <si>
    <t>ATUALIZADO EM 03/04/2024</t>
  </si>
  <si>
    <t>ASSESSOR ESPECIAL DE CONTROLE INTERNO</t>
  </si>
  <si>
    <t>ATUALIZADO EM 05/06/2024</t>
  </si>
  <si>
    <t>ATUALIZADO EM 03/07/2024</t>
  </si>
  <si>
    <t>IKARO GUIMARAES DE SOUZA</t>
  </si>
  <si>
    <t>ANDRE DE OLIVEIRA BARROS DA COSTA</t>
  </si>
  <si>
    <t>ATUALIZADO EM 03/10/2024</t>
  </si>
  <si>
    <t>JOSIVAL GOMES DE MOURA</t>
  </si>
  <si>
    <t>ALEXANDRE JOSE SILVA PESSOA</t>
  </si>
  <si>
    <t>JOÃO JOSE DOS PRAZERES NETO</t>
  </si>
  <si>
    <t>ATUALIZADO EM 08/01/2025</t>
  </si>
  <si>
    <t>WALDERIA BARROS DE SANTNA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</si>
</sst>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16]General"/>
    <numFmt numFmtId="165" formatCode="[$-416]#,##0.00"/>
    <numFmt numFmtId="166" formatCode="[$R$ -416]#,##0.00"/>
    <numFmt numFmtId="167" formatCode="[$R$-416]&quot; &quot;#,##0.00;[Red]&quot;-&quot;[$R$-416]&quot; &quot;#,##0.00"/>
    <numFmt numFmtId="168" formatCode="[$-416]#,##0"/>
  </numFmts>
  <fonts count="23">
    <font>
      <sz val="11"/>
      <color rgb="FF000000"/>
      <name val="Arial"/>
      <family val="2"/>
    </font>
    <font>
      <sz val="11"/>
      <color rgb="FF000000"/>
      <name val="Arial"/>
      <family val="2"/>
    </font>
    <font>
      <b/>
      <sz val="10"/>
      <color rgb="FF000000"/>
      <name val="Arial"/>
      <family val="2"/>
    </font>
    <font>
      <sz val="10"/>
      <color rgb="FFFFFFFF"/>
      <name val="Arial"/>
      <family val="2"/>
    </font>
    <font>
      <sz val="10"/>
      <color rgb="FFCC0000"/>
      <name val="Arial"/>
      <family val="2"/>
    </font>
    <font>
      <b/>
      <sz val="10"/>
      <color rgb="FFFFFFFF"/>
      <name val="Arial"/>
      <family val="2"/>
    </font>
    <font>
      <sz val="11"/>
      <color rgb="FF000000"/>
      <name val="Arial1"/>
    </font>
    <font>
      <i/>
      <sz val="10"/>
      <color rgb="FF808080"/>
      <name val="Arial"/>
      <family val="2"/>
    </font>
    <font>
      <sz val="10"/>
      <color rgb="FF006600"/>
      <name val="Arial"/>
      <family val="2"/>
    </font>
    <font>
      <b/>
      <i/>
      <sz val="16"/>
      <color rgb="FF000000"/>
      <name val="Arial"/>
      <family val="2"/>
    </font>
    <font>
      <sz val="12"/>
      <color rgb="FF000000"/>
      <name val="Arial"/>
      <family val="2"/>
    </font>
    <font>
      <u/>
      <sz val="10"/>
      <color rgb="FF0000EE"/>
      <name val="Arial"/>
      <family val="2"/>
    </font>
    <font>
      <sz val="10"/>
      <color rgb="FF996600"/>
      <name val="Arial"/>
      <family val="2"/>
    </font>
    <font>
      <sz val="10"/>
      <color rgb="FF333333"/>
      <name val="Arial"/>
      <family val="2"/>
    </font>
    <font>
      <b/>
      <i/>
      <u/>
      <sz val="11"/>
      <color rgb="FF000000"/>
      <name val="Arial"/>
      <family val="2"/>
    </font>
    <font>
      <b/>
      <sz val="16"/>
      <color rgb="FFFFFFFF"/>
      <name val="Calibri"/>
      <family val="2"/>
    </font>
    <font>
      <b/>
      <sz val="14"/>
      <color rgb="FFFFFFFF"/>
      <name val="Calibri"/>
      <family val="2"/>
    </font>
    <font>
      <sz val="11"/>
      <color rgb="FF000000"/>
      <name val="Calibri"/>
      <family val="2"/>
    </font>
    <font>
      <b/>
      <sz val="11"/>
      <color rgb="FFFF0000"/>
      <name val="Arial1"/>
    </font>
    <font>
      <b/>
      <sz val="11"/>
      <color rgb="FFFFFFFF"/>
      <name val="Arial1"/>
    </font>
    <font>
      <sz val="10"/>
      <color rgb="FF000000"/>
      <name val="Arial"/>
      <family val="2"/>
    </font>
    <font>
      <sz val="11"/>
      <color rgb="FF000000"/>
      <name val="Arial2"/>
    </font>
    <font>
      <sz val="8"/>
      <color rgb="FF000000"/>
      <name val="Arial1"/>
    </font>
  </fonts>
  <fills count="14">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1C4587"/>
        <bgColor rgb="FF1C4587"/>
      </patternFill>
    </fill>
    <fill>
      <patternFill patternType="solid">
        <fgColor rgb="FFFFFF00"/>
        <bgColor rgb="FFFFFF00"/>
      </patternFill>
    </fill>
    <fill>
      <patternFill patternType="solid">
        <fgColor rgb="FFFFFFFF"/>
        <bgColor rgb="FFFFFFFF"/>
      </patternFill>
    </fill>
    <fill>
      <patternFill patternType="solid">
        <fgColor rgb="FFB7B7B7"/>
        <bgColor rgb="FFB7B7B7"/>
      </patternFill>
    </fill>
    <fill>
      <patternFill patternType="solid">
        <fgColor rgb="FFBFBFBF"/>
        <bgColor rgb="FFBFBFBF"/>
      </patternFill>
    </fill>
  </fills>
  <borders count="9">
    <border>
      <left/>
      <right/>
      <top/>
      <bottom/>
      <diagonal/>
    </border>
    <border>
      <left style="thin">
        <color rgb="FF808080"/>
      </left>
      <right style="thin">
        <color rgb="FF808080"/>
      </right>
      <top style="thin">
        <color rgb="FF808080"/>
      </top>
      <bottom style="thin">
        <color rgb="FF80808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CCCCCC"/>
      </right>
      <top style="thin">
        <color rgb="FFCCCCCC"/>
      </top>
      <bottom style="thin">
        <color rgb="FFCCCCCC"/>
      </bottom>
      <diagonal/>
    </border>
    <border>
      <left style="thin">
        <color rgb="FFCCCCCC"/>
      </left>
      <right style="thin">
        <color rgb="FFCCCCCC"/>
      </right>
      <top style="thin">
        <color rgb="FFCCCCCC"/>
      </top>
      <bottom style="thin">
        <color rgb="FFCCCCCC"/>
      </bottom>
      <diagonal/>
    </border>
    <border>
      <left style="thin">
        <color rgb="FFCCCCCC"/>
      </left>
      <right style="thin">
        <color rgb="FFCCCCCC"/>
      </right>
      <top/>
      <bottom style="thin">
        <color rgb="FFCCCCCC"/>
      </bottom>
      <diagonal/>
    </border>
    <border>
      <left/>
      <right/>
      <top style="thin">
        <color rgb="FF000000"/>
      </top>
      <bottom style="thin">
        <color rgb="FF000000"/>
      </bottom>
      <diagonal/>
    </border>
  </borders>
  <cellStyleXfs count="21">
    <xf numFmtId="0" fontId="0" fillId="0" borderId="0"/>
    <xf numFmtId="0" fontId="2" fillId="0" borderId="0"/>
    <xf numFmtId="0" fontId="3" fillId="2" borderId="0"/>
    <xf numFmtId="0" fontId="3" fillId="3" borderId="0"/>
    <xf numFmtId="0" fontId="1" fillId="4" borderId="0"/>
    <xf numFmtId="0" fontId="4" fillId="5" borderId="0"/>
    <xf numFmtId="0" fontId="5" fillId="6" borderId="0"/>
    <xf numFmtId="164" fontId="6" fillId="0" borderId="0"/>
    <xf numFmtId="0" fontId="7" fillId="0" borderId="0"/>
    <xf numFmtId="0" fontId="8" fillId="7" borderId="0"/>
    <xf numFmtId="0" fontId="9" fillId="0" borderId="0">
      <alignment horizontal="center"/>
    </xf>
    <xf numFmtId="0" fontId="9" fillId="0" borderId="0">
      <alignment horizontal="center" textRotation="90"/>
    </xf>
    <xf numFmtId="0" fontId="10" fillId="0" borderId="0"/>
    <xf numFmtId="0" fontId="11" fillId="0" borderId="0"/>
    <xf numFmtId="0" fontId="12" fillId="8" borderId="0"/>
    <xf numFmtId="0" fontId="13" fillId="8" borderId="1"/>
    <xf numFmtId="0" fontId="14" fillId="0" borderId="0"/>
    <xf numFmtId="167" fontId="14" fillId="0" borderId="0"/>
    <xf numFmtId="0" fontId="1" fillId="0" borderId="0"/>
    <xf numFmtId="0" fontId="1" fillId="0" borderId="0"/>
    <xf numFmtId="0" fontId="4" fillId="0" borderId="0"/>
  </cellStyleXfs>
  <cellXfs count="147">
    <xf numFmtId="0" fontId="0" fillId="0" borderId="0" xfId="0"/>
    <xf numFmtId="164" fontId="15" fillId="0" borderId="0" xfId="7" applyFont="1" applyFill="1" applyAlignment="1" applyProtection="1">
      <alignment horizontal="center"/>
    </xf>
    <xf numFmtId="164" fontId="6" fillId="0" borderId="0" xfId="7" applyFont="1" applyFill="1" applyAlignment="1" applyProtection="1"/>
    <xf numFmtId="164" fontId="16" fillId="0" borderId="0" xfId="7" applyFont="1" applyFill="1" applyAlignment="1" applyProtection="1">
      <alignment horizontal="center" wrapText="1"/>
    </xf>
    <xf numFmtId="164" fontId="17" fillId="0" borderId="0" xfId="7" applyFont="1" applyFill="1" applyAlignment="1" applyProtection="1"/>
    <xf numFmtId="164" fontId="18" fillId="10" borderId="4" xfId="7" applyFont="1" applyFill="1" applyBorder="1" applyAlignment="1" applyProtection="1">
      <alignment vertical="center" wrapText="1"/>
    </xf>
    <xf numFmtId="165" fontId="6" fillId="0" borderId="0" xfId="7" applyNumberFormat="1" applyFont="1" applyFill="1" applyAlignment="1" applyProtection="1"/>
    <xf numFmtId="165" fontId="17" fillId="11" borderId="0" xfId="7" applyNumberFormat="1" applyFont="1" applyFill="1" applyAlignment="1" applyProtection="1">
      <alignment vertical="center" wrapText="1"/>
    </xf>
    <xf numFmtId="164" fontId="17" fillId="0" borderId="5" xfId="7" applyFont="1" applyFill="1" applyBorder="1" applyAlignment="1" applyProtection="1">
      <alignment vertical="center" wrapText="1"/>
    </xf>
    <xf numFmtId="164" fontId="17" fillId="0" borderId="6" xfId="7" applyFont="1" applyFill="1" applyBorder="1" applyAlignment="1" applyProtection="1">
      <alignment vertical="center" wrapText="1"/>
    </xf>
    <xf numFmtId="165" fontId="17" fillId="11" borderId="7" xfId="7" applyNumberFormat="1" applyFont="1" applyFill="1" applyBorder="1" applyAlignment="1" applyProtection="1">
      <alignment vertical="center" wrapText="1"/>
    </xf>
    <xf numFmtId="164" fontId="17" fillId="11" borderId="6" xfId="7" applyFont="1" applyFill="1" applyBorder="1" applyAlignment="1" applyProtection="1">
      <alignment vertical="center" wrapText="1"/>
    </xf>
    <xf numFmtId="164" fontId="6" fillId="11" borderId="0" xfId="7" applyFont="1" applyFill="1" applyAlignment="1" applyProtection="1"/>
    <xf numFmtId="164" fontId="6" fillId="0" borderId="4" xfId="7" applyFont="1" applyFill="1" applyBorder="1" applyAlignment="1" applyProtection="1">
      <alignment horizontal="center" vertical="center" wrapText="1"/>
    </xf>
    <xf numFmtId="164" fontId="6" fillId="12" borderId="4" xfId="7" applyFont="1" applyFill="1" applyBorder="1" applyAlignment="1" applyProtection="1">
      <alignment horizontal="center" vertical="center" wrapText="1"/>
    </xf>
    <xf numFmtId="166" fontId="6" fillId="0" borderId="4" xfId="7" applyNumberFormat="1" applyFont="1" applyFill="1" applyBorder="1" applyAlignment="1" applyProtection="1">
      <alignment horizontal="right" vertical="center" wrapText="1"/>
    </xf>
    <xf numFmtId="166" fontId="6" fillId="12" borderId="4" xfId="7" applyNumberFormat="1" applyFont="1" applyFill="1" applyBorder="1" applyAlignment="1" applyProtection="1">
      <alignment horizontal="right" vertical="center" wrapText="1"/>
    </xf>
    <xf numFmtId="165" fontId="17" fillId="0" borderId="0" xfId="7" applyNumberFormat="1" applyFont="1" applyFill="1" applyAlignment="1" applyProtection="1">
      <alignment vertical="center" wrapText="1"/>
    </xf>
    <xf numFmtId="165" fontId="6" fillId="11" borderId="0" xfId="7" applyNumberFormat="1" applyFont="1" applyFill="1" applyAlignment="1" applyProtection="1"/>
    <xf numFmtId="166" fontId="6" fillId="11" borderId="4" xfId="7" applyNumberFormat="1" applyFont="1" applyFill="1" applyBorder="1" applyAlignment="1" applyProtection="1">
      <alignment vertical="center" wrapText="1"/>
    </xf>
    <xf numFmtId="164" fontId="6" fillId="11" borderId="4" xfId="7" applyFont="1" applyFill="1" applyBorder="1" applyAlignment="1" applyProtection="1">
      <alignment horizontal="center" vertical="center" wrapText="1"/>
    </xf>
    <xf numFmtId="168" fontId="6" fillId="11" borderId="4" xfId="7" applyNumberFormat="1" applyFont="1" applyFill="1" applyBorder="1" applyAlignment="1" applyProtection="1">
      <alignment horizontal="center" vertical="center" wrapText="1"/>
    </xf>
    <xf numFmtId="164" fontId="21" fillId="11" borderId="4" xfId="7" applyFont="1" applyFill="1" applyBorder="1" applyAlignment="1" applyProtection="1">
      <alignment vertical="center" wrapText="1"/>
    </xf>
    <xf numFmtId="166" fontId="6" fillId="11" borderId="4" xfId="7" applyNumberFormat="1" applyFont="1" applyFill="1" applyBorder="1" applyAlignment="1" applyProtection="1">
      <alignment horizontal="right" vertical="center" wrapText="1"/>
    </xf>
    <xf numFmtId="165" fontId="6" fillId="11" borderId="4" xfId="7" applyNumberFormat="1" applyFont="1" applyFill="1" applyBorder="1" applyAlignment="1" applyProtection="1">
      <alignment vertical="center" wrapText="1"/>
    </xf>
    <xf numFmtId="165" fontId="19" fillId="9" borderId="4" xfId="7" applyNumberFormat="1" applyFont="1" applyFill="1" applyBorder="1" applyAlignment="1" applyProtection="1">
      <alignment horizontal="center" vertical="center" wrapText="1"/>
    </xf>
    <xf numFmtId="168" fontId="19" fillId="9" borderId="4" xfId="7" applyNumberFormat="1" applyFont="1" applyFill="1" applyBorder="1" applyAlignment="1" applyProtection="1">
      <alignment horizontal="center" vertical="center" wrapText="1"/>
    </xf>
    <xf numFmtId="164" fontId="17" fillId="9" borderId="8" xfId="7" applyFont="1" applyFill="1" applyBorder="1" applyAlignment="1" applyProtection="1">
      <alignment vertical="center" wrapText="1"/>
    </xf>
    <xf numFmtId="166" fontId="6" fillId="12" borderId="4" xfId="7" applyNumberFormat="1" applyFont="1" applyFill="1" applyBorder="1" applyAlignment="1" applyProtection="1">
      <alignment vertical="center" wrapText="1"/>
    </xf>
    <xf numFmtId="168" fontId="6" fillId="12" borderId="4" xfId="7" applyNumberFormat="1" applyFont="1" applyFill="1" applyBorder="1" applyAlignment="1" applyProtection="1">
      <alignment horizontal="center" vertical="center" wrapText="1"/>
    </xf>
    <xf numFmtId="164" fontId="21" fillId="12" borderId="4" xfId="7" applyFont="1" applyFill="1" applyBorder="1" applyAlignment="1" applyProtection="1">
      <alignment vertical="center" wrapText="1"/>
    </xf>
    <xf numFmtId="164" fontId="17" fillId="0" borderId="0" xfId="7" applyFont="1" applyFill="1" applyAlignment="1" applyProtection="1">
      <alignment vertical="center" wrapText="1"/>
    </xf>
    <xf numFmtId="165" fontId="6" fillId="12" borderId="4" xfId="7" applyNumberFormat="1" applyFont="1" applyFill="1" applyBorder="1" applyAlignment="1" applyProtection="1">
      <alignment vertical="center" wrapText="1"/>
    </xf>
    <xf numFmtId="166" fontId="19" fillId="9" borderId="3" xfId="7" applyNumberFormat="1" applyFont="1" applyFill="1" applyBorder="1" applyAlignment="1" applyProtection="1">
      <alignment horizontal="right" vertical="center" wrapText="1"/>
    </xf>
    <xf numFmtId="166" fontId="17" fillId="0" borderId="0" xfId="7" applyNumberFormat="1" applyFont="1" applyFill="1" applyAlignment="1" applyProtection="1">
      <alignment vertical="center" wrapText="1"/>
    </xf>
    <xf numFmtId="164" fontId="17" fillId="11" borderId="0" xfId="7" applyFont="1" applyFill="1" applyAlignment="1" applyProtection="1">
      <alignment vertical="center" wrapText="1"/>
    </xf>
    <xf numFmtId="166" fontId="6" fillId="0" borderId="4" xfId="7" applyNumberFormat="1" applyFont="1" applyFill="1" applyBorder="1" applyAlignment="1" applyProtection="1">
      <alignment horizontal="center" vertical="center" wrapText="1"/>
    </xf>
    <xf numFmtId="164" fontId="17" fillId="9" borderId="4" xfId="7" applyFont="1" applyFill="1" applyBorder="1" applyAlignment="1" applyProtection="1">
      <alignment vertical="center" wrapText="1"/>
    </xf>
    <xf numFmtId="166" fontId="6" fillId="12" borderId="4" xfId="7" applyNumberFormat="1" applyFont="1" applyFill="1" applyBorder="1" applyAlignment="1" applyProtection="1">
      <alignment horizontal="center" vertical="center" wrapText="1"/>
    </xf>
    <xf numFmtId="164" fontId="17" fillId="12" borderId="4" xfId="7" applyFont="1" applyFill="1" applyBorder="1" applyAlignment="1" applyProtection="1">
      <alignment vertical="center" wrapText="1"/>
    </xf>
    <xf numFmtId="166" fontId="17" fillId="12" borderId="4" xfId="7" applyNumberFormat="1" applyFont="1" applyFill="1" applyBorder="1" applyAlignment="1" applyProtection="1">
      <alignment vertical="center" wrapText="1"/>
    </xf>
    <xf numFmtId="165" fontId="17" fillId="12" borderId="4" xfId="7" applyNumberFormat="1" applyFont="1" applyFill="1" applyBorder="1" applyAlignment="1" applyProtection="1">
      <alignment vertical="center" wrapText="1"/>
    </xf>
    <xf numFmtId="166" fontId="19" fillId="9" borderId="4" xfId="7" applyNumberFormat="1" applyFont="1" applyFill="1" applyBorder="1" applyAlignment="1" applyProtection="1">
      <alignment horizontal="right" vertical="center" wrapText="1"/>
    </xf>
    <xf numFmtId="166" fontId="19" fillId="9" borderId="4" xfId="7" applyNumberFormat="1" applyFont="1" applyFill="1" applyBorder="1" applyAlignment="1" applyProtection="1">
      <alignment horizontal="center" vertical="center" wrapText="1"/>
    </xf>
    <xf numFmtId="166" fontId="6" fillId="0" borderId="4" xfId="7" applyNumberFormat="1" applyFont="1" applyFill="1" applyBorder="1" applyAlignment="1" applyProtection="1">
      <alignment vertical="center" wrapText="1"/>
    </xf>
    <xf numFmtId="164" fontId="6" fillId="11" borderId="4" xfId="7" applyFont="1" applyFill="1" applyBorder="1" applyAlignment="1" applyProtection="1">
      <alignment vertical="center" wrapText="1"/>
    </xf>
    <xf numFmtId="165" fontId="6" fillId="12" borderId="4" xfId="7" applyNumberFormat="1" applyFont="1" applyFill="1" applyBorder="1" applyAlignment="1" applyProtection="1">
      <alignment horizontal="center" vertical="center" wrapText="1"/>
    </xf>
    <xf numFmtId="164" fontId="22" fillId="11" borderId="0" xfId="7" applyFont="1" applyFill="1" applyAlignment="1" applyProtection="1"/>
    <xf numFmtId="164" fontId="22" fillId="11" borderId="0" xfId="7" applyFont="1" applyFill="1" applyAlignment="1" applyProtection="1">
      <alignment vertical="center" wrapText="1"/>
    </xf>
    <xf numFmtId="164" fontId="6" fillId="0" borderId="0" xfId="7" applyFont="1" applyFill="1" applyAlignment="1" applyProtection="1">
      <alignment vertical="center" wrapText="1"/>
    </xf>
    <xf numFmtId="164" fontId="6" fillId="13" borderId="4" xfId="7" applyFont="1" applyFill="1" applyBorder="1" applyAlignment="1" applyProtection="1">
      <alignment horizontal="center" vertical="center" wrapText="1"/>
    </xf>
    <xf numFmtId="168" fontId="6" fillId="13" borderId="4" xfId="7" applyNumberFormat="1" applyFont="1" applyFill="1" applyBorder="1" applyAlignment="1" applyProtection="1">
      <alignment horizontal="center" vertical="center" wrapText="1"/>
    </xf>
    <xf numFmtId="167" fontId="6" fillId="12" borderId="4" xfId="7" applyNumberFormat="1" applyFont="1" applyFill="1" applyBorder="1" applyAlignment="1" applyProtection="1">
      <alignment horizontal="right"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15" fillId="0" borderId="0" xfId="7" applyFont="1" applyAlignment="1">
      <alignment horizontal="center"/>
    </xf>
    <xf numFmtId="164" fontId="6" fillId="0" borderId="0" xfId="7"/>
    <xf numFmtId="164" fontId="16" fillId="0" borderId="0" xfId="7" applyFont="1" applyAlignment="1">
      <alignment horizontal="center" wrapText="1"/>
    </xf>
    <xf numFmtId="164" fontId="17" fillId="0" borderId="0" xfId="7" applyFont="1"/>
    <xf numFmtId="164" fontId="18" fillId="10" borderId="4" xfId="7" applyFont="1" applyFill="1" applyBorder="1" applyAlignment="1">
      <alignment vertical="center" wrapText="1"/>
    </xf>
    <xf numFmtId="165" fontId="6" fillId="0" borderId="0" xfId="7" applyNumberFormat="1"/>
    <xf numFmtId="165" fontId="17" fillId="11" borderId="0" xfId="7" applyNumberFormat="1" applyFont="1" applyFill="1" applyAlignment="1">
      <alignment vertical="center" wrapText="1"/>
    </xf>
    <xf numFmtId="164" fontId="17" fillId="0" borderId="5" xfId="7" applyFont="1" applyBorder="1" applyAlignment="1">
      <alignment vertical="center" wrapText="1"/>
    </xf>
    <xf numFmtId="164" fontId="17" fillId="0" borderId="6" xfId="7" applyFont="1" applyBorder="1" applyAlignment="1">
      <alignment vertical="center" wrapText="1"/>
    </xf>
    <xf numFmtId="164" fontId="19" fillId="9" borderId="4" xfId="7" applyFont="1" applyFill="1" applyBorder="1" applyAlignment="1">
      <alignment horizontal="center" vertical="center" wrapText="1"/>
    </xf>
    <xf numFmtId="165" fontId="17" fillId="11" borderId="7" xfId="7" applyNumberFormat="1" applyFont="1" applyFill="1" applyBorder="1" applyAlignment="1">
      <alignment vertical="center" wrapText="1"/>
    </xf>
    <xf numFmtId="164" fontId="17" fillId="11" borderId="6" xfId="7" applyFont="1" applyFill="1" applyBorder="1" applyAlignment="1">
      <alignment vertical="center" wrapText="1"/>
    </xf>
    <xf numFmtId="164" fontId="6" fillId="11" borderId="0" xfId="7" applyFill="1"/>
    <xf numFmtId="164" fontId="6" fillId="0" borderId="4" xfId="7" applyBorder="1" applyAlignment="1">
      <alignment vertical="center" wrapText="1"/>
    </xf>
    <xf numFmtId="164" fontId="6" fillId="0" borderId="4" xfId="7" applyBorder="1" applyAlignment="1">
      <alignment horizontal="center" vertical="center" wrapText="1"/>
    </xf>
    <xf numFmtId="164" fontId="6" fillId="12" borderId="4" xfId="7" applyFill="1" applyBorder="1" applyAlignment="1">
      <alignment horizontal="center" vertical="center" wrapText="1"/>
    </xf>
    <xf numFmtId="166" fontId="6" fillId="0" borderId="4" xfId="7" applyNumberFormat="1" applyBorder="1" applyAlignment="1">
      <alignment horizontal="right" vertical="center" wrapText="1"/>
    </xf>
    <xf numFmtId="166" fontId="6" fillId="12" borderId="4" xfId="7" applyNumberFormat="1" applyFill="1" applyBorder="1" applyAlignment="1">
      <alignment horizontal="right" vertical="center" wrapText="1"/>
    </xf>
    <xf numFmtId="165" fontId="17" fillId="0" borderId="0" xfId="7" applyNumberFormat="1" applyFont="1" applyAlignment="1">
      <alignment vertical="center" wrapText="1"/>
    </xf>
    <xf numFmtId="165" fontId="6" fillId="11" borderId="0" xfId="7" applyNumberFormat="1" applyFill="1"/>
    <xf numFmtId="164" fontId="6" fillId="13" borderId="4" xfId="7" applyFill="1" applyBorder="1" applyAlignment="1">
      <alignment horizontal="center" vertical="center" wrapText="1"/>
    </xf>
    <xf numFmtId="166" fontId="6" fillId="11" borderId="4" xfId="7" applyNumberFormat="1" applyFill="1" applyBorder="1" applyAlignment="1">
      <alignment vertical="center" wrapText="1"/>
    </xf>
    <xf numFmtId="164" fontId="6" fillId="11" borderId="4" xfId="7" applyFill="1" applyBorder="1" applyAlignment="1">
      <alignment horizontal="center" vertical="center" wrapText="1"/>
    </xf>
    <xf numFmtId="168" fontId="6" fillId="11" borderId="4" xfId="7" applyNumberFormat="1" applyFill="1" applyBorder="1" applyAlignment="1">
      <alignment horizontal="center" vertical="center" wrapText="1"/>
    </xf>
    <xf numFmtId="168" fontId="6" fillId="13" borderId="4" xfId="7" applyNumberFormat="1" applyFill="1" applyBorder="1" applyAlignment="1">
      <alignment horizontal="center" vertical="center" wrapText="1"/>
    </xf>
    <xf numFmtId="164" fontId="21" fillId="11" borderId="4" xfId="7" applyFont="1" applyFill="1" applyBorder="1" applyAlignment="1">
      <alignment vertical="center" wrapText="1"/>
    </xf>
    <xf numFmtId="166" fontId="6" fillId="11" borderId="4" xfId="7" applyNumberFormat="1" applyFill="1" applyBorder="1" applyAlignment="1">
      <alignment horizontal="right" vertical="center" wrapText="1"/>
    </xf>
    <xf numFmtId="165" fontId="6" fillId="11" borderId="4" xfId="7" applyNumberFormat="1" applyFill="1" applyBorder="1" applyAlignment="1">
      <alignment vertical="center" wrapText="1"/>
    </xf>
    <xf numFmtId="165" fontId="19" fillId="9" borderId="4" xfId="7" applyNumberFormat="1" applyFont="1" applyFill="1" applyBorder="1" applyAlignment="1">
      <alignment horizontal="center" vertical="center" wrapText="1"/>
    </xf>
    <xf numFmtId="168" fontId="19" fillId="9" borderId="4" xfId="7" applyNumberFormat="1" applyFont="1" applyFill="1" applyBorder="1" applyAlignment="1">
      <alignment horizontal="center" vertical="center" wrapText="1"/>
    </xf>
    <xf numFmtId="164" fontId="17" fillId="9" borderId="8" xfId="7" applyFont="1" applyFill="1" applyBorder="1" applyAlignment="1">
      <alignment vertical="center" wrapText="1"/>
    </xf>
    <xf numFmtId="166" fontId="6" fillId="12" borderId="4" xfId="7" applyNumberFormat="1" applyFill="1" applyBorder="1" applyAlignment="1">
      <alignment vertical="center" wrapText="1"/>
    </xf>
    <xf numFmtId="168" fontId="6" fillId="12" borderId="4" xfId="7" applyNumberFormat="1" applyFill="1" applyBorder="1" applyAlignment="1">
      <alignment horizontal="center" vertical="center" wrapText="1"/>
    </xf>
    <xf numFmtId="164" fontId="21" fillId="12" borderId="4" xfId="7" applyFont="1" applyFill="1" applyBorder="1" applyAlignment="1">
      <alignment vertical="center" wrapText="1"/>
    </xf>
    <xf numFmtId="164" fontId="17" fillId="0" borderId="0" xfId="7" applyFont="1" applyAlignment="1">
      <alignment vertical="center" wrapText="1"/>
    </xf>
    <xf numFmtId="165" fontId="6" fillId="12" borderId="4" xfId="7" applyNumberFormat="1" applyFill="1" applyBorder="1" applyAlignment="1">
      <alignment vertical="center" wrapText="1"/>
    </xf>
    <xf numFmtId="166" fontId="19" fillId="9" borderId="3" xfId="7" applyNumberFormat="1" applyFont="1" applyFill="1" applyBorder="1" applyAlignment="1">
      <alignment horizontal="right" vertical="center" wrapText="1"/>
    </xf>
    <xf numFmtId="166" fontId="17" fillId="0" borderId="0" xfId="7" applyNumberFormat="1" applyFont="1" applyAlignment="1">
      <alignment vertical="center" wrapText="1"/>
    </xf>
    <xf numFmtId="164" fontId="17" fillId="11" borderId="0" xfId="7" applyFont="1" applyFill="1" applyAlignment="1">
      <alignment vertical="center" wrapText="1"/>
    </xf>
    <xf numFmtId="166" fontId="6" fillId="0" borderId="4" xfId="7" applyNumberFormat="1" applyBorder="1" applyAlignment="1">
      <alignment horizontal="center" vertical="center" wrapText="1"/>
    </xf>
    <xf numFmtId="164" fontId="17" fillId="9" borderId="4" xfId="7" applyFont="1" applyFill="1" applyBorder="1" applyAlignment="1">
      <alignment vertical="center" wrapText="1"/>
    </xf>
    <xf numFmtId="166" fontId="6" fillId="12" borderId="4" xfId="7" applyNumberFormat="1" applyFill="1" applyBorder="1" applyAlignment="1">
      <alignment horizontal="center" vertical="center" wrapText="1"/>
    </xf>
    <xf numFmtId="164" fontId="17" fillId="12" borderId="4" xfId="7" applyFont="1" applyFill="1" applyBorder="1" applyAlignment="1">
      <alignment vertical="center" wrapText="1"/>
    </xf>
    <xf numFmtId="166" fontId="17" fillId="12" borderId="4" xfId="7" applyNumberFormat="1" applyFont="1" applyFill="1" applyBorder="1" applyAlignment="1">
      <alignment vertical="center" wrapText="1"/>
    </xf>
    <xf numFmtId="165" fontId="17" fillId="12" borderId="4" xfId="7" applyNumberFormat="1" applyFont="1" applyFill="1" applyBorder="1" applyAlignment="1">
      <alignment vertical="center" wrapText="1"/>
    </xf>
    <xf numFmtId="166" fontId="19" fillId="9" borderId="4" xfId="7" applyNumberFormat="1" applyFont="1" applyFill="1" applyBorder="1" applyAlignment="1">
      <alignment horizontal="right" vertical="center" wrapText="1"/>
    </xf>
    <xf numFmtId="166" fontId="19" fillId="9" borderId="4" xfId="7" applyNumberFormat="1" applyFont="1" applyFill="1" applyBorder="1" applyAlignment="1">
      <alignment horizontal="center" vertical="center" wrapText="1"/>
    </xf>
    <xf numFmtId="166" fontId="6" fillId="0" borderId="4" xfId="7" applyNumberFormat="1" applyBorder="1" applyAlignment="1">
      <alignment vertical="center" wrapText="1"/>
    </xf>
    <xf numFmtId="164" fontId="6" fillId="11" borderId="4" xfId="7" applyFill="1" applyBorder="1" applyAlignment="1">
      <alignment vertical="center" wrapText="1"/>
    </xf>
    <xf numFmtId="167" fontId="6" fillId="12" borderId="4" xfId="7" applyNumberFormat="1" applyFill="1" applyBorder="1" applyAlignment="1">
      <alignment horizontal="right" vertical="center" wrapText="1"/>
    </xf>
    <xf numFmtId="165" fontId="6" fillId="12" borderId="4" xfId="7" applyNumberFormat="1" applyFill="1" applyBorder="1" applyAlignment="1">
      <alignment horizontal="center" vertical="center" wrapText="1"/>
    </xf>
    <xf numFmtId="164" fontId="22" fillId="11" borderId="0" xfId="7" applyFont="1" applyFill="1"/>
    <xf numFmtId="164" fontId="22" fillId="11" borderId="0" xfId="7" applyFont="1" applyFill="1" applyAlignment="1">
      <alignment vertical="center" wrapText="1"/>
    </xf>
    <xf numFmtId="164" fontId="6" fillId="0" borderId="0" xfId="7" applyAlignment="1">
      <alignment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6" fillId="0" borderId="4" xfId="7" applyFont="1" applyFill="1" applyBorder="1" applyAlignment="1" applyProtection="1">
      <alignment vertical="center" wrapText="1"/>
    </xf>
    <xf numFmtId="164" fontId="19" fillId="9" borderId="4" xfId="7" applyFont="1" applyFill="1" applyBorder="1" applyAlignment="1" applyProtection="1">
      <alignment horizontal="center"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6" fillId="0" borderId="4" xfId="7" applyFont="1" applyFill="1" applyBorder="1" applyAlignment="1" applyProtection="1">
      <alignment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19" fillId="9" borderId="4" xfId="7" applyFont="1" applyFill="1" applyBorder="1" applyAlignment="1" applyProtection="1">
      <alignment horizontal="center"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6" fillId="0" borderId="4" xfId="7" applyFont="1" applyFill="1" applyBorder="1" applyAlignment="1" applyProtection="1">
      <alignment vertical="center" wrapText="1"/>
    </xf>
    <xf numFmtId="164" fontId="19" fillId="9" borderId="4" xfId="7" applyFont="1" applyFill="1" applyBorder="1" applyAlignment="1" applyProtection="1">
      <alignment horizontal="center" vertical="center" wrapText="1"/>
    </xf>
    <xf numFmtId="164" fontId="19" fillId="9" borderId="4" xfId="7" applyFont="1" applyFill="1" applyBorder="1" applyAlignment="1" applyProtection="1">
      <alignment horizontal="center" vertical="center" wrapText="1"/>
    </xf>
    <xf numFmtId="164" fontId="6" fillId="0" borderId="4" xfId="7" applyFont="1" applyFill="1" applyBorder="1" applyAlignment="1" applyProtection="1">
      <alignment vertical="center" wrapText="1"/>
    </xf>
    <xf numFmtId="164" fontId="6" fillId="0" borderId="4" xfId="7" applyFont="1" applyFill="1" applyBorder="1" applyAlignment="1" applyProtection="1">
      <alignment vertical="center" wrapText="1"/>
    </xf>
    <xf numFmtId="0" fontId="0" fillId="0" borderId="4" xfId="0" applyFill="1" applyBorder="1"/>
    <xf numFmtId="0" fontId="0" fillId="0" borderId="8" xfId="0" applyFill="1" applyBorder="1"/>
    <xf numFmtId="165" fontId="19" fillId="9" borderId="4" xfId="7" applyNumberFormat="1" applyFont="1" applyFill="1" applyBorder="1" applyAlignment="1" applyProtection="1">
      <alignment horizontal="left" vertical="center" wrapText="1"/>
    </xf>
    <xf numFmtId="164" fontId="6" fillId="11" borderId="4" xfId="7" applyFont="1" applyFill="1" applyBorder="1" applyAlignment="1" applyProtection="1">
      <alignment horizontal="left" wrapText="1"/>
    </xf>
    <xf numFmtId="164" fontId="19" fillId="9" borderId="4" xfId="7" applyFont="1" applyFill="1" applyBorder="1" applyAlignment="1" applyProtection="1">
      <alignment horizontal="center" vertical="center" wrapText="1"/>
    </xf>
    <xf numFmtId="164" fontId="15" fillId="9" borderId="2" xfId="7" applyFont="1" applyFill="1" applyBorder="1" applyAlignment="1" applyProtection="1">
      <alignment horizontal="left" vertical="center"/>
    </xf>
    <xf numFmtId="164" fontId="15" fillId="9" borderId="3" xfId="7" applyFont="1" applyFill="1" applyBorder="1" applyAlignment="1" applyProtection="1">
      <alignment horizontal="left" vertical="center"/>
    </xf>
    <xf numFmtId="164" fontId="6" fillId="10" borderId="4" xfId="7" applyFont="1" applyFill="1" applyBorder="1" applyAlignment="1" applyProtection="1">
      <alignment vertical="center" wrapText="1"/>
    </xf>
    <xf numFmtId="164" fontId="6" fillId="0" borderId="4" xfId="7" applyBorder="1" applyAlignment="1">
      <alignment vertical="center" wrapText="1"/>
    </xf>
    <xf numFmtId="0" fontId="0" fillId="0" borderId="4" xfId="0" applyBorder="1"/>
    <xf numFmtId="0" fontId="0" fillId="0" borderId="8" xfId="0" applyBorder="1"/>
    <xf numFmtId="165" fontId="19" fillId="9" borderId="4" xfId="7" applyNumberFormat="1" applyFont="1" applyFill="1" applyBorder="1" applyAlignment="1">
      <alignment horizontal="left" vertical="center" wrapText="1"/>
    </xf>
    <xf numFmtId="164" fontId="6" fillId="11" borderId="4" xfId="7" applyFill="1" applyBorder="1" applyAlignment="1">
      <alignment horizontal="left" wrapText="1"/>
    </xf>
    <xf numFmtId="164" fontId="19" fillId="9" borderId="4" xfId="7" applyFont="1" applyFill="1" applyBorder="1" applyAlignment="1">
      <alignment horizontal="center" vertical="center" wrapText="1"/>
    </xf>
    <xf numFmtId="164" fontId="15" fillId="9" borderId="2" xfId="7" applyFont="1" applyFill="1" applyBorder="1" applyAlignment="1">
      <alignment horizontal="left" vertical="center"/>
    </xf>
    <xf numFmtId="164" fontId="15" fillId="9" borderId="3" xfId="7" applyFont="1" applyFill="1" applyBorder="1" applyAlignment="1">
      <alignment horizontal="left" vertical="center"/>
    </xf>
    <xf numFmtId="164" fontId="6" fillId="10" borderId="4" xfId="7" applyFill="1" applyBorder="1" applyAlignment="1">
      <alignment vertical="center" wrapText="1"/>
    </xf>
  </cellXfs>
  <cellStyles count="21">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Excel Built-in Normal" xfId="7" xr:uid="{00000000-0005-0000-0000-000006000000}"/>
    <cellStyle name="Footnote" xfId="8" xr:uid="{00000000-0005-0000-0000-000007000000}"/>
    <cellStyle name="Good" xfId="9" xr:uid="{00000000-0005-0000-0000-000008000000}"/>
    <cellStyle name="Heading" xfId="10" xr:uid="{00000000-0005-0000-0000-000009000000}"/>
    <cellStyle name="Heading 1" xfId="11" xr:uid="{00000000-0005-0000-0000-00000A000000}"/>
    <cellStyle name="Heading 2" xfId="12" xr:uid="{00000000-0005-0000-0000-00000B000000}"/>
    <cellStyle name="Hyperlink" xfId="13" xr:uid="{00000000-0005-0000-0000-00000C000000}"/>
    <cellStyle name="Neutral" xfId="14" xr:uid="{00000000-0005-0000-0000-00000D000000}"/>
    <cellStyle name="Normal" xfId="0" builtinId="0" customBuiltin="1"/>
    <cellStyle name="Note" xfId="15" xr:uid="{00000000-0005-0000-0000-00000F000000}"/>
    <cellStyle name="Result" xfId="16" xr:uid="{00000000-0005-0000-0000-000010000000}"/>
    <cellStyle name="Result2" xfId="17" xr:uid="{00000000-0005-0000-0000-000011000000}"/>
    <cellStyle name="Status" xfId="18" xr:uid="{00000000-0005-0000-0000-000012000000}"/>
    <cellStyle name="Text" xfId="19" xr:uid="{00000000-0005-0000-0000-000013000000}"/>
    <cellStyle name="Warning" xfId="20"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D1920343-C94F-4BC4-9920-792E1BF3344E}"/>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F618EE98-406B-4542-A2AB-61794B4BDF6D}"/>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99B0893F-2B02-4758-8ADD-D26479FE3E2F}"/>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2BF8461E-7AB0-4AC0-A06F-EAAE339C730A}"/>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AB2A409C-C635-4075-8EAB-4ACA523E73BC}"/>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oneCellAnchor>
    <xdr:from>
      <xdr:col>0</xdr:col>
      <xdr:colOff>27000</xdr:colOff>
      <xdr:row>0</xdr:row>
      <xdr:rowOff>0</xdr:rowOff>
    </xdr:from>
    <xdr:ext cx="1342800" cy="790559"/>
    <xdr:pic>
      <xdr:nvPicPr>
        <xdr:cNvPr id="3" name="image1.png">
          <a:extLst>
            <a:ext uri="{FF2B5EF4-FFF2-40B4-BE49-F238E27FC236}">
              <a16:creationId xmlns:a16="http://schemas.microsoft.com/office/drawing/2014/main" id="{062D340E-FB48-4379-82F4-AD38E4371229}"/>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9D97FAC0-FD07-435D-B5A1-25FD91BAD1D5}"/>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CF7BEED6-E84E-467F-A477-07FA0F64B804}"/>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4CF5B9C2-E8C0-420C-BD1B-AB66303C6D1B}"/>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F7B8E176-FEF5-495C-879D-0C002D756E97}"/>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F19926FA-06EC-45BD-A267-53BBE5A52F71}"/>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BC294DCB-0C28-45EA-B535-8E9B8A007E2C}"/>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27000</xdr:colOff>
      <xdr:row>0</xdr:row>
      <xdr:rowOff>0</xdr:rowOff>
    </xdr:from>
    <xdr:ext cx="1342800" cy="790559"/>
    <xdr:pic>
      <xdr:nvPicPr>
        <xdr:cNvPr id="2" name="image1.png">
          <a:extLst>
            <a:ext uri="{FF2B5EF4-FFF2-40B4-BE49-F238E27FC236}">
              <a16:creationId xmlns:a16="http://schemas.microsoft.com/office/drawing/2014/main" id="{E0E39E25-7A7A-4B8E-90A0-38931BBD04BC}"/>
            </a:ext>
          </a:extLst>
        </xdr:cNvPr>
        <xdr:cNvPicPr>
          <a:picLocks noChangeAspect="1"/>
        </xdr:cNvPicPr>
      </xdr:nvPicPr>
      <xdr:blipFill>
        <a:blip xmlns:r="http://schemas.openxmlformats.org/officeDocument/2006/relationships" r:embed="rId1">
          <a:lum/>
          <a:alphaModFix/>
        </a:blip>
        <a:srcRect/>
        <a:stretch>
          <a:fillRect/>
        </a:stretch>
      </xdr:blipFill>
      <xdr:spPr>
        <a:xfrm>
          <a:off x="27000" y="0"/>
          <a:ext cx="1342800" cy="790559"/>
        </a:xfrm>
        <a:prstGeom prst="rect">
          <a:avLst/>
        </a:prstGeom>
        <a:noFill/>
        <a:ln cap="flat">
          <a:noFill/>
        </a:ln>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7F08-8791-41CE-96D8-C8C5E3037A84}">
  <dimension ref="A1:AMJ1048568"/>
  <sheetViews>
    <sheetView workbookViewId="0">
      <selection activeCell="A59" sqref="A59"/>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236</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53" t="s">
        <v>5</v>
      </c>
      <c r="B6" s="53" t="s">
        <v>6</v>
      </c>
      <c r="C6" s="53" t="s">
        <v>7</v>
      </c>
      <c r="D6" s="53" t="s">
        <v>8</v>
      </c>
      <c r="E6" s="53" t="s">
        <v>9</v>
      </c>
      <c r="F6" s="53" t="s">
        <v>10</v>
      </c>
      <c r="G6" s="53" t="s">
        <v>11</v>
      </c>
      <c r="H6" s="53" t="s">
        <v>12</v>
      </c>
      <c r="I6" s="53" t="s">
        <v>13</v>
      </c>
      <c r="J6" s="53" t="s">
        <v>14</v>
      </c>
      <c r="K6" s="10"/>
      <c r="L6" s="11"/>
      <c r="M6" s="11"/>
      <c r="N6" s="11"/>
      <c r="O6" s="11"/>
      <c r="P6" s="11"/>
      <c r="Q6" s="11"/>
      <c r="R6" s="12"/>
      <c r="S6" s="12"/>
      <c r="T6" s="12"/>
      <c r="U6" s="12"/>
      <c r="V6" s="12"/>
      <c r="W6" s="12"/>
      <c r="X6" s="12"/>
      <c r="Y6" s="12"/>
      <c r="Z6" s="12"/>
      <c r="AA6" s="12"/>
      <c r="AB6" s="12"/>
      <c r="AC6" s="12"/>
      <c r="AD6" s="12"/>
    </row>
    <row r="7" spans="1:30" customFormat="1">
      <c r="A7" s="54" t="s">
        <v>15</v>
      </c>
      <c r="B7" s="13" t="s">
        <v>16</v>
      </c>
      <c r="C7" s="13"/>
      <c r="D7" s="13" t="s">
        <v>16</v>
      </c>
      <c r="E7" s="14"/>
      <c r="F7" s="54"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54" t="s">
        <v>18</v>
      </c>
      <c r="B8" s="13" t="s">
        <v>19</v>
      </c>
      <c r="C8" s="13"/>
      <c r="D8" s="13" t="s">
        <v>20</v>
      </c>
      <c r="E8" s="14"/>
      <c r="F8" s="54"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54" t="s">
        <v>22</v>
      </c>
      <c r="B9" s="13" t="s">
        <v>19</v>
      </c>
      <c r="C9" s="13"/>
      <c r="D9" s="13" t="s">
        <v>20</v>
      </c>
      <c r="E9" s="14"/>
      <c r="F9" s="54"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54" t="s">
        <v>23</v>
      </c>
      <c r="B10" s="13" t="s">
        <v>19</v>
      </c>
      <c r="C10" s="13"/>
      <c r="D10" s="13" t="s">
        <v>20</v>
      </c>
      <c r="E10" s="14"/>
      <c r="F10" s="54"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54" t="s">
        <v>235</v>
      </c>
      <c r="B11" s="13" t="s">
        <v>19</v>
      </c>
      <c r="C11" s="13"/>
      <c r="D11" s="13" t="s">
        <v>25</v>
      </c>
      <c r="E11" s="14"/>
      <c r="F11" s="54" t="s">
        <v>26</v>
      </c>
      <c r="G11" s="15">
        <v>0</v>
      </c>
      <c r="H11" s="15">
        <v>0</v>
      </c>
      <c r="I11" s="15">
        <v>8320</v>
      </c>
      <c r="J11" s="16">
        <f t="shared" si="0"/>
        <v>8320</v>
      </c>
      <c r="K11" s="17"/>
      <c r="L11" s="17"/>
      <c r="M11" s="17"/>
      <c r="N11" s="17"/>
      <c r="O11" s="17"/>
      <c r="P11" s="17"/>
      <c r="Q11" s="17"/>
      <c r="R11" s="6"/>
      <c r="S11" s="6"/>
      <c r="T11" s="6"/>
      <c r="U11" s="6"/>
      <c r="V11" s="6"/>
      <c r="W11" s="6"/>
      <c r="X11" s="6"/>
      <c r="Y11" s="6"/>
      <c r="Z11" s="6"/>
      <c r="AA11" s="6"/>
      <c r="AB11" s="6"/>
      <c r="AC11" s="6"/>
      <c r="AD11" s="6"/>
    </row>
    <row r="12" spans="1:30" customFormat="1">
      <c r="A12" s="54" t="s">
        <v>224</v>
      </c>
      <c r="B12" s="13" t="s">
        <v>19</v>
      </c>
      <c r="C12" s="13"/>
      <c r="D12" s="13" t="s">
        <v>20</v>
      </c>
      <c r="E12" s="14"/>
      <c r="F12" s="54"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54" t="s">
        <v>27</v>
      </c>
      <c r="B13" s="13" t="s">
        <v>28</v>
      </c>
      <c r="C13" s="13"/>
      <c r="D13" s="13" t="s">
        <v>20</v>
      </c>
      <c r="E13" s="14"/>
      <c r="F13" s="54"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54" t="s">
        <v>30</v>
      </c>
      <c r="B14" s="13" t="s">
        <v>28</v>
      </c>
      <c r="C14" s="13"/>
      <c r="D14" s="13" t="s">
        <v>20</v>
      </c>
      <c r="E14" s="14"/>
      <c r="F14" s="54"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54" t="s">
        <v>210</v>
      </c>
      <c r="B15" s="13" t="s">
        <v>28</v>
      </c>
      <c r="C15" s="13"/>
      <c r="D15" s="13" t="s">
        <v>20</v>
      </c>
      <c r="E15" s="14"/>
      <c r="F15" s="54"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54" t="s">
        <v>24</v>
      </c>
      <c r="B16" s="13" t="s">
        <v>28</v>
      </c>
      <c r="C16" s="13"/>
      <c r="D16" s="13" t="s">
        <v>20</v>
      </c>
      <c r="E16" s="14"/>
      <c r="F16" s="54" t="s">
        <v>33</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30" customFormat="1">
      <c r="A17" s="54" t="s">
        <v>34</v>
      </c>
      <c r="B17" s="13" t="s">
        <v>35</v>
      </c>
      <c r="C17" s="13"/>
      <c r="D17" s="13" t="s">
        <v>20</v>
      </c>
      <c r="E17" s="14"/>
      <c r="F17" s="54" t="s">
        <v>31</v>
      </c>
      <c r="G17" s="15">
        <v>0</v>
      </c>
      <c r="H17" s="15">
        <v>0</v>
      </c>
      <c r="I17" s="15">
        <v>0</v>
      </c>
      <c r="J17" s="16">
        <f t="shared" si="0"/>
        <v>0</v>
      </c>
      <c r="K17" s="17"/>
      <c r="L17" s="17"/>
      <c r="M17" s="17"/>
      <c r="N17" s="17"/>
      <c r="O17" s="17"/>
      <c r="P17" s="17"/>
      <c r="Q17" s="17"/>
      <c r="R17" s="6"/>
      <c r="S17" s="6"/>
      <c r="T17" s="6"/>
      <c r="U17" s="6"/>
      <c r="V17" s="6"/>
      <c r="W17" s="6"/>
      <c r="X17" s="6"/>
      <c r="Y17" s="6"/>
      <c r="Z17" s="6"/>
      <c r="AA17" s="6"/>
      <c r="AB17" s="6"/>
      <c r="AC17" s="6"/>
      <c r="AD17" s="6"/>
    </row>
    <row r="18" spans="1:30" customFormat="1">
      <c r="A18" s="54" t="s">
        <v>37</v>
      </c>
      <c r="B18" s="13" t="s">
        <v>35</v>
      </c>
      <c r="C18" s="13"/>
      <c r="D18" s="13" t="s">
        <v>20</v>
      </c>
      <c r="E18" s="14"/>
      <c r="F18" s="54"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row>
    <row r="19" spans="1:30" customFormat="1">
      <c r="A19" s="54" t="s">
        <v>37</v>
      </c>
      <c r="B19" s="13" t="s">
        <v>35</v>
      </c>
      <c r="C19" s="13"/>
      <c r="D19" s="13" t="s">
        <v>20</v>
      </c>
      <c r="E19" s="14"/>
      <c r="F19" s="54"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row>
    <row r="20" spans="1:30" customFormat="1">
      <c r="A20" s="54" t="s">
        <v>37</v>
      </c>
      <c r="B20" s="13" t="s">
        <v>35</v>
      </c>
      <c r="C20" s="13"/>
      <c r="D20" s="13" t="s">
        <v>20</v>
      </c>
      <c r="E20" s="14"/>
      <c r="F20" s="54"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row>
    <row r="21" spans="1:30" customFormat="1">
      <c r="A21" s="54" t="s">
        <v>39</v>
      </c>
      <c r="B21" s="13" t="s">
        <v>40</v>
      </c>
      <c r="C21" s="13"/>
      <c r="D21" s="13" t="s">
        <v>20</v>
      </c>
      <c r="E21" s="14"/>
      <c r="F21" s="54"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row>
    <row r="22" spans="1:30" customFormat="1">
      <c r="A22" s="54" t="s">
        <v>39</v>
      </c>
      <c r="B22" s="13" t="s">
        <v>40</v>
      </c>
      <c r="C22" s="13"/>
      <c r="D22" s="13" t="s">
        <v>20</v>
      </c>
      <c r="E22" s="14"/>
      <c r="F22" s="54"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row>
    <row r="23" spans="1:30" customFormat="1">
      <c r="A23" s="54" t="s">
        <v>39</v>
      </c>
      <c r="B23" s="13" t="s">
        <v>40</v>
      </c>
      <c r="C23" s="13"/>
      <c r="D23" s="13" t="s">
        <v>20</v>
      </c>
      <c r="E23" s="14"/>
      <c r="F23" s="54" t="s">
        <v>31</v>
      </c>
      <c r="G23" s="15">
        <v>0</v>
      </c>
      <c r="H23" s="15">
        <v>0</v>
      </c>
      <c r="I23" s="15">
        <v>0</v>
      </c>
      <c r="J23" s="16">
        <f t="shared" si="0"/>
        <v>0</v>
      </c>
      <c r="K23" s="17"/>
      <c r="L23" s="17"/>
      <c r="M23" s="17"/>
      <c r="N23" s="17"/>
      <c r="O23" s="17"/>
      <c r="P23" s="17"/>
      <c r="Q23" s="17"/>
      <c r="R23" s="6"/>
      <c r="S23" s="6"/>
      <c r="T23" s="6"/>
      <c r="U23" s="6"/>
      <c r="V23" s="6"/>
      <c r="W23" s="6"/>
      <c r="X23" s="6"/>
      <c r="Y23" s="6"/>
      <c r="Z23" s="6"/>
      <c r="AA23" s="6"/>
      <c r="AB23" s="6"/>
      <c r="AC23" s="6"/>
      <c r="AD23" s="6"/>
    </row>
    <row r="24" spans="1:30" customFormat="1">
      <c r="A24" s="54" t="s">
        <v>39</v>
      </c>
      <c r="B24" s="13" t="s">
        <v>40</v>
      </c>
      <c r="C24" s="13"/>
      <c r="D24" s="13" t="s">
        <v>20</v>
      </c>
      <c r="E24" s="14"/>
      <c r="F24" s="54"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row>
    <row r="25" spans="1:30" customFormat="1">
      <c r="A25" s="54" t="s">
        <v>39</v>
      </c>
      <c r="B25" s="13" t="s">
        <v>40</v>
      </c>
      <c r="C25" s="13"/>
      <c r="D25" s="13" t="s">
        <v>20</v>
      </c>
      <c r="E25" s="14"/>
      <c r="F25" s="54"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row>
    <row r="26" spans="1:30" customFormat="1">
      <c r="A26" s="54" t="s">
        <v>42</v>
      </c>
      <c r="B26" s="13" t="s">
        <v>43</v>
      </c>
      <c r="C26" s="13"/>
      <c r="D26" s="13" t="s">
        <v>20</v>
      </c>
      <c r="E26" s="14"/>
      <c r="F26" s="54"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row>
    <row r="27" spans="1:30" customFormat="1">
      <c r="A27" s="54" t="s">
        <v>42</v>
      </c>
      <c r="B27" s="13" t="s">
        <v>43</v>
      </c>
      <c r="C27" s="13"/>
      <c r="D27" s="13" t="s">
        <v>20</v>
      </c>
      <c r="E27" s="14"/>
      <c r="F27" s="54"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row>
    <row r="28" spans="1:30" customFormat="1">
      <c r="A28" s="54" t="s">
        <v>42</v>
      </c>
      <c r="B28" s="13" t="s">
        <v>43</v>
      </c>
      <c r="C28" s="13"/>
      <c r="D28" s="13" t="s">
        <v>20</v>
      </c>
      <c r="E28" s="14"/>
      <c r="F28" s="54"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row>
    <row r="29" spans="1:30" customFormat="1">
      <c r="A29" s="54" t="s">
        <v>47</v>
      </c>
      <c r="B29" s="13" t="s">
        <v>43</v>
      </c>
      <c r="C29" s="13"/>
      <c r="D29" s="13" t="s">
        <v>20</v>
      </c>
      <c r="E29" s="14"/>
      <c r="F29" s="54" t="s">
        <v>31</v>
      </c>
      <c r="G29" s="15">
        <v>0</v>
      </c>
      <c r="H29" s="15">
        <v>0</v>
      </c>
      <c r="I29" s="15">
        <v>0</v>
      </c>
      <c r="J29" s="16">
        <f t="shared" si="0"/>
        <v>0</v>
      </c>
      <c r="K29" s="17"/>
      <c r="L29" s="17"/>
      <c r="M29" s="17"/>
      <c r="N29" s="17"/>
      <c r="O29" s="17"/>
      <c r="P29" s="17"/>
      <c r="Q29" s="17"/>
      <c r="R29" s="6"/>
      <c r="S29" s="6"/>
      <c r="T29" s="6"/>
      <c r="U29" s="6"/>
      <c r="V29" s="6"/>
      <c r="W29" s="6"/>
      <c r="X29" s="6"/>
      <c r="Y29" s="6"/>
      <c r="Z29" s="6"/>
      <c r="AA29" s="6"/>
      <c r="AB29" s="6"/>
      <c r="AC29" s="6"/>
      <c r="AD29" s="6"/>
    </row>
    <row r="30" spans="1:30" customFormat="1">
      <c r="A30" s="54" t="s">
        <v>49</v>
      </c>
      <c r="B30" s="13" t="s">
        <v>50</v>
      </c>
      <c r="C30" s="13"/>
      <c r="D30" s="13" t="s">
        <v>20</v>
      </c>
      <c r="E30" s="14"/>
      <c r="F30" s="54" t="s">
        <v>51</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row>
    <row r="31" spans="1:30" customFormat="1">
      <c r="A31" s="54" t="s">
        <v>52</v>
      </c>
      <c r="B31" s="13" t="s">
        <v>50</v>
      </c>
      <c r="C31" s="13"/>
      <c r="D31" s="13" t="s">
        <v>20</v>
      </c>
      <c r="E31" s="14"/>
      <c r="F31" s="54"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row>
    <row r="32" spans="1:30" customFormat="1">
      <c r="A32" s="54" t="s">
        <v>54</v>
      </c>
      <c r="B32" s="13" t="s">
        <v>55</v>
      </c>
      <c r="C32" s="13"/>
      <c r="D32" s="13" t="s">
        <v>20</v>
      </c>
      <c r="E32" s="14"/>
      <c r="F32" s="54"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row>
    <row r="33" spans="1:30" customFormat="1">
      <c r="A33" s="54" t="s">
        <v>54</v>
      </c>
      <c r="B33" s="13" t="s">
        <v>55</v>
      </c>
      <c r="C33" s="13"/>
      <c r="D33" s="13" t="s">
        <v>20</v>
      </c>
      <c r="E33" s="14"/>
      <c r="F33" s="54" t="s">
        <v>223</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54" t="s">
        <v>57</v>
      </c>
      <c r="B34" s="13" t="s">
        <v>55</v>
      </c>
      <c r="C34" s="13"/>
      <c r="D34" s="13" t="s">
        <v>20</v>
      </c>
      <c r="E34" s="14"/>
      <c r="F34" s="54" t="s">
        <v>218</v>
      </c>
      <c r="G34" s="15">
        <v>0</v>
      </c>
      <c r="H34" s="15">
        <v>770.75</v>
      </c>
      <c r="I34" s="15">
        <v>3083.01</v>
      </c>
      <c r="J34" s="16">
        <f t="shared" si="0"/>
        <v>3853.76</v>
      </c>
      <c r="K34" s="17"/>
      <c r="L34" s="17"/>
      <c r="M34" s="17"/>
      <c r="N34" s="17"/>
      <c r="O34" s="17"/>
      <c r="P34" s="17"/>
      <c r="Q34" s="17"/>
      <c r="R34" s="6"/>
      <c r="S34" s="6"/>
      <c r="T34" s="6"/>
      <c r="U34" s="6"/>
      <c r="V34" s="6"/>
      <c r="W34" s="6"/>
      <c r="X34" s="6"/>
      <c r="Y34" s="6"/>
      <c r="Z34" s="6"/>
      <c r="AA34" s="6"/>
      <c r="AB34" s="6"/>
      <c r="AC34" s="6"/>
      <c r="AD34" s="6"/>
    </row>
    <row r="35" spans="1:30" customFormat="1">
      <c r="A35" s="54" t="s">
        <v>57</v>
      </c>
      <c r="B35" s="13" t="s">
        <v>55</v>
      </c>
      <c r="C35" s="13"/>
      <c r="D35" s="13" t="s">
        <v>20</v>
      </c>
      <c r="E35" s="14"/>
      <c r="F35" s="54"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54" t="s">
        <v>58</v>
      </c>
      <c r="B36" s="13" t="s">
        <v>59</v>
      </c>
      <c r="C36" s="13"/>
      <c r="D36" s="13" t="s">
        <v>20</v>
      </c>
      <c r="E36" s="14"/>
      <c r="F36" s="54"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54" t="s">
        <v>58</v>
      </c>
      <c r="B37" s="13" t="s">
        <v>59</v>
      </c>
      <c r="C37" s="13"/>
      <c r="D37" s="13" t="s">
        <v>20</v>
      </c>
      <c r="E37" s="50"/>
      <c r="F37" s="54"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226</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31</v>
      </c>
      <c r="G46" s="23">
        <f>SUMIF($B$7:$B$52,"CAA-1",$G$7:$G$52)</f>
        <v>0</v>
      </c>
      <c r="H46" s="23">
        <v>0</v>
      </c>
      <c r="I46" s="23">
        <v>0</v>
      </c>
      <c r="J46" s="16">
        <f t="shared" si="0"/>
        <v>0</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216</v>
      </c>
      <c r="G50" s="23">
        <f>SUMIF($B$7:$B$52,"CAA-4",$G$7:$G$52)</f>
        <v>0</v>
      </c>
      <c r="H50" s="23">
        <v>269.76</v>
      </c>
      <c r="I50" s="23">
        <v>1079.06</v>
      </c>
      <c r="J50" s="16">
        <f t="shared" si="0"/>
        <v>1348.82</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53" t="s">
        <v>75</v>
      </c>
      <c r="B72" s="53" t="s">
        <v>76</v>
      </c>
      <c r="C72" s="53" t="s">
        <v>77</v>
      </c>
      <c r="D72" s="53" t="s">
        <v>78</v>
      </c>
      <c r="E72" s="53" t="s">
        <v>79</v>
      </c>
      <c r="F72" s="53" t="s">
        <v>80</v>
      </c>
      <c r="G72" s="53" t="s">
        <v>81</v>
      </c>
      <c r="H72" s="53" t="s">
        <v>82</v>
      </c>
      <c r="I72" s="53"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54" t="s">
        <v>219</v>
      </c>
      <c r="B73" s="36" t="s">
        <v>84</v>
      </c>
      <c r="C73" s="13"/>
      <c r="D73" s="13"/>
      <c r="E73" s="14"/>
      <c r="F73" s="54"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54" t="s">
        <v>85</v>
      </c>
      <c r="B74" s="36" t="s">
        <v>86</v>
      </c>
      <c r="C74" s="13"/>
      <c r="D74" s="13"/>
      <c r="E74" s="14"/>
      <c r="F74" s="54"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54" t="s">
        <v>233</v>
      </c>
      <c r="B75" s="36" t="s">
        <v>86</v>
      </c>
      <c r="C75" s="13"/>
      <c r="D75" s="13"/>
      <c r="E75" s="14"/>
      <c r="F75" s="54"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54" t="s">
        <v>88</v>
      </c>
      <c r="B76" s="36" t="s">
        <v>86</v>
      </c>
      <c r="C76" s="13"/>
      <c r="D76" s="13"/>
      <c r="E76" s="14"/>
      <c r="F76" s="54"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53" t="s">
        <v>100</v>
      </c>
      <c r="C86" s="53" t="s">
        <v>101</v>
      </c>
      <c r="D86" s="53" t="s">
        <v>102</v>
      </c>
      <c r="E86" s="53" t="s">
        <v>103</v>
      </c>
      <c r="F86" s="53" t="s">
        <v>104</v>
      </c>
      <c r="G86" s="53" t="s">
        <v>105</v>
      </c>
      <c r="H86" s="53" t="s">
        <v>106</v>
      </c>
      <c r="I86" s="53"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54" t="s">
        <v>108</v>
      </c>
      <c r="B87" s="36" t="s">
        <v>109</v>
      </c>
      <c r="C87" s="13"/>
      <c r="D87" s="13"/>
      <c r="E87" s="14"/>
      <c r="F87" s="44" t="s">
        <v>110</v>
      </c>
      <c r="G87" s="15">
        <v>0</v>
      </c>
      <c r="H87" s="15">
        <v>1392.8</v>
      </c>
      <c r="I87" s="16">
        <v>1392.8</v>
      </c>
      <c r="J87" s="17"/>
      <c r="K87" s="17"/>
      <c r="L87" s="17"/>
      <c r="M87" s="17"/>
      <c r="N87" s="17"/>
      <c r="O87" s="17"/>
      <c r="P87" s="17"/>
      <c r="Q87" s="17"/>
      <c r="R87" s="6"/>
      <c r="S87" s="6"/>
      <c r="T87" s="6"/>
      <c r="U87" s="6"/>
      <c r="V87" s="6"/>
      <c r="W87" s="6"/>
      <c r="X87" s="6"/>
      <c r="Y87" s="6"/>
      <c r="Z87" s="6"/>
      <c r="AA87" s="6"/>
      <c r="AB87" s="6"/>
      <c r="AC87" s="6"/>
      <c r="AD87" s="6"/>
    </row>
    <row r="88" spans="1:30" customFormat="1">
      <c r="A88" s="54" t="s">
        <v>111</v>
      </c>
      <c r="B88" s="36" t="s">
        <v>109</v>
      </c>
      <c r="C88" s="13"/>
      <c r="D88" s="13"/>
      <c r="E88" s="14"/>
      <c r="F88" s="45" t="s">
        <v>112</v>
      </c>
      <c r="G88" s="15">
        <v>0</v>
      </c>
      <c r="H88" s="15">
        <v>1392.8</v>
      </c>
      <c r="I88" s="16">
        <f>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54" t="s">
        <v>114</v>
      </c>
      <c r="G89" s="15">
        <v>0</v>
      </c>
      <c r="H89" s="15">
        <v>1392.8</v>
      </c>
      <c r="I89" s="16">
        <f>SUM(G89:H89)</f>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SUM(G90:H90)</f>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SUM(G91:H91)</f>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SUM(G92:H92)</f>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5"/>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SUM(G94:H94)</f>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SUM(G95:H95)</f>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8356.7999999999993</v>
      </c>
      <c r="I97" s="52">
        <f>SUMIF(B$87:B$95,B97,I$87:I$95)</f>
        <v>8356.7999999999993</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8356.7999999999993</v>
      </c>
      <c r="I100" s="42">
        <f>SUM(I97:I99)</f>
        <v>8356.7999999999993</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28088.04</v>
      </c>
      <c r="I103" s="42">
        <f>SUM(J69+I83+I100)</f>
        <v>28088.04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71:I71"/>
    <mergeCell ref="A1:J1"/>
    <mergeCell ref="A2:J2"/>
    <mergeCell ref="A3:J3"/>
    <mergeCell ref="B4:J4"/>
    <mergeCell ref="A5:J5"/>
    <mergeCell ref="A115:F115"/>
    <mergeCell ref="A85:I85"/>
    <mergeCell ref="A105:F105"/>
    <mergeCell ref="A106:F106"/>
    <mergeCell ref="A107:F107"/>
    <mergeCell ref="A108:F108"/>
    <mergeCell ref="A109:F109"/>
    <mergeCell ref="A110:F110"/>
    <mergeCell ref="A111:F111"/>
    <mergeCell ref="A112:F112"/>
    <mergeCell ref="A113:F113"/>
    <mergeCell ref="A114:F114"/>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76:F176"/>
    <mergeCell ref="A177:F177"/>
    <mergeCell ref="A178:F178"/>
    <mergeCell ref="A179:F179"/>
    <mergeCell ref="A180:F180"/>
  </mergeCells>
  <dataValidations count="3">
    <dataValidation type="list" allowBlank="1" sqref="B7:B36" xr:uid="{225BFB30-1A0A-41EA-B1F6-4F7657D4ECBE}">
      <formula1>"DAS,DAS-1,DAS-2,DAS-3,DAS-4,DAS-5,CAA-1,CAA-2,CAA-3,CAA-4,CAA-5"</formula1>
    </dataValidation>
    <dataValidation type="list" allowBlank="1" sqref="B73:B76 B87:B95" xr:uid="{F378375A-0AEB-4402-92D7-8D0B0BD4A48B}">
      <formula1>"FGS-1,FGS-2,FGS-3,FGA-1,FGA-2,FGA-3"</formula1>
    </dataValidation>
    <dataValidation type="list" allowBlank="1" sqref="D7:D36 D38:D40 D42:D44 D46:D48 D72:D75 D86:D94" xr:uid="{A7E238D2-EEB1-4898-B412-619B31D16B65}">
      <formula1>"AGP,CLH,CLT,COM,CTD,CTI,DES,DISP,ELE,ESG,EST,EXM,EXQ,EXR,FRQ,REV,VAGO"</formula1>
    </dataValidation>
  </dataValidations>
  <pageMargins left="0.511811024" right="0.511811024" top="0.78740157499999996" bottom="0.78740157499999996" header="0.31496062000000002" footer="0.31496062000000002"/>
  <drawing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C1869-2D51-4362-9C01-4CA64CE3E825}">
  <dimension ref="A1:AMJ1048568"/>
  <sheetViews>
    <sheetView topLeftCell="A4" workbookViewId="0">
      <selection activeCell="J29" sqref="J29"/>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247</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22" t="s">
        <v>5</v>
      </c>
      <c r="B6" s="122" t="s">
        <v>6</v>
      </c>
      <c r="C6" s="122" t="s">
        <v>7</v>
      </c>
      <c r="D6" s="122" t="s">
        <v>8</v>
      </c>
      <c r="E6" s="122" t="s">
        <v>9</v>
      </c>
      <c r="F6" s="122" t="s">
        <v>10</v>
      </c>
      <c r="G6" s="122" t="s">
        <v>11</v>
      </c>
      <c r="H6" s="122" t="s">
        <v>12</v>
      </c>
      <c r="I6" s="122" t="s">
        <v>13</v>
      </c>
      <c r="J6" s="122" t="s">
        <v>14</v>
      </c>
      <c r="K6" s="10"/>
      <c r="L6" s="11"/>
      <c r="M6" s="11"/>
      <c r="N6" s="11"/>
      <c r="O6" s="11"/>
      <c r="P6" s="11"/>
      <c r="Q6" s="11"/>
      <c r="R6" s="12"/>
      <c r="S6" s="12"/>
      <c r="T6" s="12"/>
      <c r="U6" s="12"/>
      <c r="V6" s="12"/>
      <c r="W6" s="12"/>
      <c r="X6" s="12"/>
      <c r="Y6" s="12"/>
      <c r="Z6" s="12"/>
      <c r="AA6" s="12"/>
      <c r="AB6" s="12"/>
      <c r="AC6" s="12"/>
      <c r="AD6" s="12"/>
    </row>
    <row r="7" spans="1:30" customFormat="1">
      <c r="A7" s="121" t="s">
        <v>15</v>
      </c>
      <c r="B7" s="13" t="s">
        <v>16</v>
      </c>
      <c r="C7" s="13"/>
      <c r="D7" s="13" t="s">
        <v>16</v>
      </c>
      <c r="E7" s="14"/>
      <c r="F7" s="121"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21" t="s">
        <v>240</v>
      </c>
      <c r="B8" s="13" t="s">
        <v>19</v>
      </c>
      <c r="C8" s="13"/>
      <c r="D8" s="13" t="s">
        <v>20</v>
      </c>
      <c r="E8" s="14"/>
      <c r="F8" s="121"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21" t="s">
        <v>22</v>
      </c>
      <c r="B9" s="13" t="s">
        <v>19</v>
      </c>
      <c r="C9" s="13"/>
      <c r="D9" s="13" t="s">
        <v>20</v>
      </c>
      <c r="E9" s="14"/>
      <c r="F9" s="121"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21" t="s">
        <v>23</v>
      </c>
      <c r="B10" s="13" t="s">
        <v>19</v>
      </c>
      <c r="C10" s="13"/>
      <c r="D10" s="13" t="s">
        <v>20</v>
      </c>
      <c r="E10" s="14"/>
      <c r="F10" s="121"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21" t="s">
        <v>235</v>
      </c>
      <c r="B11" s="13" t="s">
        <v>19</v>
      </c>
      <c r="C11" s="13"/>
      <c r="D11" s="13" t="s">
        <v>25</v>
      </c>
      <c r="E11" s="14"/>
      <c r="F11" s="121" t="s">
        <v>26</v>
      </c>
      <c r="G11" s="15">
        <v>0</v>
      </c>
      <c r="H11" s="15">
        <v>0</v>
      </c>
      <c r="I11" s="15">
        <v>10400</v>
      </c>
      <c r="J11" s="16">
        <f t="shared" si="0"/>
        <v>10400</v>
      </c>
      <c r="K11" s="17"/>
      <c r="L11" s="17"/>
      <c r="M11" s="17"/>
      <c r="N11" s="17"/>
      <c r="O11" s="17"/>
      <c r="P11" s="17"/>
      <c r="Q11" s="17"/>
      <c r="R11" s="6"/>
      <c r="S11" s="6"/>
      <c r="T11" s="6"/>
      <c r="U11" s="6"/>
      <c r="V11" s="6"/>
      <c r="W11" s="6"/>
      <c r="X11" s="6"/>
      <c r="Y11" s="6"/>
      <c r="Z11" s="6"/>
      <c r="AA11" s="6"/>
      <c r="AB11" s="6"/>
      <c r="AC11" s="6"/>
      <c r="AD11" s="6"/>
    </row>
    <row r="12" spans="1:30" customFormat="1">
      <c r="A12" s="121" t="s">
        <v>224</v>
      </c>
      <c r="B12" s="13" t="s">
        <v>19</v>
      </c>
      <c r="C12" s="13"/>
      <c r="D12" s="13" t="s">
        <v>20</v>
      </c>
      <c r="E12" s="14"/>
      <c r="F12" s="121"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21" t="s">
        <v>27</v>
      </c>
      <c r="B13" s="13" t="s">
        <v>28</v>
      </c>
      <c r="C13" s="13"/>
      <c r="D13" s="13" t="s">
        <v>20</v>
      </c>
      <c r="E13" s="14"/>
      <c r="F13" s="121"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21" t="s">
        <v>30</v>
      </c>
      <c r="B14" s="13" t="s">
        <v>28</v>
      </c>
      <c r="C14" s="13"/>
      <c r="D14" s="13" t="s">
        <v>20</v>
      </c>
      <c r="E14" s="14"/>
      <c r="F14" s="121"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21" t="s">
        <v>210</v>
      </c>
      <c r="B15" s="13" t="s">
        <v>28</v>
      </c>
      <c r="C15" s="13"/>
      <c r="D15" s="13" t="s">
        <v>20</v>
      </c>
      <c r="E15" s="14"/>
      <c r="F15" s="121"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21" t="s">
        <v>24</v>
      </c>
      <c r="B16" s="13" t="s">
        <v>28</v>
      </c>
      <c r="C16" s="13"/>
      <c r="D16" s="13" t="s">
        <v>20</v>
      </c>
      <c r="E16" s="14"/>
      <c r="F16" s="121"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21" t="s">
        <v>34</v>
      </c>
      <c r="B17" s="13" t="s">
        <v>35</v>
      </c>
      <c r="C17" s="13"/>
      <c r="D17" s="13" t="s">
        <v>20</v>
      </c>
      <c r="E17" s="14"/>
      <c r="F17" s="121" t="s">
        <v>31</v>
      </c>
      <c r="G17" s="15">
        <v>0</v>
      </c>
      <c r="H17" s="15">
        <v>1695.65</v>
      </c>
      <c r="I17" s="15">
        <v>0</v>
      </c>
      <c r="J17" s="16">
        <f t="shared" si="0"/>
        <v>1695.65</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21" t="s">
        <v>37</v>
      </c>
      <c r="B18" s="13" t="s">
        <v>35</v>
      </c>
      <c r="C18" s="13"/>
      <c r="D18" s="13" t="s">
        <v>20</v>
      </c>
      <c r="E18" s="14"/>
      <c r="F18" s="121"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21" t="s">
        <v>37</v>
      </c>
      <c r="B19" s="13" t="s">
        <v>35</v>
      </c>
      <c r="C19" s="13"/>
      <c r="D19" s="13" t="s">
        <v>20</v>
      </c>
      <c r="E19" s="14"/>
      <c r="F19" s="121"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21" t="s">
        <v>242</v>
      </c>
      <c r="B20" s="13" t="s">
        <v>35</v>
      </c>
      <c r="C20" s="13"/>
      <c r="D20" s="13" t="s">
        <v>20</v>
      </c>
      <c r="E20" s="14"/>
      <c r="F20" s="121"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21" t="s">
        <v>39</v>
      </c>
      <c r="B21" s="13" t="s">
        <v>40</v>
      </c>
      <c r="C21" s="13"/>
      <c r="D21" s="13" t="s">
        <v>20</v>
      </c>
      <c r="E21" s="14"/>
      <c r="F21" s="121"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21" t="s">
        <v>39</v>
      </c>
      <c r="B22" s="13" t="s">
        <v>40</v>
      </c>
      <c r="C22" s="13"/>
      <c r="D22" s="13" t="s">
        <v>20</v>
      </c>
      <c r="E22" s="14"/>
      <c r="F22" s="121"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21" t="s">
        <v>39</v>
      </c>
      <c r="B23" s="13" t="s">
        <v>40</v>
      </c>
      <c r="C23" s="13"/>
      <c r="D23" s="13" t="s">
        <v>20</v>
      </c>
      <c r="E23" s="14"/>
      <c r="F23" s="121"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21" t="s">
        <v>47</v>
      </c>
      <c r="B24" s="13" t="s">
        <v>40</v>
      </c>
      <c r="C24" s="13"/>
      <c r="D24" s="13" t="s">
        <v>20</v>
      </c>
      <c r="E24" s="14"/>
      <c r="F24" s="121"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21" t="s">
        <v>39</v>
      </c>
      <c r="B25" s="13" t="s">
        <v>40</v>
      </c>
      <c r="C25" s="13"/>
      <c r="D25" s="13" t="s">
        <v>20</v>
      </c>
      <c r="E25" s="14"/>
      <c r="F25" s="121"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21" t="s">
        <v>42</v>
      </c>
      <c r="B26" s="13" t="s">
        <v>43</v>
      </c>
      <c r="C26" s="13"/>
      <c r="D26" s="13" t="s">
        <v>20</v>
      </c>
      <c r="E26" s="14"/>
      <c r="F26" s="121"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21" t="s">
        <v>42</v>
      </c>
      <c r="B27" s="13" t="s">
        <v>43</v>
      </c>
      <c r="C27" s="13"/>
      <c r="D27" s="13" t="s">
        <v>20</v>
      </c>
      <c r="E27" s="14"/>
      <c r="F27" s="121"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21" t="s">
        <v>42</v>
      </c>
      <c r="B28" s="13" t="s">
        <v>43</v>
      </c>
      <c r="C28" s="13"/>
      <c r="D28" s="13" t="s">
        <v>20</v>
      </c>
      <c r="E28" s="14"/>
      <c r="F28" s="121"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21" t="s">
        <v>42</v>
      </c>
      <c r="B29" s="13" t="s">
        <v>43</v>
      </c>
      <c r="C29" s="13"/>
      <c r="D29" s="13" t="s">
        <v>20</v>
      </c>
      <c r="E29" s="14"/>
      <c r="F29" s="121" t="s">
        <v>31</v>
      </c>
      <c r="G29" s="15">
        <v>0</v>
      </c>
      <c r="H29" s="15">
        <v>0</v>
      </c>
      <c r="I29" s="15">
        <v>0</v>
      </c>
      <c r="J29" s="16">
        <f t="shared" si="0"/>
        <v>0</v>
      </c>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21" t="s">
        <v>49</v>
      </c>
      <c r="B30" s="13" t="s">
        <v>50</v>
      </c>
      <c r="C30" s="13"/>
      <c r="D30" s="13" t="s">
        <v>20</v>
      </c>
      <c r="E30" s="14"/>
      <c r="F30" s="121"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21" t="s">
        <v>52</v>
      </c>
      <c r="B31" s="13" t="s">
        <v>50</v>
      </c>
      <c r="C31" s="13"/>
      <c r="D31" s="13" t="s">
        <v>20</v>
      </c>
      <c r="E31" s="14"/>
      <c r="F31" s="121"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21" t="s">
        <v>54</v>
      </c>
      <c r="B32" s="13" t="s">
        <v>55</v>
      </c>
      <c r="C32" s="13"/>
      <c r="D32" s="13" t="s">
        <v>20</v>
      </c>
      <c r="E32" s="14"/>
      <c r="F32" s="121"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21" t="s">
        <v>54</v>
      </c>
      <c r="B33" s="13" t="s">
        <v>55</v>
      </c>
      <c r="C33" s="13"/>
      <c r="D33" s="13" t="s">
        <v>20</v>
      </c>
      <c r="E33" s="14"/>
      <c r="F33" s="121" t="s">
        <v>246</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21" t="s">
        <v>57</v>
      </c>
      <c r="B34" s="13" t="s">
        <v>55</v>
      </c>
      <c r="C34" s="13"/>
      <c r="D34" s="13" t="s">
        <v>20</v>
      </c>
      <c r="E34" s="14"/>
      <c r="F34" s="121"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21" t="s">
        <v>57</v>
      </c>
      <c r="B35" s="13" t="s">
        <v>55</v>
      </c>
      <c r="C35" s="13"/>
      <c r="D35" s="13" t="s">
        <v>20</v>
      </c>
      <c r="E35" s="14"/>
      <c r="F35" s="121"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21" t="s">
        <v>58</v>
      </c>
      <c r="B36" s="13" t="s">
        <v>59</v>
      </c>
      <c r="C36" s="13"/>
      <c r="D36" s="13" t="s">
        <v>20</v>
      </c>
      <c r="E36" s="14"/>
      <c r="F36" s="121"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21" t="s">
        <v>58</v>
      </c>
      <c r="B37" s="13" t="s">
        <v>59</v>
      </c>
      <c r="C37" s="13"/>
      <c r="D37" s="13" t="s">
        <v>20</v>
      </c>
      <c r="E37" s="50"/>
      <c r="F37" s="121"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22" t="s">
        <v>75</v>
      </c>
      <c r="B72" s="122" t="s">
        <v>76</v>
      </c>
      <c r="C72" s="122" t="s">
        <v>77</v>
      </c>
      <c r="D72" s="122" t="s">
        <v>78</v>
      </c>
      <c r="E72" s="122" t="s">
        <v>79</v>
      </c>
      <c r="F72" s="122" t="s">
        <v>80</v>
      </c>
      <c r="G72" s="122" t="s">
        <v>81</v>
      </c>
      <c r="H72" s="122" t="s">
        <v>82</v>
      </c>
      <c r="I72" s="122"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21" t="s">
        <v>219</v>
      </c>
      <c r="B73" s="36" t="s">
        <v>84</v>
      </c>
      <c r="C73" s="13"/>
      <c r="D73" s="13"/>
      <c r="E73" s="14"/>
      <c r="F73" s="121"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21" t="s">
        <v>85</v>
      </c>
      <c r="B74" s="36" t="s">
        <v>86</v>
      </c>
      <c r="C74" s="13"/>
      <c r="D74" s="13"/>
      <c r="E74" s="14"/>
      <c r="F74" s="121"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21" t="s">
        <v>233</v>
      </c>
      <c r="B75" s="36" t="s">
        <v>86</v>
      </c>
      <c r="C75" s="13"/>
      <c r="D75" s="13"/>
      <c r="E75" s="14"/>
      <c r="F75" s="121"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21" t="s">
        <v>88</v>
      </c>
      <c r="B76" s="36" t="s">
        <v>86</v>
      </c>
      <c r="C76" s="13"/>
      <c r="D76" s="13"/>
      <c r="E76" s="14"/>
      <c r="F76" s="121"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22" t="s">
        <v>100</v>
      </c>
      <c r="C86" s="122" t="s">
        <v>101</v>
      </c>
      <c r="D86" s="122" t="s">
        <v>102</v>
      </c>
      <c r="E86" s="122" t="s">
        <v>103</v>
      </c>
      <c r="F86" s="122" t="s">
        <v>104</v>
      </c>
      <c r="G86" s="122" t="s">
        <v>105</v>
      </c>
      <c r="H86" s="122" t="s">
        <v>106</v>
      </c>
      <c r="I86" s="122"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21" t="s">
        <v>108</v>
      </c>
      <c r="B87" s="36" t="s">
        <v>109</v>
      </c>
      <c r="C87" s="13"/>
      <c r="D87" s="13"/>
      <c r="E87" s="14"/>
      <c r="F87" s="44" t="s">
        <v>31</v>
      </c>
      <c r="G87" s="15">
        <v>0</v>
      </c>
      <c r="H87" s="15">
        <v>0</v>
      </c>
      <c r="I87" s="16">
        <v>0</v>
      </c>
      <c r="J87" s="17"/>
      <c r="K87" s="17"/>
      <c r="L87" s="17"/>
      <c r="M87" s="17"/>
      <c r="N87" s="17"/>
      <c r="O87" s="17"/>
      <c r="P87" s="17"/>
      <c r="Q87" s="17"/>
      <c r="R87" s="6"/>
      <c r="S87" s="6"/>
      <c r="T87" s="6"/>
      <c r="U87" s="6"/>
      <c r="V87" s="6"/>
      <c r="W87" s="6"/>
      <c r="X87" s="6"/>
      <c r="Y87" s="6"/>
      <c r="Z87" s="6"/>
      <c r="AA87" s="6"/>
      <c r="AB87" s="6"/>
      <c r="AC87" s="6"/>
      <c r="AD87" s="6"/>
    </row>
    <row r="88" spans="1:30" customFormat="1">
      <c r="A88" s="121" t="s">
        <v>111</v>
      </c>
      <c r="B88" s="36" t="s">
        <v>109</v>
      </c>
      <c r="C88" s="13"/>
      <c r="D88" s="13"/>
      <c r="E88" s="14"/>
      <c r="F88" s="45" t="s">
        <v>112</v>
      </c>
      <c r="G88" s="15">
        <v>0</v>
      </c>
      <c r="H88" s="15">
        <v>1392.8</v>
      </c>
      <c r="I88" s="16">
        <f t="shared" ref="I88:I95" si="1">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21" t="s">
        <v>114</v>
      </c>
      <c r="G89" s="15">
        <v>0</v>
      </c>
      <c r="H89" s="15">
        <v>1392.8</v>
      </c>
      <c r="I89" s="16">
        <f t="shared" si="1"/>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 t="shared" si="1"/>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 t="shared" si="1"/>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 t="shared" si="1"/>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6">
        <f t="shared" si="1"/>
        <v>0</v>
      </c>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 t="shared" si="1"/>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 t="shared" si="1"/>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6964</v>
      </c>
      <c r="I97" s="52">
        <f>SUMIF(B$87:B$95,B97,I$87:I$95)</f>
        <v>6964</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6964</v>
      </c>
      <c r="I100" s="42">
        <f>SUM(I97:I99)</f>
        <v>6964</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26695.24</v>
      </c>
      <c r="I103" s="42">
        <f>SUM(J69+I83+I100)</f>
        <v>26695.24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71:I71"/>
    <mergeCell ref="A1:J1"/>
    <mergeCell ref="A2:J2"/>
    <mergeCell ref="A3:J3"/>
    <mergeCell ref="B4:J4"/>
    <mergeCell ref="A5:J5"/>
    <mergeCell ref="A115:F115"/>
    <mergeCell ref="A85:I85"/>
    <mergeCell ref="A105:F105"/>
    <mergeCell ref="A106:F106"/>
    <mergeCell ref="A107:F107"/>
    <mergeCell ref="A108:F108"/>
    <mergeCell ref="A109:F109"/>
    <mergeCell ref="A110:F110"/>
    <mergeCell ref="A111:F111"/>
    <mergeCell ref="A112:F112"/>
    <mergeCell ref="A113:F113"/>
    <mergeCell ref="A114:F114"/>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76:F176"/>
    <mergeCell ref="A177:F177"/>
    <mergeCell ref="A178:F178"/>
    <mergeCell ref="A179:F179"/>
    <mergeCell ref="A180:F180"/>
  </mergeCells>
  <dataValidations count="3">
    <dataValidation type="list" allowBlank="1" sqref="B7:B36" xr:uid="{15FD79A2-0EF0-4393-90F0-318BAC61969D}">
      <formula1>"DAS,DAS-1,DAS-2,DAS-3,DAS-4,DAS-5,CAA-1,CAA-2,CAA-3,CAA-4,CAA-5"</formula1>
    </dataValidation>
    <dataValidation type="list" allowBlank="1" sqref="B73:B76 B87:B95" xr:uid="{BD35559A-1E5E-4C5A-9B59-A59DD8FD80A8}">
      <formula1>"FGS-1,FGS-2,FGS-3,FGA-1,FGA-2,FGA-3"</formula1>
    </dataValidation>
    <dataValidation type="list" allowBlank="1" sqref="D7:D36 D38:D40 D42:D44 D46:D48 D72:D75 D86:D94" xr:uid="{3400FC1C-70E4-49E2-B99B-755678F775C4}">
      <formula1>"AGP,CLH,CLT,COM,CTD,CTI,DES,DISP,ELE,ESG,EST,EXM,EXQ,EXR,FRQ,REV,VAGO"</formula1>
    </dataValidation>
  </dataValidations>
  <pageMargins left="0.511811024" right="0.511811024" top="0.78740157499999996" bottom="0.78740157499999996" header="0.31496062000000002" footer="0.31496062000000002"/>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3F204-B8B6-45AB-9FA2-CC10F12576AC}">
  <dimension ref="A1:AMJ1048568"/>
  <sheetViews>
    <sheetView topLeftCell="A31" workbookViewId="0">
      <selection activeCell="F53" sqref="F53"/>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247</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26" t="s">
        <v>5</v>
      </c>
      <c r="B6" s="126" t="s">
        <v>6</v>
      </c>
      <c r="C6" s="126" t="s">
        <v>7</v>
      </c>
      <c r="D6" s="126" t="s">
        <v>8</v>
      </c>
      <c r="E6" s="126" t="s">
        <v>9</v>
      </c>
      <c r="F6" s="126" t="s">
        <v>10</v>
      </c>
      <c r="G6" s="126" t="s">
        <v>11</v>
      </c>
      <c r="H6" s="126" t="s">
        <v>12</v>
      </c>
      <c r="I6" s="126" t="s">
        <v>13</v>
      </c>
      <c r="J6" s="126" t="s">
        <v>14</v>
      </c>
      <c r="K6" s="10"/>
      <c r="L6" s="11"/>
      <c r="M6" s="11"/>
      <c r="N6" s="11"/>
      <c r="O6" s="11"/>
      <c r="P6" s="11"/>
      <c r="Q6" s="11"/>
      <c r="R6" s="12"/>
      <c r="S6" s="12"/>
      <c r="T6" s="12"/>
      <c r="U6" s="12"/>
      <c r="V6" s="12"/>
      <c r="W6" s="12"/>
      <c r="X6" s="12"/>
      <c r="Y6" s="12"/>
      <c r="Z6" s="12"/>
      <c r="AA6" s="12"/>
      <c r="AB6" s="12"/>
      <c r="AC6" s="12"/>
      <c r="AD6" s="12"/>
    </row>
    <row r="7" spans="1:30" customFormat="1">
      <c r="A7" s="125" t="s">
        <v>15</v>
      </c>
      <c r="B7" s="13" t="s">
        <v>16</v>
      </c>
      <c r="C7" s="13"/>
      <c r="D7" s="13" t="s">
        <v>16</v>
      </c>
      <c r="E7" s="14"/>
      <c r="F7" s="125"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25" t="s">
        <v>240</v>
      </c>
      <c r="B8" s="13" t="s">
        <v>19</v>
      </c>
      <c r="C8" s="13"/>
      <c r="D8" s="13" t="s">
        <v>20</v>
      </c>
      <c r="E8" s="14"/>
      <c r="F8" s="125"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25" t="s">
        <v>22</v>
      </c>
      <c r="B9" s="13" t="s">
        <v>19</v>
      </c>
      <c r="C9" s="13"/>
      <c r="D9" s="13" t="s">
        <v>20</v>
      </c>
      <c r="E9" s="14"/>
      <c r="F9" s="125"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25" t="s">
        <v>23</v>
      </c>
      <c r="B10" s="13" t="s">
        <v>19</v>
      </c>
      <c r="C10" s="13"/>
      <c r="D10" s="13" t="s">
        <v>20</v>
      </c>
      <c r="E10" s="14"/>
      <c r="F10" s="125"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25" t="s">
        <v>235</v>
      </c>
      <c r="B11" s="13" t="s">
        <v>19</v>
      </c>
      <c r="C11" s="13"/>
      <c r="D11" s="13" t="s">
        <v>25</v>
      </c>
      <c r="E11" s="14"/>
      <c r="F11" s="125" t="s">
        <v>26</v>
      </c>
      <c r="G11" s="15">
        <v>0</v>
      </c>
      <c r="H11" s="15">
        <v>0</v>
      </c>
      <c r="I11" s="15">
        <v>10400</v>
      </c>
      <c r="J11" s="16">
        <f t="shared" si="0"/>
        <v>10400</v>
      </c>
      <c r="K11" s="17"/>
      <c r="L11" s="17"/>
      <c r="M11" s="17"/>
      <c r="N11" s="17"/>
      <c r="O11" s="17"/>
      <c r="P11" s="17"/>
      <c r="Q11" s="17"/>
      <c r="R11" s="6"/>
      <c r="S11" s="6"/>
      <c r="T11" s="6"/>
      <c r="U11" s="6"/>
      <c r="V11" s="6"/>
      <c r="W11" s="6"/>
      <c r="X11" s="6"/>
      <c r="Y11" s="6"/>
      <c r="Z11" s="6"/>
      <c r="AA11" s="6"/>
      <c r="AB11" s="6"/>
      <c r="AC11" s="6"/>
      <c r="AD11" s="6"/>
    </row>
    <row r="12" spans="1:30" customFormat="1">
      <c r="A12" s="125" t="s">
        <v>224</v>
      </c>
      <c r="B12" s="13" t="s">
        <v>19</v>
      </c>
      <c r="C12" s="13"/>
      <c r="D12" s="13" t="s">
        <v>20</v>
      </c>
      <c r="E12" s="14"/>
      <c r="F12" s="125"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25" t="s">
        <v>27</v>
      </c>
      <c r="B13" s="13" t="s">
        <v>28</v>
      </c>
      <c r="C13" s="13"/>
      <c r="D13" s="13" t="s">
        <v>20</v>
      </c>
      <c r="E13" s="14"/>
      <c r="F13" s="125"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25" t="s">
        <v>30</v>
      </c>
      <c r="B14" s="13" t="s">
        <v>28</v>
      </c>
      <c r="C14" s="13"/>
      <c r="D14" s="13" t="s">
        <v>20</v>
      </c>
      <c r="E14" s="14"/>
      <c r="F14" s="125"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25" t="s">
        <v>210</v>
      </c>
      <c r="B15" s="13" t="s">
        <v>28</v>
      </c>
      <c r="C15" s="13"/>
      <c r="D15" s="13" t="s">
        <v>20</v>
      </c>
      <c r="E15" s="14"/>
      <c r="F15" s="125"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25" t="s">
        <v>24</v>
      </c>
      <c r="B16" s="13" t="s">
        <v>28</v>
      </c>
      <c r="C16" s="13"/>
      <c r="D16" s="13" t="s">
        <v>20</v>
      </c>
      <c r="E16" s="14"/>
      <c r="F16" s="125"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25" t="s">
        <v>34</v>
      </c>
      <c r="B17" s="13" t="s">
        <v>35</v>
      </c>
      <c r="C17" s="13"/>
      <c r="D17" s="13" t="s">
        <v>20</v>
      </c>
      <c r="E17" s="14"/>
      <c r="F17" s="125" t="s">
        <v>248</v>
      </c>
      <c r="G17" s="15">
        <v>0</v>
      </c>
      <c r="H17" s="15">
        <v>1425.9</v>
      </c>
      <c r="I17" s="15">
        <v>5703.56</v>
      </c>
      <c r="J17" s="16">
        <f t="shared" si="0"/>
        <v>7129.4600000000009</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25" t="s">
        <v>37</v>
      </c>
      <c r="B18" s="13" t="s">
        <v>35</v>
      </c>
      <c r="C18" s="13"/>
      <c r="D18" s="13" t="s">
        <v>20</v>
      </c>
      <c r="E18" s="14"/>
      <c r="F18" s="125"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25" t="s">
        <v>37</v>
      </c>
      <c r="B19" s="13" t="s">
        <v>35</v>
      </c>
      <c r="C19" s="13"/>
      <c r="D19" s="13" t="s">
        <v>20</v>
      </c>
      <c r="E19" s="14"/>
      <c r="F19" s="125"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25" t="s">
        <v>242</v>
      </c>
      <c r="B20" s="13" t="s">
        <v>35</v>
      </c>
      <c r="C20" s="13"/>
      <c r="D20" s="13" t="s">
        <v>20</v>
      </c>
      <c r="E20" s="14"/>
      <c r="F20" s="125"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25" t="s">
        <v>39</v>
      </c>
      <c r="B21" s="13" t="s">
        <v>40</v>
      </c>
      <c r="C21" s="13"/>
      <c r="D21" s="13" t="s">
        <v>20</v>
      </c>
      <c r="E21" s="14"/>
      <c r="F21" s="125"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25" t="s">
        <v>39</v>
      </c>
      <c r="B22" s="13" t="s">
        <v>40</v>
      </c>
      <c r="C22" s="13"/>
      <c r="D22" s="13" t="s">
        <v>20</v>
      </c>
      <c r="E22" s="14"/>
      <c r="F22" s="125"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25" t="s">
        <v>39</v>
      </c>
      <c r="B23" s="13" t="s">
        <v>40</v>
      </c>
      <c r="C23" s="13"/>
      <c r="D23" s="13" t="s">
        <v>20</v>
      </c>
      <c r="E23" s="14"/>
      <c r="F23" s="125"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25" t="s">
        <v>47</v>
      </c>
      <c r="B24" s="13" t="s">
        <v>40</v>
      </c>
      <c r="C24" s="13"/>
      <c r="D24" s="13" t="s">
        <v>20</v>
      </c>
      <c r="E24" s="14"/>
      <c r="F24" s="125"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25" t="s">
        <v>39</v>
      </c>
      <c r="B25" s="13" t="s">
        <v>40</v>
      </c>
      <c r="C25" s="13"/>
      <c r="D25" s="13" t="s">
        <v>20</v>
      </c>
      <c r="E25" s="14"/>
      <c r="F25" s="125"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25" t="s">
        <v>42</v>
      </c>
      <c r="B26" s="13" t="s">
        <v>43</v>
      </c>
      <c r="C26" s="13"/>
      <c r="D26" s="13" t="s">
        <v>20</v>
      </c>
      <c r="E26" s="14"/>
      <c r="F26" s="125"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25" t="s">
        <v>42</v>
      </c>
      <c r="B27" s="13" t="s">
        <v>43</v>
      </c>
      <c r="C27" s="13"/>
      <c r="D27" s="13" t="s">
        <v>20</v>
      </c>
      <c r="E27" s="14"/>
      <c r="F27" s="125"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25" t="s">
        <v>42</v>
      </c>
      <c r="B28" s="13" t="s">
        <v>43</v>
      </c>
      <c r="C28" s="13"/>
      <c r="D28" s="13" t="s">
        <v>20</v>
      </c>
      <c r="E28" s="14"/>
      <c r="F28" s="125"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25" t="s">
        <v>42</v>
      </c>
      <c r="B29" s="13" t="s">
        <v>43</v>
      </c>
      <c r="C29" s="13"/>
      <c r="D29" s="13" t="s">
        <v>20</v>
      </c>
      <c r="E29" s="14"/>
      <c r="F29" s="125" t="s">
        <v>250</v>
      </c>
      <c r="G29" s="15">
        <v>0</v>
      </c>
      <c r="H29" s="15">
        <v>1079.06</v>
      </c>
      <c r="I29" s="15">
        <v>4316.21</v>
      </c>
      <c r="J29" s="16">
        <f t="shared" ref="J29" si="1">H29+I29</f>
        <v>5395.27</v>
      </c>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25" t="s">
        <v>49</v>
      </c>
      <c r="B30" s="13" t="s">
        <v>50</v>
      </c>
      <c r="C30" s="13"/>
      <c r="D30" s="13" t="s">
        <v>20</v>
      </c>
      <c r="E30" s="14"/>
      <c r="F30" s="125"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25" t="s">
        <v>52</v>
      </c>
      <c r="B31" s="13" t="s">
        <v>50</v>
      </c>
      <c r="C31" s="13"/>
      <c r="D31" s="13" t="s">
        <v>20</v>
      </c>
      <c r="E31" s="14"/>
      <c r="F31" s="125"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25" t="s">
        <v>54</v>
      </c>
      <c r="B32" s="13" t="s">
        <v>55</v>
      </c>
      <c r="C32" s="13"/>
      <c r="D32" s="13" t="s">
        <v>20</v>
      </c>
      <c r="E32" s="14"/>
      <c r="F32" s="125"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25" t="s">
        <v>54</v>
      </c>
      <c r="B33" s="13" t="s">
        <v>55</v>
      </c>
      <c r="C33" s="13"/>
      <c r="D33" s="13" t="s">
        <v>20</v>
      </c>
      <c r="E33" s="14"/>
      <c r="F33" s="125" t="s">
        <v>246</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25" t="s">
        <v>57</v>
      </c>
      <c r="B34" s="13" t="s">
        <v>55</v>
      </c>
      <c r="C34" s="13"/>
      <c r="D34" s="13" t="s">
        <v>20</v>
      </c>
      <c r="E34" s="14"/>
      <c r="F34" s="125"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25" t="s">
        <v>57</v>
      </c>
      <c r="B35" s="13" t="s">
        <v>55</v>
      </c>
      <c r="C35" s="13"/>
      <c r="D35" s="13" t="s">
        <v>20</v>
      </c>
      <c r="E35" s="14"/>
      <c r="F35" s="125"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25" t="s">
        <v>58</v>
      </c>
      <c r="B36" s="13" t="s">
        <v>59</v>
      </c>
      <c r="C36" s="13"/>
      <c r="D36" s="13" t="s">
        <v>20</v>
      </c>
      <c r="E36" s="14"/>
      <c r="F36" s="125"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25" t="s">
        <v>58</v>
      </c>
      <c r="B37" s="13" t="s">
        <v>59</v>
      </c>
      <c r="C37" s="13"/>
      <c r="D37" s="13" t="s">
        <v>20</v>
      </c>
      <c r="E37" s="50"/>
      <c r="F37" s="125"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249</v>
      </c>
      <c r="G38" s="23">
        <f>SUMIF($B$7:$B$52,"DAS",$G$7:$G$52)</f>
        <v>0</v>
      </c>
      <c r="H38" s="15">
        <v>500.99</v>
      </c>
      <c r="I38" s="15">
        <v>2003.96</v>
      </c>
      <c r="J38" s="16">
        <f t="shared" si="0"/>
        <v>2504.9499999999998</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26" t="s">
        <v>75</v>
      </c>
      <c r="B72" s="126" t="s">
        <v>76</v>
      </c>
      <c r="C72" s="126" t="s">
        <v>77</v>
      </c>
      <c r="D72" s="126" t="s">
        <v>78</v>
      </c>
      <c r="E72" s="126" t="s">
        <v>79</v>
      </c>
      <c r="F72" s="126" t="s">
        <v>80</v>
      </c>
      <c r="G72" s="126" t="s">
        <v>81</v>
      </c>
      <c r="H72" s="126" t="s">
        <v>82</v>
      </c>
      <c r="I72" s="126"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25" t="s">
        <v>219</v>
      </c>
      <c r="B73" s="36" t="s">
        <v>84</v>
      </c>
      <c r="C73" s="13"/>
      <c r="D73" s="13"/>
      <c r="E73" s="14"/>
      <c r="F73" s="125"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25" t="s">
        <v>85</v>
      </c>
      <c r="B74" s="36" t="s">
        <v>86</v>
      </c>
      <c r="C74" s="13"/>
      <c r="D74" s="13"/>
      <c r="E74" s="14"/>
      <c r="F74" s="125"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25" t="s">
        <v>233</v>
      </c>
      <c r="B75" s="36" t="s">
        <v>86</v>
      </c>
      <c r="C75" s="13"/>
      <c r="D75" s="13"/>
      <c r="E75" s="14"/>
      <c r="F75" s="125"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25" t="s">
        <v>88</v>
      </c>
      <c r="B76" s="36" t="s">
        <v>86</v>
      </c>
      <c r="C76" s="13"/>
      <c r="D76" s="13"/>
      <c r="E76" s="14"/>
      <c r="F76" s="125"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26" t="s">
        <v>100</v>
      </c>
      <c r="C86" s="126" t="s">
        <v>101</v>
      </c>
      <c r="D86" s="126" t="s">
        <v>102</v>
      </c>
      <c r="E86" s="126" t="s">
        <v>103</v>
      </c>
      <c r="F86" s="126" t="s">
        <v>104</v>
      </c>
      <c r="G86" s="126" t="s">
        <v>105</v>
      </c>
      <c r="H86" s="126" t="s">
        <v>106</v>
      </c>
      <c r="I86" s="126"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25" t="s">
        <v>108</v>
      </c>
      <c r="B87" s="36" t="s">
        <v>109</v>
      </c>
      <c r="C87" s="13"/>
      <c r="D87" s="13"/>
      <c r="E87" s="14"/>
      <c r="F87" s="44" t="s">
        <v>31</v>
      </c>
      <c r="G87" s="15">
        <v>0</v>
      </c>
      <c r="H87" s="15">
        <v>0</v>
      </c>
      <c r="I87" s="16">
        <v>0</v>
      </c>
      <c r="J87" s="17"/>
      <c r="K87" s="17"/>
      <c r="L87" s="17"/>
      <c r="M87" s="17"/>
      <c r="N87" s="17"/>
      <c r="O87" s="17"/>
      <c r="P87" s="17"/>
      <c r="Q87" s="17"/>
      <c r="R87" s="6"/>
      <c r="S87" s="6"/>
      <c r="T87" s="6"/>
      <c r="U87" s="6"/>
      <c r="V87" s="6"/>
      <c r="W87" s="6"/>
      <c r="X87" s="6"/>
      <c r="Y87" s="6"/>
      <c r="Z87" s="6"/>
      <c r="AA87" s="6"/>
      <c r="AB87" s="6"/>
      <c r="AC87" s="6"/>
      <c r="AD87" s="6"/>
    </row>
    <row r="88" spans="1:30" customFormat="1">
      <c r="A88" s="125" t="s">
        <v>111</v>
      </c>
      <c r="B88" s="36" t="s">
        <v>109</v>
      </c>
      <c r="C88" s="13"/>
      <c r="D88" s="13"/>
      <c r="E88" s="14"/>
      <c r="F88" s="45" t="s">
        <v>112</v>
      </c>
      <c r="G88" s="15">
        <v>0</v>
      </c>
      <c r="H88" s="15">
        <v>1392.8</v>
      </c>
      <c r="I88" s="16">
        <f t="shared" ref="I88:I95" si="2">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25" t="s">
        <v>114</v>
      </c>
      <c r="G89" s="15">
        <v>0</v>
      </c>
      <c r="H89" s="15">
        <v>1392.8</v>
      </c>
      <c r="I89" s="16">
        <f t="shared" si="2"/>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 t="shared" si="2"/>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 t="shared" si="2"/>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 t="shared" si="2"/>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6">
        <f t="shared" si="2"/>
        <v>0</v>
      </c>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 t="shared" si="2"/>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 t="shared" si="2"/>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6964</v>
      </c>
      <c r="I97" s="52">
        <f>SUMIF(B$87:B$95,B97,I$87:I$95)</f>
        <v>6964</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6964</v>
      </c>
      <c r="I100" s="42">
        <f>SUM(I97:I99)</f>
        <v>6964</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26695.24</v>
      </c>
      <c r="I103" s="42">
        <f>SUM(J69+I83+I100)</f>
        <v>26695.24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71:I71"/>
    <mergeCell ref="A1:J1"/>
    <mergeCell ref="A2:J2"/>
    <mergeCell ref="A3:J3"/>
    <mergeCell ref="B4:J4"/>
    <mergeCell ref="A5:J5"/>
    <mergeCell ref="A115:F115"/>
    <mergeCell ref="A85:I85"/>
    <mergeCell ref="A105:F105"/>
    <mergeCell ref="A106:F106"/>
    <mergeCell ref="A107:F107"/>
    <mergeCell ref="A108:F108"/>
    <mergeCell ref="A109:F109"/>
    <mergeCell ref="A110:F110"/>
    <mergeCell ref="A111:F111"/>
    <mergeCell ref="A112:F112"/>
    <mergeCell ref="A113:F113"/>
    <mergeCell ref="A114:F114"/>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76:F176"/>
    <mergeCell ref="A177:F177"/>
    <mergeCell ref="A178:F178"/>
    <mergeCell ref="A179:F179"/>
    <mergeCell ref="A180:F180"/>
  </mergeCells>
  <dataValidations count="3">
    <dataValidation type="list" allowBlank="1" sqref="D86:D94 D38:D40 D42:D44 D46:D48 D72:D75 D7:D36" xr:uid="{84CFE456-9063-4741-B1E4-8D984F4B5C79}">
      <formula1>"AGP,CLH,CLT,COM,CTD,CTI,DES,DISP,ELE,ESG,EST,EXM,EXQ,EXR,FRQ,REV,VAGO"</formula1>
    </dataValidation>
    <dataValidation type="list" allowBlank="1" sqref="B73:B76 B87:B95" xr:uid="{48F08AE5-83A9-4CD1-85E3-44C964329AFE}">
      <formula1>"FGS-1,FGS-2,FGS-3,FGA-1,FGA-2,FGA-3"</formula1>
    </dataValidation>
    <dataValidation type="list" allowBlank="1" sqref="B7:B36" xr:uid="{9D958312-AA9C-42FF-AE25-DF9830A5157B}">
      <formula1>"DAS,DAS-1,DAS-2,DAS-3,DAS-4,DAS-5,CAA-1,CAA-2,CAA-3,CAA-4,CAA-5"</formula1>
    </dataValidation>
  </dataValidations>
  <pageMargins left="0.511811024" right="0.511811024" top="0.78740157499999996" bottom="0.78740157499999996" header="0.31496062000000002" footer="0.31496062000000002"/>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53DC8-7621-4D69-B31E-BEC103AC15A9}">
  <dimension ref="A1:AMJ1048568"/>
  <sheetViews>
    <sheetView tabSelected="1" workbookViewId="0">
      <selection activeCell="F7" sqref="F7"/>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251</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27" t="s">
        <v>5</v>
      </c>
      <c r="B6" s="127" t="s">
        <v>6</v>
      </c>
      <c r="C6" s="127" t="s">
        <v>7</v>
      </c>
      <c r="D6" s="127" t="s">
        <v>8</v>
      </c>
      <c r="E6" s="127" t="s">
        <v>9</v>
      </c>
      <c r="F6" s="127" t="s">
        <v>10</v>
      </c>
      <c r="G6" s="127" t="s">
        <v>11</v>
      </c>
      <c r="H6" s="127" t="s">
        <v>12</v>
      </c>
      <c r="I6" s="127" t="s">
        <v>13</v>
      </c>
      <c r="J6" s="127" t="s">
        <v>14</v>
      </c>
      <c r="K6" s="10"/>
      <c r="L6" s="11"/>
      <c r="M6" s="11"/>
      <c r="N6" s="11"/>
      <c r="O6" s="11"/>
      <c r="P6" s="11"/>
      <c r="Q6" s="11"/>
      <c r="R6" s="12"/>
      <c r="S6" s="12"/>
      <c r="T6" s="12"/>
      <c r="U6" s="12"/>
      <c r="V6" s="12"/>
      <c r="W6" s="12"/>
      <c r="X6" s="12"/>
      <c r="Y6" s="12"/>
      <c r="Z6" s="12"/>
      <c r="AA6" s="12"/>
      <c r="AB6" s="12"/>
      <c r="AC6" s="12"/>
      <c r="AD6" s="12"/>
    </row>
    <row r="7" spans="1:30" customFormat="1">
      <c r="A7" s="128" t="s">
        <v>15</v>
      </c>
      <c r="B7" s="13" t="s">
        <v>16</v>
      </c>
      <c r="C7" s="13"/>
      <c r="D7" s="13" t="s">
        <v>16</v>
      </c>
      <c r="E7" s="14"/>
      <c r="F7" s="128"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28" t="s">
        <v>240</v>
      </c>
      <c r="B8" s="13" t="s">
        <v>19</v>
      </c>
      <c r="C8" s="13"/>
      <c r="D8" s="13" t="s">
        <v>20</v>
      </c>
      <c r="E8" s="14"/>
      <c r="F8" s="128"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28" t="s">
        <v>22</v>
      </c>
      <c r="B9" s="13" t="s">
        <v>19</v>
      </c>
      <c r="C9" s="13"/>
      <c r="D9" s="13" t="s">
        <v>20</v>
      </c>
      <c r="E9" s="14"/>
      <c r="F9" s="128"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28" t="s">
        <v>23</v>
      </c>
      <c r="B10" s="13" t="s">
        <v>19</v>
      </c>
      <c r="C10" s="13"/>
      <c r="D10" s="13" t="s">
        <v>20</v>
      </c>
      <c r="E10" s="14"/>
      <c r="F10" s="128"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28" t="s">
        <v>235</v>
      </c>
      <c r="B11" s="13" t="s">
        <v>19</v>
      </c>
      <c r="C11" s="13"/>
      <c r="D11" s="13" t="s">
        <v>25</v>
      </c>
      <c r="E11" s="14"/>
      <c r="F11" s="128" t="s">
        <v>26</v>
      </c>
      <c r="G11" s="15">
        <v>0</v>
      </c>
      <c r="H11" s="15">
        <v>0</v>
      </c>
      <c r="I11" s="15">
        <v>10400</v>
      </c>
      <c r="J11" s="16">
        <f t="shared" si="0"/>
        <v>10400</v>
      </c>
      <c r="K11" s="17"/>
      <c r="L11" s="17"/>
      <c r="M11" s="17"/>
      <c r="N11" s="17"/>
      <c r="O11" s="17"/>
      <c r="P11" s="17"/>
      <c r="Q11" s="17"/>
      <c r="R11" s="6"/>
      <c r="S11" s="6"/>
      <c r="T11" s="6"/>
      <c r="U11" s="6"/>
      <c r="V11" s="6"/>
      <c r="W11" s="6"/>
      <c r="X11" s="6"/>
      <c r="Y11" s="6"/>
      <c r="Z11" s="6"/>
      <c r="AA11" s="6"/>
      <c r="AB11" s="6"/>
      <c r="AC11" s="6"/>
      <c r="AD11" s="6"/>
    </row>
    <row r="12" spans="1:30" customFormat="1">
      <c r="A12" s="128" t="s">
        <v>224</v>
      </c>
      <c r="B12" s="13" t="s">
        <v>19</v>
      </c>
      <c r="C12" s="13"/>
      <c r="D12" s="13" t="s">
        <v>20</v>
      </c>
      <c r="E12" s="14"/>
      <c r="F12" s="128"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28" t="s">
        <v>27</v>
      </c>
      <c r="B13" s="13" t="s">
        <v>28</v>
      </c>
      <c r="C13" s="13"/>
      <c r="D13" s="13" t="s">
        <v>20</v>
      </c>
      <c r="E13" s="14"/>
      <c r="F13" s="128"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28" t="s">
        <v>30</v>
      </c>
      <c r="B14" s="13" t="s">
        <v>28</v>
      </c>
      <c r="C14" s="13"/>
      <c r="D14" s="13" t="s">
        <v>20</v>
      </c>
      <c r="E14" s="14"/>
      <c r="F14" s="128"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28" t="s">
        <v>210</v>
      </c>
      <c r="B15" s="13" t="s">
        <v>28</v>
      </c>
      <c r="C15" s="13"/>
      <c r="D15" s="13" t="s">
        <v>20</v>
      </c>
      <c r="E15" s="14"/>
      <c r="F15" s="128"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28" t="s">
        <v>24</v>
      </c>
      <c r="B16" s="13" t="s">
        <v>28</v>
      </c>
      <c r="C16" s="13"/>
      <c r="D16" s="13" t="s">
        <v>20</v>
      </c>
      <c r="E16" s="14"/>
      <c r="F16" s="128"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28" t="s">
        <v>34</v>
      </c>
      <c r="B17" s="13" t="s">
        <v>35</v>
      </c>
      <c r="C17" s="13"/>
      <c r="D17" s="13" t="s">
        <v>20</v>
      </c>
      <c r="E17" s="14"/>
      <c r="F17" s="128" t="s">
        <v>248</v>
      </c>
      <c r="G17" s="15">
        <v>0</v>
      </c>
      <c r="H17" s="15">
        <v>1425.9</v>
      </c>
      <c r="I17" s="15">
        <v>5703.56</v>
      </c>
      <c r="J17" s="16">
        <f t="shared" si="0"/>
        <v>7129.4600000000009</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28" t="s">
        <v>37</v>
      </c>
      <c r="B18" s="13" t="s">
        <v>35</v>
      </c>
      <c r="C18" s="13"/>
      <c r="D18" s="13" t="s">
        <v>20</v>
      </c>
      <c r="E18" s="14"/>
      <c r="F18" s="128"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28" t="s">
        <v>37</v>
      </c>
      <c r="B19" s="13" t="s">
        <v>35</v>
      </c>
      <c r="C19" s="13"/>
      <c r="D19" s="13" t="s">
        <v>20</v>
      </c>
      <c r="E19" s="14"/>
      <c r="F19" s="128"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28" t="s">
        <v>242</v>
      </c>
      <c r="B20" s="13" t="s">
        <v>35</v>
      </c>
      <c r="C20" s="13"/>
      <c r="D20" s="13" t="s">
        <v>20</v>
      </c>
      <c r="E20" s="14"/>
      <c r="F20" s="128"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28" t="s">
        <v>39</v>
      </c>
      <c r="B21" s="13" t="s">
        <v>40</v>
      </c>
      <c r="C21" s="13"/>
      <c r="D21" s="13" t="s">
        <v>20</v>
      </c>
      <c r="E21" s="14"/>
      <c r="F21" s="128"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28" t="s">
        <v>39</v>
      </c>
      <c r="B22" s="13" t="s">
        <v>40</v>
      </c>
      <c r="C22" s="13"/>
      <c r="D22" s="13" t="s">
        <v>20</v>
      </c>
      <c r="E22" s="14"/>
      <c r="F22" s="128"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28" t="s">
        <v>39</v>
      </c>
      <c r="B23" s="13" t="s">
        <v>40</v>
      </c>
      <c r="C23" s="13"/>
      <c r="D23" s="13" t="s">
        <v>20</v>
      </c>
      <c r="E23" s="14"/>
      <c r="F23" s="128"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28" t="s">
        <v>47</v>
      </c>
      <c r="B24" s="13" t="s">
        <v>40</v>
      </c>
      <c r="C24" s="13"/>
      <c r="D24" s="13" t="s">
        <v>20</v>
      </c>
      <c r="E24" s="14"/>
      <c r="F24" s="128"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28" t="s">
        <v>39</v>
      </c>
      <c r="B25" s="13" t="s">
        <v>40</v>
      </c>
      <c r="C25" s="13"/>
      <c r="D25" s="13" t="s">
        <v>20</v>
      </c>
      <c r="E25" s="14"/>
      <c r="F25" s="128"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28" t="s">
        <v>42</v>
      </c>
      <c r="B26" s="13" t="s">
        <v>43</v>
      </c>
      <c r="C26" s="13"/>
      <c r="D26" s="13" t="s">
        <v>20</v>
      </c>
      <c r="E26" s="14"/>
      <c r="F26" s="128"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28" t="s">
        <v>42</v>
      </c>
      <c r="B27" s="13" t="s">
        <v>43</v>
      </c>
      <c r="C27" s="13"/>
      <c r="D27" s="13" t="s">
        <v>20</v>
      </c>
      <c r="E27" s="14"/>
      <c r="F27" s="128"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28" t="s">
        <v>42</v>
      </c>
      <c r="B28" s="13" t="s">
        <v>43</v>
      </c>
      <c r="C28" s="13"/>
      <c r="D28" s="13" t="s">
        <v>20</v>
      </c>
      <c r="E28" s="14"/>
      <c r="F28" s="128"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28" t="s">
        <v>42</v>
      </c>
      <c r="B29" s="13" t="s">
        <v>43</v>
      </c>
      <c r="C29" s="13"/>
      <c r="D29" s="13" t="s">
        <v>20</v>
      </c>
      <c r="E29" s="14"/>
      <c r="F29" s="128" t="s">
        <v>250</v>
      </c>
      <c r="G29" s="15">
        <v>0</v>
      </c>
      <c r="H29" s="15">
        <v>1079.06</v>
      </c>
      <c r="I29" s="15">
        <v>4316.21</v>
      </c>
      <c r="J29" s="16">
        <f t="shared" si="0"/>
        <v>5395.27</v>
      </c>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28" t="s">
        <v>49</v>
      </c>
      <c r="B30" s="13" t="s">
        <v>50</v>
      </c>
      <c r="C30" s="13"/>
      <c r="D30" s="13" t="s">
        <v>20</v>
      </c>
      <c r="E30" s="14"/>
      <c r="F30" s="128"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28" t="s">
        <v>52</v>
      </c>
      <c r="B31" s="13" t="s">
        <v>50</v>
      </c>
      <c r="C31" s="13"/>
      <c r="D31" s="13" t="s">
        <v>20</v>
      </c>
      <c r="E31" s="14"/>
      <c r="F31" s="128"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28" t="s">
        <v>54</v>
      </c>
      <c r="B32" s="13" t="s">
        <v>55</v>
      </c>
      <c r="C32" s="13"/>
      <c r="D32" s="13" t="s">
        <v>20</v>
      </c>
      <c r="E32" s="14"/>
      <c r="F32" s="128"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28" t="s">
        <v>54</v>
      </c>
      <c r="B33" s="13" t="s">
        <v>55</v>
      </c>
      <c r="C33" s="13"/>
      <c r="D33" s="13" t="s">
        <v>20</v>
      </c>
      <c r="E33" s="14"/>
      <c r="F33" s="128" t="s">
        <v>246</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28" t="s">
        <v>57</v>
      </c>
      <c r="B34" s="13" t="s">
        <v>55</v>
      </c>
      <c r="C34" s="13"/>
      <c r="D34" s="13" t="s">
        <v>20</v>
      </c>
      <c r="E34" s="14"/>
      <c r="F34" s="128" t="s">
        <v>252</v>
      </c>
      <c r="G34" s="15">
        <v>0</v>
      </c>
      <c r="H34" s="15">
        <v>770.75</v>
      </c>
      <c r="I34" s="15">
        <v>3083.01</v>
      </c>
      <c r="J34" s="16">
        <f t="shared" si="0"/>
        <v>3853.76</v>
      </c>
      <c r="K34" s="17"/>
      <c r="L34" s="17"/>
      <c r="M34" s="17"/>
      <c r="N34" s="17"/>
      <c r="O34" s="17"/>
      <c r="P34" s="17"/>
      <c r="Q34" s="17"/>
      <c r="R34" s="6"/>
      <c r="S34" s="6"/>
      <c r="T34" s="6"/>
      <c r="U34" s="6"/>
      <c r="V34" s="6"/>
      <c r="W34" s="6"/>
      <c r="X34" s="6"/>
      <c r="Y34" s="6"/>
      <c r="Z34" s="6"/>
      <c r="AA34" s="6"/>
      <c r="AB34" s="6"/>
      <c r="AC34" s="6"/>
      <c r="AD34" s="6"/>
    </row>
    <row r="35" spans="1:30" customFormat="1">
      <c r="A35" s="128" t="s">
        <v>57</v>
      </c>
      <c r="B35" s="13" t="s">
        <v>55</v>
      </c>
      <c r="C35" s="13"/>
      <c r="D35" s="13" t="s">
        <v>20</v>
      </c>
      <c r="E35" s="14"/>
      <c r="F35" s="128"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28" t="s">
        <v>58</v>
      </c>
      <c r="B36" s="13" t="s">
        <v>59</v>
      </c>
      <c r="C36" s="13"/>
      <c r="D36" s="13" t="s">
        <v>20</v>
      </c>
      <c r="E36" s="14"/>
      <c r="F36" s="128"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28" t="s">
        <v>58</v>
      </c>
      <c r="B37" s="13" t="s">
        <v>59</v>
      </c>
      <c r="C37" s="13"/>
      <c r="D37" s="13" t="s">
        <v>20</v>
      </c>
      <c r="E37" s="50"/>
      <c r="F37" s="128"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249</v>
      </c>
      <c r="G38" s="23">
        <f>SUMIF($B$7:$B$52,"DAS",$G$7:$G$52)</f>
        <v>0</v>
      </c>
      <c r="H38" s="15">
        <v>500.99</v>
      </c>
      <c r="I38" s="15">
        <v>2003.96</v>
      </c>
      <c r="J38" s="16">
        <f t="shared" si="0"/>
        <v>2504.9499999999998</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27" t="s">
        <v>75</v>
      </c>
      <c r="B72" s="127" t="s">
        <v>76</v>
      </c>
      <c r="C72" s="127" t="s">
        <v>77</v>
      </c>
      <c r="D72" s="127" t="s">
        <v>78</v>
      </c>
      <c r="E72" s="127" t="s">
        <v>79</v>
      </c>
      <c r="F72" s="127" t="s">
        <v>80</v>
      </c>
      <c r="G72" s="127" t="s">
        <v>81</v>
      </c>
      <c r="H72" s="127" t="s">
        <v>82</v>
      </c>
      <c r="I72" s="127"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28" t="s">
        <v>219</v>
      </c>
      <c r="B73" s="36" t="s">
        <v>84</v>
      </c>
      <c r="C73" s="13"/>
      <c r="D73" s="13"/>
      <c r="E73" s="14"/>
      <c r="F73" s="128"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28" t="s">
        <v>85</v>
      </c>
      <c r="B74" s="36" t="s">
        <v>86</v>
      </c>
      <c r="C74" s="13"/>
      <c r="D74" s="13"/>
      <c r="E74" s="14"/>
      <c r="F74" s="128"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28" t="s">
        <v>233</v>
      </c>
      <c r="B75" s="36" t="s">
        <v>86</v>
      </c>
      <c r="C75" s="13"/>
      <c r="D75" s="13"/>
      <c r="E75" s="14"/>
      <c r="F75" s="128"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28" t="s">
        <v>88</v>
      </c>
      <c r="B76" s="36" t="s">
        <v>86</v>
      </c>
      <c r="C76" s="13"/>
      <c r="D76" s="13"/>
      <c r="E76" s="14"/>
      <c r="F76" s="128"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27" t="s">
        <v>100</v>
      </c>
      <c r="C86" s="127" t="s">
        <v>101</v>
      </c>
      <c r="D86" s="127" t="s">
        <v>102</v>
      </c>
      <c r="E86" s="127" t="s">
        <v>103</v>
      </c>
      <c r="F86" s="127" t="s">
        <v>104</v>
      </c>
      <c r="G86" s="127" t="s">
        <v>105</v>
      </c>
      <c r="H86" s="127" t="s">
        <v>106</v>
      </c>
      <c r="I86" s="127"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28" t="s">
        <v>108</v>
      </c>
      <c r="B87" s="36" t="s">
        <v>109</v>
      </c>
      <c r="C87" s="13"/>
      <c r="D87" s="13"/>
      <c r="E87" s="14"/>
      <c r="F87" s="44" t="s">
        <v>31</v>
      </c>
      <c r="G87" s="15">
        <v>0</v>
      </c>
      <c r="H87" s="15">
        <v>0</v>
      </c>
      <c r="I87" s="16">
        <v>0</v>
      </c>
      <c r="J87" s="17"/>
      <c r="K87" s="17"/>
      <c r="L87" s="17"/>
      <c r="M87" s="17"/>
      <c r="N87" s="17"/>
      <c r="O87" s="17"/>
      <c r="P87" s="17"/>
      <c r="Q87" s="17"/>
      <c r="R87" s="6"/>
      <c r="S87" s="6"/>
      <c r="T87" s="6"/>
      <c r="U87" s="6"/>
      <c r="V87" s="6"/>
      <c r="W87" s="6"/>
      <c r="X87" s="6"/>
      <c r="Y87" s="6"/>
      <c r="Z87" s="6"/>
      <c r="AA87" s="6"/>
      <c r="AB87" s="6"/>
      <c r="AC87" s="6"/>
      <c r="AD87" s="6"/>
    </row>
    <row r="88" spans="1:30" customFormat="1">
      <c r="A88" s="128" t="s">
        <v>111</v>
      </c>
      <c r="B88" s="36" t="s">
        <v>109</v>
      </c>
      <c r="C88" s="13"/>
      <c r="D88" s="13"/>
      <c r="E88" s="14"/>
      <c r="F88" s="45" t="s">
        <v>112</v>
      </c>
      <c r="G88" s="15">
        <v>0</v>
      </c>
      <c r="H88" s="15">
        <v>1392.8</v>
      </c>
      <c r="I88" s="16">
        <f t="shared" ref="I88:I95" si="1">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28" t="s">
        <v>114</v>
      </c>
      <c r="G89" s="15">
        <v>0</v>
      </c>
      <c r="H89" s="15">
        <v>1392.8</v>
      </c>
      <c r="I89" s="16">
        <f t="shared" si="1"/>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 t="shared" si="1"/>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 t="shared" si="1"/>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 t="shared" si="1"/>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6">
        <f t="shared" si="1"/>
        <v>0</v>
      </c>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 t="shared" si="1"/>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 t="shared" si="1"/>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5</v>
      </c>
      <c r="D97" s="29">
        <v>2</v>
      </c>
      <c r="E97" s="29">
        <v>7</v>
      </c>
      <c r="F97" s="39"/>
      <c r="G97" s="16">
        <f>SUMIF($B$87:$B$95,"FGS-1",$G$87:$G$95)</f>
        <v>0</v>
      </c>
      <c r="H97" s="16">
        <f>SUMIF(B87:B95,B97,H87:H95)</f>
        <v>6964</v>
      </c>
      <c r="I97" s="52">
        <f>SUMIF(B$87:B$95,B97,I$87:I$95)</f>
        <v>6964</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5</v>
      </c>
      <c r="D100" s="26">
        <f>SUM(D97:D99)</f>
        <v>4</v>
      </c>
      <c r="E100" s="26">
        <f>SUM(E97:E99)</f>
        <v>9</v>
      </c>
      <c r="F100" s="37"/>
      <c r="G100" s="42">
        <f>SUM(G97:G99)</f>
        <v>0</v>
      </c>
      <c r="H100" s="42">
        <f>SUM(H97:H99)</f>
        <v>6964</v>
      </c>
      <c r="I100" s="42">
        <f>SUM(I97:I99)</f>
        <v>6964</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37</v>
      </c>
      <c r="D103" s="26">
        <f>SUM(D69+D83+D100)</f>
        <v>4</v>
      </c>
      <c r="E103" s="26">
        <f>SUM(E69+E83+E100)</f>
        <v>41</v>
      </c>
      <c r="F103" s="27"/>
      <c r="G103" s="42">
        <f>SUM(H69+G83+G100)</f>
        <v>0</v>
      </c>
      <c r="H103" s="42">
        <f>SUM(I69+H83+H100)</f>
        <v>26695.24</v>
      </c>
      <c r="I103" s="42">
        <f>SUM(J69+I83+I100)</f>
        <v>26695.24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176:F176"/>
    <mergeCell ref="A177:F177"/>
    <mergeCell ref="A178:F178"/>
    <mergeCell ref="A179:F179"/>
    <mergeCell ref="A180:F180"/>
    <mergeCell ref="A170:F170"/>
    <mergeCell ref="A171:F171"/>
    <mergeCell ref="A172:F172"/>
    <mergeCell ref="A173:F173"/>
    <mergeCell ref="A174:F174"/>
    <mergeCell ref="A175:F175"/>
    <mergeCell ref="A164:F164"/>
    <mergeCell ref="A165:F165"/>
    <mergeCell ref="A166:F166"/>
    <mergeCell ref="A167:F167"/>
    <mergeCell ref="A168:F168"/>
    <mergeCell ref="A169:F169"/>
    <mergeCell ref="A158:F158"/>
    <mergeCell ref="A159:F159"/>
    <mergeCell ref="A160:F160"/>
    <mergeCell ref="A161:F161"/>
    <mergeCell ref="A162:F162"/>
    <mergeCell ref="A163:F163"/>
    <mergeCell ref="A152:F152"/>
    <mergeCell ref="A153:F153"/>
    <mergeCell ref="A154:F154"/>
    <mergeCell ref="A155:F155"/>
    <mergeCell ref="A156:F156"/>
    <mergeCell ref="A157:F157"/>
    <mergeCell ref="A146:F146"/>
    <mergeCell ref="A147:F147"/>
    <mergeCell ref="A148:F148"/>
    <mergeCell ref="A149:F149"/>
    <mergeCell ref="A150:F150"/>
    <mergeCell ref="A151:F151"/>
    <mergeCell ref="A140:F140"/>
    <mergeCell ref="A141:F141"/>
    <mergeCell ref="A142:F142"/>
    <mergeCell ref="A143:F143"/>
    <mergeCell ref="A144:F144"/>
    <mergeCell ref="A145:F145"/>
    <mergeCell ref="A134:F134"/>
    <mergeCell ref="A135:F135"/>
    <mergeCell ref="A136:F136"/>
    <mergeCell ref="A137:F137"/>
    <mergeCell ref="A138:F138"/>
    <mergeCell ref="A139:F139"/>
    <mergeCell ref="A128:F128"/>
    <mergeCell ref="A129:F129"/>
    <mergeCell ref="A130:F130"/>
    <mergeCell ref="A131:F131"/>
    <mergeCell ref="A132:F132"/>
    <mergeCell ref="A133:F133"/>
    <mergeCell ref="A122:F122"/>
    <mergeCell ref="A123:F123"/>
    <mergeCell ref="A124:F124"/>
    <mergeCell ref="A125:F125"/>
    <mergeCell ref="A126:F126"/>
    <mergeCell ref="A127:F127"/>
    <mergeCell ref="A116:F116"/>
    <mergeCell ref="A117:F117"/>
    <mergeCell ref="A118:F118"/>
    <mergeCell ref="A119:F119"/>
    <mergeCell ref="A120:F120"/>
    <mergeCell ref="A121:F121"/>
    <mergeCell ref="A110:F110"/>
    <mergeCell ref="A111:F111"/>
    <mergeCell ref="A112:F112"/>
    <mergeCell ref="A113:F113"/>
    <mergeCell ref="A114:F114"/>
    <mergeCell ref="A115:F115"/>
    <mergeCell ref="A85:I85"/>
    <mergeCell ref="A105:F105"/>
    <mergeCell ref="A106:F106"/>
    <mergeCell ref="A107:F107"/>
    <mergeCell ref="A108:F108"/>
    <mergeCell ref="A109:F109"/>
    <mergeCell ref="A1:J1"/>
    <mergeCell ref="A2:J2"/>
    <mergeCell ref="A3:J3"/>
    <mergeCell ref="B4:J4"/>
    <mergeCell ref="A5:J5"/>
    <mergeCell ref="A71:I71"/>
  </mergeCells>
  <dataValidations count="3">
    <dataValidation type="list" allowBlank="1" sqref="B7:B36" xr:uid="{D09D0F91-89A7-4F34-AF1D-A042A8DAEC00}">
      <formula1>"DAS,DAS-1,DAS-2,DAS-3,DAS-4,DAS-5,CAA-1,CAA-2,CAA-3,CAA-4,CAA-5"</formula1>
    </dataValidation>
    <dataValidation type="list" allowBlank="1" sqref="B73:B76 B87:B95" xr:uid="{F582A55B-2307-4548-95F8-096BC1ED14D1}">
      <formula1>"FGS-1,FGS-2,FGS-3,FGA-1,FGA-2,FGA-3"</formula1>
    </dataValidation>
    <dataValidation type="list" allowBlank="1" sqref="D86:D94 D38:D40 D42:D44 D46:D48 D72:D75 D7:D36" xr:uid="{E8AA62CF-C61B-4D42-AB64-261C55E7A0EB}">
      <formula1>"AGP,CLH,CLT,COM,CTD,CTI,DES,DISP,ELE,ESG,EST,EXM,EXQ,EXR,FRQ,REV,VAGO"</formula1>
    </dataValidation>
  </dataValidations>
  <pageMargins left="0.511811024" right="0.511811024" top="0.78740157499999996" bottom="0.78740157499999996" header="0.31496062000000002" footer="0.31496062000000002"/>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A4BD9-64E2-43EF-86A3-F4931B89E5AB}">
  <dimension ref="A1:AMJ1048568"/>
  <sheetViews>
    <sheetView topLeftCell="A19" workbookViewId="0">
      <selection activeCell="F21" sqref="F21"/>
    </sheetView>
  </sheetViews>
  <sheetFormatPr defaultRowHeight="15" customHeight="1"/>
  <cols>
    <col min="1" max="1" width="53.125" style="58" customWidth="1"/>
    <col min="2" max="2" width="12.25" style="58" customWidth="1"/>
    <col min="3" max="3" width="13.75" style="58" customWidth="1"/>
    <col min="4" max="4" width="14.75" style="58" customWidth="1"/>
    <col min="5" max="5" width="10.125" style="58" customWidth="1"/>
    <col min="6" max="6" width="54" style="58" customWidth="1"/>
    <col min="7" max="7" width="20.25" style="58" customWidth="1"/>
    <col min="8" max="8" width="18.625" style="58" customWidth="1"/>
    <col min="9" max="9" width="18.25" style="58" customWidth="1"/>
    <col min="10" max="10" width="15.25" style="58" customWidth="1"/>
    <col min="11" max="16" width="8.125" style="58" customWidth="1"/>
    <col min="17" max="17" width="44.75" style="58" customWidth="1"/>
    <col min="18" max="30" width="8.125" style="58" customWidth="1"/>
    <col min="31" max="1023" width="12.875" style="58" customWidth="1"/>
    <col min="1024" max="1024" width="9" style="58"/>
  </cols>
  <sheetData>
    <row r="1" spans="1:30" customFormat="1" ht="21">
      <c r="A1" s="144" t="s">
        <v>0</v>
      </c>
      <c r="B1" s="144"/>
      <c r="C1" s="144"/>
      <c r="D1" s="144"/>
      <c r="E1" s="144"/>
      <c r="F1" s="144"/>
      <c r="G1" s="144"/>
      <c r="H1" s="144"/>
      <c r="I1" s="144"/>
      <c r="J1" s="144"/>
      <c r="K1" s="57"/>
      <c r="L1" s="57"/>
      <c r="M1" s="57"/>
      <c r="N1" s="57"/>
      <c r="O1" s="57"/>
      <c r="P1" s="57"/>
      <c r="Q1" s="57"/>
      <c r="R1" s="57"/>
      <c r="S1" s="57"/>
      <c r="T1" s="57"/>
      <c r="U1" s="57"/>
      <c r="V1" s="57"/>
      <c r="W1" s="57"/>
      <c r="X1" s="57"/>
      <c r="Y1" s="57"/>
      <c r="Z1" s="57"/>
      <c r="AA1" s="57"/>
      <c r="AB1" s="58"/>
      <c r="AC1" s="58"/>
      <c r="AD1" s="58"/>
    </row>
    <row r="2" spans="1:30" customFormat="1" ht="21">
      <c r="A2" s="145" t="s">
        <v>1</v>
      </c>
      <c r="B2" s="145"/>
      <c r="C2" s="145"/>
      <c r="D2" s="145"/>
      <c r="E2" s="145"/>
      <c r="F2" s="145"/>
      <c r="G2" s="145"/>
      <c r="H2" s="145"/>
      <c r="I2" s="145"/>
      <c r="J2" s="145"/>
      <c r="K2" s="57"/>
      <c r="L2" s="57"/>
      <c r="M2" s="57"/>
      <c r="N2" s="57"/>
      <c r="O2" s="57"/>
      <c r="P2" s="57"/>
      <c r="Q2" s="57"/>
      <c r="R2" s="57"/>
      <c r="S2" s="57"/>
      <c r="T2" s="57"/>
      <c r="U2" s="57"/>
      <c r="V2" s="57"/>
      <c r="W2" s="57"/>
      <c r="X2" s="57"/>
      <c r="Y2" s="57"/>
      <c r="Z2" s="57"/>
      <c r="AA2" s="57"/>
      <c r="AB2" s="58"/>
      <c r="AC2" s="58"/>
      <c r="AD2" s="58"/>
    </row>
    <row r="3" spans="1:30" customFormat="1" ht="21">
      <c r="A3" s="145" t="s">
        <v>2</v>
      </c>
      <c r="B3" s="145"/>
      <c r="C3" s="145"/>
      <c r="D3" s="145"/>
      <c r="E3" s="145"/>
      <c r="F3" s="145"/>
      <c r="G3" s="145"/>
      <c r="H3" s="145"/>
      <c r="I3" s="145"/>
      <c r="J3" s="145"/>
      <c r="K3" s="59"/>
      <c r="L3" s="59"/>
      <c r="M3" s="59"/>
      <c r="N3" s="59"/>
      <c r="O3" s="59"/>
      <c r="P3" s="59"/>
      <c r="Q3" s="59"/>
      <c r="R3" s="59"/>
      <c r="S3" s="59"/>
      <c r="T3" s="59"/>
      <c r="U3" s="59"/>
      <c r="V3" s="59"/>
      <c r="W3" s="59"/>
      <c r="X3" s="59"/>
      <c r="Y3" s="59"/>
      <c r="Z3" s="60"/>
      <c r="AA3" s="60"/>
      <c r="AB3" s="58"/>
      <c r="AC3" s="58"/>
      <c r="AD3" s="58"/>
    </row>
    <row r="4" spans="1:30" customFormat="1" ht="23.85" customHeight="1">
      <c r="A4" s="61" t="s">
        <v>237</v>
      </c>
      <c r="B4" s="146" t="s">
        <v>3</v>
      </c>
      <c r="C4" s="146"/>
      <c r="D4" s="146"/>
      <c r="E4" s="146"/>
      <c r="F4" s="146"/>
      <c r="G4" s="146"/>
      <c r="H4" s="146"/>
      <c r="I4" s="146"/>
      <c r="J4" s="146"/>
      <c r="K4" s="62"/>
      <c r="L4" s="58"/>
      <c r="M4" s="58"/>
      <c r="N4" s="58"/>
      <c r="O4" s="58"/>
      <c r="P4" s="58"/>
      <c r="Q4" s="58"/>
      <c r="R4" s="58"/>
      <c r="S4" s="58"/>
      <c r="T4" s="58"/>
      <c r="U4" s="58"/>
      <c r="V4" s="58"/>
      <c r="W4" s="58"/>
      <c r="X4" s="58"/>
      <c r="Y4" s="58"/>
      <c r="Z4" s="58"/>
      <c r="AA4" s="58"/>
      <c r="AB4" s="58"/>
      <c r="AC4" s="58"/>
      <c r="AD4" s="58"/>
    </row>
    <row r="5" spans="1:30" customFormat="1" ht="15" customHeight="1">
      <c r="A5" s="143" t="s">
        <v>4</v>
      </c>
      <c r="B5" s="143"/>
      <c r="C5" s="143"/>
      <c r="D5" s="143"/>
      <c r="E5" s="143"/>
      <c r="F5" s="143"/>
      <c r="G5" s="143"/>
      <c r="H5" s="143"/>
      <c r="I5" s="143"/>
      <c r="J5" s="143"/>
      <c r="K5" s="63"/>
      <c r="L5" s="64"/>
      <c r="M5" s="65"/>
      <c r="N5" s="65"/>
      <c r="O5" s="65"/>
      <c r="P5" s="65"/>
      <c r="Q5" s="65"/>
      <c r="R5" s="58"/>
      <c r="S5" s="58"/>
      <c r="T5" s="58"/>
      <c r="U5" s="58"/>
      <c r="V5" s="58"/>
      <c r="W5" s="58"/>
      <c r="X5" s="58"/>
      <c r="Y5" s="58"/>
      <c r="Z5" s="58"/>
      <c r="AA5" s="58"/>
      <c r="AB5" s="58"/>
      <c r="AC5" s="58"/>
      <c r="AD5" s="58"/>
    </row>
    <row r="6" spans="1:30" customFormat="1" ht="30">
      <c r="A6" s="66" t="s">
        <v>5</v>
      </c>
      <c r="B6" s="66" t="s">
        <v>6</v>
      </c>
      <c r="C6" s="66" t="s">
        <v>7</v>
      </c>
      <c r="D6" s="66" t="s">
        <v>8</v>
      </c>
      <c r="E6" s="66" t="s">
        <v>9</v>
      </c>
      <c r="F6" s="66" t="s">
        <v>10</v>
      </c>
      <c r="G6" s="66" t="s">
        <v>11</v>
      </c>
      <c r="H6" s="66" t="s">
        <v>12</v>
      </c>
      <c r="I6" s="66" t="s">
        <v>13</v>
      </c>
      <c r="J6" s="66" t="s">
        <v>14</v>
      </c>
      <c r="K6" s="67"/>
      <c r="L6" s="68"/>
      <c r="M6" s="68"/>
      <c r="N6" s="68"/>
      <c r="O6" s="68"/>
      <c r="P6" s="68"/>
      <c r="Q6" s="68"/>
      <c r="R6" s="69"/>
      <c r="S6" s="69"/>
      <c r="T6" s="69"/>
      <c r="U6" s="69"/>
      <c r="V6" s="69"/>
      <c r="W6" s="69"/>
      <c r="X6" s="69"/>
      <c r="Y6" s="69"/>
      <c r="Z6" s="69"/>
      <c r="AA6" s="69"/>
      <c r="AB6" s="69"/>
      <c r="AC6" s="69"/>
      <c r="AD6" s="69"/>
    </row>
    <row r="7" spans="1:30" customFormat="1">
      <c r="A7" s="70" t="s">
        <v>15</v>
      </c>
      <c r="B7" s="71" t="s">
        <v>16</v>
      </c>
      <c r="C7" s="71"/>
      <c r="D7" s="71" t="s">
        <v>16</v>
      </c>
      <c r="E7" s="72"/>
      <c r="F7" s="70" t="s">
        <v>17</v>
      </c>
      <c r="G7" s="73"/>
      <c r="H7" s="73"/>
      <c r="I7" s="73"/>
      <c r="J7" s="74">
        <v>18000</v>
      </c>
      <c r="K7" s="75"/>
      <c r="L7" s="75"/>
      <c r="M7" s="75"/>
      <c r="N7" s="75"/>
      <c r="O7" s="75"/>
      <c r="P7" s="75"/>
      <c r="Q7" s="75"/>
      <c r="R7" s="76"/>
      <c r="S7" s="76"/>
      <c r="T7" s="76"/>
      <c r="U7" s="76"/>
      <c r="V7" s="76"/>
      <c r="W7" s="76"/>
      <c r="X7" s="76"/>
      <c r="Y7" s="76"/>
      <c r="Z7" s="76"/>
      <c r="AA7" s="62"/>
      <c r="AB7" s="62"/>
      <c r="AC7" s="62"/>
      <c r="AD7" s="62"/>
    </row>
    <row r="8" spans="1:30" customFormat="1">
      <c r="A8" s="70" t="s">
        <v>18</v>
      </c>
      <c r="B8" s="71" t="s">
        <v>19</v>
      </c>
      <c r="C8" s="71"/>
      <c r="D8" s="71" t="s">
        <v>20</v>
      </c>
      <c r="E8" s="72"/>
      <c r="F8" s="70" t="s">
        <v>31</v>
      </c>
      <c r="G8" s="73">
        <v>0</v>
      </c>
      <c r="H8" s="73">
        <v>0</v>
      </c>
      <c r="I8" s="73">
        <v>0</v>
      </c>
      <c r="J8" s="74">
        <f t="shared" ref="J8:J52" si="0">H8+I8</f>
        <v>0</v>
      </c>
      <c r="K8" s="75"/>
      <c r="L8" s="75"/>
      <c r="M8" s="75"/>
      <c r="N8" s="75"/>
      <c r="O8" s="75"/>
      <c r="P8" s="75"/>
      <c r="Q8" s="75"/>
      <c r="R8" s="76"/>
      <c r="S8" s="76"/>
      <c r="T8" s="76"/>
      <c r="U8" s="76"/>
      <c r="V8" s="76"/>
      <c r="W8" s="76"/>
      <c r="X8" s="76"/>
      <c r="Y8" s="76"/>
      <c r="Z8" s="76"/>
      <c r="AA8" s="62"/>
      <c r="AB8" s="62"/>
      <c r="AC8" s="62"/>
      <c r="AD8" s="62"/>
    </row>
    <row r="9" spans="1:30" customFormat="1">
      <c r="A9" s="70" t="s">
        <v>22</v>
      </c>
      <c r="B9" s="71" t="s">
        <v>19</v>
      </c>
      <c r="C9" s="71"/>
      <c r="D9" s="71" t="s">
        <v>20</v>
      </c>
      <c r="E9" s="72"/>
      <c r="F9" s="70" t="s">
        <v>36</v>
      </c>
      <c r="G9" s="73">
        <v>0</v>
      </c>
      <c r="H9" s="73">
        <v>2600</v>
      </c>
      <c r="I9" s="73">
        <v>10400</v>
      </c>
      <c r="J9" s="74">
        <f t="shared" si="0"/>
        <v>13000</v>
      </c>
      <c r="K9" s="75"/>
      <c r="L9" s="75"/>
      <c r="M9" s="75"/>
      <c r="N9" s="75"/>
      <c r="O9" s="75"/>
      <c r="P9" s="75"/>
      <c r="Q9" s="75"/>
      <c r="R9" s="76"/>
      <c r="S9" s="76"/>
      <c r="T9" s="76"/>
      <c r="U9" s="76"/>
      <c r="V9" s="76"/>
      <c r="W9" s="76"/>
      <c r="X9" s="76"/>
      <c r="Y9" s="76"/>
      <c r="Z9" s="76"/>
      <c r="AA9" s="62"/>
      <c r="AB9" s="62"/>
      <c r="AC9" s="62"/>
      <c r="AD9" s="62"/>
    </row>
    <row r="10" spans="1:30" customFormat="1">
      <c r="A10" s="70" t="s">
        <v>23</v>
      </c>
      <c r="B10" s="71" t="s">
        <v>19</v>
      </c>
      <c r="C10" s="71"/>
      <c r="D10" s="71" t="s">
        <v>20</v>
      </c>
      <c r="E10" s="72"/>
      <c r="F10" s="70" t="s">
        <v>21</v>
      </c>
      <c r="G10" s="73">
        <v>0</v>
      </c>
      <c r="H10" s="73">
        <v>2600</v>
      </c>
      <c r="I10" s="73">
        <v>10400</v>
      </c>
      <c r="J10" s="74">
        <f t="shared" si="0"/>
        <v>13000</v>
      </c>
      <c r="K10" s="75"/>
      <c r="L10" s="75"/>
      <c r="M10" s="75"/>
      <c r="N10" s="75"/>
      <c r="O10" s="75"/>
      <c r="P10" s="75"/>
      <c r="Q10" s="75"/>
      <c r="R10" s="62"/>
      <c r="S10" s="62"/>
      <c r="T10" s="62"/>
      <c r="U10" s="62"/>
      <c r="V10" s="62"/>
      <c r="W10" s="62"/>
      <c r="X10" s="62"/>
      <c r="Y10" s="62"/>
      <c r="Z10" s="62"/>
      <c r="AA10" s="62"/>
      <c r="AB10" s="62"/>
      <c r="AC10" s="62"/>
      <c r="AD10" s="62"/>
    </row>
    <row r="11" spans="1:30" customFormat="1" ht="28.5">
      <c r="A11" s="70" t="s">
        <v>235</v>
      </c>
      <c r="B11" s="71" t="s">
        <v>19</v>
      </c>
      <c r="C11" s="71"/>
      <c r="D11" s="71" t="s">
        <v>25</v>
      </c>
      <c r="E11" s="72"/>
      <c r="F11" s="70" t="s">
        <v>26</v>
      </c>
      <c r="G11" s="73">
        <v>0</v>
      </c>
      <c r="H11" s="73">
        <v>0</v>
      </c>
      <c r="I11" s="73">
        <v>8320</v>
      </c>
      <c r="J11" s="74">
        <f t="shared" si="0"/>
        <v>8320</v>
      </c>
      <c r="K11" s="75"/>
      <c r="L11" s="75"/>
      <c r="M11" s="75"/>
      <c r="N11" s="75"/>
      <c r="O11" s="75"/>
      <c r="P11" s="75"/>
      <c r="Q11" s="75"/>
      <c r="R11" s="62"/>
      <c r="S11" s="62"/>
      <c r="T11" s="62"/>
      <c r="U11" s="62"/>
      <c r="V11" s="62"/>
      <c r="W11" s="62"/>
      <c r="X11" s="62"/>
      <c r="Y11" s="62"/>
      <c r="Z11" s="62"/>
      <c r="AA11" s="62"/>
      <c r="AB11" s="62"/>
      <c r="AC11" s="62"/>
      <c r="AD11" s="62"/>
    </row>
    <row r="12" spans="1:30" customFormat="1">
      <c r="A12" s="70" t="s">
        <v>224</v>
      </c>
      <c r="B12" s="71" t="s">
        <v>19</v>
      </c>
      <c r="C12" s="71"/>
      <c r="D12" s="71" t="s">
        <v>20</v>
      </c>
      <c r="E12" s="72"/>
      <c r="F12" s="70" t="s">
        <v>225</v>
      </c>
      <c r="G12" s="73">
        <v>0</v>
      </c>
      <c r="H12" s="73">
        <v>2600</v>
      </c>
      <c r="I12" s="73">
        <v>10400</v>
      </c>
      <c r="J12" s="74">
        <f t="shared" si="0"/>
        <v>13000</v>
      </c>
      <c r="K12" s="75"/>
      <c r="L12" s="75"/>
      <c r="M12" s="75"/>
      <c r="N12" s="75"/>
      <c r="O12" s="75"/>
      <c r="P12" s="75"/>
      <c r="Q12" s="75"/>
      <c r="R12" s="62"/>
      <c r="S12" s="62"/>
      <c r="T12" s="62"/>
      <c r="U12" s="62"/>
      <c r="V12" s="62"/>
      <c r="W12" s="62"/>
      <c r="X12" s="62"/>
      <c r="Y12" s="62"/>
      <c r="Z12" s="62"/>
      <c r="AA12" s="62"/>
      <c r="AB12" s="62"/>
      <c r="AC12" s="62"/>
      <c r="AD12" s="62"/>
    </row>
    <row r="13" spans="1:30" customFormat="1">
      <c r="A13" s="70" t="s">
        <v>27</v>
      </c>
      <c r="B13" s="71" t="s">
        <v>28</v>
      </c>
      <c r="C13" s="71"/>
      <c r="D13" s="71" t="s">
        <v>20</v>
      </c>
      <c r="E13" s="72"/>
      <c r="F13" s="70" t="s">
        <v>29</v>
      </c>
      <c r="G13" s="73">
        <v>0</v>
      </c>
      <c r="H13" s="73">
        <v>1695.65</v>
      </c>
      <c r="I13" s="73">
        <v>6782.61</v>
      </c>
      <c r="J13" s="74">
        <f t="shared" si="0"/>
        <v>8478.26</v>
      </c>
      <c r="K13" s="75"/>
      <c r="L13" s="75"/>
      <c r="M13" s="75"/>
      <c r="N13" s="75"/>
      <c r="O13" s="75"/>
      <c r="P13" s="75"/>
      <c r="Q13" s="75"/>
      <c r="R13" s="62"/>
      <c r="S13" s="62"/>
      <c r="T13" s="62"/>
      <c r="U13" s="62"/>
      <c r="V13" s="62"/>
      <c r="W13" s="62"/>
      <c r="X13" s="62"/>
      <c r="Y13" s="62"/>
      <c r="Z13" s="62"/>
      <c r="AA13" s="62"/>
      <c r="AB13" s="62"/>
      <c r="AC13" s="62"/>
      <c r="AD13" s="62"/>
    </row>
    <row r="14" spans="1:30" customFormat="1">
      <c r="A14" s="70" t="s">
        <v>30</v>
      </c>
      <c r="B14" s="71" t="s">
        <v>28</v>
      </c>
      <c r="C14" s="71"/>
      <c r="D14" s="71" t="s">
        <v>20</v>
      </c>
      <c r="E14" s="72"/>
      <c r="F14" s="70" t="s">
        <v>209</v>
      </c>
      <c r="G14" s="73">
        <v>0</v>
      </c>
      <c r="H14" s="73">
        <v>1695.65</v>
      </c>
      <c r="I14" s="73">
        <v>6782.61</v>
      </c>
      <c r="J14" s="74">
        <f t="shared" si="0"/>
        <v>8478.26</v>
      </c>
      <c r="K14" s="75"/>
      <c r="L14" s="75"/>
      <c r="M14" s="75"/>
      <c r="N14" s="75"/>
      <c r="O14" s="75"/>
      <c r="P14" s="75"/>
      <c r="Q14" s="75"/>
      <c r="R14" s="62"/>
      <c r="S14" s="62"/>
      <c r="T14" s="62"/>
      <c r="U14" s="62"/>
      <c r="V14" s="62"/>
      <c r="W14" s="62"/>
      <c r="X14" s="62"/>
      <c r="Y14" s="62"/>
      <c r="Z14" s="62"/>
      <c r="AA14" s="62"/>
      <c r="AB14" s="62"/>
      <c r="AC14" s="62"/>
      <c r="AD14" s="62"/>
    </row>
    <row r="15" spans="1:30" customFormat="1">
      <c r="A15" s="70" t="s">
        <v>210</v>
      </c>
      <c r="B15" s="71" t="s">
        <v>28</v>
      </c>
      <c r="C15" s="71"/>
      <c r="D15" s="71" t="s">
        <v>20</v>
      </c>
      <c r="E15" s="72"/>
      <c r="F15" s="70" t="s">
        <v>32</v>
      </c>
      <c r="G15" s="73">
        <v>0</v>
      </c>
      <c r="H15" s="73">
        <v>1695.65</v>
      </c>
      <c r="I15" s="73">
        <v>6782.61</v>
      </c>
      <c r="J15" s="74">
        <f t="shared" si="0"/>
        <v>8478.26</v>
      </c>
      <c r="K15" s="75"/>
      <c r="L15" s="75"/>
      <c r="M15" s="75"/>
      <c r="N15" s="75"/>
      <c r="O15" s="75"/>
      <c r="P15" s="75"/>
      <c r="Q15" s="75"/>
      <c r="R15" s="62"/>
      <c r="S15" s="62"/>
      <c r="T15" s="62"/>
      <c r="U15" s="62"/>
      <c r="V15" s="62"/>
      <c r="W15" s="62"/>
      <c r="X15" s="62"/>
      <c r="Y15" s="62"/>
      <c r="Z15" s="62"/>
      <c r="AA15" s="62"/>
      <c r="AB15" s="62"/>
      <c r="AC15" s="62"/>
      <c r="AD15" s="62"/>
    </row>
    <row r="16" spans="1:30" customFormat="1">
      <c r="A16" s="70" t="s">
        <v>24</v>
      </c>
      <c r="B16" s="71" t="s">
        <v>28</v>
      </c>
      <c r="C16" s="71"/>
      <c r="D16" s="71" t="s">
        <v>20</v>
      </c>
      <c r="E16" s="72"/>
      <c r="F16" s="70" t="s">
        <v>33</v>
      </c>
      <c r="G16" s="73">
        <v>0</v>
      </c>
      <c r="H16" s="73">
        <v>1695.65</v>
      </c>
      <c r="I16" s="73">
        <v>6782.61</v>
      </c>
      <c r="J16" s="74">
        <f t="shared" si="0"/>
        <v>8478.26</v>
      </c>
      <c r="K16" s="75"/>
      <c r="L16" s="75"/>
      <c r="M16" s="75"/>
      <c r="N16" s="75"/>
      <c r="O16" s="75"/>
      <c r="P16" s="75"/>
      <c r="Q16" s="75"/>
      <c r="R16" s="62"/>
      <c r="S16" s="62"/>
      <c r="T16" s="62"/>
      <c r="U16" s="62"/>
      <c r="V16" s="62"/>
      <c r="W16" s="62"/>
      <c r="X16" s="62"/>
      <c r="Y16" s="62"/>
      <c r="Z16" s="62"/>
      <c r="AA16" s="62"/>
      <c r="AB16" s="62"/>
      <c r="AC16" s="62"/>
      <c r="AD16" s="62"/>
    </row>
    <row r="17" spans="1:30" customFormat="1">
      <c r="A17" s="70" t="s">
        <v>34</v>
      </c>
      <c r="B17" s="71" t="s">
        <v>35</v>
      </c>
      <c r="C17" s="71"/>
      <c r="D17" s="71" t="s">
        <v>20</v>
      </c>
      <c r="E17" s="72"/>
      <c r="F17" s="70" t="s">
        <v>31</v>
      </c>
      <c r="G17" s="73">
        <v>0</v>
      </c>
      <c r="H17" s="73">
        <v>0</v>
      </c>
      <c r="I17" s="73">
        <v>0</v>
      </c>
      <c r="J17" s="74">
        <f t="shared" si="0"/>
        <v>0</v>
      </c>
      <c r="K17" s="75"/>
      <c r="L17" s="75"/>
      <c r="M17" s="75"/>
      <c r="N17" s="75"/>
      <c r="O17" s="75"/>
      <c r="P17" s="75"/>
      <c r="Q17" s="75"/>
      <c r="R17" s="62"/>
      <c r="S17" s="62"/>
      <c r="T17" s="62"/>
      <c r="U17" s="62"/>
      <c r="V17" s="62"/>
      <c r="W17" s="62"/>
      <c r="X17" s="62"/>
      <c r="Y17" s="62"/>
      <c r="Z17" s="62"/>
      <c r="AA17" s="62"/>
      <c r="AB17" s="62"/>
      <c r="AC17" s="62"/>
      <c r="AD17" s="62"/>
    </row>
    <row r="18" spans="1:30" customFormat="1">
      <c r="A18" s="70" t="s">
        <v>37</v>
      </c>
      <c r="B18" s="71" t="s">
        <v>35</v>
      </c>
      <c r="C18" s="71"/>
      <c r="D18" s="71" t="s">
        <v>20</v>
      </c>
      <c r="E18" s="72"/>
      <c r="F18" s="70" t="s">
        <v>38</v>
      </c>
      <c r="G18" s="73">
        <v>0</v>
      </c>
      <c r="H18" s="73">
        <v>1425.9</v>
      </c>
      <c r="I18" s="73">
        <v>5703.56</v>
      </c>
      <c r="J18" s="74">
        <f t="shared" si="0"/>
        <v>7129.4600000000009</v>
      </c>
      <c r="K18" s="75"/>
      <c r="L18" s="75"/>
      <c r="M18" s="75"/>
      <c r="N18" s="75"/>
      <c r="O18" s="75"/>
      <c r="P18" s="75"/>
      <c r="Q18" s="75"/>
      <c r="R18" s="62"/>
      <c r="S18" s="62"/>
      <c r="T18" s="62"/>
      <c r="U18" s="62"/>
      <c r="V18" s="62"/>
      <c r="W18" s="62"/>
      <c r="X18" s="62"/>
      <c r="Y18" s="62"/>
      <c r="Z18" s="62"/>
      <c r="AA18" s="62"/>
      <c r="AB18" s="62"/>
      <c r="AC18" s="62"/>
      <c r="AD18" s="62"/>
    </row>
    <row r="19" spans="1:30" customFormat="1">
      <c r="A19" s="70" t="s">
        <v>37</v>
      </c>
      <c r="B19" s="71" t="s">
        <v>35</v>
      </c>
      <c r="C19" s="71"/>
      <c r="D19" s="71" t="s">
        <v>20</v>
      </c>
      <c r="E19" s="72"/>
      <c r="F19" s="70" t="s">
        <v>56</v>
      </c>
      <c r="G19" s="73">
        <v>0</v>
      </c>
      <c r="H19" s="73">
        <v>1425.9</v>
      </c>
      <c r="I19" s="73">
        <v>5703.56</v>
      </c>
      <c r="J19" s="74">
        <f t="shared" si="0"/>
        <v>7129.4600000000009</v>
      </c>
      <c r="K19" s="75"/>
      <c r="L19" s="75"/>
      <c r="M19" s="75"/>
      <c r="N19" s="75"/>
      <c r="O19" s="75"/>
      <c r="P19" s="75"/>
      <c r="Q19" s="75"/>
      <c r="R19" s="62"/>
      <c r="S19" s="62"/>
      <c r="T19" s="62"/>
      <c r="U19" s="62"/>
      <c r="V19" s="62"/>
      <c r="W19" s="62"/>
      <c r="X19" s="62"/>
      <c r="Y19" s="62"/>
      <c r="Z19" s="62"/>
      <c r="AA19" s="62"/>
      <c r="AB19" s="62"/>
      <c r="AC19" s="62"/>
      <c r="AD19" s="62"/>
    </row>
    <row r="20" spans="1:30" customFormat="1">
      <c r="A20" s="70" t="s">
        <v>37</v>
      </c>
      <c r="B20" s="71" t="s">
        <v>35</v>
      </c>
      <c r="C20" s="71"/>
      <c r="D20" s="71" t="s">
        <v>20</v>
      </c>
      <c r="E20" s="72"/>
      <c r="F20" s="70" t="s">
        <v>229</v>
      </c>
      <c r="G20" s="73">
        <v>0</v>
      </c>
      <c r="H20" s="73">
        <v>1425.9</v>
      </c>
      <c r="I20" s="73">
        <v>5703.56</v>
      </c>
      <c r="J20" s="74">
        <f t="shared" si="0"/>
        <v>7129.4600000000009</v>
      </c>
      <c r="K20" s="75"/>
      <c r="L20" s="75"/>
      <c r="M20" s="75"/>
      <c r="N20" s="75"/>
      <c r="O20" s="75"/>
      <c r="P20" s="75"/>
      <c r="Q20" s="75"/>
      <c r="R20" s="62"/>
      <c r="S20" s="62"/>
      <c r="T20" s="62"/>
      <c r="U20" s="62"/>
      <c r="V20" s="62"/>
      <c r="W20" s="62"/>
      <c r="X20" s="62"/>
      <c r="Y20" s="62"/>
      <c r="Z20" s="62"/>
      <c r="AA20" s="62"/>
      <c r="AB20" s="62"/>
      <c r="AC20" s="62"/>
      <c r="AD20" s="62"/>
    </row>
    <row r="21" spans="1:30" customFormat="1">
      <c r="A21" s="70" t="s">
        <v>39</v>
      </c>
      <c r="B21" s="71" t="s">
        <v>40</v>
      </c>
      <c r="C21" s="71"/>
      <c r="D21" s="71" t="s">
        <v>20</v>
      </c>
      <c r="E21" s="72"/>
      <c r="F21" s="70" t="s">
        <v>41</v>
      </c>
      <c r="G21" s="73">
        <v>0</v>
      </c>
      <c r="H21" s="73">
        <v>1310.28</v>
      </c>
      <c r="I21" s="73">
        <v>5241.1099999999997</v>
      </c>
      <c r="J21" s="74">
        <f t="shared" si="0"/>
        <v>6551.3899999999994</v>
      </c>
      <c r="K21" s="75"/>
      <c r="L21" s="75"/>
      <c r="M21" s="75"/>
      <c r="N21" s="75"/>
      <c r="O21" s="75"/>
      <c r="P21" s="75"/>
      <c r="Q21" s="75"/>
      <c r="R21" s="62"/>
      <c r="S21" s="62"/>
      <c r="T21" s="62"/>
      <c r="U21" s="62"/>
      <c r="V21" s="62"/>
      <c r="W21" s="62"/>
      <c r="X21" s="62"/>
      <c r="Y21" s="62"/>
      <c r="Z21" s="62"/>
      <c r="AA21" s="62"/>
      <c r="AB21" s="62"/>
      <c r="AC21" s="62"/>
      <c r="AD21" s="62"/>
    </row>
    <row r="22" spans="1:30" customFormat="1">
      <c r="A22" s="70" t="s">
        <v>39</v>
      </c>
      <c r="B22" s="71" t="s">
        <v>40</v>
      </c>
      <c r="C22" s="71"/>
      <c r="D22" s="71" t="s">
        <v>20</v>
      </c>
      <c r="E22" s="72"/>
      <c r="F22" s="70" t="s">
        <v>211</v>
      </c>
      <c r="G22" s="73">
        <v>0</v>
      </c>
      <c r="H22" s="73">
        <v>1310.28</v>
      </c>
      <c r="I22" s="73">
        <v>5241.1099999999997</v>
      </c>
      <c r="J22" s="74">
        <f t="shared" si="0"/>
        <v>6551.3899999999994</v>
      </c>
      <c r="K22" s="75"/>
      <c r="L22" s="75"/>
      <c r="M22" s="75"/>
      <c r="N22" s="75"/>
      <c r="O22" s="75"/>
      <c r="P22" s="75"/>
      <c r="Q22" s="75"/>
      <c r="R22" s="62"/>
      <c r="S22" s="62"/>
      <c r="T22" s="62"/>
      <c r="U22" s="62"/>
      <c r="V22" s="62"/>
      <c r="W22" s="62"/>
      <c r="X22" s="62"/>
      <c r="Y22" s="62"/>
      <c r="Z22" s="62"/>
      <c r="AA22" s="62"/>
      <c r="AB22" s="62"/>
      <c r="AC22" s="62"/>
      <c r="AD22" s="62"/>
    </row>
    <row r="23" spans="1:30" customFormat="1">
      <c r="A23" s="70" t="s">
        <v>39</v>
      </c>
      <c r="B23" s="71" t="s">
        <v>40</v>
      </c>
      <c r="C23" s="71"/>
      <c r="D23" s="71" t="s">
        <v>20</v>
      </c>
      <c r="E23" s="72"/>
      <c r="F23" s="70" t="s">
        <v>31</v>
      </c>
      <c r="G23" s="73">
        <v>0</v>
      </c>
      <c r="H23" s="73">
        <v>0</v>
      </c>
      <c r="I23" s="73">
        <v>0</v>
      </c>
      <c r="J23" s="74">
        <f t="shared" si="0"/>
        <v>0</v>
      </c>
      <c r="K23" s="75"/>
      <c r="L23" s="75"/>
      <c r="M23" s="75"/>
      <c r="N23" s="75"/>
      <c r="O23" s="75"/>
      <c r="P23" s="75"/>
      <c r="Q23" s="75"/>
      <c r="R23" s="62"/>
      <c r="S23" s="62"/>
      <c r="T23" s="62"/>
      <c r="U23" s="62"/>
      <c r="V23" s="62"/>
      <c r="W23" s="62"/>
      <c r="X23" s="62"/>
      <c r="Y23" s="62"/>
      <c r="Z23" s="62"/>
      <c r="AA23" s="62"/>
      <c r="AB23" s="62"/>
      <c r="AC23" s="62"/>
      <c r="AD23" s="62"/>
    </row>
    <row r="24" spans="1:30" customFormat="1">
      <c r="A24" s="70" t="s">
        <v>39</v>
      </c>
      <c r="B24" s="71" t="s">
        <v>40</v>
      </c>
      <c r="C24" s="71"/>
      <c r="D24" s="71" t="s">
        <v>20</v>
      </c>
      <c r="E24" s="72"/>
      <c r="F24" s="70" t="s">
        <v>48</v>
      </c>
      <c r="G24" s="73">
        <v>0</v>
      </c>
      <c r="H24" s="73">
        <v>1310.28</v>
      </c>
      <c r="I24" s="73">
        <v>5241.1099999999997</v>
      </c>
      <c r="J24" s="74">
        <f t="shared" si="0"/>
        <v>6551.3899999999994</v>
      </c>
      <c r="K24" s="75"/>
      <c r="L24" s="75"/>
      <c r="M24" s="75"/>
      <c r="N24" s="75"/>
      <c r="O24" s="75"/>
      <c r="P24" s="75"/>
      <c r="Q24" s="75"/>
      <c r="R24" s="62"/>
      <c r="S24" s="62"/>
      <c r="T24" s="62"/>
      <c r="U24" s="62"/>
      <c r="V24" s="62"/>
      <c r="W24" s="62"/>
      <c r="X24" s="62"/>
      <c r="Y24" s="62"/>
      <c r="Z24" s="62"/>
      <c r="AA24" s="62"/>
      <c r="AB24" s="62"/>
      <c r="AC24" s="62"/>
      <c r="AD24" s="62"/>
    </row>
    <row r="25" spans="1:30" customFormat="1">
      <c r="A25" s="70" t="s">
        <v>39</v>
      </c>
      <c r="B25" s="71" t="s">
        <v>40</v>
      </c>
      <c r="C25" s="71"/>
      <c r="D25" s="71" t="s">
        <v>20</v>
      </c>
      <c r="E25" s="72"/>
      <c r="F25" s="70" t="s">
        <v>31</v>
      </c>
      <c r="G25" s="73">
        <v>0</v>
      </c>
      <c r="H25" s="73">
        <v>0</v>
      </c>
      <c r="I25" s="73">
        <v>0</v>
      </c>
      <c r="J25" s="74">
        <f t="shared" si="0"/>
        <v>0</v>
      </c>
      <c r="K25" s="75"/>
      <c r="L25" s="75"/>
      <c r="M25" s="75"/>
      <c r="N25" s="75"/>
      <c r="O25" s="75"/>
      <c r="P25" s="75"/>
      <c r="Q25" s="75"/>
      <c r="R25" s="62"/>
      <c r="S25" s="62"/>
      <c r="T25" s="62"/>
      <c r="U25" s="62"/>
      <c r="V25" s="62"/>
      <c r="W25" s="62"/>
      <c r="X25" s="62"/>
      <c r="Y25" s="62"/>
      <c r="Z25" s="62"/>
      <c r="AA25" s="62"/>
      <c r="AB25" s="62"/>
      <c r="AC25" s="62"/>
      <c r="AD25" s="62"/>
    </row>
    <row r="26" spans="1:30" customFormat="1">
      <c r="A26" s="70" t="s">
        <v>42</v>
      </c>
      <c r="B26" s="71" t="s">
        <v>43</v>
      </c>
      <c r="C26" s="71"/>
      <c r="D26" s="71" t="s">
        <v>20</v>
      </c>
      <c r="E26" s="72"/>
      <c r="F26" s="70" t="s">
        <v>44</v>
      </c>
      <c r="G26" s="73">
        <v>0</v>
      </c>
      <c r="H26" s="73">
        <v>1079.06</v>
      </c>
      <c r="I26" s="73">
        <v>4316.21</v>
      </c>
      <c r="J26" s="74">
        <f t="shared" si="0"/>
        <v>5395.27</v>
      </c>
      <c r="K26" s="75"/>
      <c r="L26" s="75"/>
      <c r="M26" s="75"/>
      <c r="N26" s="75"/>
      <c r="O26" s="75"/>
      <c r="P26" s="75"/>
      <c r="Q26" s="75"/>
      <c r="R26" s="62"/>
      <c r="S26" s="62"/>
      <c r="T26" s="62"/>
      <c r="U26" s="62"/>
      <c r="V26" s="62"/>
      <c r="W26" s="62"/>
      <c r="X26" s="62"/>
      <c r="Y26" s="62"/>
      <c r="Z26" s="62"/>
      <c r="AA26" s="62"/>
      <c r="AB26" s="62"/>
      <c r="AC26" s="62"/>
      <c r="AD26" s="62"/>
    </row>
    <row r="27" spans="1:30" customFormat="1">
      <c r="A27" s="70" t="s">
        <v>42</v>
      </c>
      <c r="B27" s="71" t="s">
        <v>43</v>
      </c>
      <c r="C27" s="71"/>
      <c r="D27" s="71" t="s">
        <v>20</v>
      </c>
      <c r="E27" s="72"/>
      <c r="F27" s="70" t="s">
        <v>45</v>
      </c>
      <c r="G27" s="73">
        <v>0</v>
      </c>
      <c r="H27" s="73">
        <v>1079.06</v>
      </c>
      <c r="I27" s="73">
        <v>4316.21</v>
      </c>
      <c r="J27" s="74">
        <f t="shared" si="0"/>
        <v>5395.27</v>
      </c>
      <c r="K27" s="75"/>
      <c r="L27" s="75"/>
      <c r="M27" s="75"/>
      <c r="N27" s="75"/>
      <c r="O27" s="75"/>
      <c r="P27" s="75"/>
      <c r="Q27" s="75"/>
      <c r="R27" s="62"/>
      <c r="S27" s="62"/>
      <c r="T27" s="62"/>
      <c r="U27" s="62"/>
      <c r="V27" s="62"/>
      <c r="W27" s="62"/>
      <c r="X27" s="62"/>
      <c r="Y27" s="62"/>
      <c r="Z27" s="62"/>
      <c r="AA27" s="62"/>
      <c r="AB27" s="62"/>
      <c r="AC27" s="62"/>
      <c r="AD27" s="62"/>
    </row>
    <row r="28" spans="1:30" customFormat="1">
      <c r="A28" s="70" t="s">
        <v>42</v>
      </c>
      <c r="B28" s="71" t="s">
        <v>43</v>
      </c>
      <c r="C28" s="71"/>
      <c r="D28" s="71" t="s">
        <v>20</v>
      </c>
      <c r="E28" s="72"/>
      <c r="F28" s="70" t="s">
        <v>46</v>
      </c>
      <c r="G28" s="73">
        <v>0</v>
      </c>
      <c r="H28" s="73">
        <v>1079.06</v>
      </c>
      <c r="I28" s="73">
        <v>4316.21</v>
      </c>
      <c r="J28" s="74">
        <f t="shared" si="0"/>
        <v>5395.27</v>
      </c>
      <c r="K28" s="75"/>
      <c r="L28" s="75"/>
      <c r="M28" s="75"/>
      <c r="N28" s="75"/>
      <c r="O28" s="75"/>
      <c r="P28" s="75"/>
      <c r="Q28" s="75"/>
      <c r="R28" s="62"/>
      <c r="S28" s="62"/>
      <c r="T28" s="62"/>
      <c r="U28" s="62"/>
      <c r="V28" s="62"/>
      <c r="W28" s="62"/>
      <c r="X28" s="62"/>
      <c r="Y28" s="62"/>
      <c r="Z28" s="62"/>
      <c r="AA28" s="62"/>
      <c r="AB28" s="62"/>
      <c r="AC28" s="62"/>
      <c r="AD28" s="62"/>
    </row>
    <row r="29" spans="1:30" customFormat="1">
      <c r="A29" s="70" t="s">
        <v>47</v>
      </c>
      <c r="B29" s="71" t="s">
        <v>43</v>
      </c>
      <c r="C29" s="71"/>
      <c r="D29" s="71" t="s">
        <v>20</v>
      </c>
      <c r="E29" s="72"/>
      <c r="F29" s="70" t="s">
        <v>31</v>
      </c>
      <c r="G29" s="73">
        <v>0</v>
      </c>
      <c r="H29" s="73">
        <v>0</v>
      </c>
      <c r="I29" s="73">
        <v>0</v>
      </c>
      <c r="J29" s="74">
        <f t="shared" si="0"/>
        <v>0</v>
      </c>
      <c r="K29" s="75"/>
      <c r="L29" s="75"/>
      <c r="M29" s="75"/>
      <c r="N29" s="75"/>
      <c r="O29" s="75"/>
      <c r="P29" s="75"/>
      <c r="Q29" s="75"/>
      <c r="R29" s="62"/>
      <c r="S29" s="62"/>
      <c r="T29" s="62"/>
      <c r="U29" s="62"/>
      <c r="V29" s="62"/>
      <c r="W29" s="62"/>
      <c r="X29" s="62"/>
      <c r="Y29" s="62"/>
      <c r="Z29" s="62"/>
      <c r="AA29" s="62"/>
      <c r="AB29" s="62"/>
      <c r="AC29" s="62"/>
      <c r="AD29" s="62"/>
    </row>
    <row r="30" spans="1:30" customFormat="1">
      <c r="A30" s="70" t="s">
        <v>49</v>
      </c>
      <c r="B30" s="71" t="s">
        <v>50</v>
      </c>
      <c r="C30" s="71"/>
      <c r="D30" s="71" t="s">
        <v>20</v>
      </c>
      <c r="E30" s="72"/>
      <c r="F30" s="70" t="s">
        <v>51</v>
      </c>
      <c r="G30" s="73">
        <v>0</v>
      </c>
      <c r="H30" s="73">
        <v>936.46</v>
      </c>
      <c r="I30" s="73">
        <v>3745.85</v>
      </c>
      <c r="J30" s="74">
        <f t="shared" si="0"/>
        <v>4682.3099999999995</v>
      </c>
      <c r="K30" s="75"/>
      <c r="L30" s="75"/>
      <c r="M30" s="75"/>
      <c r="N30" s="75"/>
      <c r="O30" s="75"/>
      <c r="P30" s="75"/>
      <c r="Q30" s="75"/>
      <c r="R30" s="62"/>
      <c r="S30" s="62"/>
      <c r="T30" s="62"/>
      <c r="U30" s="62"/>
      <c r="V30" s="62"/>
      <c r="W30" s="62"/>
      <c r="X30" s="62"/>
      <c r="Y30" s="62"/>
      <c r="Z30" s="62"/>
      <c r="AA30" s="62"/>
      <c r="AB30" s="62"/>
      <c r="AC30" s="62"/>
      <c r="AD30" s="62"/>
    </row>
    <row r="31" spans="1:30" customFormat="1">
      <c r="A31" s="70" t="s">
        <v>52</v>
      </c>
      <c r="B31" s="71" t="s">
        <v>50</v>
      </c>
      <c r="C31" s="71"/>
      <c r="D31" s="71" t="s">
        <v>20</v>
      </c>
      <c r="E31" s="72"/>
      <c r="F31" s="70" t="s">
        <v>53</v>
      </c>
      <c r="G31" s="73">
        <v>0</v>
      </c>
      <c r="H31" s="73">
        <v>936.46</v>
      </c>
      <c r="I31" s="73">
        <v>3745.85</v>
      </c>
      <c r="J31" s="74">
        <f t="shared" si="0"/>
        <v>4682.3099999999995</v>
      </c>
      <c r="K31" s="75"/>
      <c r="L31" s="75"/>
      <c r="M31" s="75"/>
      <c r="N31" s="75"/>
      <c r="O31" s="75"/>
      <c r="P31" s="75"/>
      <c r="Q31" s="75"/>
      <c r="R31" s="62"/>
      <c r="S31" s="62"/>
      <c r="T31" s="62"/>
      <c r="U31" s="62"/>
      <c r="V31" s="62"/>
      <c r="W31" s="62"/>
      <c r="X31" s="62"/>
      <c r="Y31" s="62"/>
      <c r="Z31" s="62"/>
      <c r="AA31" s="62"/>
      <c r="AB31" s="62"/>
      <c r="AC31" s="62"/>
      <c r="AD31" s="62"/>
    </row>
    <row r="32" spans="1:30" customFormat="1">
      <c r="A32" s="70" t="s">
        <v>54</v>
      </c>
      <c r="B32" s="71" t="s">
        <v>55</v>
      </c>
      <c r="C32" s="71"/>
      <c r="D32" s="71" t="s">
        <v>20</v>
      </c>
      <c r="E32" s="72"/>
      <c r="F32" s="70" t="s">
        <v>212</v>
      </c>
      <c r="G32" s="73">
        <v>0</v>
      </c>
      <c r="H32" s="73">
        <v>770.75</v>
      </c>
      <c r="I32" s="73">
        <v>3083.01</v>
      </c>
      <c r="J32" s="74">
        <f t="shared" si="0"/>
        <v>3853.76</v>
      </c>
      <c r="K32" s="75"/>
      <c r="L32" s="75"/>
      <c r="M32" s="75"/>
      <c r="N32" s="75"/>
      <c r="O32" s="75"/>
      <c r="P32" s="75"/>
      <c r="Q32" s="75"/>
      <c r="R32" s="62"/>
      <c r="S32" s="62"/>
      <c r="T32" s="62"/>
      <c r="U32" s="62"/>
      <c r="V32" s="62"/>
      <c r="W32" s="62"/>
      <c r="X32" s="62"/>
      <c r="Y32" s="62"/>
      <c r="Z32" s="62"/>
      <c r="AA32" s="62"/>
      <c r="AB32" s="62"/>
      <c r="AC32" s="62"/>
      <c r="AD32" s="62"/>
    </row>
    <row r="33" spans="1:30" customFormat="1">
      <c r="A33" s="70" t="s">
        <v>54</v>
      </c>
      <c r="B33" s="71" t="s">
        <v>55</v>
      </c>
      <c r="C33" s="71"/>
      <c r="D33" s="71" t="s">
        <v>20</v>
      </c>
      <c r="E33" s="72"/>
      <c r="F33" s="70" t="s">
        <v>223</v>
      </c>
      <c r="G33" s="73">
        <v>0</v>
      </c>
      <c r="H33" s="73">
        <v>770.75</v>
      </c>
      <c r="I33" s="73">
        <v>3083.01</v>
      </c>
      <c r="J33" s="74">
        <f t="shared" si="0"/>
        <v>3853.76</v>
      </c>
      <c r="K33" s="75"/>
      <c r="L33" s="75"/>
      <c r="M33" s="75"/>
      <c r="N33" s="75"/>
      <c r="O33" s="75"/>
      <c r="P33" s="75"/>
      <c r="Q33" s="75"/>
      <c r="R33" s="62"/>
      <c r="S33" s="62"/>
      <c r="T33" s="62"/>
      <c r="U33" s="62"/>
      <c r="V33" s="62"/>
      <c r="W33" s="62"/>
      <c r="X33" s="62"/>
      <c r="Y33" s="62"/>
      <c r="Z33" s="62"/>
      <c r="AA33" s="62"/>
      <c r="AB33" s="62"/>
      <c r="AC33" s="62"/>
      <c r="AD33" s="62"/>
    </row>
    <row r="34" spans="1:30" customFormat="1">
      <c r="A34" s="70" t="s">
        <v>57</v>
      </c>
      <c r="B34" s="71" t="s">
        <v>55</v>
      </c>
      <c r="C34" s="71"/>
      <c r="D34" s="71" t="s">
        <v>20</v>
      </c>
      <c r="E34" s="72"/>
      <c r="F34" s="70" t="s">
        <v>218</v>
      </c>
      <c r="G34" s="73">
        <v>0</v>
      </c>
      <c r="H34" s="73">
        <v>770.75</v>
      </c>
      <c r="I34" s="73">
        <v>3083.01</v>
      </c>
      <c r="J34" s="74">
        <f t="shared" si="0"/>
        <v>3853.76</v>
      </c>
      <c r="K34" s="75"/>
      <c r="L34" s="75"/>
      <c r="M34" s="75"/>
      <c r="N34" s="75"/>
      <c r="O34" s="75"/>
      <c r="P34" s="75"/>
      <c r="Q34" s="75"/>
      <c r="R34" s="62"/>
      <c r="S34" s="62"/>
      <c r="T34" s="62"/>
      <c r="U34" s="62"/>
      <c r="V34" s="62"/>
      <c r="W34" s="62"/>
      <c r="X34" s="62"/>
      <c r="Y34" s="62"/>
      <c r="Z34" s="62"/>
      <c r="AA34" s="62"/>
      <c r="AB34" s="62"/>
      <c r="AC34" s="62"/>
      <c r="AD34" s="62"/>
    </row>
    <row r="35" spans="1:30" customFormat="1">
      <c r="A35" s="70" t="s">
        <v>57</v>
      </c>
      <c r="B35" s="71" t="s">
        <v>55</v>
      </c>
      <c r="C35" s="71"/>
      <c r="D35" s="71" t="s">
        <v>20</v>
      </c>
      <c r="E35" s="72"/>
      <c r="F35" s="70" t="s">
        <v>221</v>
      </c>
      <c r="G35" s="73">
        <v>0</v>
      </c>
      <c r="H35" s="73">
        <v>770.75</v>
      </c>
      <c r="I35" s="73">
        <v>3083.01</v>
      </c>
      <c r="J35" s="74">
        <f t="shared" si="0"/>
        <v>3853.76</v>
      </c>
      <c r="K35" s="75"/>
      <c r="L35" s="75"/>
      <c r="M35" s="75"/>
      <c r="N35" s="75"/>
      <c r="O35" s="75"/>
      <c r="P35" s="75"/>
      <c r="Q35" s="75"/>
      <c r="R35" s="62"/>
      <c r="S35" s="62"/>
      <c r="T35" s="62"/>
      <c r="U35" s="62"/>
      <c r="V35" s="62"/>
      <c r="W35" s="62"/>
      <c r="X35" s="62"/>
      <c r="Y35" s="62"/>
      <c r="Z35" s="62"/>
      <c r="AA35" s="62"/>
      <c r="AB35" s="62"/>
      <c r="AC35" s="62"/>
      <c r="AD35" s="62"/>
    </row>
    <row r="36" spans="1:30" customFormat="1">
      <c r="A36" s="70" t="s">
        <v>58</v>
      </c>
      <c r="B36" s="71" t="s">
        <v>59</v>
      </c>
      <c r="C36" s="71"/>
      <c r="D36" s="71" t="s">
        <v>20</v>
      </c>
      <c r="E36" s="72"/>
      <c r="F36" s="70" t="s">
        <v>230</v>
      </c>
      <c r="G36" s="73">
        <v>0</v>
      </c>
      <c r="H36" s="73">
        <v>500.99</v>
      </c>
      <c r="I36" s="73">
        <v>2003.96</v>
      </c>
      <c r="J36" s="74">
        <f t="shared" si="0"/>
        <v>2504.9499999999998</v>
      </c>
      <c r="K36" s="75"/>
      <c r="L36" s="75"/>
      <c r="M36" s="75"/>
      <c r="N36" s="75"/>
      <c r="O36" s="75"/>
      <c r="P36" s="75"/>
      <c r="Q36" s="75"/>
      <c r="R36" s="62"/>
      <c r="S36" s="62"/>
      <c r="T36" s="62"/>
      <c r="U36" s="62"/>
      <c r="V36" s="62"/>
      <c r="W36" s="62"/>
      <c r="X36" s="62"/>
      <c r="Y36" s="62"/>
      <c r="Z36" s="62"/>
      <c r="AA36" s="62"/>
      <c r="AB36" s="62"/>
      <c r="AC36" s="62"/>
      <c r="AD36" s="62"/>
    </row>
    <row r="37" spans="1:30" customFormat="1">
      <c r="A37" s="70" t="s">
        <v>58</v>
      </c>
      <c r="B37" s="71" t="s">
        <v>59</v>
      </c>
      <c r="C37" s="71"/>
      <c r="D37" s="71" t="s">
        <v>20</v>
      </c>
      <c r="E37" s="77"/>
      <c r="F37" s="70" t="s">
        <v>213</v>
      </c>
      <c r="G37" s="73">
        <v>0</v>
      </c>
      <c r="H37" s="73">
        <v>500.99</v>
      </c>
      <c r="I37" s="73">
        <v>2003.96</v>
      </c>
      <c r="J37" s="74">
        <f t="shared" si="0"/>
        <v>2504.9499999999998</v>
      </c>
      <c r="K37" s="75"/>
      <c r="L37" s="75"/>
      <c r="M37" s="75"/>
      <c r="N37" s="75"/>
      <c r="O37" s="75"/>
      <c r="P37" s="75"/>
      <c r="Q37" s="75"/>
      <c r="R37" s="62"/>
      <c r="S37" s="62"/>
      <c r="T37" s="62"/>
      <c r="U37" s="62"/>
      <c r="V37" s="62"/>
      <c r="W37" s="62"/>
      <c r="X37" s="62"/>
      <c r="Y37" s="62"/>
      <c r="Z37" s="62"/>
      <c r="AA37" s="62"/>
      <c r="AB37" s="62"/>
      <c r="AC37" s="62"/>
      <c r="AD37" s="62"/>
    </row>
    <row r="38" spans="1:30" customFormat="1">
      <c r="A38" s="78" t="s">
        <v>58</v>
      </c>
      <c r="B38" s="79" t="s">
        <v>59</v>
      </c>
      <c r="C38" s="80"/>
      <c r="D38" s="71" t="s">
        <v>20</v>
      </c>
      <c r="E38" s="81"/>
      <c r="F38" s="82" t="s">
        <v>31</v>
      </c>
      <c r="G38" s="83">
        <f>SUMIF($B$7:$B$52,"DAS",$G$7:$G$52)</f>
        <v>0</v>
      </c>
      <c r="H38" s="83">
        <v>0</v>
      </c>
      <c r="I38" s="83">
        <v>0</v>
      </c>
      <c r="J38" s="74">
        <f t="shared" si="0"/>
        <v>0</v>
      </c>
      <c r="K38" s="75"/>
      <c r="L38" s="75"/>
      <c r="M38" s="75"/>
      <c r="N38" s="75"/>
      <c r="O38" s="75"/>
      <c r="P38" s="75"/>
      <c r="Q38" s="75"/>
      <c r="R38" s="62"/>
      <c r="S38" s="62"/>
      <c r="T38" s="62"/>
      <c r="U38" s="62"/>
      <c r="V38" s="62"/>
      <c r="W38" s="62"/>
      <c r="X38" s="62"/>
      <c r="Y38" s="62"/>
      <c r="Z38" s="62"/>
      <c r="AA38" s="62"/>
      <c r="AB38" s="62"/>
      <c r="AC38" s="62"/>
      <c r="AD38" s="62"/>
    </row>
    <row r="39" spans="1:30" customFormat="1">
      <c r="A39" s="78" t="s">
        <v>58</v>
      </c>
      <c r="B39" s="79" t="s">
        <v>59</v>
      </c>
      <c r="C39" s="80"/>
      <c r="D39" s="71" t="s">
        <v>20</v>
      </c>
      <c r="E39" s="81"/>
      <c r="F39" s="82" t="s">
        <v>214</v>
      </c>
      <c r="G39" s="83">
        <f>SUMIF($B$7:$B$52,"DAS-1",$G$7:$G$52)</f>
        <v>0</v>
      </c>
      <c r="H39" s="83">
        <v>500.99</v>
      </c>
      <c r="I39" s="83">
        <v>2003.96</v>
      </c>
      <c r="J39" s="74">
        <f t="shared" si="0"/>
        <v>2504.9499999999998</v>
      </c>
      <c r="K39" s="75"/>
      <c r="L39" s="75"/>
      <c r="M39" s="75"/>
      <c r="N39" s="75"/>
      <c r="O39" s="75"/>
      <c r="P39" s="75"/>
      <c r="Q39" s="75"/>
      <c r="R39" s="62"/>
      <c r="S39" s="62"/>
      <c r="T39" s="62"/>
      <c r="U39" s="62"/>
      <c r="V39" s="62"/>
      <c r="W39" s="62"/>
      <c r="X39" s="62"/>
      <c r="Y39" s="62"/>
      <c r="Z39" s="62"/>
      <c r="AA39" s="62"/>
      <c r="AB39" s="62"/>
      <c r="AC39" s="62"/>
      <c r="AD39" s="62"/>
    </row>
    <row r="40" spans="1:30" customFormat="1">
      <c r="A40" s="78" t="s">
        <v>58</v>
      </c>
      <c r="B40" s="79" t="s">
        <v>59</v>
      </c>
      <c r="C40" s="80"/>
      <c r="D40" s="71" t="s">
        <v>20</v>
      </c>
      <c r="E40" s="81"/>
      <c r="F40" s="82" t="s">
        <v>238</v>
      </c>
      <c r="G40" s="83">
        <f>SUMIF($B$7:$B$52,"DAS-2",$G$7:$G$52)</f>
        <v>0</v>
      </c>
      <c r="H40" s="83">
        <v>500.99</v>
      </c>
      <c r="I40" s="83">
        <v>2003.96</v>
      </c>
      <c r="J40" s="74">
        <f t="shared" si="0"/>
        <v>2504.9499999999998</v>
      </c>
      <c r="K40" s="75"/>
      <c r="L40" s="75"/>
      <c r="M40" s="75"/>
      <c r="N40" s="75"/>
      <c r="O40" s="75"/>
      <c r="P40" s="75"/>
      <c r="Q40" s="75"/>
      <c r="R40" s="62"/>
      <c r="S40" s="62"/>
      <c r="T40" s="62"/>
      <c r="U40" s="62"/>
      <c r="V40" s="62"/>
      <c r="W40" s="62"/>
      <c r="X40" s="62"/>
      <c r="Y40" s="62"/>
      <c r="Z40" s="62"/>
      <c r="AA40" s="62"/>
      <c r="AB40" s="62"/>
      <c r="AC40" s="62"/>
      <c r="AD40" s="62"/>
    </row>
    <row r="41" spans="1:30" customFormat="1">
      <c r="A41" s="78" t="s">
        <v>58</v>
      </c>
      <c r="B41" s="79" t="s">
        <v>59</v>
      </c>
      <c r="C41" s="80"/>
      <c r="D41" s="71" t="s">
        <v>20</v>
      </c>
      <c r="E41" s="81"/>
      <c r="F41" s="82" t="s">
        <v>31</v>
      </c>
      <c r="G41" s="83">
        <f>SUMIF($B$7:$B$52,"DAS-3",$G$7:$G$52)</f>
        <v>0</v>
      </c>
      <c r="H41" s="83">
        <v>0</v>
      </c>
      <c r="I41" s="83">
        <v>0</v>
      </c>
      <c r="J41" s="74">
        <f t="shared" si="0"/>
        <v>0</v>
      </c>
      <c r="K41" s="75"/>
      <c r="L41" s="75"/>
      <c r="M41" s="75"/>
      <c r="N41" s="75"/>
      <c r="O41" s="75"/>
      <c r="P41" s="75"/>
      <c r="Q41" s="75"/>
      <c r="R41" s="62"/>
      <c r="S41" s="62"/>
      <c r="T41" s="62"/>
      <c r="U41" s="62"/>
      <c r="V41" s="62"/>
      <c r="W41" s="62"/>
      <c r="X41" s="62"/>
      <c r="Y41" s="62"/>
      <c r="Z41" s="62"/>
      <c r="AA41" s="62"/>
      <c r="AB41" s="62"/>
      <c r="AC41" s="62"/>
      <c r="AD41" s="62"/>
    </row>
    <row r="42" spans="1:30" customFormat="1">
      <c r="A42" s="84" t="s">
        <v>58</v>
      </c>
      <c r="B42" s="79" t="s">
        <v>59</v>
      </c>
      <c r="C42" s="80"/>
      <c r="D42" s="71" t="s">
        <v>20</v>
      </c>
      <c r="E42" s="81"/>
      <c r="F42" s="82" t="s">
        <v>227</v>
      </c>
      <c r="G42" s="83">
        <f>SUMIF($B$7:$B$52,"DAS-4",$G$7:$G$52)</f>
        <v>0</v>
      </c>
      <c r="H42" s="83">
        <v>500.99</v>
      </c>
      <c r="I42" s="83">
        <v>2003.96</v>
      </c>
      <c r="J42" s="74">
        <f t="shared" si="0"/>
        <v>2504.9499999999998</v>
      </c>
      <c r="K42" s="75"/>
      <c r="L42" s="75"/>
      <c r="M42" s="75"/>
      <c r="N42" s="75"/>
      <c r="O42" s="75"/>
      <c r="P42" s="75"/>
      <c r="Q42" s="75"/>
      <c r="R42" s="62"/>
      <c r="S42" s="62"/>
      <c r="T42" s="62"/>
      <c r="U42" s="62"/>
      <c r="V42" s="62"/>
      <c r="W42" s="62"/>
      <c r="X42" s="62"/>
      <c r="Y42" s="62"/>
      <c r="Z42" s="62"/>
      <c r="AA42" s="62"/>
      <c r="AB42" s="62"/>
      <c r="AC42" s="62"/>
      <c r="AD42" s="62"/>
    </row>
    <row r="43" spans="1:30" customFormat="1">
      <c r="A43" s="84" t="s">
        <v>58</v>
      </c>
      <c r="B43" s="79" t="s">
        <v>59</v>
      </c>
      <c r="C43" s="80"/>
      <c r="D43" s="71" t="s">
        <v>20</v>
      </c>
      <c r="E43" s="81"/>
      <c r="F43" s="82" t="s">
        <v>31</v>
      </c>
      <c r="G43" s="83">
        <f>SUMIF($B$7:$B$52,"DAS-5",$G$7:$G$52)</f>
        <v>0</v>
      </c>
      <c r="H43" s="83">
        <v>0</v>
      </c>
      <c r="I43" s="83">
        <v>0</v>
      </c>
      <c r="J43" s="74">
        <f t="shared" si="0"/>
        <v>0</v>
      </c>
      <c r="K43" s="75"/>
      <c r="L43" s="75"/>
      <c r="M43" s="75"/>
      <c r="N43" s="75"/>
      <c r="O43" s="75"/>
      <c r="P43" s="75"/>
      <c r="Q43" s="75"/>
      <c r="R43" s="62"/>
      <c r="S43" s="62"/>
      <c r="T43" s="62"/>
      <c r="U43" s="62"/>
      <c r="V43" s="62"/>
      <c r="W43" s="62"/>
      <c r="X43" s="62"/>
      <c r="Y43" s="62"/>
      <c r="Z43" s="62"/>
      <c r="AA43" s="62"/>
      <c r="AB43" s="62"/>
      <c r="AC43" s="62"/>
      <c r="AD43" s="62"/>
    </row>
    <row r="44" spans="1:30" customFormat="1">
      <c r="A44" s="84" t="s">
        <v>58</v>
      </c>
      <c r="B44" s="79" t="s">
        <v>59</v>
      </c>
      <c r="C44" s="80"/>
      <c r="D44" s="71" t="s">
        <v>20</v>
      </c>
      <c r="E44" s="81"/>
      <c r="F44" s="82" t="s">
        <v>31</v>
      </c>
      <c r="G44" s="83">
        <f>SUMIF($B$7:$B$52,"CAA-1",$G$7:$G$52)</f>
        <v>0</v>
      </c>
      <c r="H44" s="83">
        <v>0</v>
      </c>
      <c r="I44" s="83">
        <v>0</v>
      </c>
      <c r="J44" s="74">
        <f t="shared" si="0"/>
        <v>0</v>
      </c>
      <c r="K44" s="75"/>
      <c r="L44" s="75"/>
      <c r="M44" s="75"/>
      <c r="N44" s="75"/>
      <c r="O44" s="75"/>
      <c r="P44" s="75"/>
      <c r="Q44" s="75"/>
      <c r="R44" s="62"/>
      <c r="S44" s="62"/>
      <c r="T44" s="62"/>
      <c r="U44" s="62"/>
      <c r="V44" s="62"/>
      <c r="W44" s="62"/>
      <c r="X44" s="62"/>
      <c r="Y44" s="62"/>
      <c r="Z44" s="62"/>
      <c r="AA44" s="62"/>
      <c r="AB44" s="62"/>
      <c r="AC44" s="62"/>
      <c r="AD44" s="62"/>
    </row>
    <row r="45" spans="1:30" customFormat="1">
      <c r="A45" s="84" t="s">
        <v>60</v>
      </c>
      <c r="B45" s="79" t="s">
        <v>61</v>
      </c>
      <c r="C45" s="80"/>
      <c r="D45" s="71" t="s">
        <v>20</v>
      </c>
      <c r="E45" s="81"/>
      <c r="F45" s="82" t="s">
        <v>215</v>
      </c>
      <c r="G45" s="83">
        <f>SUMIF($B$7:$B$52,"CAA-1",$G$7:$G$52)</f>
        <v>0</v>
      </c>
      <c r="H45" s="83">
        <v>308.3</v>
      </c>
      <c r="I45" s="83">
        <v>1233.21</v>
      </c>
      <c r="J45" s="74">
        <f t="shared" si="0"/>
        <v>1541.51</v>
      </c>
      <c r="K45" s="75"/>
      <c r="L45" s="75"/>
      <c r="M45" s="75"/>
      <c r="N45" s="75"/>
      <c r="O45" s="75"/>
      <c r="P45" s="75"/>
      <c r="Q45" s="75"/>
      <c r="R45" s="62"/>
      <c r="S45" s="62"/>
      <c r="T45" s="62"/>
      <c r="U45" s="62"/>
      <c r="V45" s="62"/>
      <c r="W45" s="62"/>
      <c r="X45" s="62"/>
      <c r="Y45" s="62"/>
      <c r="Z45" s="62"/>
      <c r="AA45" s="62"/>
      <c r="AB45" s="62"/>
      <c r="AC45" s="62"/>
      <c r="AD45" s="62"/>
    </row>
    <row r="46" spans="1:30" customFormat="1">
      <c r="A46" s="84" t="s">
        <v>60</v>
      </c>
      <c r="B46" s="79" t="s">
        <v>61</v>
      </c>
      <c r="C46" s="80"/>
      <c r="D46" s="71" t="s">
        <v>20</v>
      </c>
      <c r="E46" s="81"/>
      <c r="F46" s="82" t="s">
        <v>31</v>
      </c>
      <c r="G46" s="83">
        <f>SUMIF($B$7:$B$52,"CAA-1",$G$7:$G$52)</f>
        <v>0</v>
      </c>
      <c r="H46" s="83">
        <v>0</v>
      </c>
      <c r="I46" s="83">
        <v>0</v>
      </c>
      <c r="J46" s="74">
        <f t="shared" si="0"/>
        <v>0</v>
      </c>
      <c r="K46" s="75"/>
      <c r="L46" s="75"/>
      <c r="M46" s="75"/>
      <c r="N46" s="75"/>
      <c r="O46" s="75"/>
      <c r="P46" s="75"/>
      <c r="Q46" s="75"/>
      <c r="R46" s="62"/>
      <c r="S46" s="62"/>
      <c r="T46" s="62"/>
      <c r="U46" s="62"/>
      <c r="V46" s="62"/>
      <c r="W46" s="62"/>
      <c r="X46" s="62"/>
      <c r="Y46" s="62"/>
      <c r="Z46" s="62"/>
      <c r="AA46" s="62"/>
      <c r="AB46" s="62"/>
      <c r="AC46" s="62"/>
      <c r="AD46" s="62"/>
    </row>
    <row r="47" spans="1:30" customFormat="1">
      <c r="A47" s="84" t="s">
        <v>60</v>
      </c>
      <c r="B47" s="79" t="s">
        <v>61</v>
      </c>
      <c r="C47" s="80"/>
      <c r="D47" s="71" t="s">
        <v>20</v>
      </c>
      <c r="E47" s="81"/>
      <c r="F47" s="82" t="s">
        <v>31</v>
      </c>
      <c r="G47" s="83">
        <f>SUMIF($B$7:$B$52,"CAA-1",$G$7:$G$52)</f>
        <v>0</v>
      </c>
      <c r="H47" s="83">
        <v>0</v>
      </c>
      <c r="I47" s="83">
        <v>0</v>
      </c>
      <c r="J47" s="74">
        <f t="shared" si="0"/>
        <v>0</v>
      </c>
      <c r="K47" s="75"/>
      <c r="L47" s="75"/>
      <c r="M47" s="75"/>
      <c r="N47" s="75"/>
      <c r="O47" s="75"/>
      <c r="P47" s="75"/>
      <c r="Q47" s="75"/>
      <c r="R47" s="62"/>
      <c r="S47" s="62"/>
      <c r="T47" s="62"/>
      <c r="U47" s="62"/>
      <c r="V47" s="62"/>
      <c r="W47" s="62"/>
      <c r="X47" s="62"/>
      <c r="Y47" s="62"/>
      <c r="Z47" s="62"/>
      <c r="AA47" s="62"/>
      <c r="AB47" s="62"/>
      <c r="AC47" s="62"/>
      <c r="AD47" s="62"/>
    </row>
    <row r="48" spans="1:30" customFormat="1">
      <c r="A48" s="84" t="s">
        <v>60</v>
      </c>
      <c r="B48" s="79" t="s">
        <v>61</v>
      </c>
      <c r="C48" s="80"/>
      <c r="D48" s="71" t="s">
        <v>20</v>
      </c>
      <c r="E48" s="81"/>
      <c r="F48" s="82" t="s">
        <v>31</v>
      </c>
      <c r="G48" s="83">
        <f>SUMIF($B$7:$B$52,"CAA-1",$G$7:$G$52)</f>
        <v>0</v>
      </c>
      <c r="H48" s="83">
        <v>0</v>
      </c>
      <c r="I48" s="83">
        <v>0</v>
      </c>
      <c r="J48" s="74">
        <f t="shared" si="0"/>
        <v>0</v>
      </c>
      <c r="K48" s="75"/>
      <c r="L48" s="75"/>
      <c r="M48" s="75"/>
      <c r="N48" s="75"/>
      <c r="O48" s="75"/>
      <c r="P48" s="75"/>
      <c r="Q48" s="75"/>
      <c r="R48" s="62"/>
      <c r="S48" s="62"/>
      <c r="T48" s="62"/>
      <c r="U48" s="62"/>
      <c r="V48" s="62"/>
      <c r="W48" s="62"/>
      <c r="X48" s="62"/>
      <c r="Y48" s="62"/>
      <c r="Z48" s="62"/>
      <c r="AA48" s="62"/>
      <c r="AB48" s="62"/>
      <c r="AC48" s="62"/>
      <c r="AD48" s="62"/>
    </row>
    <row r="49" spans="1:30" customFormat="1">
      <c r="A49" s="84" t="s">
        <v>62</v>
      </c>
      <c r="B49" s="79" t="s">
        <v>63</v>
      </c>
      <c r="C49" s="80"/>
      <c r="D49" s="71" t="s">
        <v>20</v>
      </c>
      <c r="E49" s="81"/>
      <c r="F49" s="82" t="s">
        <v>64</v>
      </c>
      <c r="G49" s="83">
        <f>SUMIF($B$7:$B$52,"CAA-4",$G$7:$G$52)</f>
        <v>0</v>
      </c>
      <c r="H49" s="83">
        <v>269.76</v>
      </c>
      <c r="I49" s="83">
        <v>1079.06</v>
      </c>
      <c r="J49" s="74">
        <f t="shared" si="0"/>
        <v>1348.82</v>
      </c>
      <c r="K49" s="75"/>
      <c r="L49" s="75"/>
      <c r="M49" s="75"/>
      <c r="N49" s="75"/>
      <c r="O49" s="75"/>
      <c r="P49" s="75"/>
      <c r="Q49" s="75"/>
      <c r="R49" s="62"/>
      <c r="S49" s="62"/>
      <c r="T49" s="62"/>
      <c r="U49" s="62"/>
      <c r="V49" s="62"/>
      <c r="W49" s="62"/>
      <c r="X49" s="62"/>
      <c r="Y49" s="62"/>
      <c r="Z49" s="62"/>
      <c r="AA49" s="62"/>
      <c r="AB49" s="62"/>
      <c r="AC49" s="62"/>
      <c r="AD49" s="62"/>
    </row>
    <row r="50" spans="1:30" customFormat="1">
      <c r="A50" s="84" t="s">
        <v>62</v>
      </c>
      <c r="B50" s="79" t="s">
        <v>63</v>
      </c>
      <c r="C50" s="80"/>
      <c r="D50" s="80" t="s">
        <v>20</v>
      </c>
      <c r="E50" s="81"/>
      <c r="F50" s="82" t="s">
        <v>216</v>
      </c>
      <c r="G50" s="83">
        <f>SUMIF($B$7:$B$52,"CAA-4",$G$7:$G$52)</f>
        <v>0</v>
      </c>
      <c r="H50" s="83">
        <v>269.76</v>
      </c>
      <c r="I50" s="83">
        <v>1079.06</v>
      </c>
      <c r="J50" s="74">
        <f t="shared" si="0"/>
        <v>1348.82</v>
      </c>
      <c r="K50" s="75"/>
      <c r="L50" s="75"/>
      <c r="M50" s="75"/>
      <c r="N50" s="75"/>
      <c r="O50" s="75"/>
      <c r="P50" s="75"/>
      <c r="Q50" s="75"/>
      <c r="R50" s="62"/>
      <c r="S50" s="62"/>
      <c r="T50" s="62"/>
      <c r="U50" s="62"/>
      <c r="V50" s="62"/>
      <c r="W50" s="62"/>
      <c r="X50" s="62"/>
      <c r="Y50" s="62"/>
      <c r="Z50" s="62"/>
      <c r="AA50" s="62"/>
      <c r="AB50" s="62"/>
      <c r="AC50" s="62"/>
      <c r="AD50" s="62"/>
    </row>
    <row r="51" spans="1:30" customFormat="1">
      <c r="A51" s="84" t="s">
        <v>62</v>
      </c>
      <c r="B51" s="79" t="s">
        <v>63</v>
      </c>
      <c r="C51" s="80"/>
      <c r="D51" s="80" t="s">
        <v>20</v>
      </c>
      <c r="E51" s="81"/>
      <c r="F51" s="82" t="s">
        <v>232</v>
      </c>
      <c r="G51" s="83">
        <f>SUMIF($B$7:$B$52,"CAA-4",$G$7:$G$52)</f>
        <v>0</v>
      </c>
      <c r="H51" s="83">
        <v>269.76</v>
      </c>
      <c r="I51" s="83">
        <v>1079.06</v>
      </c>
      <c r="J51" s="74">
        <f t="shared" si="0"/>
        <v>1348.82</v>
      </c>
      <c r="K51" s="75"/>
      <c r="L51" s="75"/>
      <c r="M51" s="75"/>
      <c r="N51" s="75"/>
      <c r="O51" s="75"/>
      <c r="P51" s="75"/>
      <c r="Q51" s="75"/>
      <c r="R51" s="62"/>
      <c r="S51" s="62"/>
      <c r="T51" s="62"/>
      <c r="U51" s="62"/>
      <c r="V51" s="62"/>
      <c r="W51" s="62"/>
      <c r="X51" s="62"/>
      <c r="Y51" s="62"/>
      <c r="Z51" s="62"/>
      <c r="AA51" s="62"/>
      <c r="AB51" s="62"/>
      <c r="AC51" s="62"/>
      <c r="AD51" s="62"/>
    </row>
    <row r="52" spans="1:30" customFormat="1">
      <c r="A52" s="84" t="s">
        <v>62</v>
      </c>
      <c r="B52" s="79" t="s">
        <v>63</v>
      </c>
      <c r="C52" s="80"/>
      <c r="D52" s="80" t="s">
        <v>20</v>
      </c>
      <c r="E52" s="81"/>
      <c r="F52" s="82" t="s">
        <v>31</v>
      </c>
      <c r="G52" s="83">
        <f>SUMIF($B$7:$B$52,"CAA-4",$G$7:$G$52)</f>
        <v>0</v>
      </c>
      <c r="H52" s="83">
        <v>0</v>
      </c>
      <c r="I52" s="83">
        <v>0</v>
      </c>
      <c r="J52" s="74">
        <f t="shared" si="0"/>
        <v>0</v>
      </c>
      <c r="K52" s="75"/>
      <c r="L52" s="75"/>
      <c r="M52" s="75"/>
      <c r="N52" s="75"/>
      <c r="O52" s="75"/>
      <c r="P52" s="75"/>
      <c r="Q52" s="75"/>
      <c r="R52" s="62"/>
      <c r="S52" s="62"/>
      <c r="T52" s="62"/>
      <c r="U52" s="62"/>
      <c r="V52" s="62"/>
      <c r="W52" s="62"/>
      <c r="X52" s="62"/>
      <c r="Y52" s="62"/>
      <c r="Z52" s="62"/>
      <c r="AA52" s="62"/>
      <c r="AB52" s="62"/>
      <c r="AC52" s="62"/>
      <c r="AD52" s="62"/>
    </row>
    <row r="53" spans="1:30" customFormat="1" ht="45">
      <c r="A53" s="85" t="s">
        <v>65</v>
      </c>
      <c r="B53" s="85" t="s">
        <v>66</v>
      </c>
      <c r="C53" s="86" t="s">
        <v>67</v>
      </c>
      <c r="D53" s="86" t="s">
        <v>68</v>
      </c>
      <c r="E53" s="86" t="s">
        <v>69</v>
      </c>
      <c r="F53" s="87"/>
      <c r="G53" s="86" t="s">
        <v>70</v>
      </c>
      <c r="H53" s="86" t="s">
        <v>71</v>
      </c>
      <c r="I53" s="86" t="s">
        <v>72</v>
      </c>
      <c r="J53" s="74"/>
      <c r="K53" s="75"/>
      <c r="L53" s="75"/>
      <c r="M53" s="75"/>
      <c r="N53" s="75"/>
      <c r="O53" s="75"/>
      <c r="P53" s="75"/>
      <c r="Q53" s="75"/>
      <c r="R53" s="62"/>
      <c r="S53" s="62"/>
      <c r="T53" s="62"/>
      <c r="U53" s="62"/>
      <c r="V53" s="62"/>
      <c r="W53" s="62"/>
      <c r="X53" s="62"/>
      <c r="Y53" s="62"/>
      <c r="Z53" s="62"/>
      <c r="AA53" s="62"/>
      <c r="AB53" s="62"/>
      <c r="AC53" s="62"/>
      <c r="AD53" s="62"/>
    </row>
    <row r="54" spans="1:30" customFormat="1">
      <c r="A54" s="88"/>
      <c r="B54" s="72"/>
      <c r="C54" s="89"/>
      <c r="D54" s="89"/>
      <c r="E54" s="89"/>
      <c r="F54" s="90"/>
      <c r="G54" s="74"/>
      <c r="H54" s="74"/>
      <c r="I54" s="74"/>
      <c r="J54" s="74"/>
      <c r="K54" s="91"/>
      <c r="L54" s="91"/>
      <c r="M54" s="91"/>
      <c r="N54" s="91"/>
      <c r="O54" s="91"/>
      <c r="P54" s="91"/>
      <c r="Q54" s="91"/>
      <c r="R54" s="58"/>
      <c r="S54" s="58"/>
      <c r="T54" s="58"/>
      <c r="U54" s="58"/>
      <c r="V54" s="58"/>
      <c r="W54" s="58"/>
      <c r="X54" s="58"/>
      <c r="Y54" s="58"/>
      <c r="Z54" s="58"/>
      <c r="AA54" s="58"/>
      <c r="AB54" s="58"/>
      <c r="AC54" s="58"/>
      <c r="AD54" s="58"/>
    </row>
    <row r="55" spans="1:30" customFormat="1">
      <c r="A55" s="88"/>
      <c r="B55" s="72"/>
      <c r="C55" s="89"/>
      <c r="D55" s="89"/>
      <c r="E55" s="89"/>
      <c r="F55" s="90"/>
      <c r="G55" s="74"/>
      <c r="H55" s="74"/>
      <c r="I55" s="74"/>
      <c r="J55" s="74"/>
      <c r="K55" s="91"/>
      <c r="L55" s="91"/>
      <c r="M55" s="91"/>
      <c r="N55" s="91"/>
      <c r="O55" s="91"/>
      <c r="P55" s="91"/>
      <c r="Q55" s="91"/>
      <c r="R55" s="58"/>
      <c r="S55" s="58"/>
      <c r="T55" s="58"/>
      <c r="U55" s="58"/>
      <c r="V55" s="58"/>
      <c r="W55" s="58"/>
      <c r="X55" s="58"/>
      <c r="Y55" s="58"/>
      <c r="Z55" s="58"/>
      <c r="AA55" s="58"/>
      <c r="AB55" s="58"/>
      <c r="AC55" s="58"/>
      <c r="AD55" s="58"/>
    </row>
    <row r="56" spans="1:30" customFormat="1">
      <c r="A56" s="88"/>
      <c r="B56" s="72"/>
      <c r="C56" s="89"/>
      <c r="D56" s="89"/>
      <c r="E56" s="89"/>
      <c r="F56" s="90"/>
      <c r="G56" s="74"/>
      <c r="H56" s="74"/>
      <c r="I56" s="74"/>
      <c r="J56" s="74"/>
      <c r="K56" s="91"/>
      <c r="L56" s="91"/>
      <c r="M56" s="91"/>
      <c r="N56" s="91"/>
      <c r="O56" s="91"/>
      <c r="P56" s="91"/>
      <c r="Q56" s="91"/>
      <c r="R56" s="58"/>
      <c r="S56" s="58"/>
      <c r="T56" s="58"/>
      <c r="U56" s="58"/>
      <c r="V56" s="58"/>
      <c r="W56" s="58"/>
      <c r="X56" s="58"/>
      <c r="Y56" s="58"/>
      <c r="Z56" s="58"/>
      <c r="AA56" s="58"/>
      <c r="AB56" s="58"/>
      <c r="AC56" s="58"/>
      <c r="AD56" s="58"/>
    </row>
    <row r="57" spans="1:30" customFormat="1">
      <c r="A57" s="88"/>
      <c r="B57" s="72"/>
      <c r="C57" s="89"/>
      <c r="D57" s="89"/>
      <c r="E57" s="89"/>
      <c r="F57" s="90"/>
      <c r="G57" s="74"/>
      <c r="H57" s="74"/>
      <c r="I57" s="74"/>
      <c r="J57" s="74"/>
      <c r="K57" s="91"/>
      <c r="L57" s="91"/>
      <c r="M57" s="91"/>
      <c r="N57" s="91"/>
      <c r="O57" s="91"/>
      <c r="P57" s="91"/>
      <c r="Q57" s="91"/>
      <c r="R57" s="58"/>
      <c r="S57" s="58"/>
      <c r="T57" s="58"/>
      <c r="U57" s="58"/>
      <c r="V57" s="58"/>
      <c r="W57" s="58"/>
      <c r="X57" s="58"/>
      <c r="Y57" s="58"/>
      <c r="Z57" s="58"/>
      <c r="AA57" s="58"/>
      <c r="AB57" s="58"/>
      <c r="AC57" s="58"/>
      <c r="AD57" s="58"/>
    </row>
    <row r="58" spans="1:30" customFormat="1">
      <c r="A58" s="92"/>
      <c r="B58" s="72"/>
      <c r="C58" s="89"/>
      <c r="D58" s="89"/>
      <c r="E58" s="89"/>
      <c r="F58" s="90"/>
      <c r="G58" s="74"/>
      <c r="H58" s="74"/>
      <c r="I58" s="74"/>
      <c r="J58" s="74"/>
      <c r="K58" s="91"/>
      <c r="L58" s="91"/>
      <c r="M58" s="91"/>
      <c r="N58" s="91"/>
      <c r="O58" s="91"/>
      <c r="P58" s="91"/>
      <c r="Q58" s="91"/>
      <c r="R58" s="58"/>
      <c r="S58" s="58"/>
      <c r="T58" s="58"/>
      <c r="U58" s="58"/>
      <c r="V58" s="58"/>
      <c r="W58" s="58"/>
      <c r="X58" s="58"/>
      <c r="Y58" s="58"/>
      <c r="Z58" s="58"/>
      <c r="AA58" s="58"/>
      <c r="AB58" s="58"/>
      <c r="AC58" s="58"/>
      <c r="AD58" s="58"/>
    </row>
    <row r="59" spans="1:30" customFormat="1">
      <c r="A59" s="92"/>
      <c r="B59" s="72"/>
      <c r="C59" s="89"/>
      <c r="D59" s="89"/>
      <c r="E59" s="89"/>
      <c r="F59" s="90"/>
      <c r="G59" s="74"/>
      <c r="H59" s="74"/>
      <c r="I59" s="74"/>
      <c r="J59" s="74"/>
      <c r="K59" s="91"/>
      <c r="L59" s="91"/>
      <c r="M59" s="91"/>
      <c r="N59" s="91"/>
      <c r="O59" s="91"/>
      <c r="P59" s="91"/>
      <c r="Q59" s="91"/>
      <c r="R59" s="58"/>
      <c r="S59" s="58"/>
      <c r="T59" s="58"/>
      <c r="U59" s="58"/>
      <c r="V59" s="58"/>
      <c r="W59" s="58"/>
      <c r="X59" s="58"/>
      <c r="Y59" s="58"/>
      <c r="Z59" s="58"/>
      <c r="AA59" s="58"/>
      <c r="AB59" s="58"/>
      <c r="AC59" s="58"/>
      <c r="AD59" s="58"/>
    </row>
    <row r="60" spans="1:30" customFormat="1">
      <c r="A60" s="92"/>
      <c r="B60" s="72"/>
      <c r="C60" s="89"/>
      <c r="D60" s="89"/>
      <c r="E60" s="89"/>
      <c r="F60" s="90"/>
      <c r="G60" s="74"/>
      <c r="H60" s="74"/>
      <c r="I60" s="74"/>
      <c r="J60" s="74"/>
      <c r="K60" s="91"/>
      <c r="L60" s="91"/>
      <c r="M60" s="91"/>
      <c r="N60" s="91"/>
      <c r="O60" s="91"/>
      <c r="P60" s="91"/>
      <c r="Q60" s="91"/>
      <c r="R60" s="58"/>
      <c r="S60" s="58"/>
      <c r="T60" s="58"/>
      <c r="U60" s="58"/>
      <c r="V60" s="58"/>
      <c r="W60" s="58"/>
      <c r="X60" s="58"/>
      <c r="Y60" s="58"/>
      <c r="Z60" s="58"/>
      <c r="AA60" s="58"/>
      <c r="AB60" s="58"/>
      <c r="AC60" s="58"/>
      <c r="AD60" s="58"/>
    </row>
    <row r="61" spans="1:30" customFormat="1">
      <c r="A61" s="92"/>
      <c r="B61" s="72"/>
      <c r="C61" s="89"/>
      <c r="D61" s="89"/>
      <c r="E61" s="89"/>
      <c r="F61" s="90"/>
      <c r="G61" s="74"/>
      <c r="H61" s="74"/>
      <c r="I61" s="74"/>
      <c r="J61" s="74"/>
      <c r="K61" s="91"/>
      <c r="L61" s="91"/>
      <c r="M61" s="91"/>
      <c r="N61" s="91"/>
      <c r="O61" s="91"/>
      <c r="P61" s="91"/>
      <c r="Q61" s="91"/>
      <c r="R61" s="58"/>
      <c r="S61" s="58"/>
      <c r="T61" s="58"/>
      <c r="U61" s="58"/>
      <c r="V61" s="58"/>
      <c r="W61" s="58"/>
      <c r="X61" s="58"/>
      <c r="Y61" s="58"/>
      <c r="Z61" s="58"/>
      <c r="AA61" s="58"/>
      <c r="AB61" s="58"/>
      <c r="AC61" s="58"/>
      <c r="AD61" s="58"/>
    </row>
    <row r="62" spans="1:30" customFormat="1">
      <c r="A62" s="92"/>
      <c r="B62" s="72"/>
      <c r="C62" s="89"/>
      <c r="D62" s="89"/>
      <c r="E62" s="89"/>
      <c r="F62" s="90"/>
      <c r="G62" s="74"/>
      <c r="H62" s="74"/>
      <c r="I62" s="74"/>
      <c r="J62" s="74"/>
      <c r="K62" s="91"/>
      <c r="L62" s="91"/>
      <c r="M62" s="91"/>
      <c r="N62" s="91"/>
      <c r="O62" s="91"/>
      <c r="P62" s="91"/>
      <c r="Q62" s="91"/>
      <c r="R62" s="58"/>
      <c r="S62" s="58"/>
      <c r="T62" s="58"/>
      <c r="U62" s="58"/>
      <c r="V62" s="58"/>
      <c r="W62" s="58"/>
      <c r="X62" s="58"/>
      <c r="Y62" s="58"/>
      <c r="Z62" s="58"/>
      <c r="AA62" s="58"/>
      <c r="AB62" s="58"/>
      <c r="AC62" s="58"/>
      <c r="AD62" s="58"/>
    </row>
    <row r="63" spans="1:30" customFormat="1">
      <c r="A63" s="92"/>
      <c r="B63" s="72"/>
      <c r="C63" s="89"/>
      <c r="D63" s="89"/>
      <c r="E63" s="89"/>
      <c r="F63" s="90"/>
      <c r="G63" s="74"/>
      <c r="H63" s="74"/>
      <c r="I63" s="74"/>
      <c r="J63" s="74"/>
      <c r="K63" s="91"/>
      <c r="L63" s="91"/>
      <c r="M63" s="91"/>
      <c r="N63" s="91"/>
      <c r="O63" s="91"/>
      <c r="P63" s="91"/>
      <c r="Q63" s="91"/>
      <c r="R63" s="58"/>
      <c r="S63" s="58"/>
      <c r="T63" s="58"/>
      <c r="U63" s="58"/>
      <c r="V63" s="58"/>
      <c r="W63" s="58"/>
      <c r="X63" s="58"/>
      <c r="Y63" s="58"/>
      <c r="Z63" s="58"/>
      <c r="AA63" s="58"/>
      <c r="AB63" s="58"/>
      <c r="AC63" s="58"/>
      <c r="AD63" s="58"/>
    </row>
    <row r="64" spans="1:30" customFormat="1">
      <c r="A64" s="92"/>
      <c r="B64" s="72"/>
      <c r="C64" s="89"/>
      <c r="D64" s="89"/>
      <c r="E64" s="89"/>
      <c r="F64" s="90"/>
      <c r="G64" s="74"/>
      <c r="H64" s="74"/>
      <c r="I64" s="74"/>
      <c r="J64" s="74"/>
      <c r="K64" s="91"/>
      <c r="L64" s="91"/>
      <c r="M64" s="91"/>
      <c r="N64" s="91"/>
      <c r="O64" s="91"/>
      <c r="P64" s="91"/>
      <c r="Q64" s="91"/>
      <c r="R64" s="58"/>
      <c r="S64" s="58"/>
      <c r="T64" s="58"/>
      <c r="U64" s="58"/>
      <c r="V64" s="58"/>
      <c r="W64" s="58"/>
      <c r="X64" s="58"/>
      <c r="Y64" s="58"/>
      <c r="Z64" s="58"/>
      <c r="AA64" s="58"/>
      <c r="AB64" s="58"/>
      <c r="AC64" s="58"/>
      <c r="AD64" s="58"/>
    </row>
    <row r="65" spans="1:30" customFormat="1">
      <c r="A65" s="92"/>
      <c r="B65" s="72"/>
      <c r="C65" s="89"/>
      <c r="D65" s="89"/>
      <c r="E65" s="89"/>
      <c r="F65" s="90"/>
      <c r="G65" s="74"/>
      <c r="H65" s="74"/>
      <c r="I65" s="74"/>
      <c r="J65" s="74"/>
      <c r="K65" s="91"/>
      <c r="L65" s="91"/>
      <c r="M65" s="91"/>
      <c r="N65" s="91"/>
      <c r="O65" s="91"/>
      <c r="P65" s="91"/>
      <c r="Q65" s="91"/>
      <c r="R65" s="58"/>
      <c r="S65" s="58"/>
      <c r="T65" s="58"/>
      <c r="U65" s="58"/>
      <c r="V65" s="58"/>
      <c r="W65" s="58"/>
      <c r="X65" s="58"/>
      <c r="Y65" s="58"/>
      <c r="Z65" s="58"/>
      <c r="AA65" s="58"/>
      <c r="AB65" s="58"/>
      <c r="AC65" s="58"/>
      <c r="AD65" s="58"/>
    </row>
    <row r="66" spans="1:30" customFormat="1">
      <c r="A66" s="92"/>
      <c r="B66" s="72"/>
      <c r="C66" s="89"/>
      <c r="D66" s="89"/>
      <c r="E66" s="89"/>
      <c r="F66" s="90"/>
      <c r="G66" s="74"/>
      <c r="H66" s="74"/>
      <c r="I66" s="74"/>
      <c r="J66" s="74"/>
      <c r="K66" s="91"/>
      <c r="L66" s="91"/>
      <c r="M66" s="91"/>
      <c r="N66" s="91"/>
      <c r="O66" s="91"/>
      <c r="P66" s="91"/>
      <c r="Q66" s="91"/>
      <c r="R66" s="58"/>
      <c r="S66" s="58"/>
      <c r="T66" s="58"/>
      <c r="U66" s="58"/>
      <c r="V66" s="58"/>
      <c r="W66" s="58"/>
      <c r="X66" s="58"/>
      <c r="Y66" s="58"/>
      <c r="Z66" s="58"/>
      <c r="AA66" s="58"/>
      <c r="AB66" s="58"/>
      <c r="AC66" s="58"/>
      <c r="AD66" s="58"/>
    </row>
    <row r="67" spans="1:30" customFormat="1">
      <c r="A67" s="92"/>
      <c r="B67" s="72"/>
      <c r="C67" s="89"/>
      <c r="D67" s="89"/>
      <c r="E67" s="89"/>
      <c r="F67" s="90"/>
      <c r="G67" s="74"/>
      <c r="H67" s="74"/>
      <c r="I67" s="74"/>
      <c r="J67" s="74"/>
      <c r="K67" s="91"/>
      <c r="L67" s="91"/>
      <c r="M67" s="91"/>
      <c r="N67" s="91"/>
      <c r="O67" s="91"/>
      <c r="P67" s="91"/>
      <c r="Q67" s="91"/>
      <c r="R67" s="58"/>
      <c r="S67" s="58"/>
      <c r="T67" s="58"/>
      <c r="U67" s="58"/>
      <c r="V67" s="58"/>
      <c r="W67" s="58"/>
      <c r="X67" s="58"/>
      <c r="Y67" s="58"/>
      <c r="Z67" s="58"/>
      <c r="AA67" s="58"/>
      <c r="AB67" s="58"/>
      <c r="AC67" s="58"/>
      <c r="AD67" s="58"/>
    </row>
    <row r="68" spans="1:30" customFormat="1">
      <c r="A68" s="92"/>
      <c r="B68" s="72"/>
      <c r="C68" s="89"/>
      <c r="D68" s="89"/>
      <c r="E68" s="89"/>
      <c r="F68" s="90"/>
      <c r="G68" s="74"/>
      <c r="H68" s="74"/>
      <c r="I68" s="74"/>
      <c r="J68" s="74"/>
      <c r="K68" s="91"/>
      <c r="L68" s="91"/>
      <c r="M68" s="91"/>
      <c r="N68" s="91"/>
      <c r="O68" s="91"/>
      <c r="P68" s="91"/>
      <c r="Q68" s="91"/>
      <c r="R68" s="58"/>
      <c r="S68" s="58"/>
      <c r="T68" s="58"/>
      <c r="U68" s="58"/>
      <c r="V68" s="58"/>
      <c r="W68" s="58"/>
      <c r="X68" s="58"/>
      <c r="Y68" s="58"/>
      <c r="Z68" s="58"/>
      <c r="AA68" s="58"/>
      <c r="AB68" s="58"/>
      <c r="AC68" s="58"/>
      <c r="AD68" s="58"/>
    </row>
    <row r="69" spans="1:30" customFormat="1" ht="30">
      <c r="A69" s="85" t="s">
        <v>73</v>
      </c>
      <c r="B69" s="87"/>
      <c r="C69" s="86">
        <v>32</v>
      </c>
      <c r="D69" s="86">
        <f>SUM(D54:D60)</f>
        <v>0</v>
      </c>
      <c r="E69" s="86">
        <v>32</v>
      </c>
      <c r="F69" s="87"/>
      <c r="G69" s="93">
        <f>SUM(G54:G68)</f>
        <v>0</v>
      </c>
      <c r="H69" s="93">
        <f>SUM(H54:H68)</f>
        <v>0</v>
      </c>
      <c r="I69" s="93">
        <f>SUM(I54:I68)</f>
        <v>0</v>
      </c>
      <c r="J69" s="93">
        <f>SUM(J54:J68)</f>
        <v>0</v>
      </c>
      <c r="K69" s="91"/>
      <c r="L69" s="91"/>
      <c r="M69" s="91"/>
      <c r="N69" s="91"/>
      <c r="O69" s="91"/>
      <c r="P69" s="91"/>
      <c r="Q69" s="91"/>
      <c r="R69" s="58"/>
      <c r="S69" s="58"/>
      <c r="T69" s="58"/>
      <c r="U69" s="58"/>
      <c r="V69" s="58"/>
      <c r="W69" s="58"/>
      <c r="X69" s="58"/>
      <c r="Y69" s="58"/>
      <c r="Z69" s="58"/>
      <c r="AA69" s="58"/>
      <c r="AB69" s="58"/>
      <c r="AC69" s="58"/>
      <c r="AD69" s="58"/>
    </row>
    <row r="70" spans="1:30" customFormat="1" ht="45.75" customHeight="1">
      <c r="A70" s="91"/>
      <c r="B70" s="91"/>
      <c r="C70" s="91"/>
      <c r="D70" s="91"/>
      <c r="E70" s="91"/>
      <c r="F70" s="91"/>
      <c r="G70" s="91"/>
      <c r="H70" s="75"/>
      <c r="I70" s="75"/>
      <c r="J70" s="94"/>
      <c r="K70" s="91"/>
      <c r="L70" s="91"/>
      <c r="M70" s="91"/>
      <c r="N70" s="91"/>
      <c r="O70" s="91"/>
      <c r="P70" s="91"/>
      <c r="Q70" s="91"/>
      <c r="R70" s="58"/>
      <c r="S70" s="58"/>
      <c r="T70" s="58"/>
      <c r="U70" s="58"/>
      <c r="V70" s="58"/>
      <c r="W70" s="58"/>
      <c r="X70" s="58"/>
      <c r="Y70" s="58"/>
      <c r="Z70" s="58"/>
      <c r="AA70" s="58"/>
      <c r="AB70" s="58"/>
      <c r="AC70" s="58"/>
      <c r="AD70" s="58"/>
    </row>
    <row r="71" spans="1:30" customFormat="1" ht="15" customHeight="1">
      <c r="A71" s="143" t="s">
        <v>74</v>
      </c>
      <c r="B71" s="143"/>
      <c r="C71" s="143"/>
      <c r="D71" s="143"/>
      <c r="E71" s="143"/>
      <c r="F71" s="143"/>
      <c r="G71" s="143"/>
      <c r="H71" s="143"/>
      <c r="I71" s="143"/>
      <c r="J71" s="91"/>
      <c r="K71" s="63"/>
      <c r="L71" s="91"/>
      <c r="M71" s="91"/>
      <c r="N71" s="91"/>
      <c r="O71" s="91"/>
      <c r="P71" s="91"/>
      <c r="Q71" s="91"/>
      <c r="R71" s="58"/>
      <c r="S71" s="58"/>
      <c r="T71" s="58"/>
      <c r="U71" s="58"/>
      <c r="V71" s="58"/>
      <c r="W71" s="58"/>
      <c r="X71" s="58"/>
      <c r="Y71" s="58"/>
      <c r="Z71" s="58"/>
      <c r="AA71" s="58"/>
      <c r="AB71" s="58"/>
      <c r="AC71" s="58"/>
      <c r="AD71" s="58"/>
    </row>
    <row r="72" spans="1:30" customFormat="1" ht="30">
      <c r="A72" s="66" t="s">
        <v>75</v>
      </c>
      <c r="B72" s="66" t="s">
        <v>76</v>
      </c>
      <c r="C72" s="66" t="s">
        <v>77</v>
      </c>
      <c r="D72" s="66" t="s">
        <v>78</v>
      </c>
      <c r="E72" s="66" t="s">
        <v>79</v>
      </c>
      <c r="F72" s="66" t="s">
        <v>80</v>
      </c>
      <c r="G72" s="66" t="s">
        <v>81</v>
      </c>
      <c r="H72" s="66" t="s">
        <v>82</v>
      </c>
      <c r="I72" s="66" t="s">
        <v>83</v>
      </c>
      <c r="J72" s="95"/>
      <c r="K72" s="63"/>
      <c r="L72" s="95"/>
      <c r="M72" s="95"/>
      <c r="N72" s="95"/>
      <c r="O72" s="95"/>
      <c r="P72" s="95"/>
      <c r="Q72" s="95"/>
      <c r="R72" s="69"/>
      <c r="S72" s="69"/>
      <c r="T72" s="69"/>
      <c r="U72" s="69"/>
      <c r="V72" s="69"/>
      <c r="W72" s="69"/>
      <c r="X72" s="69"/>
      <c r="Y72" s="69"/>
      <c r="Z72" s="69"/>
      <c r="AA72" s="69"/>
      <c r="AB72" s="69"/>
      <c r="AC72" s="69"/>
      <c r="AD72" s="69"/>
    </row>
    <row r="73" spans="1:30" customFormat="1">
      <c r="A73" s="70" t="s">
        <v>219</v>
      </c>
      <c r="B73" s="96" t="s">
        <v>84</v>
      </c>
      <c r="C73" s="71"/>
      <c r="D73" s="71"/>
      <c r="E73" s="72"/>
      <c r="F73" s="70" t="s">
        <v>220</v>
      </c>
      <c r="G73" s="73">
        <v>0</v>
      </c>
      <c r="H73" s="73">
        <v>6782.61</v>
      </c>
      <c r="I73" s="74">
        <f>SUM(G73:H73)</f>
        <v>6782.61</v>
      </c>
      <c r="J73" s="91"/>
      <c r="K73" s="75"/>
      <c r="L73" s="75"/>
      <c r="M73" s="75"/>
      <c r="N73" s="75"/>
      <c r="O73" s="75"/>
      <c r="P73" s="75"/>
      <c r="Q73" s="75"/>
      <c r="R73" s="62"/>
      <c r="S73" s="62"/>
      <c r="T73" s="62"/>
      <c r="U73" s="62"/>
      <c r="V73" s="62"/>
      <c r="W73" s="62"/>
      <c r="X73" s="62"/>
      <c r="Y73" s="62"/>
      <c r="Z73" s="62"/>
      <c r="AA73" s="62"/>
      <c r="AB73" s="62"/>
      <c r="AC73" s="62"/>
      <c r="AD73" s="62"/>
    </row>
    <row r="74" spans="1:30" customFormat="1">
      <c r="A74" s="70" t="s">
        <v>85</v>
      </c>
      <c r="B74" s="96" t="s">
        <v>86</v>
      </c>
      <c r="C74" s="71"/>
      <c r="D74" s="71"/>
      <c r="E74" s="72"/>
      <c r="F74" s="70" t="s">
        <v>87</v>
      </c>
      <c r="G74" s="73">
        <v>0</v>
      </c>
      <c r="H74" s="73">
        <v>4316.21</v>
      </c>
      <c r="I74" s="74">
        <v>4316.21</v>
      </c>
      <c r="J74" s="91"/>
      <c r="K74" s="75"/>
      <c r="L74" s="75"/>
      <c r="M74" s="75"/>
      <c r="N74" s="75"/>
      <c r="O74" s="75"/>
      <c r="P74" s="75"/>
      <c r="Q74" s="75"/>
      <c r="R74" s="62"/>
      <c r="S74" s="62"/>
      <c r="T74" s="62"/>
      <c r="U74" s="62"/>
      <c r="V74" s="62"/>
      <c r="W74" s="62"/>
      <c r="X74" s="62"/>
      <c r="Y74" s="62"/>
      <c r="Z74" s="62"/>
      <c r="AA74" s="62"/>
      <c r="AB74" s="62"/>
      <c r="AC74" s="62"/>
      <c r="AD74" s="62"/>
    </row>
    <row r="75" spans="1:30" customFormat="1">
      <c r="A75" s="70" t="s">
        <v>233</v>
      </c>
      <c r="B75" s="96" t="s">
        <v>86</v>
      </c>
      <c r="C75" s="71"/>
      <c r="D75" s="71"/>
      <c r="E75" s="72"/>
      <c r="F75" s="70" t="s">
        <v>231</v>
      </c>
      <c r="G75" s="73">
        <v>0</v>
      </c>
      <c r="H75" s="73">
        <v>4316.21</v>
      </c>
      <c r="I75" s="74">
        <v>4316.21</v>
      </c>
      <c r="J75" s="91"/>
      <c r="K75" s="75"/>
      <c r="L75" s="75"/>
      <c r="M75" s="75"/>
      <c r="N75" s="75"/>
      <c r="O75" s="75"/>
      <c r="P75" s="75"/>
      <c r="Q75" s="75"/>
      <c r="R75" s="62"/>
      <c r="S75" s="62"/>
      <c r="T75" s="62"/>
      <c r="U75" s="62"/>
      <c r="V75" s="62"/>
      <c r="W75" s="62"/>
      <c r="X75" s="62"/>
      <c r="Y75" s="62"/>
      <c r="Z75" s="62"/>
      <c r="AA75" s="62"/>
      <c r="AB75" s="62"/>
      <c r="AC75" s="62"/>
      <c r="AD75" s="62"/>
    </row>
    <row r="76" spans="1:30" customFormat="1">
      <c r="A76" s="70" t="s">
        <v>88</v>
      </c>
      <c r="B76" s="96" t="s">
        <v>86</v>
      </c>
      <c r="C76" s="71"/>
      <c r="D76" s="71"/>
      <c r="E76" s="72"/>
      <c r="F76" s="70" t="s">
        <v>217</v>
      </c>
      <c r="G76" s="73">
        <v>0</v>
      </c>
      <c r="H76" s="73">
        <v>4316.21</v>
      </c>
      <c r="I76" s="74">
        <v>4316.21</v>
      </c>
      <c r="J76" s="91"/>
      <c r="K76" s="75"/>
      <c r="L76" s="75"/>
      <c r="M76" s="75"/>
      <c r="N76" s="75"/>
      <c r="O76" s="75"/>
      <c r="P76" s="75"/>
      <c r="Q76" s="75"/>
      <c r="R76" s="62"/>
      <c r="S76" s="62"/>
      <c r="T76" s="62"/>
      <c r="U76" s="62"/>
      <c r="V76" s="62"/>
      <c r="W76" s="62"/>
      <c r="X76" s="62"/>
      <c r="Y76" s="62"/>
      <c r="Z76" s="62"/>
      <c r="AA76" s="62"/>
      <c r="AB76" s="62"/>
      <c r="AC76" s="62"/>
      <c r="AD76" s="62"/>
    </row>
    <row r="77" spans="1:30" customFormat="1" ht="45">
      <c r="A77" s="85" t="s">
        <v>89</v>
      </c>
      <c r="B77" s="85" t="s">
        <v>90</v>
      </c>
      <c r="C77" s="86" t="s">
        <v>91</v>
      </c>
      <c r="D77" s="86" t="s">
        <v>92</v>
      </c>
      <c r="E77" s="86" t="s">
        <v>93</v>
      </c>
      <c r="F77" s="97"/>
      <c r="G77" s="86" t="s">
        <v>94</v>
      </c>
      <c r="H77" s="86" t="s">
        <v>95</v>
      </c>
      <c r="I77" s="86" t="s">
        <v>96</v>
      </c>
      <c r="J77" s="91"/>
      <c r="K77" s="63"/>
      <c r="L77" s="63"/>
      <c r="M77" s="63"/>
      <c r="N77" s="63"/>
      <c r="O77" s="63"/>
      <c r="P77" s="63"/>
      <c r="Q77" s="63"/>
      <c r="R77" s="76"/>
      <c r="S77" s="76"/>
      <c r="T77" s="76"/>
      <c r="U77" s="76"/>
      <c r="V77" s="76"/>
      <c r="W77" s="76"/>
      <c r="X77" s="76"/>
      <c r="Y77" s="76"/>
      <c r="Z77" s="76"/>
      <c r="AA77" s="76"/>
      <c r="AB77" s="76"/>
      <c r="AC77" s="76"/>
      <c r="AD77" s="76"/>
    </row>
    <row r="78" spans="1:30" customFormat="1">
      <c r="A78" s="88"/>
      <c r="B78" s="98"/>
      <c r="C78" s="89"/>
      <c r="D78" s="89"/>
      <c r="E78" s="89"/>
      <c r="F78" s="99"/>
      <c r="G78" s="74">
        <f>SUMIF($B$73:$B$76,"FDA",$G$73:$G$76)</f>
        <v>0</v>
      </c>
      <c r="H78" s="74">
        <f>SUMIF($B$73:$B$76,"FDA",$H$73:$H$76)</f>
        <v>6782.61</v>
      </c>
      <c r="I78" s="74">
        <f>SUMIF($B$73:$B$76,"FDA",$I$73:$I$76)</f>
        <v>6782.61</v>
      </c>
      <c r="J78" s="75"/>
      <c r="K78" s="63"/>
      <c r="L78" s="75"/>
      <c r="M78" s="75"/>
      <c r="N78" s="75"/>
      <c r="O78" s="75"/>
      <c r="P78" s="75"/>
      <c r="Q78" s="75"/>
      <c r="R78" s="62"/>
      <c r="S78" s="62"/>
      <c r="T78" s="62"/>
      <c r="U78" s="62"/>
      <c r="V78" s="62"/>
      <c r="W78" s="62"/>
      <c r="X78" s="62"/>
      <c r="Y78" s="62"/>
      <c r="Z78" s="62"/>
      <c r="AA78" s="62"/>
      <c r="AB78" s="62"/>
      <c r="AC78" s="62"/>
      <c r="AD78" s="62"/>
    </row>
    <row r="79" spans="1:30" customFormat="1">
      <c r="A79" s="88"/>
      <c r="B79" s="98"/>
      <c r="C79" s="89"/>
      <c r="D79" s="89"/>
      <c r="E79" s="89"/>
      <c r="F79" s="99"/>
      <c r="G79" s="74">
        <f>SUMIF($B$73:$B$76,"FDA-1",$G$73:$G$76)</f>
        <v>0</v>
      </c>
      <c r="H79" s="74">
        <f>SUMIF($B$73:$B$76,"FDA-1",$H$73:$H$76)</f>
        <v>0</v>
      </c>
      <c r="I79" s="74">
        <f>SUMIF($B$73:$B$76,"FDA-1",$I$73:$I$76)</f>
        <v>0</v>
      </c>
      <c r="J79" s="75"/>
      <c r="K79" s="63"/>
      <c r="L79" s="75"/>
      <c r="M79" s="75"/>
      <c r="N79" s="75"/>
      <c r="O79" s="75"/>
      <c r="P79" s="75"/>
      <c r="Q79" s="75"/>
      <c r="R79" s="62"/>
      <c r="S79" s="62"/>
      <c r="T79" s="62"/>
      <c r="U79" s="62"/>
      <c r="V79" s="62"/>
      <c r="W79" s="62"/>
      <c r="X79" s="62"/>
      <c r="Y79" s="62"/>
      <c r="Z79" s="62"/>
      <c r="AA79" s="62"/>
      <c r="AB79" s="62"/>
      <c r="AC79" s="62"/>
      <c r="AD79" s="62"/>
    </row>
    <row r="80" spans="1:30" customFormat="1">
      <c r="A80" s="88"/>
      <c r="B80" s="98"/>
      <c r="C80" s="89"/>
      <c r="D80" s="89"/>
      <c r="E80" s="89"/>
      <c r="F80" s="100"/>
      <c r="G80" s="74">
        <f>SUMIF($B$73:$B$76,"FDA-2",$G$73:$G$76)</f>
        <v>0</v>
      </c>
      <c r="H80" s="74">
        <f>SUMIF($B$73:$B$76,"FDA-2",$H$73:$H$76)</f>
        <v>0</v>
      </c>
      <c r="I80" s="74">
        <f>SUMIF($B$73:$B$76,"FDA-2",$I$73:$I$76)</f>
        <v>0</v>
      </c>
      <c r="J80" s="75"/>
      <c r="K80" s="63"/>
      <c r="L80" s="75"/>
      <c r="M80" s="75"/>
      <c r="N80" s="75"/>
      <c r="O80" s="75"/>
      <c r="P80" s="75"/>
      <c r="Q80" s="75"/>
      <c r="R80" s="62"/>
      <c r="S80" s="62"/>
      <c r="T80" s="62"/>
      <c r="U80" s="62"/>
      <c r="V80" s="62"/>
      <c r="W80" s="62"/>
      <c r="X80" s="62"/>
      <c r="Y80" s="62"/>
      <c r="Z80" s="62"/>
      <c r="AA80" s="62"/>
      <c r="AB80" s="62"/>
      <c r="AC80" s="62"/>
      <c r="AD80" s="62"/>
    </row>
    <row r="81" spans="1:30" customFormat="1">
      <c r="A81" s="88"/>
      <c r="B81" s="98"/>
      <c r="C81" s="89"/>
      <c r="D81" s="89"/>
      <c r="E81" s="89"/>
      <c r="F81" s="101"/>
      <c r="G81" s="74">
        <f>SUMIF($B$73:$B$76,"FDA-3",$G$73:$G$76)</f>
        <v>0</v>
      </c>
      <c r="H81" s="74">
        <f>SUMIF($B$73:$B$76,"FDA-3",$H$73:$H$76)</f>
        <v>12948.630000000001</v>
      </c>
      <c r="I81" s="74">
        <f>SUMIF($B$73:$B$76,"FDA-3",$I$73:$I$76)</f>
        <v>12948.630000000001</v>
      </c>
      <c r="J81" s="75"/>
      <c r="K81" s="63"/>
      <c r="L81" s="75"/>
      <c r="M81" s="75"/>
      <c r="N81" s="75"/>
      <c r="O81" s="75"/>
      <c r="P81" s="75"/>
      <c r="Q81" s="75"/>
      <c r="R81" s="62"/>
      <c r="S81" s="62"/>
      <c r="T81" s="62"/>
      <c r="U81" s="62"/>
      <c r="V81" s="62"/>
      <c r="W81" s="62"/>
      <c r="X81" s="62"/>
      <c r="Y81" s="62"/>
      <c r="Z81" s="62"/>
      <c r="AA81" s="62"/>
      <c r="AB81" s="62"/>
      <c r="AC81" s="62"/>
      <c r="AD81" s="62"/>
    </row>
    <row r="82" spans="1:30" customFormat="1">
      <c r="A82" s="88"/>
      <c r="B82" s="98"/>
      <c r="C82" s="89"/>
      <c r="D82" s="89"/>
      <c r="E82" s="89"/>
      <c r="F82" s="100"/>
      <c r="G82" s="74">
        <f>SUMIF($B$73:$B$76,"FDA-4",$G$73:$G$76)</f>
        <v>0</v>
      </c>
      <c r="H82" s="74">
        <f>SUMIF($B$73:$B$76,"FDA-4",$H$73:$H$76)</f>
        <v>0</v>
      </c>
      <c r="I82" s="74">
        <f>SUMIF($B$73:$B$76,"FDA-4",$I$73:$I$76)</f>
        <v>0</v>
      </c>
      <c r="J82" s="75"/>
      <c r="K82" s="63"/>
      <c r="L82" s="75"/>
      <c r="M82" s="75"/>
      <c r="N82" s="75"/>
      <c r="O82" s="75"/>
      <c r="P82" s="75"/>
      <c r="Q82" s="75"/>
      <c r="R82" s="62"/>
      <c r="S82" s="62"/>
      <c r="T82" s="62"/>
      <c r="U82" s="62"/>
      <c r="V82" s="62"/>
      <c r="W82" s="62"/>
      <c r="X82" s="62"/>
      <c r="Y82" s="62"/>
      <c r="Z82" s="62"/>
      <c r="AA82" s="62"/>
      <c r="AB82" s="62"/>
      <c r="AC82" s="62"/>
      <c r="AD82" s="62"/>
    </row>
    <row r="83" spans="1:30" customFormat="1" ht="30">
      <c r="A83" s="85" t="s">
        <v>97</v>
      </c>
      <c r="B83" s="97"/>
      <c r="C83" s="86">
        <f>SUM(C79:C82)</f>
        <v>0</v>
      </c>
      <c r="D83" s="86">
        <f>SUM(D79:D82)</f>
        <v>0</v>
      </c>
      <c r="E83" s="86">
        <f>SUM(E79:E82)</f>
        <v>0</v>
      </c>
      <c r="F83" s="97"/>
      <c r="G83" s="102">
        <f>SUM(G78:G82)</f>
        <v>0</v>
      </c>
      <c r="H83" s="102">
        <f>SUM(H78:H82)</f>
        <v>19731.240000000002</v>
      </c>
      <c r="I83" s="102">
        <f>SUM(I78:I82)</f>
        <v>19731.240000000002</v>
      </c>
      <c r="J83" s="75"/>
      <c r="K83" s="63"/>
      <c r="L83" s="75"/>
      <c r="M83" s="75"/>
      <c r="N83" s="75"/>
      <c r="O83" s="75"/>
      <c r="P83" s="75"/>
      <c r="Q83" s="75"/>
      <c r="R83" s="62"/>
      <c r="S83" s="62"/>
      <c r="T83" s="62"/>
      <c r="U83" s="62"/>
      <c r="V83" s="62"/>
      <c r="W83" s="62"/>
      <c r="X83" s="62"/>
      <c r="Y83" s="62"/>
      <c r="Z83" s="62"/>
      <c r="AA83" s="62"/>
      <c r="AB83" s="62"/>
      <c r="AC83" s="62"/>
      <c r="AD83" s="62"/>
    </row>
    <row r="84" spans="1:30" customFormat="1">
      <c r="A84" s="94"/>
      <c r="B84" s="94"/>
      <c r="C84" s="94"/>
      <c r="D84" s="94"/>
      <c r="E84" s="94"/>
      <c r="F84" s="94"/>
      <c r="G84" s="94"/>
      <c r="H84" s="94"/>
      <c r="I84" s="63"/>
      <c r="J84" s="75"/>
      <c r="K84" s="63"/>
      <c r="L84" s="75"/>
      <c r="M84" s="75"/>
      <c r="N84" s="75"/>
      <c r="O84" s="75"/>
      <c r="P84" s="75"/>
      <c r="Q84" s="75"/>
      <c r="R84" s="62"/>
      <c r="S84" s="62"/>
      <c r="T84" s="62"/>
      <c r="U84" s="62"/>
      <c r="V84" s="62"/>
      <c r="W84" s="62"/>
      <c r="X84" s="62"/>
      <c r="Y84" s="62"/>
      <c r="Z84" s="62"/>
      <c r="AA84" s="62"/>
      <c r="AB84" s="62"/>
      <c r="AC84" s="62"/>
      <c r="AD84" s="62"/>
    </row>
    <row r="85" spans="1:30" customFormat="1">
      <c r="A85" s="143" t="s">
        <v>98</v>
      </c>
      <c r="B85" s="143"/>
      <c r="C85" s="143"/>
      <c r="D85" s="143"/>
      <c r="E85" s="143"/>
      <c r="F85" s="143"/>
      <c r="G85" s="143"/>
      <c r="H85" s="143"/>
      <c r="I85" s="143"/>
      <c r="J85" s="75"/>
      <c r="K85" s="63"/>
      <c r="L85" s="75"/>
      <c r="M85" s="75"/>
      <c r="N85" s="75"/>
      <c r="O85" s="75"/>
      <c r="P85" s="75"/>
      <c r="Q85" s="75"/>
      <c r="R85" s="62"/>
      <c r="S85" s="62"/>
      <c r="T85" s="62"/>
      <c r="U85" s="62"/>
      <c r="V85" s="62"/>
      <c r="W85" s="62"/>
      <c r="X85" s="62"/>
      <c r="Y85" s="62"/>
      <c r="Z85" s="62"/>
      <c r="AA85" s="62"/>
      <c r="AB85" s="62"/>
      <c r="AC85" s="62"/>
      <c r="AD85" s="62"/>
    </row>
    <row r="86" spans="1:30" customFormat="1" ht="30">
      <c r="A86" s="103" t="s">
        <v>99</v>
      </c>
      <c r="B86" s="66" t="s">
        <v>100</v>
      </c>
      <c r="C86" s="66" t="s">
        <v>101</v>
      </c>
      <c r="D86" s="66" t="s">
        <v>102</v>
      </c>
      <c r="E86" s="66" t="s">
        <v>103</v>
      </c>
      <c r="F86" s="66" t="s">
        <v>104</v>
      </c>
      <c r="G86" s="66" t="s">
        <v>105</v>
      </c>
      <c r="H86" s="66" t="s">
        <v>106</v>
      </c>
      <c r="I86" s="66" t="s">
        <v>107</v>
      </c>
      <c r="J86" s="63"/>
      <c r="K86" s="63"/>
      <c r="L86" s="63"/>
      <c r="M86" s="63"/>
      <c r="N86" s="63"/>
      <c r="O86" s="63"/>
      <c r="P86" s="63"/>
      <c r="Q86" s="63"/>
      <c r="R86" s="69"/>
      <c r="S86" s="69"/>
      <c r="T86" s="69"/>
      <c r="U86" s="69"/>
      <c r="V86" s="69"/>
      <c r="W86" s="69"/>
      <c r="X86" s="69"/>
      <c r="Y86" s="69"/>
      <c r="Z86" s="69"/>
      <c r="AA86" s="69"/>
      <c r="AB86" s="69"/>
      <c r="AC86" s="69"/>
      <c r="AD86" s="69"/>
    </row>
    <row r="87" spans="1:30" customFormat="1">
      <c r="A87" s="70" t="s">
        <v>108</v>
      </c>
      <c r="B87" s="96" t="s">
        <v>109</v>
      </c>
      <c r="C87" s="71"/>
      <c r="D87" s="71"/>
      <c r="E87" s="72"/>
      <c r="F87" s="104" t="s">
        <v>110</v>
      </c>
      <c r="G87" s="73">
        <v>0</v>
      </c>
      <c r="H87" s="73">
        <v>1392.8</v>
      </c>
      <c r="I87" s="74">
        <v>1392.8</v>
      </c>
      <c r="J87" s="75"/>
      <c r="K87" s="75"/>
      <c r="L87" s="75"/>
      <c r="M87" s="75"/>
      <c r="N87" s="75"/>
      <c r="O87" s="75"/>
      <c r="P87" s="75"/>
      <c r="Q87" s="75"/>
      <c r="R87" s="62"/>
      <c r="S87" s="62"/>
      <c r="T87" s="62"/>
      <c r="U87" s="62"/>
      <c r="V87" s="62"/>
      <c r="W87" s="62"/>
      <c r="X87" s="62"/>
      <c r="Y87" s="62"/>
      <c r="Z87" s="62"/>
      <c r="AA87" s="62"/>
      <c r="AB87" s="62"/>
      <c r="AC87" s="62"/>
      <c r="AD87" s="62"/>
    </row>
    <row r="88" spans="1:30" customFormat="1">
      <c r="A88" s="70" t="s">
        <v>111</v>
      </c>
      <c r="B88" s="96" t="s">
        <v>109</v>
      </c>
      <c r="C88" s="71"/>
      <c r="D88" s="71"/>
      <c r="E88" s="72"/>
      <c r="F88" s="105" t="s">
        <v>112</v>
      </c>
      <c r="G88" s="73">
        <v>0</v>
      </c>
      <c r="H88" s="73">
        <v>1392.8</v>
      </c>
      <c r="I88" s="74">
        <f>SUM(G88:H88)</f>
        <v>1392.8</v>
      </c>
      <c r="J88" s="75"/>
      <c r="K88" s="75"/>
      <c r="L88" s="75"/>
      <c r="M88" s="75"/>
      <c r="N88" s="75"/>
      <c r="O88" s="75"/>
      <c r="P88" s="75"/>
      <c r="Q88" s="75"/>
      <c r="R88" s="62"/>
      <c r="S88" s="62"/>
      <c r="T88" s="62"/>
      <c r="U88" s="62"/>
      <c r="V88" s="62"/>
      <c r="W88" s="62"/>
      <c r="X88" s="62"/>
      <c r="Y88" s="62"/>
      <c r="Z88" s="62"/>
      <c r="AA88" s="62"/>
      <c r="AB88" s="62"/>
      <c r="AC88" s="62"/>
      <c r="AD88" s="62"/>
    </row>
    <row r="89" spans="1:30" customFormat="1">
      <c r="A89" s="104" t="s">
        <v>113</v>
      </c>
      <c r="B89" s="96" t="s">
        <v>109</v>
      </c>
      <c r="C89" s="71"/>
      <c r="D89" s="71"/>
      <c r="E89" s="72"/>
      <c r="F89" s="70" t="s">
        <v>114</v>
      </c>
      <c r="G89" s="73">
        <v>0</v>
      </c>
      <c r="H89" s="73">
        <v>1392.8</v>
      </c>
      <c r="I89" s="74">
        <f>SUM(G89:H89)</f>
        <v>1392.8</v>
      </c>
      <c r="J89" s="75"/>
      <c r="K89" s="75"/>
      <c r="L89" s="75"/>
      <c r="M89" s="75"/>
      <c r="N89" s="75"/>
      <c r="O89" s="75"/>
      <c r="P89" s="75"/>
      <c r="Q89" s="75"/>
      <c r="R89" s="62"/>
      <c r="S89" s="62"/>
      <c r="T89" s="62"/>
      <c r="U89" s="62"/>
      <c r="V89" s="62"/>
      <c r="W89" s="62"/>
      <c r="X89" s="62"/>
      <c r="Y89" s="62"/>
      <c r="Z89" s="62"/>
      <c r="AA89" s="62"/>
      <c r="AB89" s="62"/>
      <c r="AC89" s="62"/>
      <c r="AD89" s="62"/>
    </row>
    <row r="90" spans="1:30" customFormat="1">
      <c r="A90" s="104" t="s">
        <v>115</v>
      </c>
      <c r="B90" s="96" t="s">
        <v>109</v>
      </c>
      <c r="C90" s="96"/>
      <c r="D90" s="71"/>
      <c r="E90" s="72"/>
      <c r="F90" s="104" t="s">
        <v>116</v>
      </c>
      <c r="G90" s="73">
        <v>0</v>
      </c>
      <c r="H90" s="73">
        <v>1392.8</v>
      </c>
      <c r="I90" s="74">
        <f>SUM(G90:H90)</f>
        <v>1392.8</v>
      </c>
      <c r="J90" s="75"/>
      <c r="K90" s="75"/>
      <c r="L90" s="75"/>
      <c r="M90" s="75"/>
      <c r="N90" s="75"/>
      <c r="O90" s="75"/>
      <c r="P90" s="75"/>
      <c r="Q90" s="75"/>
      <c r="R90" s="62"/>
      <c r="S90" s="62"/>
      <c r="T90" s="62"/>
      <c r="U90" s="62"/>
      <c r="V90" s="62"/>
      <c r="W90" s="62"/>
      <c r="X90" s="62"/>
      <c r="Y90" s="62"/>
      <c r="Z90" s="62"/>
      <c r="AA90" s="62"/>
      <c r="AB90" s="62"/>
      <c r="AC90" s="62"/>
      <c r="AD90" s="62"/>
    </row>
    <row r="91" spans="1:30" customFormat="1">
      <c r="A91" s="104" t="s">
        <v>117</v>
      </c>
      <c r="B91" s="96" t="s">
        <v>109</v>
      </c>
      <c r="C91" s="96"/>
      <c r="D91" s="71"/>
      <c r="E91" s="72"/>
      <c r="F91" s="104" t="s">
        <v>228</v>
      </c>
      <c r="G91" s="73">
        <v>0</v>
      </c>
      <c r="H91" s="73">
        <v>1392.8</v>
      </c>
      <c r="I91" s="74">
        <f>SUM(G91:H91)</f>
        <v>1392.8</v>
      </c>
      <c r="J91" s="75"/>
      <c r="K91" s="75"/>
      <c r="L91" s="75"/>
      <c r="M91" s="75"/>
      <c r="N91" s="75"/>
      <c r="O91" s="75"/>
      <c r="P91" s="75"/>
      <c r="Q91" s="75"/>
      <c r="R91" s="62"/>
      <c r="S91" s="62"/>
      <c r="T91" s="62"/>
      <c r="U91" s="62"/>
      <c r="V91" s="62"/>
      <c r="W91" s="62"/>
      <c r="X91" s="62"/>
      <c r="Y91" s="62"/>
      <c r="Z91" s="62"/>
      <c r="AA91" s="62"/>
      <c r="AB91" s="62"/>
      <c r="AC91" s="62"/>
      <c r="AD91" s="62"/>
    </row>
    <row r="92" spans="1:30" customFormat="1">
      <c r="A92" s="104" t="s">
        <v>117</v>
      </c>
      <c r="B92" s="96" t="s">
        <v>109</v>
      </c>
      <c r="C92" s="96"/>
      <c r="D92" s="71"/>
      <c r="E92" s="72"/>
      <c r="F92" s="104" t="s">
        <v>234</v>
      </c>
      <c r="G92" s="73">
        <v>0</v>
      </c>
      <c r="H92" s="73">
        <v>1392.8</v>
      </c>
      <c r="I92" s="74">
        <f>SUM(G92:H92)</f>
        <v>1392.8</v>
      </c>
      <c r="J92" s="75"/>
      <c r="K92" s="75"/>
      <c r="L92" s="75"/>
      <c r="M92" s="75"/>
      <c r="N92" s="75"/>
      <c r="O92" s="75"/>
      <c r="P92" s="75"/>
      <c r="Q92" s="75"/>
      <c r="R92" s="62"/>
      <c r="S92" s="62"/>
      <c r="T92" s="62"/>
      <c r="U92" s="62"/>
      <c r="V92" s="62"/>
      <c r="W92" s="62"/>
      <c r="X92" s="62"/>
      <c r="Y92" s="62"/>
      <c r="Z92" s="62"/>
      <c r="AA92" s="62"/>
      <c r="AB92" s="62"/>
      <c r="AC92" s="62"/>
      <c r="AD92" s="62"/>
    </row>
    <row r="93" spans="1:30" customFormat="1">
      <c r="A93" s="104" t="s">
        <v>222</v>
      </c>
      <c r="B93" s="96" t="s">
        <v>109</v>
      </c>
      <c r="C93" s="96"/>
      <c r="D93" s="71"/>
      <c r="E93" s="72"/>
      <c r="F93" s="104" t="s">
        <v>31</v>
      </c>
      <c r="G93" s="73">
        <v>0</v>
      </c>
      <c r="H93" s="73">
        <v>0</v>
      </c>
      <c r="I93" s="73"/>
      <c r="J93" s="75"/>
      <c r="K93" s="75"/>
      <c r="L93" s="75"/>
      <c r="M93" s="75"/>
      <c r="N93" s="75"/>
      <c r="O93" s="75"/>
      <c r="P93" s="75"/>
      <c r="Q93" s="75"/>
      <c r="R93" s="62"/>
      <c r="S93" s="62"/>
      <c r="T93" s="62"/>
      <c r="U93" s="62"/>
      <c r="V93" s="62"/>
      <c r="W93" s="62"/>
      <c r="X93" s="62"/>
      <c r="Y93" s="62"/>
      <c r="Z93" s="62"/>
      <c r="AA93" s="62"/>
      <c r="AB93" s="62"/>
      <c r="AC93" s="62"/>
      <c r="AD93" s="62"/>
    </row>
    <row r="94" spans="1:30" customFormat="1">
      <c r="A94" s="104" t="s">
        <v>118</v>
      </c>
      <c r="B94" s="96" t="s">
        <v>119</v>
      </c>
      <c r="C94" s="96"/>
      <c r="D94" s="71"/>
      <c r="E94" s="72"/>
      <c r="F94" s="104" t="s">
        <v>31</v>
      </c>
      <c r="G94" s="73">
        <v>0</v>
      </c>
      <c r="H94" s="73">
        <v>0</v>
      </c>
      <c r="I94" s="74">
        <f>SUM(G94:H94)</f>
        <v>0</v>
      </c>
      <c r="J94" s="75"/>
      <c r="K94" s="75"/>
      <c r="L94" s="75"/>
      <c r="M94" s="75"/>
      <c r="N94" s="75"/>
      <c r="O94" s="75"/>
      <c r="P94" s="75"/>
      <c r="Q94" s="75"/>
      <c r="R94" s="62"/>
      <c r="S94" s="62"/>
      <c r="T94" s="62"/>
      <c r="U94" s="62"/>
      <c r="V94" s="62"/>
      <c r="W94" s="62"/>
      <c r="X94" s="62"/>
      <c r="Y94" s="62"/>
      <c r="Z94" s="62"/>
      <c r="AA94" s="62"/>
      <c r="AB94" s="62"/>
      <c r="AC94" s="62"/>
      <c r="AD94" s="62"/>
    </row>
    <row r="95" spans="1:30" customFormat="1">
      <c r="A95" s="104" t="s">
        <v>120</v>
      </c>
      <c r="B95" s="96" t="s">
        <v>121</v>
      </c>
      <c r="C95" s="96"/>
      <c r="D95" s="71"/>
      <c r="E95" s="72"/>
      <c r="F95" s="104" t="s">
        <v>31</v>
      </c>
      <c r="G95" s="73">
        <v>0</v>
      </c>
      <c r="H95" s="73">
        <v>0</v>
      </c>
      <c r="I95" s="74">
        <f>SUM(G95:H95)</f>
        <v>0</v>
      </c>
      <c r="J95" s="75"/>
      <c r="K95" s="75"/>
      <c r="L95" s="75"/>
      <c r="M95" s="75"/>
      <c r="N95" s="75"/>
      <c r="O95" s="75"/>
      <c r="P95" s="75"/>
      <c r="Q95" s="75"/>
      <c r="R95" s="62"/>
      <c r="S95" s="62"/>
      <c r="T95" s="62"/>
      <c r="U95" s="62"/>
      <c r="V95" s="62"/>
      <c r="W95" s="62"/>
      <c r="X95" s="62"/>
      <c r="Y95" s="62"/>
      <c r="Z95" s="62"/>
      <c r="AA95" s="62"/>
      <c r="AB95" s="62"/>
      <c r="AC95" s="62"/>
      <c r="AD95" s="62"/>
    </row>
    <row r="96" spans="1:30" customFormat="1" ht="45">
      <c r="A96" s="85" t="s">
        <v>122</v>
      </c>
      <c r="B96" s="85" t="s">
        <v>123</v>
      </c>
      <c r="C96" s="86" t="s">
        <v>124</v>
      </c>
      <c r="D96" s="86" t="s">
        <v>125</v>
      </c>
      <c r="E96" s="86" t="s">
        <v>126</v>
      </c>
      <c r="F96" s="97"/>
      <c r="G96" s="86" t="s">
        <v>127</v>
      </c>
      <c r="H96" s="86" t="s">
        <v>128</v>
      </c>
      <c r="I96" s="86" t="s">
        <v>129</v>
      </c>
      <c r="J96" s="75"/>
      <c r="K96" s="75"/>
      <c r="L96" s="75"/>
      <c r="M96" s="75"/>
      <c r="N96" s="75"/>
      <c r="O96" s="75"/>
      <c r="P96" s="75"/>
      <c r="Q96" s="75"/>
      <c r="R96" s="76"/>
      <c r="S96" s="76"/>
      <c r="T96" s="76"/>
      <c r="U96" s="76"/>
      <c r="V96" s="76"/>
      <c r="W96" s="76"/>
      <c r="X96" s="76"/>
      <c r="Y96" s="76"/>
      <c r="Z96" s="76"/>
      <c r="AA96" s="76"/>
      <c r="AB96" s="76"/>
      <c r="AC96" s="76"/>
      <c r="AD96" s="76"/>
    </row>
    <row r="97" spans="1:30" customFormat="1">
      <c r="A97" s="88" t="s">
        <v>130</v>
      </c>
      <c r="B97" s="98" t="s">
        <v>109</v>
      </c>
      <c r="C97" s="89">
        <v>6</v>
      </c>
      <c r="D97" s="89">
        <v>1</v>
      </c>
      <c r="E97" s="89">
        <v>7</v>
      </c>
      <c r="F97" s="99"/>
      <c r="G97" s="74">
        <f>SUMIF($B$87:$B$95,"FGS-1",$G$87:$G$95)</f>
        <v>0</v>
      </c>
      <c r="H97" s="74">
        <f>SUMIF(B87:B95,B97,H87:H95)</f>
        <v>8356.7999999999993</v>
      </c>
      <c r="I97" s="106">
        <f>SUMIF(B$87:B$95,B97,I$87:I$95)</f>
        <v>8356.7999999999993</v>
      </c>
      <c r="J97" s="75"/>
      <c r="K97" s="75"/>
      <c r="L97" s="75"/>
      <c r="M97" s="75"/>
      <c r="N97" s="75"/>
      <c r="O97" s="75"/>
      <c r="P97" s="75"/>
      <c r="Q97" s="75"/>
      <c r="R97" s="69"/>
      <c r="S97" s="69"/>
      <c r="T97" s="69"/>
      <c r="U97" s="69"/>
      <c r="V97" s="69"/>
      <c r="W97" s="69"/>
      <c r="X97" s="69"/>
      <c r="Y97" s="69"/>
      <c r="Z97" s="69"/>
      <c r="AA97" s="69"/>
      <c r="AB97" s="69"/>
      <c r="AC97" s="69"/>
      <c r="AD97" s="69"/>
    </row>
    <row r="98" spans="1:30" customFormat="1">
      <c r="A98" s="88" t="s">
        <v>131</v>
      </c>
      <c r="B98" s="98" t="s">
        <v>119</v>
      </c>
      <c r="C98" s="89">
        <v>0</v>
      </c>
      <c r="D98" s="89">
        <v>1</v>
      </c>
      <c r="E98" s="89">
        <f>C98+D98</f>
        <v>1</v>
      </c>
      <c r="F98" s="100"/>
      <c r="G98" s="74">
        <f>SUMIF($B$87:$B$95,"FGS-2",$G$87:$G$95)</f>
        <v>0</v>
      </c>
      <c r="H98" s="74">
        <f>SUMIF(B87:B95,B98,H87:H95)</f>
        <v>0</v>
      </c>
      <c r="I98" s="106">
        <f>SUMIF(B$87:B$95,B98,I$87:I$95)</f>
        <v>0</v>
      </c>
      <c r="J98" s="75"/>
      <c r="K98" s="75"/>
      <c r="L98" s="75"/>
      <c r="M98" s="75"/>
      <c r="N98" s="75"/>
      <c r="O98" s="75"/>
      <c r="P98" s="75"/>
      <c r="Q98" s="75"/>
      <c r="R98" s="69"/>
      <c r="S98" s="69"/>
      <c r="T98" s="69"/>
      <c r="U98" s="69"/>
      <c r="V98" s="69"/>
      <c r="W98" s="69"/>
      <c r="X98" s="69"/>
      <c r="Y98" s="69"/>
      <c r="Z98" s="69"/>
      <c r="AA98" s="69"/>
      <c r="AB98" s="69"/>
      <c r="AC98" s="69"/>
      <c r="AD98" s="69"/>
    </row>
    <row r="99" spans="1:30" customFormat="1">
      <c r="A99" s="92" t="s">
        <v>132</v>
      </c>
      <c r="B99" s="107" t="s">
        <v>121</v>
      </c>
      <c r="C99" s="89">
        <v>0</v>
      </c>
      <c r="D99" s="89">
        <v>1</v>
      </c>
      <c r="E99" s="89">
        <v>1</v>
      </c>
      <c r="F99" s="101"/>
      <c r="G99" s="74">
        <f>SUMIF($B$87:$B$95,"FGA-1",$G$87:$G$95)</f>
        <v>0</v>
      </c>
      <c r="H99" s="74">
        <f>SUMIF(B87:B95,B99,H87:H95)</f>
        <v>0</v>
      </c>
      <c r="I99" s="106">
        <f>SUMIF(B$87:B$95,B99,I$87:I$95)</f>
        <v>0</v>
      </c>
      <c r="J99" s="75"/>
      <c r="K99" s="75"/>
      <c r="L99" s="75"/>
      <c r="M99" s="75"/>
      <c r="N99" s="75"/>
      <c r="O99" s="75"/>
      <c r="P99" s="75"/>
      <c r="Q99" s="75"/>
      <c r="R99" s="69"/>
      <c r="S99" s="69"/>
      <c r="T99" s="69"/>
      <c r="U99" s="69"/>
      <c r="V99" s="69"/>
      <c r="W99" s="69"/>
      <c r="X99" s="69"/>
      <c r="Y99" s="69"/>
      <c r="Z99" s="69"/>
      <c r="AA99" s="69"/>
      <c r="AB99" s="69"/>
      <c r="AC99" s="69"/>
      <c r="AD99" s="69"/>
    </row>
    <row r="100" spans="1:30" customFormat="1" ht="30">
      <c r="A100" s="85" t="s">
        <v>133</v>
      </c>
      <c r="B100" s="97"/>
      <c r="C100" s="86">
        <f>SUM(C97:C99)</f>
        <v>6</v>
      </c>
      <c r="D100" s="86">
        <f>SUM(D97:D99)</f>
        <v>3</v>
      </c>
      <c r="E100" s="86">
        <f>SUM(E97:E99)</f>
        <v>9</v>
      </c>
      <c r="F100" s="97"/>
      <c r="G100" s="102">
        <f>SUM(G97:G99)</f>
        <v>0</v>
      </c>
      <c r="H100" s="102">
        <f>SUM(H97:H99)</f>
        <v>8356.7999999999993</v>
      </c>
      <c r="I100" s="102">
        <f>SUM(I97:I99)</f>
        <v>8356.7999999999993</v>
      </c>
      <c r="J100" s="75"/>
      <c r="K100" s="75"/>
      <c r="L100" s="75"/>
      <c r="M100" s="75"/>
      <c r="N100" s="75"/>
      <c r="O100" s="75"/>
      <c r="P100" s="75"/>
      <c r="Q100" s="75"/>
      <c r="R100" s="76"/>
      <c r="S100" s="76"/>
      <c r="T100" s="76"/>
      <c r="U100" s="76"/>
      <c r="V100" s="76"/>
      <c r="W100" s="76"/>
      <c r="X100" s="76"/>
      <c r="Y100" s="76"/>
      <c r="Z100" s="76"/>
      <c r="AA100" s="76"/>
      <c r="AB100" s="76"/>
      <c r="AC100" s="76"/>
      <c r="AD100" s="76"/>
    </row>
    <row r="101" spans="1:30" customFormat="1">
      <c r="A101" s="91"/>
      <c r="B101" s="91"/>
      <c r="C101" s="91"/>
      <c r="D101" s="91"/>
      <c r="E101" s="91"/>
      <c r="F101" s="91"/>
      <c r="G101" s="91"/>
      <c r="H101" s="91"/>
      <c r="I101" s="95"/>
      <c r="J101" s="95"/>
      <c r="K101" s="63"/>
      <c r="L101" s="95"/>
      <c r="M101" s="95"/>
      <c r="N101" s="95"/>
      <c r="O101" s="95"/>
      <c r="P101" s="95"/>
      <c r="Q101" s="95"/>
      <c r="R101" s="69"/>
      <c r="S101" s="69"/>
      <c r="T101" s="69"/>
      <c r="U101" s="69"/>
      <c r="V101" s="69"/>
      <c r="W101" s="69"/>
      <c r="X101" s="69"/>
      <c r="Y101" s="69"/>
      <c r="Z101" s="69"/>
      <c r="AA101" s="69"/>
      <c r="AB101" s="69"/>
      <c r="AC101" s="69"/>
      <c r="AD101" s="69"/>
    </row>
    <row r="102" spans="1:30" customFormat="1" ht="45">
      <c r="A102" s="85"/>
      <c r="B102" s="85"/>
      <c r="C102" s="86" t="s">
        <v>134</v>
      </c>
      <c r="D102" s="86" t="s">
        <v>135</v>
      </c>
      <c r="E102" s="86" t="s">
        <v>136</v>
      </c>
      <c r="F102" s="87"/>
      <c r="G102" s="86" t="s">
        <v>137</v>
      </c>
      <c r="H102" s="86" t="s">
        <v>138</v>
      </c>
      <c r="I102" s="86" t="s">
        <v>139</v>
      </c>
      <c r="J102" s="95"/>
      <c r="K102" s="63"/>
      <c r="L102" s="95"/>
      <c r="M102" s="95"/>
      <c r="N102" s="95"/>
      <c r="O102" s="95"/>
      <c r="P102" s="95"/>
      <c r="Q102" s="95"/>
      <c r="R102" s="69"/>
      <c r="S102" s="69"/>
      <c r="T102" s="69"/>
      <c r="U102" s="69"/>
      <c r="V102" s="69"/>
      <c r="W102" s="69"/>
      <c r="X102" s="69"/>
      <c r="Y102" s="69"/>
      <c r="Z102" s="69"/>
      <c r="AA102" s="69"/>
      <c r="AB102" s="69"/>
      <c r="AC102" s="69"/>
      <c r="AD102" s="69"/>
    </row>
    <row r="103" spans="1:30" customFormat="1" ht="45">
      <c r="A103" s="85" t="s">
        <v>140</v>
      </c>
      <c r="B103" s="87"/>
      <c r="C103" s="86">
        <f>SUM(C69+C83+C100)</f>
        <v>38</v>
      </c>
      <c r="D103" s="86">
        <f>SUM(D69+D83+D100)</f>
        <v>3</v>
      </c>
      <c r="E103" s="86">
        <f>SUM(E69+E83+E100)</f>
        <v>41</v>
      </c>
      <c r="F103" s="87"/>
      <c r="G103" s="102">
        <f>SUM(H69+G83+G100)</f>
        <v>0</v>
      </c>
      <c r="H103" s="102">
        <f>SUM(I69+H83+H100)</f>
        <v>28088.04</v>
      </c>
      <c r="I103" s="102">
        <f>SUM(J69+I83+I100)</f>
        <v>28088.04</v>
      </c>
      <c r="J103" s="95"/>
      <c r="K103" s="63"/>
      <c r="L103" s="95"/>
      <c r="M103" s="95"/>
      <c r="N103" s="95"/>
      <c r="O103" s="95"/>
      <c r="P103" s="95"/>
      <c r="Q103" s="95"/>
      <c r="R103" s="69"/>
      <c r="S103" s="69"/>
      <c r="T103" s="69"/>
      <c r="U103" s="69"/>
      <c r="V103" s="69"/>
      <c r="W103" s="69"/>
      <c r="X103" s="69"/>
      <c r="Y103" s="69"/>
      <c r="Z103" s="69"/>
      <c r="AA103" s="69"/>
      <c r="AB103" s="69"/>
      <c r="AC103" s="69"/>
      <c r="AD103" s="69"/>
    </row>
    <row r="104" spans="1:30" customFormat="1">
      <c r="A104" s="91"/>
      <c r="B104" s="91"/>
      <c r="C104" s="91"/>
      <c r="D104" s="91"/>
      <c r="E104" s="91"/>
      <c r="F104" s="91"/>
      <c r="G104" s="91"/>
      <c r="H104" s="91"/>
      <c r="I104" s="95"/>
      <c r="J104" s="95"/>
      <c r="K104" s="63"/>
      <c r="L104" s="95"/>
      <c r="M104" s="95"/>
      <c r="N104" s="95"/>
      <c r="O104" s="95"/>
      <c r="P104" s="95"/>
      <c r="Q104" s="95"/>
      <c r="R104" s="69"/>
      <c r="S104" s="69"/>
      <c r="T104" s="69"/>
      <c r="U104" s="69"/>
      <c r="V104" s="69"/>
      <c r="W104" s="69"/>
      <c r="X104" s="69"/>
      <c r="Y104" s="69"/>
      <c r="Z104" s="69"/>
      <c r="AA104" s="69"/>
      <c r="AB104" s="69"/>
      <c r="AC104" s="69"/>
      <c r="AD104" s="69"/>
    </row>
    <row r="105" spans="1:30" customFormat="1">
      <c r="A105" s="141" t="s">
        <v>141</v>
      </c>
      <c r="B105" s="141"/>
      <c r="C105" s="141"/>
      <c r="D105" s="141"/>
      <c r="E105" s="141"/>
      <c r="F105" s="141"/>
      <c r="G105" s="75"/>
      <c r="H105" s="91"/>
      <c r="I105" s="91"/>
      <c r="J105" s="91"/>
      <c r="K105" s="75"/>
      <c r="L105" s="91"/>
      <c r="M105" s="95"/>
      <c r="N105" s="95"/>
      <c r="O105" s="95"/>
      <c r="P105" s="95"/>
      <c r="Q105" s="95"/>
      <c r="R105" s="69"/>
      <c r="S105" s="69"/>
      <c r="T105" s="69"/>
      <c r="U105" s="69"/>
      <c r="V105" s="69"/>
      <c r="W105" s="69"/>
      <c r="X105" s="69"/>
      <c r="Y105" s="69"/>
      <c r="Z105" s="69"/>
      <c r="AA105" s="69"/>
      <c r="AB105" s="69"/>
      <c r="AC105" s="69"/>
      <c r="AD105" s="69"/>
    </row>
    <row r="106" spans="1:30" customFormat="1">
      <c r="A106" s="142" t="s">
        <v>142</v>
      </c>
      <c r="B106" s="142"/>
      <c r="C106" s="142"/>
      <c r="D106" s="142"/>
      <c r="E106" s="142"/>
      <c r="F106" s="142"/>
      <c r="G106" s="75"/>
      <c r="H106" s="91"/>
      <c r="I106" s="91"/>
      <c r="J106" s="91"/>
      <c r="K106" s="91"/>
      <c r="L106" s="91"/>
      <c r="M106" s="95"/>
      <c r="N106" s="95"/>
      <c r="O106" s="95"/>
      <c r="P106" s="95"/>
      <c r="Q106" s="95"/>
      <c r="R106" s="69"/>
      <c r="S106" s="69"/>
      <c r="T106" s="69"/>
      <c r="U106" s="69"/>
      <c r="V106" s="69"/>
      <c r="W106" s="69"/>
      <c r="X106" s="69"/>
      <c r="Y106" s="69"/>
      <c r="Z106" s="69"/>
      <c r="AA106" s="69"/>
      <c r="AB106" s="69"/>
      <c r="AC106" s="69"/>
      <c r="AD106" s="69"/>
    </row>
    <row r="107" spans="1:30" customFormat="1">
      <c r="A107" s="142" t="s">
        <v>143</v>
      </c>
      <c r="B107" s="142"/>
      <c r="C107" s="142"/>
      <c r="D107" s="142"/>
      <c r="E107" s="142"/>
      <c r="F107" s="142"/>
      <c r="G107" s="75"/>
      <c r="H107" s="91"/>
      <c r="I107" s="91"/>
      <c r="J107" s="91"/>
      <c r="K107" s="91"/>
      <c r="L107" s="91"/>
      <c r="M107" s="95"/>
      <c r="N107" s="95"/>
      <c r="O107" s="95"/>
      <c r="P107" s="95"/>
      <c r="Q107" s="95"/>
      <c r="R107" s="69"/>
      <c r="S107" s="69"/>
      <c r="T107" s="69"/>
      <c r="U107" s="69"/>
      <c r="V107" s="69"/>
      <c r="W107" s="69"/>
      <c r="X107" s="69"/>
      <c r="Y107" s="69"/>
      <c r="Z107" s="69"/>
      <c r="AA107" s="69"/>
      <c r="AB107" s="69"/>
      <c r="AC107" s="69"/>
      <c r="AD107" s="69"/>
    </row>
    <row r="108" spans="1:30" customFormat="1">
      <c r="A108" s="138" t="s">
        <v>144</v>
      </c>
      <c r="B108" s="138"/>
      <c r="C108" s="138"/>
      <c r="D108" s="138"/>
      <c r="E108" s="138"/>
      <c r="F108" s="138"/>
      <c r="G108" s="75"/>
      <c r="H108" s="91"/>
      <c r="I108" s="91"/>
      <c r="J108" s="91"/>
      <c r="K108" s="91"/>
      <c r="L108" s="91"/>
      <c r="M108" s="95"/>
      <c r="N108" s="95"/>
      <c r="O108" s="95"/>
      <c r="P108" s="95"/>
      <c r="Q108" s="95"/>
      <c r="R108" s="69"/>
      <c r="S108" s="69"/>
      <c r="T108" s="69"/>
      <c r="U108" s="69"/>
      <c r="V108" s="69"/>
      <c r="W108" s="69"/>
      <c r="X108" s="69"/>
      <c r="Y108" s="69"/>
      <c r="Z108" s="69"/>
      <c r="AA108" s="69"/>
      <c r="AB108" s="69"/>
      <c r="AC108" s="69"/>
      <c r="AD108" s="69"/>
    </row>
    <row r="109" spans="1:30" customFormat="1">
      <c r="A109" s="138" t="s">
        <v>145</v>
      </c>
      <c r="B109" s="138"/>
      <c r="C109" s="138"/>
      <c r="D109" s="138"/>
      <c r="E109" s="138"/>
      <c r="F109" s="138"/>
      <c r="G109" s="75"/>
      <c r="H109" s="91"/>
      <c r="I109" s="91"/>
      <c r="J109" s="91"/>
      <c r="K109" s="91"/>
      <c r="L109" s="91"/>
      <c r="M109" s="95"/>
      <c r="N109" s="95"/>
      <c r="O109" s="95"/>
      <c r="P109" s="95"/>
      <c r="Q109" s="95"/>
      <c r="R109" s="69"/>
      <c r="S109" s="69"/>
      <c r="T109" s="69"/>
      <c r="U109" s="69"/>
      <c r="V109" s="69"/>
      <c r="W109" s="69"/>
      <c r="X109" s="69"/>
      <c r="Y109" s="69"/>
      <c r="Z109" s="69"/>
      <c r="AA109" s="69"/>
      <c r="AB109" s="69"/>
      <c r="AC109" s="69"/>
      <c r="AD109" s="69"/>
    </row>
    <row r="110" spans="1:30" customFormat="1">
      <c r="A110" s="138" t="s">
        <v>146</v>
      </c>
      <c r="B110" s="138"/>
      <c r="C110" s="138"/>
      <c r="D110" s="138"/>
      <c r="E110" s="138"/>
      <c r="F110" s="138"/>
      <c r="G110" s="75"/>
      <c r="H110" s="91"/>
      <c r="I110" s="91"/>
      <c r="J110" s="91"/>
      <c r="K110" s="91"/>
      <c r="L110" s="91"/>
      <c r="M110" s="95"/>
      <c r="N110" s="95"/>
      <c r="O110" s="95"/>
      <c r="P110" s="95"/>
      <c r="Q110" s="95"/>
      <c r="R110" s="69"/>
      <c r="S110" s="69"/>
      <c r="T110" s="69"/>
      <c r="U110" s="69"/>
      <c r="V110" s="69"/>
      <c r="W110" s="69"/>
      <c r="X110" s="69"/>
      <c r="Y110" s="69"/>
      <c r="Z110" s="69"/>
      <c r="AA110" s="69"/>
      <c r="AB110" s="69"/>
      <c r="AC110" s="69"/>
      <c r="AD110" s="69"/>
    </row>
    <row r="111" spans="1:30" customFormat="1">
      <c r="A111" s="139"/>
      <c r="B111" s="139"/>
      <c r="C111" s="139"/>
      <c r="D111" s="139"/>
      <c r="E111" s="139"/>
      <c r="F111" s="139"/>
      <c r="G111" s="75"/>
      <c r="H111" s="91"/>
      <c r="I111" s="91"/>
      <c r="J111" s="91"/>
      <c r="K111" s="91"/>
      <c r="L111" s="91"/>
      <c r="M111" s="95"/>
      <c r="N111" s="95"/>
      <c r="O111" s="95"/>
      <c r="P111" s="95"/>
      <c r="Q111" s="95"/>
      <c r="R111" s="69"/>
      <c r="S111" s="69"/>
      <c r="T111" s="69"/>
      <c r="U111" s="69"/>
      <c r="V111" s="69"/>
      <c r="W111" s="69"/>
      <c r="X111" s="69"/>
      <c r="Y111" s="69"/>
      <c r="Z111" s="69"/>
      <c r="AA111" s="69"/>
      <c r="AB111" s="69"/>
      <c r="AC111" s="69"/>
      <c r="AD111" s="69"/>
    </row>
    <row r="112" spans="1:30" customFormat="1">
      <c r="A112" s="139"/>
      <c r="B112" s="139"/>
      <c r="C112" s="139"/>
      <c r="D112" s="139"/>
      <c r="E112" s="139"/>
      <c r="F112" s="139"/>
      <c r="G112" s="75"/>
      <c r="H112" s="91"/>
      <c r="I112" s="91"/>
      <c r="J112" s="91"/>
      <c r="K112" s="91"/>
      <c r="L112" s="91"/>
      <c r="M112" s="95"/>
      <c r="N112" s="95"/>
      <c r="O112" s="95"/>
      <c r="P112" s="95"/>
      <c r="Q112" s="95"/>
      <c r="R112" s="69"/>
      <c r="S112" s="69"/>
      <c r="T112" s="69"/>
      <c r="U112" s="69"/>
      <c r="V112" s="69"/>
      <c r="W112" s="69"/>
      <c r="X112" s="69"/>
      <c r="Y112" s="69"/>
      <c r="Z112" s="69"/>
      <c r="AA112" s="69"/>
      <c r="AB112" s="69"/>
      <c r="AC112" s="69"/>
      <c r="AD112" s="69"/>
    </row>
    <row r="113" spans="1:30" customFormat="1">
      <c r="A113" s="139"/>
      <c r="B113" s="139"/>
      <c r="C113" s="139"/>
      <c r="D113" s="139"/>
      <c r="E113" s="139"/>
      <c r="F113" s="139"/>
      <c r="G113" s="75"/>
      <c r="H113" s="91"/>
      <c r="I113" s="91"/>
      <c r="J113" s="91"/>
      <c r="K113" s="91"/>
      <c r="L113" s="91"/>
      <c r="M113" s="95"/>
      <c r="N113" s="95"/>
      <c r="O113" s="95"/>
      <c r="P113" s="95"/>
      <c r="Q113" s="95"/>
      <c r="R113" s="69"/>
      <c r="S113" s="69"/>
      <c r="T113" s="69"/>
      <c r="U113" s="69"/>
      <c r="V113" s="69"/>
      <c r="W113" s="69"/>
      <c r="X113" s="69"/>
      <c r="Y113" s="69"/>
      <c r="Z113" s="69"/>
      <c r="AA113" s="69"/>
      <c r="AB113" s="69"/>
      <c r="AC113" s="69"/>
      <c r="AD113" s="69"/>
    </row>
    <row r="114" spans="1:30" customFormat="1">
      <c r="A114" s="139"/>
      <c r="B114" s="139"/>
      <c r="C114" s="139"/>
      <c r="D114" s="139"/>
      <c r="E114" s="139"/>
      <c r="F114" s="139"/>
      <c r="G114" s="75"/>
      <c r="H114" s="91"/>
      <c r="I114" s="91"/>
      <c r="J114" s="91"/>
      <c r="K114" s="91"/>
      <c r="L114" s="91"/>
      <c r="M114" s="95"/>
      <c r="N114" s="95"/>
      <c r="O114" s="95"/>
      <c r="P114" s="95"/>
      <c r="Q114" s="95"/>
      <c r="R114" s="69"/>
      <c r="S114" s="69"/>
      <c r="T114" s="69"/>
      <c r="U114" s="69"/>
      <c r="V114" s="69"/>
      <c r="W114" s="69"/>
      <c r="X114" s="69"/>
      <c r="Y114" s="69"/>
      <c r="Z114" s="69"/>
      <c r="AA114" s="69"/>
      <c r="AB114" s="69"/>
      <c r="AC114" s="69"/>
      <c r="AD114" s="69"/>
    </row>
    <row r="115" spans="1:30" customFormat="1">
      <c r="A115" s="139"/>
      <c r="B115" s="139"/>
      <c r="C115" s="139"/>
      <c r="D115" s="139"/>
      <c r="E115" s="139"/>
      <c r="F115" s="139"/>
      <c r="G115" s="75"/>
      <c r="H115" s="91"/>
      <c r="I115" s="91"/>
      <c r="J115" s="91"/>
      <c r="K115" s="91"/>
      <c r="L115" s="91"/>
      <c r="M115" s="95"/>
      <c r="N115" s="95"/>
      <c r="O115" s="95"/>
      <c r="P115" s="95"/>
      <c r="Q115" s="95"/>
      <c r="R115" s="69"/>
      <c r="S115" s="69"/>
      <c r="T115" s="69"/>
      <c r="U115" s="69"/>
      <c r="V115" s="69"/>
      <c r="W115" s="69"/>
      <c r="X115" s="69"/>
      <c r="Y115" s="69"/>
      <c r="Z115" s="69"/>
      <c r="AA115" s="69"/>
      <c r="AB115" s="69"/>
      <c r="AC115" s="69"/>
      <c r="AD115" s="69"/>
    </row>
    <row r="116" spans="1:30" customFormat="1">
      <c r="A116" s="139"/>
      <c r="B116" s="139"/>
      <c r="C116" s="139"/>
      <c r="D116" s="139"/>
      <c r="E116" s="139"/>
      <c r="F116" s="139"/>
      <c r="G116" s="75"/>
      <c r="H116" s="91"/>
      <c r="I116" s="91"/>
      <c r="J116" s="91"/>
      <c r="K116" s="91"/>
      <c r="L116" s="91"/>
      <c r="M116" s="95"/>
      <c r="N116" s="95"/>
      <c r="O116" s="95"/>
      <c r="P116" s="95"/>
      <c r="Q116" s="95"/>
      <c r="R116" s="69"/>
      <c r="S116" s="69"/>
      <c r="T116" s="69"/>
      <c r="U116" s="69"/>
      <c r="V116" s="69"/>
      <c r="W116" s="69"/>
      <c r="X116" s="69"/>
      <c r="Y116" s="69"/>
      <c r="Z116" s="69"/>
      <c r="AA116" s="69"/>
      <c r="AB116" s="69"/>
      <c r="AC116" s="69"/>
      <c r="AD116" s="69"/>
    </row>
    <row r="117" spans="1:30" customFormat="1">
      <c r="A117" s="139"/>
      <c r="B117" s="139"/>
      <c r="C117" s="139"/>
      <c r="D117" s="139"/>
      <c r="E117" s="139"/>
      <c r="F117" s="139"/>
      <c r="G117" s="75"/>
      <c r="H117" s="91"/>
      <c r="I117" s="91"/>
      <c r="J117" s="91"/>
      <c r="K117" s="91"/>
      <c r="L117" s="91"/>
      <c r="M117" s="95"/>
      <c r="N117" s="95"/>
      <c r="O117" s="95"/>
      <c r="P117" s="95"/>
      <c r="Q117" s="95"/>
      <c r="R117" s="69"/>
      <c r="S117" s="69"/>
      <c r="T117" s="69"/>
      <c r="U117" s="69"/>
      <c r="V117" s="69"/>
      <c r="W117" s="69"/>
      <c r="X117" s="69"/>
      <c r="Y117" s="69"/>
      <c r="Z117" s="69"/>
      <c r="AA117" s="69"/>
      <c r="AB117" s="69"/>
      <c r="AC117" s="69"/>
      <c r="AD117" s="69"/>
    </row>
    <row r="118" spans="1:30" customFormat="1">
      <c r="A118" s="140"/>
      <c r="B118" s="140"/>
      <c r="C118" s="140"/>
      <c r="D118" s="140"/>
      <c r="E118" s="140"/>
      <c r="F118" s="140"/>
      <c r="G118" s="75"/>
      <c r="H118" s="91"/>
      <c r="I118" s="91"/>
      <c r="J118" s="91"/>
      <c r="K118" s="91"/>
      <c r="L118" s="91"/>
      <c r="M118" s="95"/>
      <c r="N118" s="95"/>
      <c r="O118" s="95"/>
      <c r="P118" s="95"/>
      <c r="Q118" s="95"/>
      <c r="R118" s="69"/>
      <c r="S118" s="69"/>
      <c r="T118" s="69"/>
      <c r="U118" s="69"/>
      <c r="V118" s="69"/>
      <c r="W118" s="69"/>
      <c r="X118" s="69"/>
      <c r="Y118" s="69"/>
      <c r="Z118" s="69"/>
      <c r="AA118" s="69"/>
      <c r="AB118" s="69"/>
      <c r="AC118" s="69"/>
      <c r="AD118" s="69"/>
    </row>
    <row r="119" spans="1:30" customFormat="1" ht="15" customHeight="1">
      <c r="A119" s="141" t="s">
        <v>147</v>
      </c>
      <c r="B119" s="141"/>
      <c r="C119" s="141"/>
      <c r="D119" s="141"/>
      <c r="E119" s="141"/>
      <c r="F119" s="141"/>
      <c r="G119" s="75"/>
      <c r="H119" s="91"/>
      <c r="I119" s="91"/>
      <c r="J119" s="91"/>
      <c r="K119" s="91"/>
      <c r="L119" s="91"/>
      <c r="M119" s="95"/>
      <c r="N119" s="95"/>
      <c r="O119" s="95"/>
      <c r="P119" s="95"/>
      <c r="Q119" s="95"/>
      <c r="R119" s="69"/>
      <c r="S119" s="69"/>
      <c r="T119" s="69"/>
      <c r="U119" s="69"/>
      <c r="V119" s="69"/>
      <c r="W119" s="69"/>
      <c r="X119" s="69"/>
      <c r="Y119" s="69"/>
      <c r="Z119" s="69"/>
      <c r="AA119" s="69"/>
      <c r="AB119" s="69"/>
      <c r="AC119" s="69"/>
      <c r="AD119" s="69"/>
    </row>
    <row r="120" spans="1:30" customFormat="1" ht="15" customHeight="1">
      <c r="A120" s="142" t="s">
        <v>148</v>
      </c>
      <c r="B120" s="142"/>
      <c r="C120" s="142"/>
      <c r="D120" s="142"/>
      <c r="E120" s="142"/>
      <c r="F120" s="142"/>
      <c r="G120" s="75"/>
      <c r="H120" s="91"/>
      <c r="I120" s="91"/>
      <c r="J120" s="91"/>
      <c r="K120" s="91"/>
      <c r="L120" s="91"/>
      <c r="M120" s="95"/>
      <c r="N120" s="95"/>
      <c r="O120" s="95"/>
      <c r="P120" s="95"/>
      <c r="Q120" s="95"/>
      <c r="R120" s="69"/>
      <c r="S120" s="69"/>
      <c r="T120" s="69"/>
      <c r="U120" s="69"/>
      <c r="V120" s="69"/>
      <c r="W120" s="69"/>
      <c r="X120" s="69"/>
      <c r="Y120" s="69"/>
      <c r="Z120" s="69"/>
      <c r="AA120" s="69"/>
      <c r="AB120" s="69"/>
      <c r="AC120" s="69"/>
      <c r="AD120" s="69"/>
    </row>
    <row r="121" spans="1:30" customFormat="1" ht="15" customHeight="1">
      <c r="A121" s="138" t="s">
        <v>149</v>
      </c>
      <c r="B121" s="138"/>
      <c r="C121" s="138"/>
      <c r="D121" s="138"/>
      <c r="E121" s="138"/>
      <c r="F121" s="138"/>
      <c r="G121" s="75"/>
      <c r="H121" s="91"/>
      <c r="I121" s="91"/>
      <c r="J121" s="91"/>
      <c r="K121" s="91"/>
      <c r="L121" s="91"/>
      <c r="M121" s="95"/>
      <c r="N121" s="95"/>
      <c r="O121" s="95"/>
      <c r="P121" s="95"/>
      <c r="Q121" s="95"/>
      <c r="R121" s="69"/>
      <c r="S121" s="69"/>
      <c r="T121" s="69"/>
      <c r="U121" s="69"/>
      <c r="V121" s="69"/>
      <c r="W121" s="69"/>
      <c r="X121" s="69"/>
      <c r="Y121" s="69"/>
      <c r="Z121" s="69"/>
      <c r="AA121" s="69"/>
      <c r="AB121" s="69"/>
      <c r="AC121" s="69"/>
      <c r="AD121" s="69"/>
    </row>
    <row r="122" spans="1:30" customFormat="1" ht="25.35" customHeight="1">
      <c r="A122" s="138" t="s">
        <v>150</v>
      </c>
      <c r="B122" s="138"/>
      <c r="C122" s="138"/>
      <c r="D122" s="138"/>
      <c r="E122" s="138"/>
      <c r="F122" s="138"/>
      <c r="G122" s="75"/>
      <c r="H122" s="91"/>
      <c r="I122" s="91"/>
      <c r="J122" s="91"/>
      <c r="K122" s="91"/>
      <c r="L122" s="91"/>
      <c r="M122" s="95"/>
      <c r="N122" s="95"/>
      <c r="O122" s="95"/>
      <c r="P122" s="95"/>
      <c r="Q122" s="95"/>
      <c r="R122" s="69"/>
      <c r="S122" s="69"/>
      <c r="T122" s="69"/>
      <c r="U122" s="69"/>
      <c r="V122" s="69"/>
      <c r="W122" s="69"/>
      <c r="X122" s="69"/>
      <c r="Y122" s="69"/>
      <c r="Z122" s="69"/>
      <c r="AA122" s="69"/>
      <c r="AB122" s="69"/>
      <c r="AC122" s="69"/>
      <c r="AD122" s="69"/>
    </row>
    <row r="123" spans="1:30" customFormat="1" ht="32.85" customHeight="1">
      <c r="A123" s="138" t="s">
        <v>151</v>
      </c>
      <c r="B123" s="138"/>
      <c r="C123" s="138"/>
      <c r="D123" s="138"/>
      <c r="E123" s="138"/>
      <c r="F123" s="138"/>
      <c r="G123" s="75"/>
      <c r="H123" s="91"/>
      <c r="I123" s="91"/>
      <c r="J123" s="91"/>
      <c r="K123" s="91"/>
      <c r="L123" s="91"/>
      <c r="M123" s="95"/>
      <c r="N123" s="95"/>
      <c r="O123" s="95"/>
      <c r="P123" s="95"/>
      <c r="Q123" s="95"/>
      <c r="R123" s="69"/>
      <c r="S123" s="69"/>
      <c r="T123" s="69"/>
      <c r="U123" s="69"/>
      <c r="V123" s="69"/>
      <c r="W123" s="69"/>
      <c r="X123" s="69"/>
      <c r="Y123" s="69"/>
      <c r="Z123" s="69"/>
      <c r="AA123" s="69"/>
      <c r="AB123" s="69"/>
      <c r="AC123" s="69"/>
      <c r="AD123" s="69"/>
    </row>
    <row r="124" spans="1:30" customFormat="1" ht="18.600000000000001" customHeight="1">
      <c r="A124" s="138" t="s">
        <v>152</v>
      </c>
      <c r="B124" s="138"/>
      <c r="C124" s="138"/>
      <c r="D124" s="138"/>
      <c r="E124" s="138"/>
      <c r="F124" s="138"/>
      <c r="G124" s="75"/>
      <c r="H124" s="91"/>
      <c r="I124" s="91"/>
      <c r="J124" s="91"/>
      <c r="K124" s="91"/>
      <c r="L124" s="91"/>
      <c r="M124" s="95"/>
      <c r="N124" s="95"/>
      <c r="O124" s="95"/>
      <c r="P124" s="95"/>
      <c r="Q124" s="95"/>
      <c r="R124" s="69"/>
      <c r="S124" s="69"/>
      <c r="T124" s="69"/>
      <c r="U124" s="69"/>
      <c r="V124" s="69"/>
      <c r="W124" s="69"/>
      <c r="X124" s="69"/>
      <c r="Y124" s="69"/>
      <c r="Z124" s="69"/>
      <c r="AA124" s="69"/>
      <c r="AB124" s="69"/>
      <c r="AC124" s="69"/>
      <c r="AD124" s="69"/>
    </row>
    <row r="125" spans="1:30" customFormat="1" ht="26.1" customHeight="1">
      <c r="A125" s="138" t="s">
        <v>153</v>
      </c>
      <c r="B125" s="138"/>
      <c r="C125" s="138"/>
      <c r="D125" s="138"/>
      <c r="E125" s="138"/>
      <c r="F125" s="138"/>
      <c r="G125" s="75"/>
      <c r="H125" s="91"/>
      <c r="I125" s="91"/>
      <c r="J125" s="91"/>
      <c r="K125" s="91"/>
      <c r="L125" s="91"/>
      <c r="M125" s="95"/>
      <c r="N125" s="95"/>
      <c r="O125" s="95"/>
      <c r="P125" s="95"/>
      <c r="Q125" s="95"/>
      <c r="R125" s="69"/>
      <c r="S125" s="69"/>
      <c r="T125" s="69"/>
      <c r="U125" s="69"/>
      <c r="V125" s="69"/>
      <c r="W125" s="69"/>
      <c r="X125" s="69"/>
      <c r="Y125" s="69"/>
      <c r="Z125" s="69"/>
      <c r="AA125" s="69"/>
      <c r="AB125" s="69"/>
      <c r="AC125" s="69"/>
      <c r="AD125" s="69"/>
    </row>
    <row r="126" spans="1:30" customFormat="1" ht="24.6" customHeight="1">
      <c r="A126" s="138" t="s">
        <v>154</v>
      </c>
      <c r="B126" s="138"/>
      <c r="C126" s="138"/>
      <c r="D126" s="138"/>
      <c r="E126" s="138"/>
      <c r="F126" s="138"/>
      <c r="G126" s="75"/>
      <c r="H126" s="91"/>
      <c r="I126" s="91"/>
      <c r="J126" s="91"/>
      <c r="K126" s="91"/>
      <c r="L126" s="91"/>
      <c r="M126" s="95"/>
      <c r="N126" s="95"/>
      <c r="O126" s="95"/>
      <c r="P126" s="95"/>
      <c r="Q126" s="95"/>
      <c r="R126" s="69"/>
      <c r="S126" s="69"/>
      <c r="T126" s="69"/>
      <c r="U126" s="69"/>
      <c r="V126" s="69"/>
      <c r="W126" s="69"/>
      <c r="X126" s="69"/>
      <c r="Y126" s="69"/>
      <c r="Z126" s="69"/>
      <c r="AA126" s="69"/>
      <c r="AB126" s="69"/>
      <c r="AC126" s="69"/>
      <c r="AD126" s="69"/>
    </row>
    <row r="127" spans="1:30" customFormat="1" ht="15" customHeight="1">
      <c r="A127" s="138" t="s">
        <v>155</v>
      </c>
      <c r="B127" s="138"/>
      <c r="C127" s="138"/>
      <c r="D127" s="138"/>
      <c r="E127" s="138"/>
      <c r="F127" s="138"/>
      <c r="G127" s="75"/>
      <c r="H127" s="91"/>
      <c r="I127" s="91"/>
      <c r="J127" s="91"/>
      <c r="K127" s="91"/>
      <c r="L127" s="91"/>
      <c r="M127" s="95"/>
      <c r="N127" s="95"/>
      <c r="O127" s="95"/>
      <c r="P127" s="95"/>
      <c r="Q127" s="95"/>
      <c r="R127" s="69"/>
      <c r="S127" s="69"/>
      <c r="T127" s="69"/>
      <c r="U127" s="69"/>
      <c r="V127" s="69"/>
      <c r="W127" s="69"/>
      <c r="X127" s="69"/>
      <c r="Y127" s="69"/>
      <c r="Z127" s="69"/>
      <c r="AA127" s="69"/>
      <c r="AB127" s="69"/>
      <c r="AC127" s="69"/>
      <c r="AD127" s="69"/>
    </row>
    <row r="128" spans="1:30" customFormat="1" ht="15" customHeight="1">
      <c r="A128" s="138" t="s">
        <v>156</v>
      </c>
      <c r="B128" s="138"/>
      <c r="C128" s="138"/>
      <c r="D128" s="138"/>
      <c r="E128" s="138"/>
      <c r="F128" s="138"/>
      <c r="G128" s="75"/>
      <c r="H128" s="91"/>
      <c r="I128" s="91"/>
      <c r="J128" s="91"/>
      <c r="K128" s="91"/>
      <c r="L128" s="91"/>
      <c r="M128" s="95"/>
      <c r="N128" s="95"/>
      <c r="O128" s="95"/>
      <c r="P128" s="95"/>
      <c r="Q128" s="95"/>
      <c r="R128" s="69"/>
      <c r="S128" s="69"/>
      <c r="T128" s="69"/>
      <c r="U128" s="69"/>
      <c r="V128" s="69"/>
      <c r="W128" s="69"/>
      <c r="X128" s="69"/>
      <c r="Y128" s="69"/>
      <c r="Z128" s="69"/>
      <c r="AA128" s="69"/>
      <c r="AB128" s="69"/>
      <c r="AC128" s="69"/>
      <c r="AD128" s="69"/>
    </row>
    <row r="129" spans="1:30" customFormat="1" ht="15" customHeight="1">
      <c r="A129" s="138" t="s">
        <v>157</v>
      </c>
      <c r="B129" s="138"/>
      <c r="C129" s="138"/>
      <c r="D129" s="138"/>
      <c r="E129" s="138"/>
      <c r="F129" s="138"/>
      <c r="G129" s="75"/>
      <c r="H129" s="91"/>
      <c r="I129" s="91"/>
      <c r="J129" s="91"/>
      <c r="K129" s="91"/>
      <c r="L129" s="91"/>
      <c r="M129" s="95"/>
      <c r="N129" s="95"/>
      <c r="O129" s="95"/>
      <c r="P129" s="95"/>
      <c r="Q129" s="95"/>
      <c r="R129" s="69"/>
      <c r="S129" s="69"/>
      <c r="T129" s="69"/>
      <c r="U129" s="69"/>
      <c r="V129" s="69"/>
      <c r="W129" s="69"/>
      <c r="X129" s="69"/>
      <c r="Y129" s="69"/>
      <c r="Z129" s="69"/>
      <c r="AA129" s="69"/>
      <c r="AB129" s="69"/>
      <c r="AC129" s="69"/>
      <c r="AD129" s="69"/>
    </row>
    <row r="130" spans="1:30" customFormat="1" ht="15" customHeight="1">
      <c r="A130" s="138" t="s">
        <v>158</v>
      </c>
      <c r="B130" s="138"/>
      <c r="C130" s="138"/>
      <c r="D130" s="138"/>
      <c r="E130" s="138"/>
      <c r="F130" s="138"/>
      <c r="G130" s="75"/>
      <c r="H130" s="91"/>
      <c r="I130" s="91"/>
      <c r="J130" s="91"/>
      <c r="K130" s="91"/>
      <c r="L130" s="91"/>
      <c r="M130" s="95"/>
      <c r="N130" s="95"/>
      <c r="O130" s="95"/>
      <c r="P130" s="95"/>
      <c r="Q130" s="95"/>
      <c r="R130" s="69"/>
      <c r="S130" s="69"/>
      <c r="T130" s="69"/>
      <c r="U130" s="69"/>
      <c r="V130" s="69"/>
      <c r="W130" s="69"/>
      <c r="X130" s="69"/>
      <c r="Y130" s="69"/>
      <c r="Z130" s="69"/>
      <c r="AA130" s="69"/>
      <c r="AB130" s="69"/>
      <c r="AC130" s="69"/>
      <c r="AD130" s="69"/>
    </row>
    <row r="131" spans="1:30" customFormat="1" ht="15" customHeight="1">
      <c r="A131" s="138" t="s">
        <v>159</v>
      </c>
      <c r="B131" s="138"/>
      <c r="C131" s="138"/>
      <c r="D131" s="138"/>
      <c r="E131" s="138"/>
      <c r="F131" s="138"/>
      <c r="G131" s="75"/>
      <c r="H131" s="91"/>
      <c r="I131" s="91"/>
      <c r="J131" s="91"/>
      <c r="K131" s="91"/>
      <c r="L131" s="91"/>
      <c r="M131" s="95"/>
      <c r="N131" s="95"/>
      <c r="O131" s="95"/>
      <c r="P131" s="95"/>
      <c r="Q131" s="95"/>
      <c r="R131" s="69"/>
      <c r="S131" s="69"/>
      <c r="T131" s="69"/>
      <c r="U131" s="69"/>
      <c r="V131" s="69"/>
      <c r="W131" s="69"/>
      <c r="X131" s="69"/>
      <c r="Y131" s="69"/>
      <c r="Z131" s="69"/>
      <c r="AA131" s="69"/>
      <c r="AB131" s="69"/>
      <c r="AC131" s="69"/>
      <c r="AD131" s="69"/>
    </row>
    <row r="132" spans="1:30" customFormat="1" ht="15" customHeight="1">
      <c r="A132" s="138" t="s">
        <v>160</v>
      </c>
      <c r="B132" s="138"/>
      <c r="C132" s="138"/>
      <c r="D132" s="138"/>
      <c r="E132" s="138"/>
      <c r="F132" s="138"/>
      <c r="G132" s="75"/>
      <c r="H132" s="91"/>
      <c r="I132" s="91"/>
      <c r="J132" s="91"/>
      <c r="K132" s="91"/>
      <c r="L132" s="91"/>
      <c r="M132" s="95"/>
      <c r="N132" s="95"/>
      <c r="O132" s="95"/>
      <c r="P132" s="95"/>
      <c r="Q132" s="95"/>
      <c r="R132" s="69"/>
      <c r="S132" s="69"/>
      <c r="T132" s="69"/>
      <c r="U132" s="69"/>
      <c r="V132" s="69"/>
      <c r="W132" s="69"/>
      <c r="X132" s="69"/>
      <c r="Y132" s="69"/>
      <c r="Z132" s="69"/>
      <c r="AA132" s="69"/>
      <c r="AB132" s="69"/>
      <c r="AC132" s="69"/>
      <c r="AD132" s="69"/>
    </row>
    <row r="133" spans="1:30" customFormat="1" ht="15" customHeight="1">
      <c r="A133" s="138" t="s">
        <v>161</v>
      </c>
      <c r="B133" s="138"/>
      <c r="C133" s="138"/>
      <c r="D133" s="138"/>
      <c r="E133" s="138"/>
      <c r="F133" s="138"/>
      <c r="G133" s="75"/>
      <c r="H133" s="91"/>
      <c r="I133" s="91"/>
      <c r="J133" s="91"/>
      <c r="K133" s="91"/>
      <c r="L133" s="91"/>
      <c r="M133" s="95"/>
      <c r="N133" s="95"/>
      <c r="O133" s="95"/>
      <c r="P133" s="95"/>
      <c r="Q133" s="95"/>
      <c r="R133" s="69"/>
      <c r="S133" s="69"/>
      <c r="T133" s="69"/>
      <c r="U133" s="69"/>
      <c r="V133" s="69"/>
      <c r="W133" s="69"/>
      <c r="X133" s="69"/>
      <c r="Y133" s="69"/>
      <c r="Z133" s="69"/>
      <c r="AA133" s="69"/>
      <c r="AB133" s="69"/>
      <c r="AC133" s="69"/>
      <c r="AD133" s="69"/>
    </row>
    <row r="134" spans="1:30" customFormat="1" ht="15" customHeight="1">
      <c r="A134" s="138" t="s">
        <v>162</v>
      </c>
      <c r="B134" s="138"/>
      <c r="C134" s="138"/>
      <c r="D134" s="138"/>
      <c r="E134" s="138"/>
      <c r="F134" s="138"/>
      <c r="G134" s="75"/>
      <c r="H134" s="91"/>
      <c r="I134" s="91"/>
      <c r="J134" s="91"/>
      <c r="K134" s="91"/>
      <c r="L134" s="91"/>
      <c r="M134" s="95"/>
      <c r="N134" s="95"/>
      <c r="O134" s="95"/>
      <c r="P134" s="95"/>
      <c r="Q134" s="95"/>
      <c r="R134" s="69"/>
      <c r="S134" s="69"/>
      <c r="T134" s="69"/>
      <c r="U134" s="69"/>
      <c r="V134" s="69"/>
      <c r="W134" s="69"/>
      <c r="X134" s="69"/>
      <c r="Y134" s="69"/>
      <c r="Z134" s="69"/>
      <c r="AA134" s="69"/>
      <c r="AB134" s="69"/>
      <c r="AC134" s="69"/>
      <c r="AD134" s="69"/>
    </row>
    <row r="135" spans="1:30" customFormat="1" ht="15" customHeight="1">
      <c r="A135" s="138" t="s">
        <v>163</v>
      </c>
      <c r="B135" s="138"/>
      <c r="C135" s="138"/>
      <c r="D135" s="138"/>
      <c r="E135" s="138"/>
      <c r="F135" s="138"/>
      <c r="G135" s="75"/>
      <c r="H135" s="91"/>
      <c r="I135" s="91"/>
      <c r="J135" s="91"/>
      <c r="K135" s="91"/>
      <c r="L135" s="91"/>
      <c r="M135" s="95"/>
      <c r="N135" s="95"/>
      <c r="O135" s="95"/>
      <c r="P135" s="95"/>
      <c r="Q135" s="95"/>
      <c r="R135" s="69"/>
      <c r="S135" s="69"/>
      <c r="T135" s="69"/>
      <c r="U135" s="69"/>
      <c r="V135" s="69"/>
      <c r="W135" s="69"/>
      <c r="X135" s="69"/>
      <c r="Y135" s="69"/>
      <c r="Z135" s="69"/>
      <c r="AA135" s="69"/>
      <c r="AB135" s="69"/>
      <c r="AC135" s="69"/>
      <c r="AD135" s="69"/>
    </row>
    <row r="136" spans="1:30" customFormat="1" ht="15" customHeight="1">
      <c r="A136" s="138" t="s">
        <v>164</v>
      </c>
      <c r="B136" s="138"/>
      <c r="C136" s="138"/>
      <c r="D136" s="138"/>
      <c r="E136" s="138"/>
      <c r="F136" s="138"/>
      <c r="G136" s="75"/>
      <c r="H136" s="91"/>
      <c r="I136" s="91"/>
      <c r="J136" s="91"/>
      <c r="K136" s="91"/>
      <c r="L136" s="91"/>
      <c r="M136" s="95"/>
      <c r="N136" s="95"/>
      <c r="O136" s="95"/>
      <c r="P136" s="95"/>
      <c r="Q136" s="95"/>
      <c r="R136" s="69"/>
      <c r="S136" s="69"/>
      <c r="T136" s="69"/>
      <c r="U136" s="69"/>
      <c r="V136" s="69"/>
      <c r="W136" s="69"/>
      <c r="X136" s="69"/>
      <c r="Y136" s="69"/>
      <c r="Z136" s="69"/>
      <c r="AA136" s="69"/>
      <c r="AB136" s="69"/>
      <c r="AC136" s="69"/>
      <c r="AD136" s="69"/>
    </row>
    <row r="137" spans="1:30" customFormat="1" ht="15" customHeight="1">
      <c r="A137" s="138" t="s">
        <v>165</v>
      </c>
      <c r="B137" s="138"/>
      <c r="C137" s="138"/>
      <c r="D137" s="138"/>
      <c r="E137" s="138"/>
      <c r="F137" s="138"/>
      <c r="G137" s="75"/>
      <c r="H137" s="91"/>
      <c r="I137" s="91"/>
      <c r="J137" s="91"/>
      <c r="K137" s="91"/>
      <c r="L137" s="91"/>
      <c r="M137" s="95"/>
      <c r="N137" s="95"/>
      <c r="O137" s="95"/>
      <c r="P137" s="95"/>
      <c r="Q137" s="95"/>
      <c r="R137" s="69"/>
      <c r="S137" s="69"/>
      <c r="T137" s="69"/>
      <c r="U137" s="69"/>
      <c r="V137" s="69"/>
      <c r="W137" s="69"/>
      <c r="X137" s="69"/>
      <c r="Y137" s="69"/>
      <c r="Z137" s="69"/>
      <c r="AA137" s="69"/>
      <c r="AB137" s="69"/>
      <c r="AC137" s="69"/>
      <c r="AD137" s="69"/>
    </row>
    <row r="138" spans="1:30" customFormat="1" ht="15" customHeight="1">
      <c r="A138" s="138" t="s">
        <v>166</v>
      </c>
      <c r="B138" s="138"/>
      <c r="C138" s="138"/>
      <c r="D138" s="138"/>
      <c r="E138" s="138"/>
      <c r="F138" s="138"/>
      <c r="G138" s="75"/>
      <c r="H138" s="91"/>
      <c r="I138" s="91"/>
      <c r="J138" s="91"/>
      <c r="K138" s="91"/>
      <c r="L138" s="91"/>
      <c r="M138" s="95"/>
      <c r="N138" s="95"/>
      <c r="O138" s="95"/>
      <c r="P138" s="95"/>
      <c r="Q138" s="95"/>
      <c r="R138" s="69"/>
      <c r="S138" s="69"/>
      <c r="T138" s="69"/>
      <c r="U138" s="69"/>
      <c r="V138" s="69"/>
      <c r="W138" s="69"/>
      <c r="X138" s="69"/>
      <c r="Y138" s="69"/>
      <c r="Z138" s="69"/>
      <c r="AA138" s="69"/>
      <c r="AB138" s="69"/>
      <c r="AC138" s="69"/>
      <c r="AD138" s="69"/>
    </row>
    <row r="139" spans="1:30" customFormat="1" ht="15" customHeight="1">
      <c r="A139" s="138" t="s">
        <v>167</v>
      </c>
      <c r="B139" s="138"/>
      <c r="C139" s="138"/>
      <c r="D139" s="138"/>
      <c r="E139" s="138"/>
      <c r="F139" s="138"/>
      <c r="G139" s="75"/>
      <c r="H139" s="91"/>
      <c r="I139" s="91"/>
      <c r="J139" s="91"/>
      <c r="K139" s="91"/>
      <c r="L139" s="91"/>
      <c r="M139" s="95"/>
      <c r="N139" s="95"/>
      <c r="O139" s="95"/>
      <c r="P139" s="95"/>
      <c r="Q139" s="95"/>
      <c r="R139" s="69"/>
      <c r="S139" s="69"/>
      <c r="T139" s="69"/>
      <c r="U139" s="69"/>
      <c r="V139" s="69"/>
      <c r="W139" s="69"/>
      <c r="X139" s="69"/>
      <c r="Y139" s="69"/>
      <c r="Z139" s="69"/>
      <c r="AA139" s="69"/>
      <c r="AB139" s="69"/>
      <c r="AC139" s="69"/>
      <c r="AD139" s="69"/>
    </row>
    <row r="140" spans="1:30" customFormat="1" ht="15" customHeight="1">
      <c r="A140" s="138" t="s">
        <v>168</v>
      </c>
      <c r="B140" s="138"/>
      <c r="C140" s="138"/>
      <c r="D140" s="138"/>
      <c r="E140" s="138"/>
      <c r="F140" s="138"/>
      <c r="G140" s="75"/>
      <c r="H140" s="91"/>
      <c r="I140" s="91"/>
      <c r="J140" s="91"/>
      <c r="K140" s="91"/>
      <c r="L140" s="91"/>
      <c r="M140" s="95"/>
      <c r="N140" s="95"/>
      <c r="O140" s="95"/>
      <c r="P140" s="95"/>
      <c r="Q140" s="95"/>
      <c r="R140" s="69"/>
      <c r="S140" s="69"/>
      <c r="T140" s="69"/>
      <c r="U140" s="69"/>
      <c r="V140" s="69"/>
      <c r="W140" s="69"/>
      <c r="X140" s="69"/>
      <c r="Y140" s="69"/>
      <c r="Z140" s="69"/>
      <c r="AA140" s="69"/>
      <c r="AB140" s="69"/>
      <c r="AC140" s="69"/>
      <c r="AD140" s="69"/>
    </row>
    <row r="141" spans="1:30" customFormat="1" ht="15" customHeight="1">
      <c r="A141" s="138" t="s">
        <v>169</v>
      </c>
      <c r="B141" s="138"/>
      <c r="C141" s="138"/>
      <c r="D141" s="138"/>
      <c r="E141" s="138"/>
      <c r="F141" s="138"/>
      <c r="G141" s="75"/>
      <c r="H141" s="91"/>
      <c r="I141" s="91"/>
      <c r="J141" s="91"/>
      <c r="K141" s="91"/>
      <c r="L141" s="91"/>
      <c r="M141" s="95"/>
      <c r="N141" s="95"/>
      <c r="O141" s="95"/>
      <c r="P141" s="95"/>
      <c r="Q141" s="95"/>
      <c r="R141" s="69"/>
      <c r="S141" s="69"/>
      <c r="T141" s="69"/>
      <c r="U141" s="69"/>
      <c r="V141" s="69"/>
      <c r="W141" s="69"/>
      <c r="X141" s="69"/>
      <c r="Y141" s="69"/>
      <c r="Z141" s="69"/>
      <c r="AA141" s="69"/>
      <c r="AB141" s="69"/>
      <c r="AC141" s="69"/>
      <c r="AD141" s="69"/>
    </row>
    <row r="142" spans="1:30" customFormat="1" ht="15" customHeight="1">
      <c r="A142" s="138" t="s">
        <v>170</v>
      </c>
      <c r="B142" s="138"/>
      <c r="C142" s="138"/>
      <c r="D142" s="138"/>
      <c r="E142" s="138"/>
      <c r="F142" s="138"/>
      <c r="G142" s="75"/>
      <c r="H142" s="91"/>
      <c r="I142" s="91"/>
      <c r="J142" s="91"/>
      <c r="K142" s="91"/>
      <c r="L142" s="91"/>
      <c r="M142" s="95"/>
      <c r="N142" s="95"/>
      <c r="O142" s="95"/>
      <c r="P142" s="95"/>
      <c r="Q142" s="95"/>
      <c r="R142" s="69"/>
      <c r="S142" s="69"/>
      <c r="T142" s="69"/>
      <c r="U142" s="69"/>
      <c r="V142" s="69"/>
      <c r="W142" s="69"/>
      <c r="X142" s="69"/>
      <c r="Y142" s="69"/>
      <c r="Z142" s="69"/>
      <c r="AA142" s="69"/>
      <c r="AB142" s="69"/>
      <c r="AC142" s="69"/>
      <c r="AD142" s="69"/>
    </row>
    <row r="143" spans="1:30" customFormat="1" ht="15" customHeight="1">
      <c r="A143" s="138" t="s">
        <v>171</v>
      </c>
      <c r="B143" s="138"/>
      <c r="C143" s="138"/>
      <c r="D143" s="138"/>
      <c r="E143" s="138"/>
      <c r="F143" s="138"/>
      <c r="G143" s="75"/>
      <c r="H143" s="91"/>
      <c r="I143" s="91"/>
      <c r="J143" s="91"/>
      <c r="K143" s="91"/>
      <c r="L143" s="91"/>
      <c r="M143" s="95"/>
      <c r="N143" s="95"/>
      <c r="O143" s="95"/>
      <c r="P143" s="95"/>
      <c r="Q143" s="95"/>
      <c r="R143" s="108"/>
      <c r="S143" s="108"/>
      <c r="T143" s="108"/>
      <c r="U143" s="108"/>
      <c r="V143" s="108"/>
      <c r="W143" s="108"/>
      <c r="X143" s="108"/>
      <c r="Y143" s="108"/>
      <c r="Z143" s="108"/>
      <c r="AA143" s="108"/>
      <c r="AB143" s="108"/>
      <c r="AC143" s="108"/>
      <c r="AD143" s="108"/>
    </row>
    <row r="144" spans="1:30" customFormat="1" ht="15" customHeight="1">
      <c r="A144" s="138" t="s">
        <v>172</v>
      </c>
      <c r="B144" s="138"/>
      <c r="C144" s="138"/>
      <c r="D144" s="138"/>
      <c r="E144" s="138"/>
      <c r="F144" s="138"/>
      <c r="G144" s="75"/>
      <c r="H144" s="91"/>
      <c r="I144" s="91"/>
      <c r="J144" s="91"/>
      <c r="K144" s="91"/>
      <c r="L144" s="91"/>
      <c r="M144" s="95"/>
      <c r="N144" s="95"/>
      <c r="O144" s="95"/>
      <c r="P144" s="95"/>
      <c r="Q144" s="95"/>
      <c r="R144" s="108"/>
      <c r="S144" s="108"/>
      <c r="T144" s="108"/>
      <c r="U144" s="108"/>
      <c r="V144" s="108"/>
      <c r="W144" s="108"/>
      <c r="X144" s="108"/>
      <c r="Y144" s="108"/>
      <c r="Z144" s="108"/>
      <c r="AA144" s="108"/>
      <c r="AB144" s="108"/>
      <c r="AC144" s="108"/>
      <c r="AD144" s="108"/>
    </row>
    <row r="145" spans="1:30" customFormat="1" ht="15" customHeight="1">
      <c r="A145" s="138" t="s">
        <v>173</v>
      </c>
      <c r="B145" s="138"/>
      <c r="C145" s="138"/>
      <c r="D145" s="138"/>
      <c r="E145" s="138"/>
      <c r="F145" s="138"/>
      <c r="G145" s="75"/>
      <c r="H145" s="91"/>
      <c r="I145" s="91"/>
      <c r="J145" s="91"/>
      <c r="K145" s="91"/>
      <c r="L145" s="91"/>
      <c r="M145" s="95"/>
      <c r="N145" s="95"/>
      <c r="O145" s="95"/>
      <c r="P145" s="95"/>
      <c r="Q145" s="95"/>
      <c r="R145" s="108"/>
      <c r="S145" s="108"/>
      <c r="T145" s="108"/>
      <c r="U145" s="108"/>
      <c r="V145" s="108"/>
      <c r="W145" s="108"/>
      <c r="X145" s="108"/>
      <c r="Y145" s="108"/>
      <c r="Z145" s="108"/>
      <c r="AA145" s="108"/>
      <c r="AB145" s="108"/>
      <c r="AC145" s="108"/>
      <c r="AD145" s="108"/>
    </row>
    <row r="146" spans="1:30" customFormat="1" ht="15" customHeight="1">
      <c r="A146" s="138" t="s">
        <v>174</v>
      </c>
      <c r="B146" s="138"/>
      <c r="C146" s="138"/>
      <c r="D146" s="138"/>
      <c r="E146" s="138"/>
      <c r="F146" s="138"/>
      <c r="G146" s="75"/>
      <c r="H146" s="91"/>
      <c r="I146" s="91"/>
      <c r="J146" s="91"/>
      <c r="K146" s="91"/>
      <c r="L146" s="91"/>
      <c r="M146" s="95"/>
      <c r="N146" s="95"/>
      <c r="O146" s="95"/>
      <c r="P146" s="95"/>
      <c r="Q146" s="95"/>
      <c r="R146" s="108"/>
      <c r="S146" s="108"/>
      <c r="T146" s="108"/>
      <c r="U146" s="108"/>
      <c r="V146" s="108"/>
      <c r="W146" s="108"/>
      <c r="X146" s="108"/>
      <c r="Y146" s="108"/>
      <c r="Z146" s="108"/>
      <c r="AA146" s="108"/>
      <c r="AB146" s="108"/>
      <c r="AC146" s="108"/>
      <c r="AD146" s="108"/>
    </row>
    <row r="147" spans="1:30" customFormat="1" ht="15" customHeight="1">
      <c r="A147" s="138" t="s">
        <v>175</v>
      </c>
      <c r="B147" s="138"/>
      <c r="C147" s="138"/>
      <c r="D147" s="138"/>
      <c r="E147" s="138"/>
      <c r="F147" s="138"/>
      <c r="G147" s="75"/>
      <c r="H147" s="91"/>
      <c r="I147" s="91"/>
      <c r="J147" s="91"/>
      <c r="K147" s="91"/>
      <c r="L147" s="91"/>
      <c r="M147" s="95"/>
      <c r="N147" s="95"/>
      <c r="O147" s="95"/>
      <c r="P147" s="95"/>
      <c r="Q147" s="95"/>
      <c r="R147" s="108"/>
      <c r="S147" s="108"/>
      <c r="T147" s="108"/>
      <c r="U147" s="108"/>
      <c r="V147" s="108"/>
      <c r="W147" s="108"/>
      <c r="X147" s="108"/>
      <c r="Y147" s="108"/>
      <c r="Z147" s="108"/>
      <c r="AA147" s="108"/>
      <c r="AB147" s="108"/>
      <c r="AC147" s="108"/>
      <c r="AD147" s="108"/>
    </row>
    <row r="148" spans="1:30" customFormat="1" ht="15" customHeight="1">
      <c r="A148" s="138" t="s">
        <v>176</v>
      </c>
      <c r="B148" s="138"/>
      <c r="C148" s="138"/>
      <c r="D148" s="138"/>
      <c r="E148" s="138"/>
      <c r="F148" s="138"/>
      <c r="G148" s="75"/>
      <c r="H148" s="91"/>
      <c r="I148" s="91"/>
      <c r="J148" s="91"/>
      <c r="K148" s="91"/>
      <c r="L148" s="91"/>
      <c r="M148" s="95"/>
      <c r="N148" s="95"/>
      <c r="O148" s="95"/>
      <c r="P148" s="95"/>
      <c r="Q148" s="95"/>
      <c r="R148" s="108"/>
      <c r="S148" s="108"/>
      <c r="T148" s="108"/>
      <c r="U148" s="108"/>
      <c r="V148" s="108"/>
      <c r="W148" s="108"/>
      <c r="X148" s="108"/>
      <c r="Y148" s="108"/>
      <c r="Z148" s="108"/>
      <c r="AA148" s="108"/>
      <c r="AB148" s="108"/>
      <c r="AC148" s="108"/>
      <c r="AD148" s="108"/>
    </row>
    <row r="149" spans="1:30" customFormat="1" ht="15" customHeight="1">
      <c r="A149" s="138" t="s">
        <v>177</v>
      </c>
      <c r="B149" s="138"/>
      <c r="C149" s="138"/>
      <c r="D149" s="138"/>
      <c r="E149" s="138"/>
      <c r="F149" s="138"/>
      <c r="G149" s="75"/>
      <c r="H149" s="91"/>
      <c r="I149" s="91"/>
      <c r="J149" s="91"/>
      <c r="K149" s="91"/>
      <c r="L149" s="91"/>
      <c r="M149" s="95"/>
      <c r="N149" s="95"/>
      <c r="O149" s="95"/>
      <c r="P149" s="95"/>
      <c r="Q149" s="95"/>
      <c r="R149" s="108"/>
      <c r="S149" s="108"/>
      <c r="T149" s="108"/>
      <c r="U149" s="108"/>
      <c r="V149" s="108"/>
      <c r="W149" s="108"/>
      <c r="X149" s="108"/>
      <c r="Y149" s="108"/>
      <c r="Z149" s="108"/>
      <c r="AA149" s="108"/>
      <c r="AB149" s="108"/>
      <c r="AC149" s="108"/>
      <c r="AD149" s="108"/>
    </row>
    <row r="150" spans="1:30" customFormat="1" ht="15" customHeight="1">
      <c r="A150" s="138" t="s">
        <v>178</v>
      </c>
      <c r="B150" s="138"/>
      <c r="C150" s="138"/>
      <c r="D150" s="138"/>
      <c r="E150" s="138"/>
      <c r="F150" s="138"/>
      <c r="G150" s="75"/>
      <c r="H150" s="91"/>
      <c r="I150" s="91"/>
      <c r="J150" s="91"/>
      <c r="K150" s="91"/>
      <c r="L150" s="91"/>
      <c r="M150" s="95"/>
      <c r="N150" s="95"/>
      <c r="O150" s="95"/>
      <c r="P150" s="95"/>
      <c r="Q150" s="95"/>
      <c r="R150" s="108"/>
      <c r="S150" s="108"/>
      <c r="T150" s="108"/>
      <c r="U150" s="108"/>
      <c r="V150" s="108"/>
      <c r="W150" s="108"/>
      <c r="X150" s="108"/>
      <c r="Y150" s="108"/>
      <c r="Z150" s="108"/>
      <c r="AA150" s="108"/>
      <c r="AB150" s="108"/>
      <c r="AC150" s="108"/>
      <c r="AD150" s="108"/>
    </row>
    <row r="151" spans="1:30" customFormat="1" ht="15" customHeight="1">
      <c r="A151" s="138" t="s">
        <v>179</v>
      </c>
      <c r="B151" s="138"/>
      <c r="C151" s="138"/>
      <c r="D151" s="138"/>
      <c r="E151" s="138"/>
      <c r="F151" s="138"/>
      <c r="G151" s="75"/>
      <c r="H151" s="91"/>
      <c r="I151" s="91"/>
      <c r="J151" s="91"/>
      <c r="K151" s="91"/>
      <c r="L151" s="91"/>
      <c r="M151" s="95"/>
      <c r="N151" s="95"/>
      <c r="O151" s="95"/>
      <c r="P151" s="95"/>
      <c r="Q151" s="95"/>
      <c r="R151" s="108"/>
      <c r="S151" s="108"/>
      <c r="T151" s="108"/>
      <c r="U151" s="108"/>
      <c r="V151" s="108"/>
      <c r="W151" s="108"/>
      <c r="X151" s="108"/>
      <c r="Y151" s="108"/>
      <c r="Z151" s="108"/>
      <c r="AA151" s="108"/>
      <c r="AB151" s="108"/>
      <c r="AC151" s="108"/>
      <c r="AD151" s="108"/>
    </row>
    <row r="152" spans="1:30" customFormat="1" ht="15" customHeight="1">
      <c r="A152" s="138" t="s">
        <v>180</v>
      </c>
      <c r="B152" s="138"/>
      <c r="C152" s="138"/>
      <c r="D152" s="138"/>
      <c r="E152" s="138"/>
      <c r="F152" s="138"/>
      <c r="G152" s="75"/>
      <c r="H152" s="91"/>
      <c r="I152" s="91"/>
      <c r="J152" s="91"/>
      <c r="K152" s="91"/>
      <c r="L152" s="91"/>
      <c r="M152" s="95"/>
      <c r="N152" s="95"/>
      <c r="O152" s="95"/>
      <c r="P152" s="95"/>
      <c r="Q152" s="95"/>
      <c r="R152" s="108"/>
      <c r="S152" s="108"/>
      <c r="T152" s="108"/>
      <c r="U152" s="108"/>
      <c r="V152" s="108"/>
      <c r="W152" s="108"/>
      <c r="X152" s="108"/>
      <c r="Y152" s="108"/>
      <c r="Z152" s="108"/>
      <c r="AA152" s="108"/>
      <c r="AB152" s="108"/>
      <c r="AC152" s="108"/>
      <c r="AD152" s="108"/>
    </row>
    <row r="153" spans="1:30" customFormat="1" ht="15" customHeight="1">
      <c r="A153" s="138" t="s">
        <v>181</v>
      </c>
      <c r="B153" s="138"/>
      <c r="C153" s="138"/>
      <c r="D153" s="138"/>
      <c r="E153" s="138"/>
      <c r="F153" s="138"/>
      <c r="G153" s="75"/>
      <c r="H153" s="91"/>
      <c r="I153" s="91"/>
      <c r="J153" s="91"/>
      <c r="K153" s="91"/>
      <c r="L153" s="91"/>
      <c r="M153" s="95"/>
      <c r="N153" s="95"/>
      <c r="O153" s="95"/>
      <c r="P153" s="95"/>
      <c r="Q153" s="95"/>
      <c r="R153" s="108"/>
      <c r="S153" s="108"/>
      <c r="T153" s="108"/>
      <c r="U153" s="108"/>
      <c r="V153" s="108"/>
      <c r="W153" s="108"/>
      <c r="X153" s="108"/>
      <c r="Y153" s="108"/>
      <c r="Z153" s="108"/>
      <c r="AA153" s="108"/>
      <c r="AB153" s="108"/>
      <c r="AC153" s="108"/>
      <c r="AD153" s="108"/>
    </row>
    <row r="154" spans="1:30" customFormat="1" ht="15" customHeight="1">
      <c r="A154" s="138" t="s">
        <v>182</v>
      </c>
      <c r="B154" s="138"/>
      <c r="C154" s="138"/>
      <c r="D154" s="138"/>
      <c r="E154" s="138"/>
      <c r="F154" s="138"/>
      <c r="G154" s="75"/>
      <c r="H154" s="91"/>
      <c r="I154" s="91"/>
      <c r="J154" s="91"/>
      <c r="K154" s="91"/>
      <c r="L154" s="91"/>
      <c r="M154" s="95"/>
      <c r="N154" s="95"/>
      <c r="O154" s="95"/>
      <c r="P154" s="95"/>
      <c r="Q154" s="95"/>
      <c r="R154" s="108"/>
      <c r="S154" s="108"/>
      <c r="T154" s="108"/>
      <c r="U154" s="108"/>
      <c r="V154" s="108"/>
      <c r="W154" s="108"/>
      <c r="X154" s="108"/>
      <c r="Y154" s="108"/>
      <c r="Z154" s="108"/>
      <c r="AA154" s="108"/>
      <c r="AB154" s="108"/>
      <c r="AC154" s="108"/>
      <c r="AD154" s="108"/>
    </row>
    <row r="155" spans="1:30" customFormat="1" ht="15" customHeight="1">
      <c r="A155" s="138" t="s">
        <v>183</v>
      </c>
      <c r="B155" s="138"/>
      <c r="C155" s="138"/>
      <c r="D155" s="138"/>
      <c r="E155" s="138"/>
      <c r="F155" s="138"/>
      <c r="G155" s="75"/>
      <c r="H155" s="91"/>
      <c r="I155" s="91"/>
      <c r="J155" s="91"/>
      <c r="K155" s="91"/>
      <c r="L155" s="91"/>
      <c r="M155" s="95"/>
      <c r="N155" s="95"/>
      <c r="O155" s="95"/>
      <c r="P155" s="95"/>
      <c r="Q155" s="95"/>
      <c r="R155" s="108"/>
      <c r="S155" s="108"/>
      <c r="T155" s="108"/>
      <c r="U155" s="108"/>
      <c r="V155" s="108"/>
      <c r="W155" s="108"/>
      <c r="X155" s="108"/>
      <c r="Y155" s="108"/>
      <c r="Z155" s="108"/>
      <c r="AA155" s="108"/>
      <c r="AB155" s="108"/>
      <c r="AC155" s="108"/>
      <c r="AD155" s="108"/>
    </row>
    <row r="156" spans="1:30" customFormat="1" ht="15" customHeight="1">
      <c r="A156" s="138" t="s">
        <v>184</v>
      </c>
      <c r="B156" s="138"/>
      <c r="C156" s="138"/>
      <c r="D156" s="138"/>
      <c r="E156" s="138"/>
      <c r="F156" s="138"/>
      <c r="G156" s="75"/>
      <c r="H156" s="91"/>
      <c r="I156" s="91"/>
      <c r="J156" s="91"/>
      <c r="K156" s="91"/>
      <c r="L156" s="91"/>
      <c r="M156" s="95"/>
      <c r="N156" s="95"/>
      <c r="O156" s="95"/>
      <c r="P156" s="95"/>
      <c r="Q156" s="95"/>
      <c r="R156" s="108"/>
      <c r="S156" s="108"/>
      <c r="T156" s="108"/>
      <c r="U156" s="108"/>
      <c r="V156" s="108"/>
      <c r="W156" s="108"/>
      <c r="X156" s="108"/>
      <c r="Y156" s="108"/>
      <c r="Z156" s="108"/>
      <c r="AA156" s="108"/>
      <c r="AB156" s="108"/>
      <c r="AC156" s="108"/>
      <c r="AD156" s="108"/>
    </row>
    <row r="157" spans="1:30" customFormat="1" ht="15" customHeight="1">
      <c r="A157" s="138" t="s">
        <v>185</v>
      </c>
      <c r="B157" s="138"/>
      <c r="C157" s="138"/>
      <c r="D157" s="138"/>
      <c r="E157" s="138"/>
      <c r="F157" s="138"/>
      <c r="G157" s="75"/>
      <c r="H157" s="91"/>
      <c r="I157" s="91"/>
      <c r="J157" s="91"/>
      <c r="K157" s="91"/>
      <c r="L157" s="91"/>
      <c r="M157" s="95"/>
      <c r="N157" s="95"/>
      <c r="O157" s="95"/>
      <c r="P157" s="95"/>
      <c r="Q157" s="95"/>
      <c r="R157" s="108"/>
      <c r="S157" s="108"/>
      <c r="T157" s="108"/>
      <c r="U157" s="108"/>
      <c r="V157" s="108"/>
      <c r="W157" s="108"/>
      <c r="X157" s="108"/>
      <c r="Y157" s="108"/>
      <c r="Z157" s="108"/>
      <c r="AA157" s="108"/>
      <c r="AB157" s="108"/>
      <c r="AC157" s="108"/>
      <c r="AD157" s="108"/>
    </row>
    <row r="158" spans="1:30" customFormat="1" ht="15" customHeight="1">
      <c r="A158" s="138" t="s">
        <v>186</v>
      </c>
      <c r="B158" s="138"/>
      <c r="C158" s="138"/>
      <c r="D158" s="138"/>
      <c r="E158" s="138"/>
      <c r="F158" s="138"/>
      <c r="G158" s="75"/>
      <c r="H158" s="91"/>
      <c r="I158" s="91"/>
      <c r="J158" s="91"/>
      <c r="K158" s="91"/>
      <c r="L158" s="91"/>
      <c r="M158" s="95"/>
      <c r="N158" s="95"/>
      <c r="O158" s="95"/>
      <c r="P158" s="95"/>
      <c r="Q158" s="95"/>
      <c r="R158" s="108"/>
      <c r="S158" s="108"/>
      <c r="T158" s="108"/>
      <c r="U158" s="108"/>
      <c r="V158" s="108"/>
      <c r="W158" s="108"/>
      <c r="X158" s="108"/>
      <c r="Y158" s="108"/>
      <c r="Z158" s="108"/>
      <c r="AA158" s="108"/>
      <c r="AB158" s="108"/>
      <c r="AC158" s="108"/>
      <c r="AD158" s="108"/>
    </row>
    <row r="159" spans="1:30" customFormat="1" ht="15" customHeight="1">
      <c r="A159" s="138" t="s">
        <v>187</v>
      </c>
      <c r="B159" s="138"/>
      <c r="C159" s="138"/>
      <c r="D159" s="138"/>
      <c r="E159" s="138"/>
      <c r="F159" s="138"/>
      <c r="G159" s="75"/>
      <c r="H159" s="91"/>
      <c r="I159" s="91"/>
      <c r="J159" s="91"/>
      <c r="K159" s="91"/>
      <c r="L159" s="91"/>
      <c r="M159" s="95"/>
      <c r="N159" s="95"/>
      <c r="O159" s="95"/>
      <c r="P159" s="95"/>
      <c r="Q159" s="95"/>
      <c r="R159" s="108"/>
      <c r="S159" s="108"/>
      <c r="T159" s="108"/>
      <c r="U159" s="108"/>
      <c r="V159" s="108"/>
      <c r="W159" s="108"/>
      <c r="X159" s="108"/>
      <c r="Y159" s="108"/>
      <c r="Z159" s="108"/>
      <c r="AA159" s="108"/>
      <c r="AB159" s="108"/>
      <c r="AC159" s="108"/>
      <c r="AD159" s="108"/>
    </row>
    <row r="160" spans="1:30" customFormat="1" ht="15" customHeight="1">
      <c r="A160" s="138" t="s">
        <v>188</v>
      </c>
      <c r="B160" s="138"/>
      <c r="C160" s="138"/>
      <c r="D160" s="138"/>
      <c r="E160" s="138"/>
      <c r="F160" s="138"/>
      <c r="G160" s="75"/>
      <c r="H160" s="91"/>
      <c r="I160" s="91"/>
      <c r="J160" s="91"/>
      <c r="K160" s="91"/>
      <c r="L160" s="91"/>
      <c r="M160" s="95"/>
      <c r="N160" s="95"/>
      <c r="O160" s="95"/>
      <c r="P160" s="95"/>
      <c r="Q160" s="95"/>
      <c r="R160" s="108"/>
      <c r="S160" s="108"/>
      <c r="T160" s="108"/>
      <c r="U160" s="108"/>
      <c r="V160" s="108"/>
      <c r="W160" s="108"/>
      <c r="X160" s="108"/>
      <c r="Y160" s="108"/>
      <c r="Z160" s="108"/>
      <c r="AA160" s="108"/>
      <c r="AB160" s="108"/>
      <c r="AC160" s="108"/>
      <c r="AD160" s="108"/>
    </row>
    <row r="161" spans="1:30" customFormat="1" ht="15" customHeight="1">
      <c r="A161" s="138" t="s">
        <v>189</v>
      </c>
      <c r="B161" s="138"/>
      <c r="C161" s="138"/>
      <c r="D161" s="138"/>
      <c r="E161" s="138"/>
      <c r="F161" s="138"/>
      <c r="G161" s="109"/>
      <c r="H161" s="109"/>
      <c r="I161" s="109"/>
      <c r="J161" s="109"/>
      <c r="K161" s="109"/>
      <c r="L161" s="109"/>
      <c r="M161" s="109"/>
      <c r="N161" s="109"/>
      <c r="O161" s="109"/>
      <c r="P161" s="109"/>
      <c r="Q161" s="109"/>
      <c r="R161" s="108"/>
      <c r="S161" s="108"/>
      <c r="T161" s="108"/>
      <c r="U161" s="108"/>
      <c r="V161" s="108"/>
      <c r="W161" s="108"/>
      <c r="X161" s="108"/>
      <c r="Y161" s="108"/>
      <c r="Z161" s="108"/>
      <c r="AA161" s="108"/>
      <c r="AB161" s="108"/>
      <c r="AC161" s="108"/>
      <c r="AD161" s="108"/>
    </row>
    <row r="162" spans="1:30" customFormat="1" ht="15" customHeight="1">
      <c r="A162" s="138" t="s">
        <v>190</v>
      </c>
      <c r="B162" s="138"/>
      <c r="C162" s="138"/>
      <c r="D162" s="138"/>
      <c r="E162" s="138"/>
      <c r="F162" s="138"/>
      <c r="G162" s="109"/>
      <c r="H162" s="109"/>
      <c r="I162" s="109"/>
      <c r="J162" s="109"/>
      <c r="K162" s="109"/>
      <c r="L162" s="109"/>
      <c r="M162" s="109"/>
      <c r="N162" s="109"/>
      <c r="O162" s="109"/>
      <c r="P162" s="109"/>
      <c r="Q162" s="109"/>
      <c r="R162" s="108"/>
      <c r="S162" s="108"/>
      <c r="T162" s="108"/>
      <c r="U162" s="108"/>
      <c r="V162" s="108"/>
      <c r="W162" s="108"/>
      <c r="X162" s="108"/>
      <c r="Y162" s="108"/>
      <c r="Z162" s="108"/>
      <c r="AA162" s="108"/>
      <c r="AB162" s="108"/>
      <c r="AC162" s="108"/>
      <c r="AD162" s="108"/>
    </row>
    <row r="163" spans="1:30" customFormat="1" ht="15" customHeight="1">
      <c r="A163" s="138" t="s">
        <v>191</v>
      </c>
      <c r="B163" s="138"/>
      <c r="C163" s="138"/>
      <c r="D163" s="138"/>
      <c r="E163" s="138"/>
      <c r="F163" s="138"/>
      <c r="G163" s="109"/>
      <c r="H163" s="109"/>
      <c r="I163" s="109"/>
      <c r="J163" s="109"/>
      <c r="K163" s="109"/>
      <c r="L163" s="109"/>
      <c r="M163" s="109"/>
      <c r="N163" s="109"/>
      <c r="O163" s="109"/>
      <c r="P163" s="109"/>
      <c r="Q163" s="109"/>
      <c r="R163" s="108"/>
      <c r="S163" s="108"/>
      <c r="T163" s="108"/>
      <c r="U163" s="108"/>
      <c r="V163" s="108"/>
      <c r="W163" s="108"/>
      <c r="X163" s="108"/>
      <c r="Y163" s="108"/>
      <c r="Z163" s="108"/>
      <c r="AA163" s="108"/>
      <c r="AB163" s="108"/>
      <c r="AC163" s="108"/>
      <c r="AD163" s="108"/>
    </row>
    <row r="164" spans="1:30" customFormat="1" ht="15" customHeight="1">
      <c r="A164" s="138" t="s">
        <v>192</v>
      </c>
      <c r="B164" s="138"/>
      <c r="C164" s="138"/>
      <c r="D164" s="138"/>
      <c r="E164" s="138"/>
      <c r="F164" s="138"/>
      <c r="G164" s="109"/>
      <c r="H164" s="109"/>
      <c r="I164" s="109"/>
      <c r="J164" s="109"/>
      <c r="K164" s="109"/>
      <c r="L164" s="109"/>
      <c r="M164" s="109"/>
      <c r="N164" s="109"/>
      <c r="O164" s="109"/>
      <c r="P164" s="109"/>
      <c r="Q164" s="109"/>
      <c r="R164" s="108"/>
      <c r="S164" s="108"/>
      <c r="T164" s="108"/>
      <c r="U164" s="108"/>
      <c r="V164" s="108"/>
      <c r="W164" s="108"/>
      <c r="X164" s="108"/>
      <c r="Y164" s="108"/>
      <c r="Z164" s="108"/>
      <c r="AA164" s="108"/>
      <c r="AB164" s="108"/>
      <c r="AC164" s="108"/>
      <c r="AD164" s="108"/>
    </row>
    <row r="165" spans="1:30" customFormat="1" ht="15" customHeight="1">
      <c r="A165" s="138" t="s">
        <v>193</v>
      </c>
      <c r="B165" s="138"/>
      <c r="C165" s="138"/>
      <c r="D165" s="138"/>
      <c r="E165" s="138"/>
      <c r="F165" s="138"/>
      <c r="G165" s="109"/>
      <c r="H165" s="109"/>
      <c r="I165" s="109"/>
      <c r="J165" s="109"/>
      <c r="K165" s="109"/>
      <c r="L165" s="109"/>
      <c r="M165" s="109"/>
      <c r="N165" s="109"/>
      <c r="O165" s="109"/>
      <c r="P165" s="109"/>
      <c r="Q165" s="109"/>
      <c r="R165" s="108"/>
      <c r="S165" s="108"/>
      <c r="T165" s="108"/>
      <c r="U165" s="108"/>
      <c r="V165" s="108"/>
      <c r="W165" s="108"/>
      <c r="X165" s="108"/>
      <c r="Y165" s="108"/>
      <c r="Z165" s="108"/>
      <c r="AA165" s="108"/>
      <c r="AB165" s="108"/>
      <c r="AC165" s="108"/>
      <c r="AD165" s="108"/>
    </row>
    <row r="166" spans="1:30" customFormat="1" ht="15" customHeight="1">
      <c r="A166" s="138" t="s">
        <v>194</v>
      </c>
      <c r="B166" s="138"/>
      <c r="C166" s="138"/>
      <c r="D166" s="138"/>
      <c r="E166" s="138"/>
      <c r="F166" s="138"/>
      <c r="G166" s="109"/>
      <c r="H166" s="109"/>
      <c r="I166" s="109"/>
      <c r="J166" s="109"/>
      <c r="K166" s="109"/>
      <c r="L166" s="109"/>
      <c r="M166" s="109"/>
      <c r="N166" s="109"/>
      <c r="O166" s="109"/>
      <c r="P166" s="109"/>
      <c r="Q166" s="109"/>
      <c r="R166" s="108"/>
      <c r="S166" s="108"/>
      <c r="T166" s="108"/>
      <c r="U166" s="108"/>
      <c r="V166" s="108"/>
      <c r="W166" s="108"/>
      <c r="X166" s="108"/>
      <c r="Y166" s="108"/>
      <c r="Z166" s="108"/>
      <c r="AA166" s="108"/>
      <c r="AB166" s="108"/>
      <c r="AC166" s="108"/>
      <c r="AD166" s="108"/>
    </row>
    <row r="167" spans="1:30" customFormat="1" ht="15" customHeight="1">
      <c r="A167" s="138" t="s">
        <v>195</v>
      </c>
      <c r="B167" s="138"/>
      <c r="C167" s="138"/>
      <c r="D167" s="138"/>
      <c r="E167" s="138"/>
      <c r="F167" s="138"/>
      <c r="G167" s="109"/>
      <c r="H167" s="109"/>
      <c r="I167" s="109"/>
      <c r="J167" s="109"/>
      <c r="K167" s="109"/>
      <c r="L167" s="109"/>
      <c r="M167" s="109"/>
      <c r="N167" s="109"/>
      <c r="O167" s="109"/>
      <c r="P167" s="109"/>
      <c r="Q167" s="109"/>
      <c r="R167" s="108"/>
      <c r="S167" s="108"/>
      <c r="T167" s="108"/>
      <c r="U167" s="108"/>
      <c r="V167" s="108"/>
      <c r="W167" s="108"/>
      <c r="X167" s="108"/>
      <c r="Y167" s="108"/>
      <c r="Z167" s="108"/>
      <c r="AA167" s="108"/>
      <c r="AB167" s="108"/>
      <c r="AC167" s="108"/>
      <c r="AD167" s="108"/>
    </row>
    <row r="168" spans="1:30" customFormat="1" ht="15" customHeight="1">
      <c r="A168" s="138" t="s">
        <v>196</v>
      </c>
      <c r="B168" s="138"/>
      <c r="C168" s="138"/>
      <c r="D168" s="138"/>
      <c r="E168" s="138"/>
      <c r="F168" s="138"/>
      <c r="G168" s="109"/>
      <c r="H168" s="109"/>
      <c r="I168" s="109"/>
      <c r="J168" s="109"/>
      <c r="K168" s="109"/>
      <c r="L168" s="109"/>
      <c r="M168" s="109"/>
      <c r="N168" s="109"/>
      <c r="O168" s="109"/>
      <c r="P168" s="109"/>
      <c r="Q168" s="109"/>
      <c r="R168" s="108"/>
      <c r="S168" s="108"/>
      <c r="T168" s="108"/>
      <c r="U168" s="108"/>
      <c r="V168" s="108"/>
      <c r="W168" s="108"/>
      <c r="X168" s="108"/>
      <c r="Y168" s="108"/>
      <c r="Z168" s="108"/>
      <c r="AA168" s="108"/>
      <c r="AB168" s="108"/>
      <c r="AC168" s="108"/>
      <c r="AD168" s="108"/>
    </row>
    <row r="169" spans="1:30" customFormat="1" ht="15" customHeight="1">
      <c r="A169" s="138" t="s">
        <v>197</v>
      </c>
      <c r="B169" s="138"/>
      <c r="C169" s="138"/>
      <c r="D169" s="138"/>
      <c r="E169" s="138"/>
      <c r="F169" s="138"/>
      <c r="G169" s="109"/>
      <c r="H169" s="109"/>
      <c r="I169" s="109"/>
      <c r="J169" s="109"/>
      <c r="K169" s="109"/>
      <c r="L169" s="109"/>
      <c r="M169" s="109"/>
      <c r="N169" s="109"/>
      <c r="O169" s="109"/>
      <c r="P169" s="109"/>
      <c r="Q169" s="109"/>
      <c r="R169" s="108"/>
      <c r="S169" s="108"/>
      <c r="T169" s="108"/>
      <c r="U169" s="108"/>
      <c r="V169" s="108"/>
      <c r="W169" s="108"/>
      <c r="X169" s="108"/>
      <c r="Y169" s="108"/>
      <c r="Z169" s="108"/>
      <c r="AA169" s="108"/>
      <c r="AB169" s="108"/>
      <c r="AC169" s="108"/>
      <c r="AD169" s="108"/>
    </row>
    <row r="170" spans="1:30" customFormat="1" ht="15" customHeight="1">
      <c r="A170" s="138" t="s">
        <v>198</v>
      </c>
      <c r="B170" s="138"/>
      <c r="C170" s="138"/>
      <c r="D170" s="138"/>
      <c r="E170" s="138"/>
      <c r="F170" s="138"/>
      <c r="G170" s="109"/>
      <c r="H170" s="109"/>
      <c r="I170" s="109"/>
      <c r="J170" s="109"/>
      <c r="K170" s="109"/>
      <c r="L170" s="109"/>
      <c r="M170" s="109"/>
      <c r="N170" s="109"/>
      <c r="O170" s="109"/>
      <c r="P170" s="109"/>
      <c r="Q170" s="109"/>
      <c r="R170" s="108"/>
      <c r="S170" s="108"/>
      <c r="T170" s="108"/>
      <c r="U170" s="108"/>
      <c r="V170" s="108"/>
      <c r="W170" s="108"/>
      <c r="X170" s="108"/>
      <c r="Y170" s="108"/>
      <c r="Z170" s="108"/>
      <c r="AA170" s="108"/>
      <c r="AB170" s="108"/>
      <c r="AC170" s="108"/>
      <c r="AD170" s="108"/>
    </row>
    <row r="171" spans="1:30" customFormat="1" ht="15" customHeight="1">
      <c r="A171" s="138" t="s">
        <v>199</v>
      </c>
      <c r="B171" s="138"/>
      <c r="C171" s="138"/>
      <c r="D171" s="138"/>
      <c r="E171" s="138"/>
      <c r="F171" s="138"/>
      <c r="G171" s="109"/>
      <c r="H171" s="109"/>
      <c r="I171" s="109"/>
      <c r="J171" s="109"/>
      <c r="K171" s="109"/>
      <c r="L171" s="109"/>
      <c r="M171" s="109"/>
      <c r="N171" s="109"/>
      <c r="O171" s="109"/>
      <c r="P171" s="109"/>
      <c r="Q171" s="109"/>
      <c r="R171" s="108"/>
      <c r="S171" s="108"/>
      <c r="T171" s="108"/>
      <c r="U171" s="108"/>
      <c r="V171" s="108"/>
      <c r="W171" s="108"/>
      <c r="X171" s="108"/>
      <c r="Y171" s="108"/>
      <c r="Z171" s="108"/>
      <c r="AA171" s="108"/>
      <c r="AB171" s="108"/>
      <c r="AC171" s="108"/>
      <c r="AD171" s="108"/>
    </row>
    <row r="172" spans="1:30" customFormat="1" ht="15" customHeight="1">
      <c r="A172" s="138" t="s">
        <v>200</v>
      </c>
      <c r="B172" s="138"/>
      <c r="C172" s="138"/>
      <c r="D172" s="138"/>
      <c r="E172" s="138"/>
      <c r="F172" s="138"/>
      <c r="G172" s="109"/>
      <c r="H172" s="109"/>
      <c r="I172" s="109"/>
      <c r="J172" s="109"/>
      <c r="K172" s="109"/>
      <c r="L172" s="109"/>
      <c r="M172" s="109"/>
      <c r="N172" s="109"/>
      <c r="O172" s="109"/>
      <c r="P172" s="109"/>
      <c r="Q172" s="109"/>
      <c r="R172" s="108"/>
      <c r="S172" s="108"/>
      <c r="T172" s="108"/>
      <c r="U172" s="108"/>
      <c r="V172" s="108"/>
      <c r="W172" s="108"/>
      <c r="X172" s="108"/>
      <c r="Y172" s="108"/>
      <c r="Z172" s="108"/>
      <c r="AA172" s="108"/>
      <c r="AB172" s="108"/>
      <c r="AC172" s="108"/>
      <c r="AD172" s="108"/>
    </row>
    <row r="173" spans="1:30" customFormat="1" ht="15" customHeight="1">
      <c r="A173" s="138" t="s">
        <v>201</v>
      </c>
      <c r="B173" s="138"/>
      <c r="C173" s="138"/>
      <c r="D173" s="138"/>
      <c r="E173" s="138"/>
      <c r="F173" s="138"/>
      <c r="G173" s="109"/>
      <c r="H173" s="109"/>
      <c r="I173" s="109"/>
      <c r="J173" s="109"/>
      <c r="K173" s="109"/>
      <c r="L173" s="109"/>
      <c r="M173" s="109"/>
      <c r="N173" s="109"/>
      <c r="O173" s="109"/>
      <c r="P173" s="109"/>
      <c r="Q173" s="109"/>
      <c r="R173" s="108"/>
      <c r="S173" s="108"/>
      <c r="T173" s="108"/>
      <c r="U173" s="108"/>
      <c r="V173" s="108"/>
      <c r="W173" s="108"/>
      <c r="X173" s="108"/>
      <c r="Y173" s="108"/>
      <c r="Z173" s="108"/>
      <c r="AA173" s="108"/>
      <c r="AB173" s="108"/>
      <c r="AC173" s="108"/>
      <c r="AD173" s="108"/>
    </row>
    <row r="174" spans="1:30" customFormat="1" ht="15" customHeight="1">
      <c r="A174" s="138" t="s">
        <v>202</v>
      </c>
      <c r="B174" s="138"/>
      <c r="C174" s="138"/>
      <c r="D174" s="138"/>
      <c r="E174" s="138"/>
      <c r="F174" s="138"/>
      <c r="G174" s="109"/>
      <c r="H174" s="109"/>
      <c r="I174" s="109"/>
      <c r="J174" s="109"/>
      <c r="K174" s="109"/>
      <c r="L174" s="109"/>
      <c r="M174" s="109"/>
      <c r="N174" s="109"/>
      <c r="O174" s="109"/>
      <c r="P174" s="109"/>
      <c r="Q174" s="109"/>
      <c r="R174" s="108"/>
      <c r="S174" s="108"/>
      <c r="T174" s="108"/>
      <c r="U174" s="108"/>
      <c r="V174" s="108"/>
      <c r="W174" s="108"/>
      <c r="X174" s="108"/>
      <c r="Y174" s="108"/>
      <c r="Z174" s="108"/>
      <c r="AA174" s="108"/>
      <c r="AB174" s="108"/>
      <c r="AC174" s="108"/>
      <c r="AD174" s="108"/>
    </row>
    <row r="175" spans="1:30" customFormat="1" ht="15" customHeight="1">
      <c r="A175" s="138" t="s">
        <v>203</v>
      </c>
      <c r="B175" s="138"/>
      <c r="C175" s="138"/>
      <c r="D175" s="138"/>
      <c r="E175" s="138"/>
      <c r="F175" s="138"/>
      <c r="G175" s="109"/>
      <c r="H175" s="109"/>
      <c r="I175" s="109"/>
      <c r="J175" s="109"/>
      <c r="K175" s="109"/>
      <c r="L175" s="109"/>
      <c r="M175" s="109"/>
      <c r="N175" s="109"/>
      <c r="O175" s="109"/>
      <c r="P175" s="109"/>
      <c r="Q175" s="109"/>
      <c r="R175" s="108"/>
      <c r="S175" s="108"/>
      <c r="T175" s="108"/>
      <c r="U175" s="108"/>
      <c r="V175" s="108"/>
      <c r="W175" s="108"/>
      <c r="X175" s="108"/>
      <c r="Y175" s="108"/>
      <c r="Z175" s="108"/>
      <c r="AA175" s="108"/>
      <c r="AB175" s="108"/>
      <c r="AC175" s="108"/>
      <c r="AD175" s="108"/>
    </row>
    <row r="176" spans="1:30" customFormat="1" ht="15" customHeight="1">
      <c r="A176" s="138" t="s">
        <v>204</v>
      </c>
      <c r="B176" s="138"/>
      <c r="C176" s="138"/>
      <c r="D176" s="138"/>
      <c r="E176" s="138"/>
      <c r="F176" s="138"/>
      <c r="G176" s="109"/>
      <c r="H176" s="109"/>
      <c r="I176" s="109"/>
      <c r="J176" s="109"/>
      <c r="K176" s="109"/>
      <c r="L176" s="109"/>
      <c r="M176" s="109"/>
      <c r="N176" s="109"/>
      <c r="O176" s="109"/>
      <c r="P176" s="109"/>
      <c r="Q176" s="109"/>
      <c r="R176" s="108"/>
      <c r="S176" s="108"/>
      <c r="T176" s="108"/>
      <c r="U176" s="108"/>
      <c r="V176" s="108"/>
      <c r="W176" s="108"/>
      <c r="X176" s="108"/>
      <c r="Y176" s="108"/>
      <c r="Z176" s="108"/>
      <c r="AA176" s="108"/>
      <c r="AB176" s="108"/>
      <c r="AC176" s="108"/>
      <c r="AD176" s="108"/>
    </row>
    <row r="177" spans="1:30" customFormat="1" ht="15" customHeight="1">
      <c r="A177" s="138" t="s">
        <v>205</v>
      </c>
      <c r="B177" s="138"/>
      <c r="C177" s="138"/>
      <c r="D177" s="138"/>
      <c r="E177" s="138"/>
      <c r="F177" s="138"/>
      <c r="G177" s="109"/>
      <c r="H177" s="109"/>
      <c r="I177" s="109"/>
      <c r="J177" s="109"/>
      <c r="K177" s="109"/>
      <c r="L177" s="109"/>
      <c r="M177" s="109"/>
      <c r="N177" s="109"/>
      <c r="O177" s="109"/>
      <c r="P177" s="109"/>
      <c r="Q177" s="109"/>
      <c r="R177" s="108"/>
      <c r="S177" s="108"/>
      <c r="T177" s="108"/>
      <c r="U177" s="108"/>
      <c r="V177" s="108"/>
      <c r="W177" s="108"/>
      <c r="X177" s="108"/>
      <c r="Y177" s="108"/>
      <c r="Z177" s="108"/>
      <c r="AA177" s="108"/>
      <c r="AB177" s="108"/>
      <c r="AC177" s="108"/>
      <c r="AD177" s="108"/>
    </row>
    <row r="178" spans="1:30" customFormat="1" ht="15" customHeight="1">
      <c r="A178" s="138" t="s">
        <v>206</v>
      </c>
      <c r="B178" s="138"/>
      <c r="C178" s="138"/>
      <c r="D178" s="138"/>
      <c r="E178" s="138"/>
      <c r="F178" s="138"/>
      <c r="G178" s="109"/>
      <c r="H178" s="109"/>
      <c r="I178" s="109"/>
      <c r="J178" s="109"/>
      <c r="K178" s="109"/>
      <c r="L178" s="109"/>
      <c r="M178" s="109"/>
      <c r="N178" s="109"/>
      <c r="O178" s="109"/>
      <c r="P178" s="109"/>
      <c r="Q178" s="109"/>
      <c r="R178" s="108"/>
      <c r="S178" s="108"/>
      <c r="T178" s="108"/>
      <c r="U178" s="108"/>
      <c r="V178" s="108"/>
      <c r="W178" s="108"/>
      <c r="X178" s="108"/>
      <c r="Y178" s="108"/>
      <c r="Z178" s="108"/>
      <c r="AA178" s="108"/>
      <c r="AB178" s="108"/>
      <c r="AC178" s="108"/>
      <c r="AD178" s="108"/>
    </row>
    <row r="179" spans="1:30" customFormat="1" ht="15" customHeight="1">
      <c r="A179" s="138" t="s">
        <v>207</v>
      </c>
      <c r="B179" s="138"/>
      <c r="C179" s="138"/>
      <c r="D179" s="138"/>
      <c r="E179" s="138"/>
      <c r="F179" s="138"/>
      <c r="G179" s="109"/>
      <c r="H179" s="109"/>
      <c r="I179" s="109"/>
      <c r="J179" s="109"/>
      <c r="K179" s="109"/>
      <c r="L179" s="109"/>
      <c r="M179" s="109"/>
      <c r="N179" s="109"/>
      <c r="O179" s="109"/>
      <c r="P179" s="109"/>
      <c r="Q179" s="109"/>
      <c r="R179" s="108"/>
      <c r="S179" s="108"/>
      <c r="T179" s="108"/>
      <c r="U179" s="108"/>
      <c r="V179" s="108"/>
      <c r="W179" s="108"/>
      <c r="X179" s="108"/>
      <c r="Y179" s="108"/>
      <c r="Z179" s="108"/>
      <c r="AA179" s="108"/>
      <c r="AB179" s="108"/>
      <c r="AC179" s="108"/>
      <c r="AD179" s="108"/>
    </row>
    <row r="180" spans="1:30" customFormat="1" ht="15" customHeight="1">
      <c r="A180" s="138" t="s">
        <v>208</v>
      </c>
      <c r="B180" s="138"/>
      <c r="C180" s="138"/>
      <c r="D180" s="138"/>
      <c r="E180" s="138"/>
      <c r="F180" s="138"/>
      <c r="G180" s="109"/>
      <c r="H180" s="109"/>
      <c r="I180" s="109"/>
      <c r="J180" s="109"/>
      <c r="K180" s="109"/>
      <c r="L180" s="109"/>
      <c r="M180" s="109"/>
      <c r="N180" s="109"/>
      <c r="O180" s="109"/>
      <c r="P180" s="109"/>
      <c r="Q180" s="109"/>
      <c r="R180" s="108"/>
      <c r="S180" s="108"/>
      <c r="T180" s="108"/>
      <c r="U180" s="108"/>
      <c r="V180" s="108"/>
      <c r="W180" s="108"/>
      <c r="X180" s="108"/>
      <c r="Y180" s="108"/>
      <c r="Z180" s="108"/>
      <c r="AA180" s="108"/>
      <c r="AB180" s="108"/>
      <c r="AC180" s="108"/>
      <c r="AD180" s="108"/>
    </row>
    <row r="181" spans="1:30" customFormat="1" ht="14.25">
      <c r="A181" s="110"/>
      <c r="B181" s="110"/>
      <c r="C181" s="110"/>
      <c r="D181" s="110"/>
      <c r="E181" s="110"/>
      <c r="F181" s="110"/>
      <c r="G181" s="110"/>
      <c r="H181" s="110"/>
      <c r="I181" s="110"/>
      <c r="J181" s="110"/>
      <c r="K181" s="110"/>
      <c r="L181" s="110"/>
      <c r="M181" s="110"/>
      <c r="N181" s="110"/>
      <c r="O181" s="110"/>
      <c r="P181" s="110"/>
      <c r="Q181" s="110"/>
      <c r="R181" s="58"/>
      <c r="S181" s="58"/>
      <c r="T181" s="58"/>
      <c r="U181" s="58"/>
      <c r="V181" s="58"/>
      <c r="W181" s="58"/>
      <c r="X181" s="58"/>
      <c r="Y181" s="58"/>
      <c r="Z181" s="58"/>
      <c r="AA181" s="58"/>
      <c r="AB181" s="58"/>
      <c r="AC181" s="58"/>
      <c r="AD181" s="58"/>
    </row>
    <row r="182" spans="1:30" customFormat="1" ht="14.25">
      <c r="A182" s="110"/>
      <c r="B182" s="110"/>
      <c r="C182" s="110"/>
      <c r="D182" s="110"/>
      <c r="E182" s="110"/>
      <c r="F182" s="110"/>
      <c r="G182" s="110"/>
      <c r="H182" s="110"/>
      <c r="I182" s="110"/>
      <c r="J182" s="110"/>
      <c r="K182" s="110"/>
      <c r="L182" s="110"/>
      <c r="M182" s="110"/>
      <c r="N182" s="110"/>
      <c r="O182" s="110"/>
      <c r="P182" s="110"/>
      <c r="Q182" s="110"/>
      <c r="R182" s="58"/>
      <c r="S182" s="58"/>
      <c r="T182" s="58"/>
      <c r="U182" s="58"/>
      <c r="V182" s="58"/>
      <c r="W182" s="58"/>
      <c r="X182" s="58"/>
      <c r="Y182" s="58"/>
      <c r="Z182" s="58"/>
      <c r="AA182" s="58"/>
      <c r="AB182" s="58"/>
      <c r="AC182" s="58"/>
      <c r="AD182" s="58"/>
    </row>
    <row r="183" spans="1:30" customFormat="1" ht="14.25">
      <c r="A183" s="110"/>
      <c r="B183" s="110"/>
      <c r="C183" s="110"/>
      <c r="D183" s="110"/>
      <c r="E183" s="110"/>
      <c r="F183" s="110"/>
      <c r="G183" s="110"/>
      <c r="H183" s="110"/>
      <c r="I183" s="110"/>
      <c r="J183" s="110"/>
      <c r="K183" s="110"/>
      <c r="L183" s="110"/>
      <c r="M183" s="110"/>
      <c r="N183" s="110"/>
      <c r="O183" s="110"/>
      <c r="P183" s="110"/>
      <c r="Q183" s="110"/>
      <c r="R183" s="58"/>
      <c r="S183" s="58"/>
      <c r="T183" s="58"/>
      <c r="U183" s="58"/>
      <c r="V183" s="58"/>
      <c r="W183" s="58"/>
      <c r="X183" s="58"/>
      <c r="Y183" s="58"/>
      <c r="Z183" s="58"/>
      <c r="AA183" s="58"/>
      <c r="AB183" s="58"/>
      <c r="AC183" s="58"/>
      <c r="AD183" s="58"/>
    </row>
    <row r="184" spans="1:30" customFormat="1" ht="14.25">
      <c r="A184" s="110"/>
      <c r="B184" s="110"/>
      <c r="C184" s="110"/>
      <c r="D184" s="110"/>
      <c r="E184" s="110"/>
      <c r="F184" s="110"/>
      <c r="G184" s="110"/>
      <c r="H184" s="110"/>
      <c r="I184" s="110"/>
      <c r="J184" s="110"/>
      <c r="K184" s="110"/>
      <c r="L184" s="110"/>
      <c r="M184" s="110"/>
      <c r="N184" s="110"/>
      <c r="O184" s="110"/>
      <c r="P184" s="110"/>
      <c r="Q184" s="110"/>
      <c r="R184" s="58"/>
      <c r="S184" s="58"/>
      <c r="T184" s="58"/>
      <c r="U184" s="58"/>
      <c r="V184" s="58"/>
      <c r="W184" s="58"/>
      <c r="X184" s="58"/>
      <c r="Y184" s="58"/>
      <c r="Z184" s="58"/>
      <c r="AA184" s="58"/>
      <c r="AB184" s="58"/>
      <c r="AC184" s="58"/>
      <c r="AD184" s="58"/>
    </row>
    <row r="185" spans="1:30" customFormat="1" ht="14.2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row>
    <row r="186" spans="1:30" customFormat="1" ht="14.2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row>
    <row r="187" spans="1:30" customFormat="1" ht="14.2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row>
    <row r="188" spans="1:30" customFormat="1" ht="14.2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row>
    <row r="189" spans="1:30" customFormat="1" ht="14.2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row>
    <row r="190" spans="1:30" customFormat="1" ht="14.2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row>
    <row r="191" spans="1:30" customFormat="1" ht="14.2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71:I71"/>
    <mergeCell ref="A1:J1"/>
    <mergeCell ref="A2:J2"/>
    <mergeCell ref="A3:J3"/>
    <mergeCell ref="B4:J4"/>
    <mergeCell ref="A5:J5"/>
    <mergeCell ref="A115:F115"/>
    <mergeCell ref="A85:I85"/>
    <mergeCell ref="A105:F105"/>
    <mergeCell ref="A106:F106"/>
    <mergeCell ref="A107:F107"/>
    <mergeCell ref="A108:F108"/>
    <mergeCell ref="A109:F109"/>
    <mergeCell ref="A110:F110"/>
    <mergeCell ref="A111:F111"/>
    <mergeCell ref="A112:F112"/>
    <mergeCell ref="A113:F113"/>
    <mergeCell ref="A114:F114"/>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76:F176"/>
    <mergeCell ref="A177:F177"/>
    <mergeCell ref="A178:F178"/>
    <mergeCell ref="A179:F179"/>
    <mergeCell ref="A180:F180"/>
  </mergeCells>
  <dataValidations count="3">
    <dataValidation type="list" allowBlank="1" sqref="D7:D36 D38:D40 D42:D44 D46:D48 D72:D75 D86:D94" xr:uid="{7C5BBD7B-6B3C-4B9F-9028-67DA57CD5CB5}">
      <formula1>"AGP,CLH,CLT,COM,CTD,CTI,DES,DISP,ELE,ESG,EST,EXM,EXQ,EXR,FRQ,REV,VAGO"</formula1>
    </dataValidation>
    <dataValidation type="list" allowBlank="1" sqref="B73:B76 B87:B95" xr:uid="{EE4652D6-36AC-4873-9C34-FE6256E08B5F}">
      <formula1>"FGS-1,FGS-2,FGS-3,FGA-1,FGA-2,FGA-3"</formula1>
    </dataValidation>
    <dataValidation type="list" allowBlank="1" sqref="B7:B36" xr:uid="{C8C30A49-74FE-434B-A9AB-2FD679731430}">
      <formula1>"DAS,DAS-1,DAS-2,DAS-3,DAS-4,DAS-5,CAA-1,CAA-2,CAA-3,CAA-4,CAA-5"</formula1>
    </dataValidation>
  </dataValidations>
  <pageMargins left="0.511811024" right="0.511811024" top="0.78740157499999996" bottom="0.78740157499999996" header="0.31496062000000002" footer="0.31496062000000002"/>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3433-FCFC-46AA-A205-FA0E86F5A1AF}">
  <dimension ref="A1:AMJ1048568"/>
  <sheetViews>
    <sheetView topLeftCell="A7" workbookViewId="0">
      <selection activeCell="A32" sqref="A32"/>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241</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55" t="s">
        <v>5</v>
      </c>
      <c r="B6" s="55" t="s">
        <v>6</v>
      </c>
      <c r="C6" s="55" t="s">
        <v>7</v>
      </c>
      <c r="D6" s="55" t="s">
        <v>8</v>
      </c>
      <c r="E6" s="55" t="s">
        <v>9</v>
      </c>
      <c r="F6" s="55" t="s">
        <v>10</v>
      </c>
      <c r="G6" s="55" t="s">
        <v>11</v>
      </c>
      <c r="H6" s="55" t="s">
        <v>12</v>
      </c>
      <c r="I6" s="55" t="s">
        <v>13</v>
      </c>
      <c r="J6" s="55" t="s">
        <v>14</v>
      </c>
      <c r="K6" s="10"/>
      <c r="L6" s="11"/>
      <c r="M6" s="11"/>
      <c r="N6" s="11"/>
      <c r="O6" s="11"/>
      <c r="P6" s="11"/>
      <c r="Q6" s="11"/>
      <c r="R6" s="12"/>
      <c r="S6" s="12"/>
      <c r="T6" s="12"/>
      <c r="U6" s="12"/>
      <c r="V6" s="12"/>
      <c r="W6" s="12"/>
      <c r="X6" s="12"/>
      <c r="Y6" s="12"/>
      <c r="Z6" s="12"/>
      <c r="AA6" s="12"/>
      <c r="AB6" s="12"/>
      <c r="AC6" s="12"/>
      <c r="AD6" s="12"/>
    </row>
    <row r="7" spans="1:30" customFormat="1">
      <c r="A7" s="56" t="s">
        <v>15</v>
      </c>
      <c r="B7" s="13" t="s">
        <v>16</v>
      </c>
      <c r="C7" s="13"/>
      <c r="D7" s="13" t="s">
        <v>16</v>
      </c>
      <c r="E7" s="14"/>
      <c r="F7" s="56"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56" t="s">
        <v>240</v>
      </c>
      <c r="B8" s="13" t="s">
        <v>19</v>
      </c>
      <c r="C8" s="13"/>
      <c r="D8" s="13" t="s">
        <v>20</v>
      </c>
      <c r="E8" s="14"/>
      <c r="F8" s="56" t="s">
        <v>33</v>
      </c>
      <c r="G8" s="15">
        <v>0</v>
      </c>
      <c r="H8" s="15">
        <v>2600</v>
      </c>
      <c r="I8" s="15">
        <v>10400</v>
      </c>
      <c r="J8" s="16">
        <f t="shared" ref="J8:J52" si="0">H8+I8</f>
        <v>13000</v>
      </c>
      <c r="K8" s="17"/>
      <c r="L8" s="17"/>
      <c r="M8" s="17"/>
      <c r="N8" s="17"/>
      <c r="O8" s="17"/>
      <c r="P8" s="17"/>
      <c r="Q8" s="17"/>
      <c r="R8" s="18"/>
      <c r="S8" s="18"/>
      <c r="T8" s="18"/>
      <c r="U8" s="18"/>
      <c r="V8" s="18"/>
      <c r="W8" s="18"/>
      <c r="X8" s="18"/>
      <c r="Y8" s="18"/>
      <c r="Z8" s="18"/>
      <c r="AA8" s="6"/>
      <c r="AB8" s="6"/>
      <c r="AC8" s="6"/>
      <c r="AD8" s="6"/>
    </row>
    <row r="9" spans="1:30" customFormat="1">
      <c r="A9" s="56" t="s">
        <v>22</v>
      </c>
      <c r="B9" s="13" t="s">
        <v>19</v>
      </c>
      <c r="C9" s="13"/>
      <c r="D9" s="13" t="s">
        <v>20</v>
      </c>
      <c r="E9" s="14"/>
      <c r="F9" s="56"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56" t="s">
        <v>23</v>
      </c>
      <c r="B10" s="13" t="s">
        <v>19</v>
      </c>
      <c r="C10" s="13"/>
      <c r="D10" s="13" t="s">
        <v>20</v>
      </c>
      <c r="E10" s="14"/>
      <c r="F10" s="56"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56" t="s">
        <v>235</v>
      </c>
      <c r="B11" s="13" t="s">
        <v>19</v>
      </c>
      <c r="C11" s="13"/>
      <c r="D11" s="13" t="s">
        <v>25</v>
      </c>
      <c r="E11" s="14"/>
      <c r="F11" s="56" t="s">
        <v>26</v>
      </c>
      <c r="G11" s="15">
        <v>0</v>
      </c>
      <c r="H11" s="15">
        <v>0</v>
      </c>
      <c r="I11" s="15">
        <v>8320</v>
      </c>
      <c r="J11" s="16">
        <f t="shared" si="0"/>
        <v>8320</v>
      </c>
      <c r="K11" s="17"/>
      <c r="L11" s="17"/>
      <c r="M11" s="17"/>
      <c r="N11" s="17"/>
      <c r="O11" s="17"/>
      <c r="P11" s="17"/>
      <c r="Q11" s="17"/>
      <c r="R11" s="6"/>
      <c r="S11" s="6"/>
      <c r="T11" s="6"/>
      <c r="U11" s="6"/>
      <c r="V11" s="6"/>
      <c r="W11" s="6"/>
      <c r="X11" s="6"/>
      <c r="Y11" s="6"/>
      <c r="Z11" s="6"/>
      <c r="AA11" s="6"/>
      <c r="AB11" s="6"/>
      <c r="AC11" s="6"/>
      <c r="AD11" s="6"/>
    </row>
    <row r="12" spans="1:30" customFormat="1">
      <c r="A12" s="56" t="s">
        <v>224</v>
      </c>
      <c r="B12" s="13" t="s">
        <v>19</v>
      </c>
      <c r="C12" s="13"/>
      <c r="D12" s="13" t="s">
        <v>20</v>
      </c>
      <c r="E12" s="14"/>
      <c r="F12" s="56"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56" t="s">
        <v>27</v>
      </c>
      <c r="B13" s="13" t="s">
        <v>28</v>
      </c>
      <c r="C13" s="13"/>
      <c r="D13" s="13" t="s">
        <v>20</v>
      </c>
      <c r="E13" s="14"/>
      <c r="F13" s="56"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56" t="s">
        <v>30</v>
      </c>
      <c r="B14" s="13" t="s">
        <v>28</v>
      </c>
      <c r="C14" s="13"/>
      <c r="D14" s="13" t="s">
        <v>20</v>
      </c>
      <c r="E14" s="14"/>
      <c r="F14" s="56"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56" t="s">
        <v>210</v>
      </c>
      <c r="B15" s="13" t="s">
        <v>28</v>
      </c>
      <c r="C15" s="13"/>
      <c r="D15" s="13" t="s">
        <v>20</v>
      </c>
      <c r="E15" s="14"/>
      <c r="F15" s="56"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56" t="s">
        <v>24</v>
      </c>
      <c r="B16" s="13" t="s">
        <v>28</v>
      </c>
      <c r="C16" s="13"/>
      <c r="D16" s="13" t="s">
        <v>20</v>
      </c>
      <c r="E16" s="14"/>
      <c r="F16" s="56" t="s">
        <v>31</v>
      </c>
      <c r="G16" s="15">
        <v>0</v>
      </c>
      <c r="H16" s="15">
        <v>0</v>
      </c>
      <c r="I16" s="15">
        <v>0</v>
      </c>
      <c r="J16" s="16">
        <f t="shared" si="0"/>
        <v>0</v>
      </c>
      <c r="K16" s="17"/>
      <c r="L16" s="17"/>
      <c r="M16" s="17"/>
      <c r="N16" s="17"/>
      <c r="O16" s="17"/>
      <c r="P16" s="17"/>
      <c r="Q16" s="17"/>
      <c r="R16" s="6"/>
      <c r="S16" s="6"/>
      <c r="T16" s="6"/>
      <c r="U16" s="6"/>
      <c r="V16" s="6"/>
      <c r="W16" s="6"/>
      <c r="X16" s="6"/>
      <c r="Y16" s="6"/>
      <c r="Z16" s="6"/>
      <c r="AA16" s="6"/>
      <c r="AB16" s="6"/>
      <c r="AC16" s="6"/>
      <c r="AD16" s="6"/>
    </row>
    <row r="17" spans="1:30" customFormat="1">
      <c r="A17" s="56" t="s">
        <v>34</v>
      </c>
      <c r="B17" s="13" t="s">
        <v>35</v>
      </c>
      <c r="C17" s="13"/>
      <c r="D17" s="13" t="s">
        <v>20</v>
      </c>
      <c r="E17" s="14"/>
      <c r="F17" s="56" t="s">
        <v>31</v>
      </c>
      <c r="G17" s="15">
        <v>0</v>
      </c>
      <c r="H17" s="15">
        <v>0</v>
      </c>
      <c r="I17" s="15">
        <v>0</v>
      </c>
      <c r="J17" s="16">
        <f t="shared" si="0"/>
        <v>0</v>
      </c>
      <c r="K17" s="17"/>
      <c r="L17" s="17"/>
      <c r="M17" s="17"/>
      <c r="N17" s="17"/>
      <c r="O17" s="17"/>
      <c r="P17" s="17"/>
      <c r="Q17" s="17"/>
      <c r="R17" s="6"/>
      <c r="S17" s="6"/>
      <c r="T17" s="6"/>
      <c r="U17" s="6"/>
      <c r="V17" s="6"/>
      <c r="W17" s="6"/>
      <c r="X17" s="6"/>
      <c r="Y17" s="6"/>
      <c r="Z17" s="6"/>
      <c r="AA17" s="6"/>
      <c r="AB17" s="6"/>
      <c r="AC17" s="6"/>
      <c r="AD17" s="6"/>
    </row>
    <row r="18" spans="1:30" customFormat="1">
      <c r="A18" s="56" t="s">
        <v>37</v>
      </c>
      <c r="B18" s="13" t="s">
        <v>35</v>
      </c>
      <c r="C18" s="13"/>
      <c r="D18" s="13" t="s">
        <v>20</v>
      </c>
      <c r="E18" s="14"/>
      <c r="F18" s="56"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row>
    <row r="19" spans="1:30" customFormat="1">
      <c r="A19" s="56" t="s">
        <v>37</v>
      </c>
      <c r="B19" s="13" t="s">
        <v>35</v>
      </c>
      <c r="C19" s="13"/>
      <c r="D19" s="13" t="s">
        <v>20</v>
      </c>
      <c r="E19" s="14"/>
      <c r="F19" s="56"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row>
    <row r="20" spans="1:30" customFormat="1">
      <c r="A20" s="56" t="s">
        <v>37</v>
      </c>
      <c r="B20" s="13" t="s">
        <v>35</v>
      </c>
      <c r="C20" s="13"/>
      <c r="D20" s="13" t="s">
        <v>20</v>
      </c>
      <c r="E20" s="14"/>
      <c r="F20" s="56"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row>
    <row r="21" spans="1:30" customFormat="1">
      <c r="A21" s="56" t="s">
        <v>39</v>
      </c>
      <c r="B21" s="13" t="s">
        <v>40</v>
      </c>
      <c r="C21" s="13"/>
      <c r="D21" s="13" t="s">
        <v>20</v>
      </c>
      <c r="E21" s="14"/>
      <c r="F21" s="56"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row>
    <row r="22" spans="1:30" customFormat="1">
      <c r="A22" s="56" t="s">
        <v>39</v>
      </c>
      <c r="B22" s="13" t="s">
        <v>40</v>
      </c>
      <c r="C22" s="13"/>
      <c r="D22" s="13" t="s">
        <v>20</v>
      </c>
      <c r="E22" s="14"/>
      <c r="F22" s="56"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row>
    <row r="23" spans="1:30" customFormat="1">
      <c r="A23" s="56" t="s">
        <v>39</v>
      </c>
      <c r="B23" s="13" t="s">
        <v>40</v>
      </c>
      <c r="C23" s="13"/>
      <c r="D23" s="13" t="s">
        <v>20</v>
      </c>
      <c r="E23" s="14"/>
      <c r="F23" s="56"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row>
    <row r="24" spans="1:30" customFormat="1">
      <c r="A24" s="56" t="s">
        <v>39</v>
      </c>
      <c r="B24" s="13" t="s">
        <v>40</v>
      </c>
      <c r="C24" s="13"/>
      <c r="D24" s="13" t="s">
        <v>20</v>
      </c>
      <c r="E24" s="14"/>
      <c r="F24" s="56"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row>
    <row r="25" spans="1:30" customFormat="1">
      <c r="A25" s="56" t="s">
        <v>39</v>
      </c>
      <c r="B25" s="13" t="s">
        <v>40</v>
      </c>
      <c r="C25" s="13"/>
      <c r="D25" s="13" t="s">
        <v>20</v>
      </c>
      <c r="E25" s="14"/>
      <c r="F25" s="56"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row>
    <row r="26" spans="1:30" customFormat="1">
      <c r="A26" s="56" t="s">
        <v>42</v>
      </c>
      <c r="B26" s="13" t="s">
        <v>43</v>
      </c>
      <c r="C26" s="13"/>
      <c r="D26" s="13" t="s">
        <v>20</v>
      </c>
      <c r="E26" s="14"/>
      <c r="F26" s="56"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row>
    <row r="27" spans="1:30" customFormat="1">
      <c r="A27" s="56" t="s">
        <v>42</v>
      </c>
      <c r="B27" s="13" t="s">
        <v>43</v>
      </c>
      <c r="C27" s="13"/>
      <c r="D27" s="13" t="s">
        <v>20</v>
      </c>
      <c r="E27" s="14"/>
      <c r="F27" s="56"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row>
    <row r="28" spans="1:30" customFormat="1">
      <c r="A28" s="56" t="s">
        <v>42</v>
      </c>
      <c r="B28" s="13" t="s">
        <v>43</v>
      </c>
      <c r="C28" s="13"/>
      <c r="D28" s="13" t="s">
        <v>20</v>
      </c>
      <c r="E28" s="14"/>
      <c r="F28" s="56"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row>
    <row r="29" spans="1:30" customFormat="1">
      <c r="A29" s="56" t="s">
        <v>47</v>
      </c>
      <c r="B29" s="13" t="s">
        <v>43</v>
      </c>
      <c r="C29" s="13"/>
      <c r="D29" s="13" t="s">
        <v>20</v>
      </c>
      <c r="E29" s="14"/>
      <c r="F29" s="56" t="s">
        <v>31</v>
      </c>
      <c r="G29" s="15">
        <v>0</v>
      </c>
      <c r="H29" s="15">
        <v>0</v>
      </c>
      <c r="I29" s="15">
        <v>0</v>
      </c>
      <c r="J29" s="16">
        <f t="shared" si="0"/>
        <v>0</v>
      </c>
      <c r="K29" s="17"/>
      <c r="L29" s="17"/>
      <c r="M29" s="17"/>
      <c r="N29" s="17"/>
      <c r="O29" s="17"/>
      <c r="P29" s="17"/>
      <c r="Q29" s="17"/>
      <c r="R29" s="6"/>
      <c r="S29" s="6"/>
      <c r="T29" s="6"/>
      <c r="U29" s="6"/>
      <c r="V29" s="6"/>
      <c r="W29" s="6"/>
      <c r="X29" s="6"/>
      <c r="Y29" s="6"/>
      <c r="Z29" s="6"/>
      <c r="AA29" s="6"/>
      <c r="AB29" s="6"/>
      <c r="AC29" s="6"/>
      <c r="AD29" s="6"/>
    </row>
    <row r="30" spans="1:30" customFormat="1">
      <c r="A30" s="56" t="s">
        <v>49</v>
      </c>
      <c r="B30" s="13" t="s">
        <v>50</v>
      </c>
      <c r="C30" s="13"/>
      <c r="D30" s="13" t="s">
        <v>20</v>
      </c>
      <c r="E30" s="14"/>
      <c r="F30" s="56"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row>
    <row r="31" spans="1:30" customFormat="1">
      <c r="A31" s="56" t="s">
        <v>52</v>
      </c>
      <c r="B31" s="13" t="s">
        <v>50</v>
      </c>
      <c r="C31" s="13"/>
      <c r="D31" s="13" t="s">
        <v>20</v>
      </c>
      <c r="E31" s="14"/>
      <c r="F31" s="56"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row>
    <row r="32" spans="1:30" customFormat="1">
      <c r="A32" s="56" t="s">
        <v>54</v>
      </c>
      <c r="B32" s="13" t="s">
        <v>55</v>
      </c>
      <c r="C32" s="13"/>
      <c r="D32" s="13" t="s">
        <v>20</v>
      </c>
      <c r="E32" s="14"/>
      <c r="F32" s="56"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row>
    <row r="33" spans="1:30" customFormat="1">
      <c r="A33" s="56" t="s">
        <v>54</v>
      </c>
      <c r="B33" s="13" t="s">
        <v>55</v>
      </c>
      <c r="C33" s="13"/>
      <c r="D33" s="13" t="s">
        <v>20</v>
      </c>
      <c r="E33" s="14"/>
      <c r="F33" s="56" t="s">
        <v>223</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56" t="s">
        <v>57</v>
      </c>
      <c r="B34" s="13" t="s">
        <v>55</v>
      </c>
      <c r="C34" s="13"/>
      <c r="D34" s="13" t="s">
        <v>20</v>
      </c>
      <c r="E34" s="14"/>
      <c r="F34" s="56" t="s">
        <v>218</v>
      </c>
      <c r="G34" s="15">
        <v>0</v>
      </c>
      <c r="H34" s="15">
        <v>770.75</v>
      </c>
      <c r="I34" s="15">
        <v>3083.01</v>
      </c>
      <c r="J34" s="16">
        <f t="shared" si="0"/>
        <v>3853.76</v>
      </c>
      <c r="K34" s="17"/>
      <c r="L34" s="17"/>
      <c r="M34" s="17"/>
      <c r="N34" s="17"/>
      <c r="O34" s="17"/>
      <c r="P34" s="17"/>
      <c r="Q34" s="17"/>
      <c r="R34" s="6"/>
      <c r="S34" s="6"/>
      <c r="T34" s="6"/>
      <c r="U34" s="6"/>
      <c r="V34" s="6"/>
      <c r="W34" s="6"/>
      <c r="X34" s="6"/>
      <c r="Y34" s="6"/>
      <c r="Z34" s="6"/>
      <c r="AA34" s="6"/>
      <c r="AB34" s="6"/>
      <c r="AC34" s="6"/>
      <c r="AD34" s="6"/>
    </row>
    <row r="35" spans="1:30" customFormat="1">
      <c r="A35" s="56" t="s">
        <v>57</v>
      </c>
      <c r="B35" s="13" t="s">
        <v>55</v>
      </c>
      <c r="C35" s="13"/>
      <c r="D35" s="13" t="s">
        <v>20</v>
      </c>
      <c r="E35" s="14"/>
      <c r="F35" s="56"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56" t="s">
        <v>58</v>
      </c>
      <c r="B36" s="13" t="s">
        <v>59</v>
      </c>
      <c r="C36" s="13"/>
      <c r="D36" s="13" t="s">
        <v>20</v>
      </c>
      <c r="E36" s="14"/>
      <c r="F36" s="56"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56" t="s">
        <v>58</v>
      </c>
      <c r="B37" s="13" t="s">
        <v>59</v>
      </c>
      <c r="C37" s="13"/>
      <c r="D37" s="13" t="s">
        <v>20</v>
      </c>
      <c r="E37" s="50"/>
      <c r="F37" s="56"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55" t="s">
        <v>75</v>
      </c>
      <c r="B72" s="55" t="s">
        <v>76</v>
      </c>
      <c r="C72" s="55" t="s">
        <v>77</v>
      </c>
      <c r="D72" s="55" t="s">
        <v>78</v>
      </c>
      <c r="E72" s="55" t="s">
        <v>79</v>
      </c>
      <c r="F72" s="55" t="s">
        <v>80</v>
      </c>
      <c r="G72" s="55" t="s">
        <v>81</v>
      </c>
      <c r="H72" s="55" t="s">
        <v>82</v>
      </c>
      <c r="I72" s="55"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56" t="s">
        <v>219</v>
      </c>
      <c r="B73" s="36" t="s">
        <v>84</v>
      </c>
      <c r="C73" s="13"/>
      <c r="D73" s="13"/>
      <c r="E73" s="14"/>
      <c r="F73" s="56"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56" t="s">
        <v>85</v>
      </c>
      <c r="B74" s="36" t="s">
        <v>86</v>
      </c>
      <c r="C74" s="13"/>
      <c r="D74" s="13"/>
      <c r="E74" s="14"/>
      <c r="F74" s="56"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56" t="s">
        <v>233</v>
      </c>
      <c r="B75" s="36" t="s">
        <v>86</v>
      </c>
      <c r="C75" s="13"/>
      <c r="D75" s="13"/>
      <c r="E75" s="14"/>
      <c r="F75" s="56"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56" t="s">
        <v>88</v>
      </c>
      <c r="B76" s="36" t="s">
        <v>86</v>
      </c>
      <c r="C76" s="13"/>
      <c r="D76" s="13"/>
      <c r="E76" s="14"/>
      <c r="F76" s="56"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55" t="s">
        <v>100</v>
      </c>
      <c r="C86" s="55" t="s">
        <v>101</v>
      </c>
      <c r="D86" s="55" t="s">
        <v>102</v>
      </c>
      <c r="E86" s="55" t="s">
        <v>103</v>
      </c>
      <c r="F86" s="55" t="s">
        <v>104</v>
      </c>
      <c r="G86" s="55" t="s">
        <v>105</v>
      </c>
      <c r="H86" s="55" t="s">
        <v>106</v>
      </c>
      <c r="I86" s="55"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56" t="s">
        <v>108</v>
      </c>
      <c r="B87" s="36" t="s">
        <v>109</v>
      </c>
      <c r="C87" s="13"/>
      <c r="D87" s="13"/>
      <c r="E87" s="14"/>
      <c r="F87" s="44" t="s">
        <v>110</v>
      </c>
      <c r="G87" s="15">
        <v>0</v>
      </c>
      <c r="H87" s="15">
        <v>1392.8</v>
      </c>
      <c r="I87" s="16">
        <v>1392.8</v>
      </c>
      <c r="J87" s="17"/>
      <c r="K87" s="17"/>
      <c r="L87" s="17"/>
      <c r="M87" s="17"/>
      <c r="N87" s="17"/>
      <c r="O87" s="17"/>
      <c r="P87" s="17"/>
      <c r="Q87" s="17"/>
      <c r="R87" s="6"/>
      <c r="S87" s="6"/>
      <c r="T87" s="6"/>
      <c r="U87" s="6"/>
      <c r="V87" s="6"/>
      <c r="W87" s="6"/>
      <c r="X87" s="6"/>
      <c r="Y87" s="6"/>
      <c r="Z87" s="6"/>
      <c r="AA87" s="6"/>
      <c r="AB87" s="6"/>
      <c r="AC87" s="6"/>
      <c r="AD87" s="6"/>
    </row>
    <row r="88" spans="1:30" customFormat="1">
      <c r="A88" s="56" t="s">
        <v>111</v>
      </c>
      <c r="B88" s="36" t="s">
        <v>109</v>
      </c>
      <c r="C88" s="13"/>
      <c r="D88" s="13"/>
      <c r="E88" s="14"/>
      <c r="F88" s="45" t="s">
        <v>112</v>
      </c>
      <c r="G88" s="15">
        <v>0</v>
      </c>
      <c r="H88" s="15">
        <v>1392.8</v>
      </c>
      <c r="I88" s="16">
        <f>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56" t="s">
        <v>114</v>
      </c>
      <c r="G89" s="15">
        <v>0</v>
      </c>
      <c r="H89" s="15">
        <v>1392.8</v>
      </c>
      <c r="I89" s="16">
        <f>SUM(G89:H89)</f>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SUM(G90:H90)</f>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SUM(G91:H91)</f>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SUM(G92:H92)</f>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5"/>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SUM(G94:H94)</f>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SUM(G95:H95)</f>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8356.7999999999993</v>
      </c>
      <c r="I97" s="52">
        <f>SUMIF(B$87:B$95,B97,I$87:I$95)</f>
        <v>8356.7999999999993</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8356.7999999999993</v>
      </c>
      <c r="I100" s="42">
        <f>SUM(I97:I99)</f>
        <v>8356.7999999999993</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28088.04</v>
      </c>
      <c r="I103" s="42">
        <f>SUM(J69+I83+I100)</f>
        <v>28088.04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176:F176"/>
    <mergeCell ref="A177:F177"/>
    <mergeCell ref="A178:F178"/>
    <mergeCell ref="A179:F179"/>
    <mergeCell ref="A180:F180"/>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15:F115"/>
    <mergeCell ref="A85:I85"/>
    <mergeCell ref="A105:F105"/>
    <mergeCell ref="A106:F106"/>
    <mergeCell ref="A107:F107"/>
    <mergeCell ref="A108:F108"/>
    <mergeCell ref="A109:F109"/>
    <mergeCell ref="A110:F110"/>
    <mergeCell ref="A111:F111"/>
    <mergeCell ref="A112:F112"/>
    <mergeCell ref="A113:F113"/>
    <mergeCell ref="A114:F114"/>
    <mergeCell ref="A71:I71"/>
    <mergeCell ref="A1:J1"/>
    <mergeCell ref="A2:J2"/>
    <mergeCell ref="A3:J3"/>
    <mergeCell ref="B4:J4"/>
    <mergeCell ref="A5:J5"/>
  </mergeCells>
  <dataValidations count="3">
    <dataValidation type="list" allowBlank="1" sqref="B7:B36" xr:uid="{A70CC620-CA12-4A61-A552-5FA2627ECBD7}">
      <formula1>"DAS,DAS-1,DAS-2,DAS-3,DAS-4,DAS-5,CAA-1,CAA-2,CAA-3,CAA-4,CAA-5"</formula1>
    </dataValidation>
    <dataValidation type="list" allowBlank="1" sqref="B73:B76 B87:B95" xr:uid="{1B5ADB87-C2BF-475D-A2AA-3D9EF8C5452F}">
      <formula1>"FGS-1,FGS-2,FGS-3,FGA-1,FGA-2,FGA-3"</formula1>
    </dataValidation>
    <dataValidation type="list" allowBlank="1" sqref="D7:D36 D38:D40 D42:D44 D46:D48 D72:D75 D86:D94" xr:uid="{FE55DE45-D42A-4DBA-92A1-1686855587AF}">
      <formula1>"AGP,CLH,CLT,COM,CTD,CTI,DES,DISP,ELE,ESG,EST,EXM,EXQ,EXR,FRQ,REV,VAGO"</formula1>
    </dataValidation>
  </dataValidations>
  <pageMargins left="0.511811024" right="0.511811024" top="0.78740157499999996" bottom="0.78740157499999996" header="0.31496062000000002" footer="0.31496062000000002"/>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099A4-90A6-45D4-8643-E7A093FC81CE}">
  <dimension ref="A1:AMJ1048568"/>
  <sheetViews>
    <sheetView topLeftCell="A16" workbookViewId="0">
      <selection activeCell="C16" sqref="C16"/>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243</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11" t="s">
        <v>5</v>
      </c>
      <c r="B6" s="111" t="s">
        <v>6</v>
      </c>
      <c r="C6" s="111" t="s">
        <v>7</v>
      </c>
      <c r="D6" s="111" t="s">
        <v>8</v>
      </c>
      <c r="E6" s="111" t="s">
        <v>9</v>
      </c>
      <c r="F6" s="111" t="s">
        <v>10</v>
      </c>
      <c r="G6" s="111" t="s">
        <v>11</v>
      </c>
      <c r="H6" s="111" t="s">
        <v>12</v>
      </c>
      <c r="I6" s="111" t="s">
        <v>13</v>
      </c>
      <c r="J6" s="111" t="s">
        <v>14</v>
      </c>
      <c r="K6" s="10"/>
      <c r="L6" s="11"/>
      <c r="M6" s="11"/>
      <c r="N6" s="11"/>
      <c r="O6" s="11"/>
      <c r="P6" s="11"/>
      <c r="Q6" s="11"/>
      <c r="R6" s="12"/>
      <c r="S6" s="12"/>
      <c r="T6" s="12"/>
      <c r="U6" s="12"/>
      <c r="V6" s="12"/>
      <c r="W6" s="12"/>
      <c r="X6" s="12"/>
      <c r="Y6" s="12"/>
      <c r="Z6" s="12"/>
      <c r="AA6" s="12"/>
      <c r="AB6" s="12"/>
      <c r="AC6" s="12"/>
      <c r="AD6" s="12"/>
    </row>
    <row r="7" spans="1:30" customFormat="1">
      <c r="A7" s="112" t="s">
        <v>15</v>
      </c>
      <c r="B7" s="13" t="s">
        <v>16</v>
      </c>
      <c r="C7" s="13"/>
      <c r="D7" s="13" t="s">
        <v>16</v>
      </c>
      <c r="E7" s="14"/>
      <c r="F7" s="112"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12" t="s">
        <v>240</v>
      </c>
      <c r="B8" s="13" t="s">
        <v>19</v>
      </c>
      <c r="C8" s="13"/>
      <c r="D8" s="13" t="s">
        <v>20</v>
      </c>
      <c r="E8" s="14"/>
      <c r="F8" s="112" t="s">
        <v>33</v>
      </c>
      <c r="G8" s="15">
        <v>0</v>
      </c>
      <c r="H8" s="15">
        <v>2600</v>
      </c>
      <c r="I8" s="15">
        <v>10400</v>
      </c>
      <c r="J8" s="16">
        <f t="shared" ref="J8:J52" si="0">H8+I8</f>
        <v>13000</v>
      </c>
      <c r="K8" s="17"/>
      <c r="L8" s="17"/>
      <c r="M8" s="17"/>
      <c r="N8" s="17"/>
      <c r="O8" s="17"/>
      <c r="P8" s="17"/>
      <c r="Q8" s="17"/>
      <c r="R8" s="18"/>
      <c r="S8" s="18"/>
      <c r="T8" s="18"/>
      <c r="U8" s="18"/>
      <c r="V8" s="18"/>
      <c r="W8" s="18"/>
      <c r="X8" s="18"/>
      <c r="Y8" s="18"/>
      <c r="Z8" s="18"/>
      <c r="AA8" s="6"/>
      <c r="AB8" s="6"/>
      <c r="AC8" s="6"/>
      <c r="AD8" s="6"/>
    </row>
    <row r="9" spans="1:30" customFormat="1">
      <c r="A9" s="112" t="s">
        <v>22</v>
      </c>
      <c r="B9" s="13" t="s">
        <v>19</v>
      </c>
      <c r="C9" s="13"/>
      <c r="D9" s="13" t="s">
        <v>20</v>
      </c>
      <c r="E9" s="14"/>
      <c r="F9" s="112"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12" t="s">
        <v>23</v>
      </c>
      <c r="B10" s="13" t="s">
        <v>19</v>
      </c>
      <c r="C10" s="13"/>
      <c r="D10" s="13" t="s">
        <v>20</v>
      </c>
      <c r="E10" s="14"/>
      <c r="F10" s="112"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12" t="s">
        <v>235</v>
      </c>
      <c r="B11" s="13" t="s">
        <v>19</v>
      </c>
      <c r="C11" s="13"/>
      <c r="D11" s="13" t="s">
        <v>25</v>
      </c>
      <c r="E11" s="14"/>
      <c r="F11" s="112" t="s">
        <v>26</v>
      </c>
      <c r="G11" s="15">
        <v>0</v>
      </c>
      <c r="H11" s="15">
        <v>0</v>
      </c>
      <c r="I11" s="15">
        <v>8320</v>
      </c>
      <c r="J11" s="16">
        <f t="shared" si="0"/>
        <v>8320</v>
      </c>
      <c r="K11" s="17"/>
      <c r="L11" s="17"/>
      <c r="M11" s="17"/>
      <c r="N11" s="17"/>
      <c r="O11" s="17"/>
      <c r="P11" s="17"/>
      <c r="Q11" s="17"/>
      <c r="R11" s="6"/>
      <c r="S11" s="6"/>
      <c r="T11" s="6"/>
      <c r="U11" s="6"/>
      <c r="V11" s="6"/>
      <c r="W11" s="6"/>
      <c r="X11" s="6"/>
      <c r="Y11" s="6"/>
      <c r="Z11" s="6"/>
      <c r="AA11" s="6"/>
      <c r="AB11" s="6"/>
      <c r="AC11" s="6"/>
      <c r="AD11" s="6"/>
    </row>
    <row r="12" spans="1:30" customFormat="1">
      <c r="A12" s="112" t="s">
        <v>224</v>
      </c>
      <c r="B12" s="13" t="s">
        <v>19</v>
      </c>
      <c r="C12" s="13"/>
      <c r="D12" s="13" t="s">
        <v>20</v>
      </c>
      <c r="E12" s="14"/>
      <c r="F12" s="112"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12" t="s">
        <v>27</v>
      </c>
      <c r="B13" s="13" t="s">
        <v>28</v>
      </c>
      <c r="C13" s="13"/>
      <c r="D13" s="13" t="s">
        <v>20</v>
      </c>
      <c r="E13" s="14"/>
      <c r="F13" s="112"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12" t="s">
        <v>30</v>
      </c>
      <c r="B14" s="13" t="s">
        <v>28</v>
      </c>
      <c r="C14" s="13"/>
      <c r="D14" s="13" t="s">
        <v>20</v>
      </c>
      <c r="E14" s="14"/>
      <c r="F14" s="112"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12" t="s">
        <v>210</v>
      </c>
      <c r="B15" s="13" t="s">
        <v>28</v>
      </c>
      <c r="C15" s="13"/>
      <c r="D15" s="13" t="s">
        <v>20</v>
      </c>
      <c r="E15" s="14"/>
      <c r="F15" s="112"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12" t="s">
        <v>24</v>
      </c>
      <c r="B16" s="13" t="s">
        <v>28</v>
      </c>
      <c r="C16" s="13"/>
      <c r="D16" s="13" t="s">
        <v>20</v>
      </c>
      <c r="E16" s="14"/>
      <c r="F16" s="112" t="s">
        <v>31</v>
      </c>
      <c r="G16" s="15">
        <v>0</v>
      </c>
      <c r="H16" s="15">
        <v>0</v>
      </c>
      <c r="I16" s="15">
        <v>0</v>
      </c>
      <c r="J16" s="16">
        <f t="shared" si="0"/>
        <v>0</v>
      </c>
      <c r="K16" s="17"/>
      <c r="L16" s="17"/>
      <c r="M16" s="17"/>
      <c r="N16" s="17"/>
      <c r="O16" s="17"/>
      <c r="P16" s="17"/>
      <c r="Q16" s="17"/>
      <c r="R16" s="6"/>
      <c r="S16" s="6"/>
      <c r="T16" s="6"/>
      <c r="U16" s="6"/>
      <c r="V16" s="6"/>
      <c r="W16" s="6"/>
      <c r="X16" s="6"/>
      <c r="Y16" s="6"/>
      <c r="Z16" s="6"/>
      <c r="AA16" s="6"/>
      <c r="AB16" s="6"/>
      <c r="AC16" s="6"/>
      <c r="AD16" s="6"/>
    </row>
    <row r="17" spans="1:1024">
      <c r="A17" s="112" t="s">
        <v>34</v>
      </c>
      <c r="B17" s="13" t="s">
        <v>35</v>
      </c>
      <c r="C17" s="13"/>
      <c r="D17" s="13" t="s">
        <v>20</v>
      </c>
      <c r="E17" s="14"/>
      <c r="F17" s="112" t="s">
        <v>31</v>
      </c>
      <c r="G17" s="15">
        <v>0</v>
      </c>
      <c r="H17" s="15">
        <v>0</v>
      </c>
      <c r="I17" s="15">
        <v>0</v>
      </c>
      <c r="J17" s="16">
        <f t="shared" si="0"/>
        <v>0</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12" t="s">
        <v>37</v>
      </c>
      <c r="B18" s="13" t="s">
        <v>35</v>
      </c>
      <c r="C18" s="13"/>
      <c r="D18" s="13" t="s">
        <v>20</v>
      </c>
      <c r="E18" s="14"/>
      <c r="F18" s="112"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12" t="s">
        <v>37</v>
      </c>
      <c r="B19" s="13" t="s">
        <v>35</v>
      </c>
      <c r="C19" s="13"/>
      <c r="D19" s="13" t="s">
        <v>20</v>
      </c>
      <c r="E19" s="14"/>
      <c r="F19" s="112"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12" t="s">
        <v>242</v>
      </c>
      <c r="B20" s="13" t="s">
        <v>35</v>
      </c>
      <c r="C20" s="13"/>
      <c r="D20" s="13" t="s">
        <v>20</v>
      </c>
      <c r="E20" s="14"/>
      <c r="F20" s="112"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12" t="s">
        <v>39</v>
      </c>
      <c r="B21" s="13" t="s">
        <v>40</v>
      </c>
      <c r="C21" s="13"/>
      <c r="D21" s="13" t="s">
        <v>20</v>
      </c>
      <c r="E21" s="14"/>
      <c r="F21" s="112"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12" t="s">
        <v>39</v>
      </c>
      <c r="B22" s="13" t="s">
        <v>40</v>
      </c>
      <c r="C22" s="13"/>
      <c r="D22" s="13" t="s">
        <v>20</v>
      </c>
      <c r="E22" s="14"/>
      <c r="F22" s="112"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12" t="s">
        <v>39</v>
      </c>
      <c r="B23" s="13" t="s">
        <v>40</v>
      </c>
      <c r="C23" s="13"/>
      <c r="D23" s="13" t="s">
        <v>20</v>
      </c>
      <c r="E23" s="14"/>
      <c r="F23" s="112"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12" t="s">
        <v>47</v>
      </c>
      <c r="B24" s="13" t="s">
        <v>40</v>
      </c>
      <c r="C24" s="13"/>
      <c r="D24" s="13" t="s">
        <v>20</v>
      </c>
      <c r="E24" s="14"/>
      <c r="F24" s="112"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12" t="s">
        <v>39</v>
      </c>
      <c r="B25" s="13" t="s">
        <v>40</v>
      </c>
      <c r="C25" s="13"/>
      <c r="D25" s="13" t="s">
        <v>20</v>
      </c>
      <c r="E25" s="14"/>
      <c r="F25" s="112"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12" t="s">
        <v>42</v>
      </c>
      <c r="B26" s="13" t="s">
        <v>43</v>
      </c>
      <c r="C26" s="13"/>
      <c r="D26" s="13" t="s">
        <v>20</v>
      </c>
      <c r="E26" s="14"/>
      <c r="F26" s="112"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12" t="s">
        <v>42</v>
      </c>
      <c r="B27" s="13" t="s">
        <v>43</v>
      </c>
      <c r="C27" s="13"/>
      <c r="D27" s="13" t="s">
        <v>20</v>
      </c>
      <c r="E27" s="14"/>
      <c r="F27" s="112"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12" t="s">
        <v>42</v>
      </c>
      <c r="B28" s="13" t="s">
        <v>43</v>
      </c>
      <c r="C28" s="13"/>
      <c r="D28" s="13" t="s">
        <v>20</v>
      </c>
      <c r="E28" s="14"/>
      <c r="F28" s="112"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12"/>
      <c r="B29" s="13"/>
      <c r="C29" s="13"/>
      <c r="D29" s="13"/>
      <c r="E29" s="14"/>
      <c r="F29" s="112"/>
      <c r="G29" s="15"/>
      <c r="H29" s="15"/>
      <c r="I29" s="15"/>
      <c r="J29" s="16"/>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12" t="s">
        <v>49</v>
      </c>
      <c r="B30" s="13" t="s">
        <v>50</v>
      </c>
      <c r="C30" s="13"/>
      <c r="D30" s="13" t="s">
        <v>20</v>
      </c>
      <c r="E30" s="14"/>
      <c r="F30" s="112"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12" t="s">
        <v>52</v>
      </c>
      <c r="B31" s="13" t="s">
        <v>50</v>
      </c>
      <c r="C31" s="13"/>
      <c r="D31" s="13" t="s">
        <v>20</v>
      </c>
      <c r="E31" s="14"/>
      <c r="F31" s="112"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12" t="s">
        <v>54</v>
      </c>
      <c r="B32" s="13" t="s">
        <v>55</v>
      </c>
      <c r="C32" s="13"/>
      <c r="D32" s="13" t="s">
        <v>20</v>
      </c>
      <c r="E32" s="14"/>
      <c r="F32" s="112"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12" t="s">
        <v>54</v>
      </c>
      <c r="B33" s="13" t="s">
        <v>55</v>
      </c>
      <c r="C33" s="13"/>
      <c r="D33" s="13" t="s">
        <v>20</v>
      </c>
      <c r="E33" s="14"/>
      <c r="F33" s="112" t="s">
        <v>223</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12" t="s">
        <v>57</v>
      </c>
      <c r="B34" s="13" t="s">
        <v>55</v>
      </c>
      <c r="C34" s="13"/>
      <c r="D34" s="13" t="s">
        <v>20</v>
      </c>
      <c r="E34" s="14"/>
      <c r="F34" s="112"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12" t="s">
        <v>57</v>
      </c>
      <c r="B35" s="13" t="s">
        <v>55</v>
      </c>
      <c r="C35" s="13"/>
      <c r="D35" s="13" t="s">
        <v>20</v>
      </c>
      <c r="E35" s="14"/>
      <c r="F35" s="112"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12" t="s">
        <v>58</v>
      </c>
      <c r="B36" s="13" t="s">
        <v>59</v>
      </c>
      <c r="C36" s="13"/>
      <c r="D36" s="13" t="s">
        <v>20</v>
      </c>
      <c r="E36" s="14"/>
      <c r="F36" s="112"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12" t="s">
        <v>58</v>
      </c>
      <c r="B37" s="13" t="s">
        <v>59</v>
      </c>
      <c r="C37" s="13"/>
      <c r="D37" s="13" t="s">
        <v>20</v>
      </c>
      <c r="E37" s="50"/>
      <c r="F37" s="112"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11" t="s">
        <v>75</v>
      </c>
      <c r="B72" s="111" t="s">
        <v>76</v>
      </c>
      <c r="C72" s="111" t="s">
        <v>77</v>
      </c>
      <c r="D72" s="111" t="s">
        <v>78</v>
      </c>
      <c r="E72" s="111" t="s">
        <v>79</v>
      </c>
      <c r="F72" s="111" t="s">
        <v>80</v>
      </c>
      <c r="G72" s="111" t="s">
        <v>81</v>
      </c>
      <c r="H72" s="111" t="s">
        <v>82</v>
      </c>
      <c r="I72" s="111"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12" t="s">
        <v>219</v>
      </c>
      <c r="B73" s="36" t="s">
        <v>84</v>
      </c>
      <c r="C73" s="13"/>
      <c r="D73" s="13"/>
      <c r="E73" s="14"/>
      <c r="F73" s="112"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12" t="s">
        <v>85</v>
      </c>
      <c r="B74" s="36" t="s">
        <v>86</v>
      </c>
      <c r="C74" s="13"/>
      <c r="D74" s="13"/>
      <c r="E74" s="14"/>
      <c r="F74" s="112"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12" t="s">
        <v>233</v>
      </c>
      <c r="B75" s="36" t="s">
        <v>86</v>
      </c>
      <c r="C75" s="13"/>
      <c r="D75" s="13"/>
      <c r="E75" s="14"/>
      <c r="F75" s="112"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12" t="s">
        <v>88</v>
      </c>
      <c r="B76" s="36" t="s">
        <v>86</v>
      </c>
      <c r="C76" s="13"/>
      <c r="D76" s="13"/>
      <c r="E76" s="14"/>
      <c r="F76" s="112"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11" t="s">
        <v>100</v>
      </c>
      <c r="C86" s="111" t="s">
        <v>101</v>
      </c>
      <c r="D86" s="111" t="s">
        <v>102</v>
      </c>
      <c r="E86" s="111" t="s">
        <v>103</v>
      </c>
      <c r="F86" s="111" t="s">
        <v>104</v>
      </c>
      <c r="G86" s="111" t="s">
        <v>105</v>
      </c>
      <c r="H86" s="111" t="s">
        <v>106</v>
      </c>
      <c r="I86" s="111"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12" t="s">
        <v>108</v>
      </c>
      <c r="B87" s="36" t="s">
        <v>109</v>
      </c>
      <c r="C87" s="13"/>
      <c r="D87" s="13"/>
      <c r="E87" s="14"/>
      <c r="F87" s="44" t="s">
        <v>110</v>
      </c>
      <c r="G87" s="15">
        <v>0</v>
      </c>
      <c r="H87" s="15">
        <v>1392.8</v>
      </c>
      <c r="I87" s="16">
        <v>1392.8</v>
      </c>
      <c r="J87" s="17"/>
      <c r="K87" s="17"/>
      <c r="L87" s="17"/>
      <c r="M87" s="17"/>
      <c r="N87" s="17"/>
      <c r="O87" s="17"/>
      <c r="P87" s="17"/>
      <c r="Q87" s="17"/>
      <c r="R87" s="6"/>
      <c r="S87" s="6"/>
      <c r="T87" s="6"/>
      <c r="U87" s="6"/>
      <c r="V87" s="6"/>
      <c r="W87" s="6"/>
      <c r="X87" s="6"/>
      <c r="Y87" s="6"/>
      <c r="Z87" s="6"/>
      <c r="AA87" s="6"/>
      <c r="AB87" s="6"/>
      <c r="AC87" s="6"/>
      <c r="AD87" s="6"/>
    </row>
    <row r="88" spans="1:30" customFormat="1">
      <c r="A88" s="112" t="s">
        <v>111</v>
      </c>
      <c r="B88" s="36" t="s">
        <v>109</v>
      </c>
      <c r="C88" s="13"/>
      <c r="D88" s="13"/>
      <c r="E88" s="14"/>
      <c r="F88" s="45" t="s">
        <v>112</v>
      </c>
      <c r="G88" s="15">
        <v>0</v>
      </c>
      <c r="H88" s="15">
        <v>1392.8</v>
      </c>
      <c r="I88" s="16">
        <f>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12" t="s">
        <v>114</v>
      </c>
      <c r="G89" s="15">
        <v>0</v>
      </c>
      <c r="H89" s="15">
        <v>1392.8</v>
      </c>
      <c r="I89" s="16">
        <f>SUM(G89:H89)</f>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SUM(G90:H90)</f>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SUM(G91:H91)</f>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SUM(G92:H92)</f>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5"/>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SUM(G94:H94)</f>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SUM(G95:H95)</f>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8356.7999999999993</v>
      </c>
      <c r="I97" s="52">
        <f>SUMIF(B$87:B$95,B97,I$87:I$95)</f>
        <v>8356.7999999999993</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8356.7999999999993</v>
      </c>
      <c r="I100" s="42">
        <f>SUM(I97:I99)</f>
        <v>8356.7999999999993</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28088.04</v>
      </c>
      <c r="I103" s="42">
        <f>SUM(J69+I83+I100)</f>
        <v>28088.04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176:F176"/>
    <mergeCell ref="A177:F177"/>
    <mergeCell ref="A178:F178"/>
    <mergeCell ref="A179:F179"/>
    <mergeCell ref="A180:F180"/>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15:F115"/>
    <mergeCell ref="A85:I85"/>
    <mergeCell ref="A105:F105"/>
    <mergeCell ref="A106:F106"/>
    <mergeCell ref="A107:F107"/>
    <mergeCell ref="A108:F108"/>
    <mergeCell ref="A109:F109"/>
    <mergeCell ref="A110:F110"/>
    <mergeCell ref="A111:F111"/>
    <mergeCell ref="A112:F112"/>
    <mergeCell ref="A113:F113"/>
    <mergeCell ref="A114:F114"/>
    <mergeCell ref="A71:I71"/>
    <mergeCell ref="A1:J1"/>
    <mergeCell ref="A2:J2"/>
    <mergeCell ref="A3:J3"/>
    <mergeCell ref="B4:J4"/>
    <mergeCell ref="A5:J5"/>
  </mergeCells>
  <dataValidations count="3">
    <dataValidation type="list" allowBlank="1" sqref="D7:D36 D38:D40 D42:D44 D46:D48 D72:D75 D86:D94" xr:uid="{8CFA4F4E-CF81-4FB9-A373-111F0767251C}">
      <formula1>"AGP,CLH,CLT,COM,CTD,CTI,DES,DISP,ELE,ESG,EST,EXM,EXQ,EXR,FRQ,REV,VAGO"</formula1>
    </dataValidation>
    <dataValidation type="list" allowBlank="1" sqref="B73:B76 B87:B95" xr:uid="{15E7395C-2C82-43D9-89E1-76D304CC87A1}">
      <formula1>"FGS-1,FGS-2,FGS-3,FGA-1,FGA-2,FGA-3"</formula1>
    </dataValidation>
    <dataValidation type="list" allowBlank="1" sqref="B7:B36" xr:uid="{916E89B6-2D13-4266-8549-9DDB7EFBD5F8}">
      <formula1>"DAS,DAS-1,DAS-2,DAS-3,DAS-4,DAS-5,CAA-1,CAA-2,CAA-3,CAA-4,CAA-5"</formula1>
    </dataValidation>
  </dataValidations>
  <pageMargins left="0.511811024" right="0.511811024" top="0.78740157499999996" bottom="0.78740157499999996" header="0.31496062000000002" footer="0.31496062000000002"/>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87AD5-C383-4F4C-ABE4-BE368312DECE}">
  <dimension ref="A1:AMJ1048568"/>
  <sheetViews>
    <sheetView workbookViewId="0">
      <selection activeCell="C10" sqref="C10"/>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243</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14" t="s">
        <v>5</v>
      </c>
      <c r="B6" s="114" t="s">
        <v>6</v>
      </c>
      <c r="C6" s="114" t="s">
        <v>7</v>
      </c>
      <c r="D6" s="114" t="s">
        <v>8</v>
      </c>
      <c r="E6" s="114" t="s">
        <v>9</v>
      </c>
      <c r="F6" s="114" t="s">
        <v>10</v>
      </c>
      <c r="G6" s="114" t="s">
        <v>11</v>
      </c>
      <c r="H6" s="114" t="s">
        <v>12</v>
      </c>
      <c r="I6" s="114" t="s">
        <v>13</v>
      </c>
      <c r="J6" s="114" t="s">
        <v>14</v>
      </c>
      <c r="K6" s="10"/>
      <c r="L6" s="11"/>
      <c r="M6" s="11"/>
      <c r="N6" s="11"/>
      <c r="O6" s="11"/>
      <c r="P6" s="11"/>
      <c r="Q6" s="11"/>
      <c r="R6" s="12"/>
      <c r="S6" s="12"/>
      <c r="T6" s="12"/>
      <c r="U6" s="12"/>
      <c r="V6" s="12"/>
      <c r="W6" s="12"/>
      <c r="X6" s="12"/>
      <c r="Y6" s="12"/>
      <c r="Z6" s="12"/>
      <c r="AA6" s="12"/>
      <c r="AB6" s="12"/>
      <c r="AC6" s="12"/>
      <c r="AD6" s="12"/>
    </row>
    <row r="7" spans="1:30" customFormat="1">
      <c r="A7" s="113" t="s">
        <v>15</v>
      </c>
      <c r="B7" s="13" t="s">
        <v>16</v>
      </c>
      <c r="C7" s="13"/>
      <c r="D7" s="13" t="s">
        <v>16</v>
      </c>
      <c r="E7" s="14"/>
      <c r="F7" s="113"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13" t="s">
        <v>240</v>
      </c>
      <c r="B8" s="13" t="s">
        <v>19</v>
      </c>
      <c r="C8" s="13"/>
      <c r="D8" s="13" t="s">
        <v>20</v>
      </c>
      <c r="E8" s="14"/>
      <c r="F8" s="113" t="s">
        <v>33</v>
      </c>
      <c r="G8" s="15">
        <v>0</v>
      </c>
      <c r="H8" s="15">
        <v>2600</v>
      </c>
      <c r="I8" s="15">
        <v>10400</v>
      </c>
      <c r="J8" s="16">
        <f t="shared" ref="J8:J52" si="0">H8+I8</f>
        <v>13000</v>
      </c>
      <c r="K8" s="17"/>
      <c r="L8" s="17"/>
      <c r="M8" s="17"/>
      <c r="N8" s="17"/>
      <c r="O8" s="17"/>
      <c r="P8" s="17"/>
      <c r="Q8" s="17"/>
      <c r="R8" s="18"/>
      <c r="S8" s="18"/>
      <c r="T8" s="18"/>
      <c r="U8" s="18"/>
      <c r="V8" s="18"/>
      <c r="W8" s="18"/>
      <c r="X8" s="18"/>
      <c r="Y8" s="18"/>
      <c r="Z8" s="18"/>
      <c r="AA8" s="6"/>
      <c r="AB8" s="6"/>
      <c r="AC8" s="6"/>
      <c r="AD8" s="6"/>
    </row>
    <row r="9" spans="1:30" customFormat="1">
      <c r="A9" s="113" t="s">
        <v>22</v>
      </c>
      <c r="B9" s="13" t="s">
        <v>19</v>
      </c>
      <c r="C9" s="13"/>
      <c r="D9" s="13" t="s">
        <v>20</v>
      </c>
      <c r="E9" s="14"/>
      <c r="F9" s="113"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13" t="s">
        <v>23</v>
      </c>
      <c r="B10" s="13" t="s">
        <v>19</v>
      </c>
      <c r="C10" s="13"/>
      <c r="D10" s="13" t="s">
        <v>20</v>
      </c>
      <c r="E10" s="14"/>
      <c r="F10" s="113"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13" t="s">
        <v>235</v>
      </c>
      <c r="B11" s="13" t="s">
        <v>19</v>
      </c>
      <c r="C11" s="13"/>
      <c r="D11" s="13" t="s">
        <v>25</v>
      </c>
      <c r="E11" s="14"/>
      <c r="F11" s="113" t="s">
        <v>26</v>
      </c>
      <c r="G11" s="15">
        <v>0</v>
      </c>
      <c r="H11" s="15">
        <v>0</v>
      </c>
      <c r="I11" s="15">
        <v>8320</v>
      </c>
      <c r="J11" s="16">
        <f t="shared" si="0"/>
        <v>8320</v>
      </c>
      <c r="K11" s="17"/>
      <c r="L11" s="17"/>
      <c r="M11" s="17"/>
      <c r="N11" s="17"/>
      <c r="O11" s="17"/>
      <c r="P11" s="17"/>
      <c r="Q11" s="17"/>
      <c r="R11" s="6"/>
      <c r="S11" s="6"/>
      <c r="T11" s="6"/>
      <c r="U11" s="6"/>
      <c r="V11" s="6"/>
      <c r="W11" s="6"/>
      <c r="X11" s="6"/>
      <c r="Y11" s="6"/>
      <c r="Z11" s="6"/>
      <c r="AA11" s="6"/>
      <c r="AB11" s="6"/>
      <c r="AC11" s="6"/>
      <c r="AD11" s="6"/>
    </row>
    <row r="12" spans="1:30" customFormat="1">
      <c r="A12" s="113" t="s">
        <v>224</v>
      </c>
      <c r="B12" s="13" t="s">
        <v>19</v>
      </c>
      <c r="C12" s="13"/>
      <c r="D12" s="13" t="s">
        <v>20</v>
      </c>
      <c r="E12" s="14"/>
      <c r="F12" s="113"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13" t="s">
        <v>27</v>
      </c>
      <c r="B13" s="13" t="s">
        <v>28</v>
      </c>
      <c r="C13" s="13"/>
      <c r="D13" s="13" t="s">
        <v>20</v>
      </c>
      <c r="E13" s="14"/>
      <c r="F13" s="113"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13" t="s">
        <v>30</v>
      </c>
      <c r="B14" s="13" t="s">
        <v>28</v>
      </c>
      <c r="C14" s="13"/>
      <c r="D14" s="13" t="s">
        <v>20</v>
      </c>
      <c r="E14" s="14"/>
      <c r="F14" s="113"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13" t="s">
        <v>210</v>
      </c>
      <c r="B15" s="13" t="s">
        <v>28</v>
      </c>
      <c r="C15" s="13"/>
      <c r="D15" s="13" t="s">
        <v>20</v>
      </c>
      <c r="E15" s="14"/>
      <c r="F15" s="113"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13" t="s">
        <v>24</v>
      </c>
      <c r="B16" s="13" t="s">
        <v>28</v>
      </c>
      <c r="C16" s="13"/>
      <c r="D16" s="13" t="s">
        <v>20</v>
      </c>
      <c r="E16" s="14"/>
      <c r="F16" s="113" t="s">
        <v>31</v>
      </c>
      <c r="G16" s="15">
        <v>0</v>
      </c>
      <c r="H16" s="15">
        <v>0</v>
      </c>
      <c r="I16" s="15">
        <v>0</v>
      </c>
      <c r="J16" s="16">
        <f t="shared" si="0"/>
        <v>0</v>
      </c>
      <c r="K16" s="17"/>
      <c r="L16" s="17"/>
      <c r="M16" s="17"/>
      <c r="N16" s="17"/>
      <c r="O16" s="17"/>
      <c r="P16" s="17"/>
      <c r="Q16" s="17"/>
      <c r="R16" s="6"/>
      <c r="S16" s="6"/>
      <c r="T16" s="6"/>
      <c r="U16" s="6"/>
      <c r="V16" s="6"/>
      <c r="W16" s="6"/>
      <c r="X16" s="6"/>
      <c r="Y16" s="6"/>
      <c r="Z16" s="6"/>
      <c r="AA16" s="6"/>
      <c r="AB16" s="6"/>
      <c r="AC16" s="6"/>
      <c r="AD16" s="6"/>
    </row>
    <row r="17" spans="1:1024">
      <c r="A17" s="113" t="s">
        <v>34</v>
      </c>
      <c r="B17" s="13" t="s">
        <v>35</v>
      </c>
      <c r="C17" s="13"/>
      <c r="D17" s="13" t="s">
        <v>20</v>
      </c>
      <c r="E17" s="14"/>
      <c r="F17" s="113" t="s">
        <v>31</v>
      </c>
      <c r="G17" s="15">
        <v>0</v>
      </c>
      <c r="H17" s="15">
        <v>0</v>
      </c>
      <c r="I17" s="15">
        <v>0</v>
      </c>
      <c r="J17" s="16">
        <f t="shared" si="0"/>
        <v>0</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13" t="s">
        <v>37</v>
      </c>
      <c r="B18" s="13" t="s">
        <v>35</v>
      </c>
      <c r="C18" s="13"/>
      <c r="D18" s="13" t="s">
        <v>20</v>
      </c>
      <c r="E18" s="14"/>
      <c r="F18" s="113"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13" t="s">
        <v>37</v>
      </c>
      <c r="B19" s="13" t="s">
        <v>35</v>
      </c>
      <c r="C19" s="13"/>
      <c r="D19" s="13" t="s">
        <v>20</v>
      </c>
      <c r="E19" s="14"/>
      <c r="F19" s="113"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13" t="s">
        <v>242</v>
      </c>
      <c r="B20" s="13" t="s">
        <v>35</v>
      </c>
      <c r="C20" s="13"/>
      <c r="D20" s="13" t="s">
        <v>20</v>
      </c>
      <c r="E20" s="14"/>
      <c r="F20" s="113"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13" t="s">
        <v>39</v>
      </c>
      <c r="B21" s="13" t="s">
        <v>40</v>
      </c>
      <c r="C21" s="13"/>
      <c r="D21" s="13" t="s">
        <v>20</v>
      </c>
      <c r="E21" s="14"/>
      <c r="F21" s="113"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13" t="s">
        <v>39</v>
      </c>
      <c r="B22" s="13" t="s">
        <v>40</v>
      </c>
      <c r="C22" s="13"/>
      <c r="D22" s="13" t="s">
        <v>20</v>
      </c>
      <c r="E22" s="14"/>
      <c r="F22" s="113"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13" t="s">
        <v>39</v>
      </c>
      <c r="B23" s="13" t="s">
        <v>40</v>
      </c>
      <c r="C23" s="13"/>
      <c r="D23" s="13" t="s">
        <v>20</v>
      </c>
      <c r="E23" s="14"/>
      <c r="F23" s="113"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13" t="s">
        <v>47</v>
      </c>
      <c r="B24" s="13" t="s">
        <v>40</v>
      </c>
      <c r="C24" s="13"/>
      <c r="D24" s="13" t="s">
        <v>20</v>
      </c>
      <c r="E24" s="14"/>
      <c r="F24" s="113"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13" t="s">
        <v>39</v>
      </c>
      <c r="B25" s="13" t="s">
        <v>40</v>
      </c>
      <c r="C25" s="13"/>
      <c r="D25" s="13" t="s">
        <v>20</v>
      </c>
      <c r="E25" s="14"/>
      <c r="F25" s="113"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13" t="s">
        <v>42</v>
      </c>
      <c r="B26" s="13" t="s">
        <v>43</v>
      </c>
      <c r="C26" s="13"/>
      <c r="D26" s="13" t="s">
        <v>20</v>
      </c>
      <c r="E26" s="14"/>
      <c r="F26" s="113"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13" t="s">
        <v>42</v>
      </c>
      <c r="B27" s="13" t="s">
        <v>43</v>
      </c>
      <c r="C27" s="13"/>
      <c r="D27" s="13" t="s">
        <v>20</v>
      </c>
      <c r="E27" s="14"/>
      <c r="F27" s="113"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13" t="s">
        <v>42</v>
      </c>
      <c r="B28" s="13" t="s">
        <v>43</v>
      </c>
      <c r="C28" s="13"/>
      <c r="D28" s="13" t="s">
        <v>20</v>
      </c>
      <c r="E28" s="14"/>
      <c r="F28" s="113"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13"/>
      <c r="B29" s="13"/>
      <c r="C29" s="13"/>
      <c r="D29" s="13"/>
      <c r="E29" s="14"/>
      <c r="F29" s="113"/>
      <c r="G29" s="15"/>
      <c r="H29" s="15"/>
      <c r="I29" s="15"/>
      <c r="J29" s="16"/>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13" t="s">
        <v>49</v>
      </c>
      <c r="B30" s="13" t="s">
        <v>50</v>
      </c>
      <c r="C30" s="13"/>
      <c r="D30" s="13" t="s">
        <v>20</v>
      </c>
      <c r="E30" s="14"/>
      <c r="F30" s="113"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13" t="s">
        <v>52</v>
      </c>
      <c r="B31" s="13" t="s">
        <v>50</v>
      </c>
      <c r="C31" s="13"/>
      <c r="D31" s="13" t="s">
        <v>20</v>
      </c>
      <c r="E31" s="14"/>
      <c r="F31" s="113"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13" t="s">
        <v>54</v>
      </c>
      <c r="B32" s="13" t="s">
        <v>55</v>
      </c>
      <c r="C32" s="13"/>
      <c r="D32" s="13" t="s">
        <v>20</v>
      </c>
      <c r="E32" s="14"/>
      <c r="F32" s="113"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13" t="s">
        <v>54</v>
      </c>
      <c r="B33" s="13" t="s">
        <v>55</v>
      </c>
      <c r="C33" s="13"/>
      <c r="D33" s="13" t="s">
        <v>20</v>
      </c>
      <c r="E33" s="14"/>
      <c r="F33" s="113" t="s">
        <v>223</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13" t="s">
        <v>57</v>
      </c>
      <c r="B34" s="13" t="s">
        <v>55</v>
      </c>
      <c r="C34" s="13"/>
      <c r="D34" s="13" t="s">
        <v>20</v>
      </c>
      <c r="E34" s="14"/>
      <c r="F34" s="113"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13" t="s">
        <v>57</v>
      </c>
      <c r="B35" s="13" t="s">
        <v>55</v>
      </c>
      <c r="C35" s="13"/>
      <c r="D35" s="13" t="s">
        <v>20</v>
      </c>
      <c r="E35" s="14"/>
      <c r="F35" s="113"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13" t="s">
        <v>58</v>
      </c>
      <c r="B36" s="13" t="s">
        <v>59</v>
      </c>
      <c r="C36" s="13"/>
      <c r="D36" s="13" t="s">
        <v>20</v>
      </c>
      <c r="E36" s="14"/>
      <c r="F36" s="113"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13" t="s">
        <v>58</v>
      </c>
      <c r="B37" s="13" t="s">
        <v>59</v>
      </c>
      <c r="C37" s="13"/>
      <c r="D37" s="13" t="s">
        <v>20</v>
      </c>
      <c r="E37" s="50"/>
      <c r="F37" s="113"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14" t="s">
        <v>75</v>
      </c>
      <c r="B72" s="114" t="s">
        <v>76</v>
      </c>
      <c r="C72" s="114" t="s">
        <v>77</v>
      </c>
      <c r="D72" s="114" t="s">
        <v>78</v>
      </c>
      <c r="E72" s="114" t="s">
        <v>79</v>
      </c>
      <c r="F72" s="114" t="s">
        <v>80</v>
      </c>
      <c r="G72" s="114" t="s">
        <v>81</v>
      </c>
      <c r="H72" s="114" t="s">
        <v>82</v>
      </c>
      <c r="I72" s="114"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13" t="s">
        <v>219</v>
      </c>
      <c r="B73" s="36" t="s">
        <v>84</v>
      </c>
      <c r="C73" s="13"/>
      <c r="D73" s="13"/>
      <c r="E73" s="14"/>
      <c r="F73" s="113"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13" t="s">
        <v>85</v>
      </c>
      <c r="B74" s="36" t="s">
        <v>86</v>
      </c>
      <c r="C74" s="13"/>
      <c r="D74" s="13"/>
      <c r="E74" s="14"/>
      <c r="F74" s="113"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13" t="s">
        <v>233</v>
      </c>
      <c r="B75" s="36" t="s">
        <v>86</v>
      </c>
      <c r="C75" s="13"/>
      <c r="D75" s="13"/>
      <c r="E75" s="14"/>
      <c r="F75" s="113"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13" t="s">
        <v>88</v>
      </c>
      <c r="B76" s="36" t="s">
        <v>86</v>
      </c>
      <c r="C76" s="13"/>
      <c r="D76" s="13"/>
      <c r="E76" s="14"/>
      <c r="F76" s="113" t="s">
        <v>31</v>
      </c>
      <c r="G76" s="15">
        <v>0</v>
      </c>
      <c r="H76" s="15">
        <v>0</v>
      </c>
      <c r="I76" s="16">
        <v>0</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8632.42</v>
      </c>
      <c r="I81" s="16">
        <f>SUMIF($B$73:$B$76,"FDA-3",$I$73:$I$76)</f>
        <v>8632.42</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15415.029999999999</v>
      </c>
      <c r="I83" s="42">
        <f>SUM(I78:I82)</f>
        <v>15415.029999999999</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14" t="s">
        <v>100</v>
      </c>
      <c r="C86" s="114" t="s">
        <v>101</v>
      </c>
      <c r="D86" s="114" t="s">
        <v>102</v>
      </c>
      <c r="E86" s="114" t="s">
        <v>103</v>
      </c>
      <c r="F86" s="114" t="s">
        <v>104</v>
      </c>
      <c r="G86" s="114" t="s">
        <v>105</v>
      </c>
      <c r="H86" s="114" t="s">
        <v>106</v>
      </c>
      <c r="I86" s="114"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13" t="s">
        <v>108</v>
      </c>
      <c r="B87" s="36" t="s">
        <v>109</v>
      </c>
      <c r="C87" s="13"/>
      <c r="D87" s="13"/>
      <c r="E87" s="14"/>
      <c r="F87" s="44" t="s">
        <v>110</v>
      </c>
      <c r="G87" s="15">
        <v>0</v>
      </c>
      <c r="H87" s="15">
        <v>1392.8</v>
      </c>
      <c r="I87" s="16">
        <v>1392.8</v>
      </c>
      <c r="J87" s="17"/>
      <c r="K87" s="17"/>
      <c r="L87" s="17"/>
      <c r="M87" s="17"/>
      <c r="N87" s="17"/>
      <c r="O87" s="17"/>
      <c r="P87" s="17"/>
      <c r="Q87" s="17"/>
      <c r="R87" s="6"/>
      <c r="S87" s="6"/>
      <c r="T87" s="6"/>
      <c r="U87" s="6"/>
      <c r="V87" s="6"/>
      <c r="W87" s="6"/>
      <c r="X87" s="6"/>
      <c r="Y87" s="6"/>
      <c r="Z87" s="6"/>
      <c r="AA87" s="6"/>
      <c r="AB87" s="6"/>
      <c r="AC87" s="6"/>
      <c r="AD87" s="6"/>
    </row>
    <row r="88" spans="1:30" customFormat="1">
      <c r="A88" s="113" t="s">
        <v>111</v>
      </c>
      <c r="B88" s="36" t="s">
        <v>109</v>
      </c>
      <c r="C88" s="13"/>
      <c r="D88" s="13"/>
      <c r="E88" s="14"/>
      <c r="F88" s="45" t="s">
        <v>112</v>
      </c>
      <c r="G88" s="15">
        <v>0</v>
      </c>
      <c r="H88" s="15">
        <v>1392.8</v>
      </c>
      <c r="I88" s="16">
        <f>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13" t="s">
        <v>114</v>
      </c>
      <c r="G89" s="15">
        <v>0</v>
      </c>
      <c r="H89" s="15">
        <v>1392.8</v>
      </c>
      <c r="I89" s="16">
        <f>SUM(G89:H89)</f>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SUM(G90:H90)</f>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SUM(G91:H91)</f>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SUM(G92:H92)</f>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5"/>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SUM(G94:H94)</f>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SUM(G95:H95)</f>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8356.7999999999993</v>
      </c>
      <c r="I97" s="52">
        <f>SUMIF(B$87:B$95,B97,I$87:I$95)</f>
        <v>8356.7999999999993</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8356.7999999999993</v>
      </c>
      <c r="I100" s="42">
        <f>SUM(I97:I99)</f>
        <v>8356.7999999999993</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23771.829999999998</v>
      </c>
      <c r="I103" s="42">
        <f>SUM(J69+I83+I100)</f>
        <v>23771.829999999998</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71:I71"/>
    <mergeCell ref="A1:J1"/>
    <mergeCell ref="A2:J2"/>
    <mergeCell ref="A3:J3"/>
    <mergeCell ref="B4:J4"/>
    <mergeCell ref="A5:J5"/>
    <mergeCell ref="A115:F115"/>
    <mergeCell ref="A85:I85"/>
    <mergeCell ref="A105:F105"/>
    <mergeCell ref="A106:F106"/>
    <mergeCell ref="A107:F107"/>
    <mergeCell ref="A108:F108"/>
    <mergeCell ref="A109:F109"/>
    <mergeCell ref="A110:F110"/>
    <mergeCell ref="A111:F111"/>
    <mergeCell ref="A112:F112"/>
    <mergeCell ref="A113:F113"/>
    <mergeCell ref="A114:F114"/>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76:F176"/>
    <mergeCell ref="A177:F177"/>
    <mergeCell ref="A178:F178"/>
    <mergeCell ref="A179:F179"/>
    <mergeCell ref="A180:F180"/>
  </mergeCells>
  <dataValidations count="3">
    <dataValidation type="list" allowBlank="1" sqref="B7:B36" xr:uid="{1A111C21-CB05-4509-B2FE-5DE2FAA14EB8}">
      <formula1>"DAS,DAS-1,DAS-2,DAS-3,DAS-4,DAS-5,CAA-1,CAA-2,CAA-3,CAA-4,CAA-5"</formula1>
    </dataValidation>
    <dataValidation type="list" allowBlank="1" sqref="B73:B76 B87:B95" xr:uid="{8CAA5235-0829-4FAC-A7E3-CA37B3695567}">
      <formula1>"FGS-1,FGS-2,FGS-3,FGA-1,FGA-2,FGA-3"</formula1>
    </dataValidation>
    <dataValidation type="list" allowBlank="1" sqref="D7:D36 D38:D40 D42:D44 D46:D48 D72:D75 D86:D94" xr:uid="{9CC79BD2-6248-4AC5-8EBC-483C85293DE4}">
      <formula1>"AGP,CLH,CLT,COM,CTD,CTI,DES,DISP,ELE,ESG,EST,EXM,EXQ,EXR,FRQ,REV,VAGO"</formula1>
    </dataValidation>
  </dataValidations>
  <pageMargins left="0.511811024" right="0.511811024" top="0.78740157499999996" bottom="0.78740157499999996" header="0.31496062000000002" footer="0.31496062000000002"/>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D80A4-D3CE-4278-8D35-A681EBF2B454}">
  <dimension ref="A1:AMJ1048568"/>
  <sheetViews>
    <sheetView workbookViewId="0">
      <selection activeCell="C16" sqref="C16"/>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244</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15" t="s">
        <v>5</v>
      </c>
      <c r="B6" s="115" t="s">
        <v>6</v>
      </c>
      <c r="C6" s="115" t="s">
        <v>7</v>
      </c>
      <c r="D6" s="115" t="s">
        <v>8</v>
      </c>
      <c r="E6" s="115" t="s">
        <v>9</v>
      </c>
      <c r="F6" s="115" t="s">
        <v>10</v>
      </c>
      <c r="G6" s="115" t="s">
        <v>11</v>
      </c>
      <c r="H6" s="115" t="s">
        <v>12</v>
      </c>
      <c r="I6" s="115" t="s">
        <v>13</v>
      </c>
      <c r="J6" s="115" t="s">
        <v>14</v>
      </c>
      <c r="K6" s="10"/>
      <c r="L6" s="11"/>
      <c r="M6" s="11"/>
      <c r="N6" s="11"/>
      <c r="O6" s="11"/>
      <c r="P6" s="11"/>
      <c r="Q6" s="11"/>
      <c r="R6" s="12"/>
      <c r="S6" s="12"/>
      <c r="T6" s="12"/>
      <c r="U6" s="12"/>
      <c r="V6" s="12"/>
      <c r="W6" s="12"/>
      <c r="X6" s="12"/>
      <c r="Y6" s="12"/>
      <c r="Z6" s="12"/>
      <c r="AA6" s="12"/>
      <c r="AB6" s="12"/>
      <c r="AC6" s="12"/>
      <c r="AD6" s="12"/>
    </row>
    <row r="7" spans="1:30" customFormat="1">
      <c r="A7" s="116" t="s">
        <v>15</v>
      </c>
      <c r="B7" s="13" t="s">
        <v>16</v>
      </c>
      <c r="C7" s="13"/>
      <c r="D7" s="13" t="s">
        <v>16</v>
      </c>
      <c r="E7" s="14"/>
      <c r="F7" s="116"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16" t="s">
        <v>240</v>
      </c>
      <c r="B8" s="13" t="s">
        <v>19</v>
      </c>
      <c r="C8" s="13"/>
      <c r="D8" s="13" t="s">
        <v>20</v>
      </c>
      <c r="E8" s="14"/>
      <c r="F8" s="116"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16" t="s">
        <v>22</v>
      </c>
      <c r="B9" s="13" t="s">
        <v>19</v>
      </c>
      <c r="C9" s="13"/>
      <c r="D9" s="13" t="s">
        <v>20</v>
      </c>
      <c r="E9" s="14"/>
      <c r="F9" s="116"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16" t="s">
        <v>23</v>
      </c>
      <c r="B10" s="13" t="s">
        <v>19</v>
      </c>
      <c r="C10" s="13"/>
      <c r="D10" s="13" t="s">
        <v>20</v>
      </c>
      <c r="E10" s="14"/>
      <c r="F10" s="116"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16" t="s">
        <v>235</v>
      </c>
      <c r="B11" s="13" t="s">
        <v>19</v>
      </c>
      <c r="C11" s="13"/>
      <c r="D11" s="13" t="s">
        <v>25</v>
      </c>
      <c r="E11" s="14"/>
      <c r="F11" s="116" t="s">
        <v>26</v>
      </c>
      <c r="G11" s="15">
        <v>0</v>
      </c>
      <c r="H11" s="15">
        <v>0</v>
      </c>
      <c r="I11" s="15">
        <v>8320</v>
      </c>
      <c r="J11" s="16">
        <f t="shared" si="0"/>
        <v>8320</v>
      </c>
      <c r="K11" s="17"/>
      <c r="L11" s="17"/>
      <c r="M11" s="17"/>
      <c r="N11" s="17"/>
      <c r="O11" s="17"/>
      <c r="P11" s="17"/>
      <c r="Q11" s="17"/>
      <c r="R11" s="6"/>
      <c r="S11" s="6"/>
      <c r="T11" s="6"/>
      <c r="U11" s="6"/>
      <c r="V11" s="6"/>
      <c r="W11" s="6"/>
      <c r="X11" s="6"/>
      <c r="Y11" s="6"/>
      <c r="Z11" s="6"/>
      <c r="AA11" s="6"/>
      <c r="AB11" s="6"/>
      <c r="AC11" s="6"/>
      <c r="AD11" s="6"/>
    </row>
    <row r="12" spans="1:30" customFormat="1">
      <c r="A12" s="116" t="s">
        <v>224</v>
      </c>
      <c r="B12" s="13" t="s">
        <v>19</v>
      </c>
      <c r="C12" s="13"/>
      <c r="D12" s="13" t="s">
        <v>20</v>
      </c>
      <c r="E12" s="14"/>
      <c r="F12" s="116"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16" t="s">
        <v>27</v>
      </c>
      <c r="B13" s="13" t="s">
        <v>28</v>
      </c>
      <c r="C13" s="13"/>
      <c r="D13" s="13" t="s">
        <v>20</v>
      </c>
      <c r="E13" s="14"/>
      <c r="F13" s="116"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16" t="s">
        <v>30</v>
      </c>
      <c r="B14" s="13" t="s">
        <v>28</v>
      </c>
      <c r="C14" s="13"/>
      <c r="D14" s="13" t="s">
        <v>20</v>
      </c>
      <c r="E14" s="14"/>
      <c r="F14" s="116"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16" t="s">
        <v>210</v>
      </c>
      <c r="B15" s="13" t="s">
        <v>28</v>
      </c>
      <c r="C15" s="13"/>
      <c r="D15" s="13" t="s">
        <v>20</v>
      </c>
      <c r="E15" s="14"/>
      <c r="F15" s="116"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16" t="s">
        <v>24</v>
      </c>
      <c r="B16" s="13" t="s">
        <v>28</v>
      </c>
      <c r="C16" s="13"/>
      <c r="D16" s="13" t="s">
        <v>20</v>
      </c>
      <c r="E16" s="14"/>
      <c r="F16" s="116"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16" t="s">
        <v>34</v>
      </c>
      <c r="B17" s="13" t="s">
        <v>35</v>
      </c>
      <c r="C17" s="13"/>
      <c r="D17" s="13" t="s">
        <v>20</v>
      </c>
      <c r="E17" s="14"/>
      <c r="F17" s="116" t="s">
        <v>31</v>
      </c>
      <c r="G17" s="15">
        <v>0</v>
      </c>
      <c r="H17" s="15">
        <v>1695.65</v>
      </c>
      <c r="I17" s="15">
        <v>0</v>
      </c>
      <c r="J17" s="16">
        <f t="shared" si="0"/>
        <v>1695.65</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16" t="s">
        <v>37</v>
      </c>
      <c r="B18" s="13" t="s">
        <v>35</v>
      </c>
      <c r="C18" s="13"/>
      <c r="D18" s="13" t="s">
        <v>20</v>
      </c>
      <c r="E18" s="14"/>
      <c r="F18" s="116"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16" t="s">
        <v>37</v>
      </c>
      <c r="B19" s="13" t="s">
        <v>35</v>
      </c>
      <c r="C19" s="13"/>
      <c r="D19" s="13" t="s">
        <v>20</v>
      </c>
      <c r="E19" s="14"/>
      <c r="F19" s="116"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16" t="s">
        <v>242</v>
      </c>
      <c r="B20" s="13" t="s">
        <v>35</v>
      </c>
      <c r="C20" s="13"/>
      <c r="D20" s="13" t="s">
        <v>20</v>
      </c>
      <c r="E20" s="14"/>
      <c r="F20" s="116"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16" t="s">
        <v>39</v>
      </c>
      <c r="B21" s="13" t="s">
        <v>40</v>
      </c>
      <c r="C21" s="13"/>
      <c r="D21" s="13" t="s">
        <v>20</v>
      </c>
      <c r="E21" s="14"/>
      <c r="F21" s="116"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16" t="s">
        <v>39</v>
      </c>
      <c r="B22" s="13" t="s">
        <v>40</v>
      </c>
      <c r="C22" s="13"/>
      <c r="D22" s="13" t="s">
        <v>20</v>
      </c>
      <c r="E22" s="14"/>
      <c r="F22" s="116"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16" t="s">
        <v>39</v>
      </c>
      <c r="B23" s="13" t="s">
        <v>40</v>
      </c>
      <c r="C23" s="13"/>
      <c r="D23" s="13" t="s">
        <v>20</v>
      </c>
      <c r="E23" s="14"/>
      <c r="F23" s="116"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16" t="s">
        <v>47</v>
      </c>
      <c r="B24" s="13" t="s">
        <v>40</v>
      </c>
      <c r="C24" s="13"/>
      <c r="D24" s="13" t="s">
        <v>20</v>
      </c>
      <c r="E24" s="14"/>
      <c r="F24" s="116"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16" t="s">
        <v>39</v>
      </c>
      <c r="B25" s="13" t="s">
        <v>40</v>
      </c>
      <c r="C25" s="13"/>
      <c r="D25" s="13" t="s">
        <v>20</v>
      </c>
      <c r="E25" s="14"/>
      <c r="F25" s="116"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16" t="s">
        <v>42</v>
      </c>
      <c r="B26" s="13" t="s">
        <v>43</v>
      </c>
      <c r="C26" s="13"/>
      <c r="D26" s="13" t="s">
        <v>20</v>
      </c>
      <c r="E26" s="14"/>
      <c r="F26" s="116"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16" t="s">
        <v>42</v>
      </c>
      <c r="B27" s="13" t="s">
        <v>43</v>
      </c>
      <c r="C27" s="13"/>
      <c r="D27" s="13" t="s">
        <v>20</v>
      </c>
      <c r="E27" s="14"/>
      <c r="F27" s="116"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16" t="s">
        <v>42</v>
      </c>
      <c r="B28" s="13" t="s">
        <v>43</v>
      </c>
      <c r="C28" s="13"/>
      <c r="D28" s="13" t="s">
        <v>20</v>
      </c>
      <c r="E28" s="14"/>
      <c r="F28" s="116"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16"/>
      <c r="B29" s="13"/>
      <c r="C29" s="13"/>
      <c r="D29" s="13"/>
      <c r="E29" s="14"/>
      <c r="F29" s="116"/>
      <c r="G29" s="15"/>
      <c r="H29" s="15"/>
      <c r="I29" s="15"/>
      <c r="J29" s="16"/>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16" t="s">
        <v>49</v>
      </c>
      <c r="B30" s="13" t="s">
        <v>50</v>
      </c>
      <c r="C30" s="13"/>
      <c r="D30" s="13" t="s">
        <v>20</v>
      </c>
      <c r="E30" s="14"/>
      <c r="F30" s="116"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16" t="s">
        <v>52</v>
      </c>
      <c r="B31" s="13" t="s">
        <v>50</v>
      </c>
      <c r="C31" s="13"/>
      <c r="D31" s="13" t="s">
        <v>20</v>
      </c>
      <c r="E31" s="14"/>
      <c r="F31" s="116"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16" t="s">
        <v>54</v>
      </c>
      <c r="B32" s="13" t="s">
        <v>55</v>
      </c>
      <c r="C32" s="13"/>
      <c r="D32" s="13" t="s">
        <v>20</v>
      </c>
      <c r="E32" s="14"/>
      <c r="F32" s="116"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16" t="s">
        <v>54</v>
      </c>
      <c r="B33" s="13" t="s">
        <v>55</v>
      </c>
      <c r="C33" s="13"/>
      <c r="D33" s="13" t="s">
        <v>20</v>
      </c>
      <c r="E33" s="14"/>
      <c r="F33" s="116" t="s">
        <v>223</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16" t="s">
        <v>57</v>
      </c>
      <c r="B34" s="13" t="s">
        <v>55</v>
      </c>
      <c r="C34" s="13"/>
      <c r="D34" s="13" t="s">
        <v>20</v>
      </c>
      <c r="E34" s="14"/>
      <c r="F34" s="116"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16" t="s">
        <v>57</v>
      </c>
      <c r="B35" s="13" t="s">
        <v>55</v>
      </c>
      <c r="C35" s="13"/>
      <c r="D35" s="13" t="s">
        <v>20</v>
      </c>
      <c r="E35" s="14"/>
      <c r="F35" s="116"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16" t="s">
        <v>58</v>
      </c>
      <c r="B36" s="13" t="s">
        <v>59</v>
      </c>
      <c r="C36" s="13"/>
      <c r="D36" s="13" t="s">
        <v>20</v>
      </c>
      <c r="E36" s="14"/>
      <c r="F36" s="116"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16" t="s">
        <v>58</v>
      </c>
      <c r="B37" s="13" t="s">
        <v>59</v>
      </c>
      <c r="C37" s="13"/>
      <c r="D37" s="13" t="s">
        <v>20</v>
      </c>
      <c r="E37" s="50"/>
      <c r="F37" s="116"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15" t="s">
        <v>75</v>
      </c>
      <c r="B72" s="115" t="s">
        <v>76</v>
      </c>
      <c r="C72" s="115" t="s">
        <v>77</v>
      </c>
      <c r="D72" s="115" t="s">
        <v>78</v>
      </c>
      <c r="E72" s="115" t="s">
        <v>79</v>
      </c>
      <c r="F72" s="115" t="s">
        <v>80</v>
      </c>
      <c r="G72" s="115" t="s">
        <v>81</v>
      </c>
      <c r="H72" s="115" t="s">
        <v>82</v>
      </c>
      <c r="I72" s="115"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16" t="s">
        <v>219</v>
      </c>
      <c r="B73" s="36" t="s">
        <v>84</v>
      </c>
      <c r="C73" s="13"/>
      <c r="D73" s="13"/>
      <c r="E73" s="14"/>
      <c r="F73" s="116"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16" t="s">
        <v>85</v>
      </c>
      <c r="B74" s="36" t="s">
        <v>86</v>
      </c>
      <c r="C74" s="13"/>
      <c r="D74" s="13"/>
      <c r="E74" s="14"/>
      <c r="F74" s="116"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16" t="s">
        <v>233</v>
      </c>
      <c r="B75" s="36" t="s">
        <v>86</v>
      </c>
      <c r="C75" s="13"/>
      <c r="D75" s="13"/>
      <c r="E75" s="14"/>
      <c r="F75" s="116"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16" t="s">
        <v>88</v>
      </c>
      <c r="B76" s="36" t="s">
        <v>86</v>
      </c>
      <c r="C76" s="13"/>
      <c r="D76" s="13"/>
      <c r="E76" s="14"/>
      <c r="F76" s="116" t="s">
        <v>31</v>
      </c>
      <c r="G76" s="15">
        <v>0</v>
      </c>
      <c r="H76" s="15">
        <v>0</v>
      </c>
      <c r="I76" s="16">
        <v>0</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8632.42</v>
      </c>
      <c r="I81" s="16">
        <f>SUMIF($B$73:$B$76,"FDA-3",$I$73:$I$76)</f>
        <v>8632.42</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15415.029999999999</v>
      </c>
      <c r="I83" s="42">
        <f>SUM(I78:I82)</f>
        <v>15415.029999999999</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15" t="s">
        <v>100</v>
      </c>
      <c r="C86" s="115" t="s">
        <v>101</v>
      </c>
      <c r="D86" s="115" t="s">
        <v>102</v>
      </c>
      <c r="E86" s="115" t="s">
        <v>103</v>
      </c>
      <c r="F86" s="115" t="s">
        <v>104</v>
      </c>
      <c r="G86" s="115" t="s">
        <v>105</v>
      </c>
      <c r="H86" s="115" t="s">
        <v>106</v>
      </c>
      <c r="I86" s="115"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16" t="s">
        <v>108</v>
      </c>
      <c r="B87" s="36" t="s">
        <v>109</v>
      </c>
      <c r="C87" s="13"/>
      <c r="D87" s="13"/>
      <c r="E87" s="14"/>
      <c r="F87" s="44" t="s">
        <v>110</v>
      </c>
      <c r="G87" s="15">
        <v>0</v>
      </c>
      <c r="H87" s="15">
        <v>1392.8</v>
      </c>
      <c r="I87" s="16">
        <v>1392.8</v>
      </c>
      <c r="J87" s="17"/>
      <c r="K87" s="17"/>
      <c r="L87" s="17"/>
      <c r="M87" s="17"/>
      <c r="N87" s="17"/>
      <c r="O87" s="17"/>
      <c r="P87" s="17"/>
      <c r="Q87" s="17"/>
      <c r="R87" s="6"/>
      <c r="S87" s="6"/>
      <c r="T87" s="6"/>
      <c r="U87" s="6"/>
      <c r="V87" s="6"/>
      <c r="W87" s="6"/>
      <c r="X87" s="6"/>
      <c r="Y87" s="6"/>
      <c r="Z87" s="6"/>
      <c r="AA87" s="6"/>
      <c r="AB87" s="6"/>
      <c r="AC87" s="6"/>
      <c r="AD87" s="6"/>
    </row>
    <row r="88" spans="1:30" customFormat="1">
      <c r="A88" s="116" t="s">
        <v>111</v>
      </c>
      <c r="B88" s="36" t="s">
        <v>109</v>
      </c>
      <c r="C88" s="13"/>
      <c r="D88" s="13"/>
      <c r="E88" s="14"/>
      <c r="F88" s="45" t="s">
        <v>112</v>
      </c>
      <c r="G88" s="15">
        <v>0</v>
      </c>
      <c r="H88" s="15">
        <v>1392.8</v>
      </c>
      <c r="I88" s="16">
        <f>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16" t="s">
        <v>114</v>
      </c>
      <c r="G89" s="15">
        <v>0</v>
      </c>
      <c r="H89" s="15">
        <v>1392.8</v>
      </c>
      <c r="I89" s="16">
        <f>SUM(G89:H89)</f>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SUM(G90:H90)</f>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SUM(G91:H91)</f>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SUM(G92:H92)</f>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5"/>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SUM(G94:H94)</f>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SUM(G95:H95)</f>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8356.7999999999993</v>
      </c>
      <c r="I97" s="52">
        <f>SUMIF(B$87:B$95,B97,I$87:I$95)</f>
        <v>8356.7999999999993</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8356.7999999999993</v>
      </c>
      <c r="I100" s="42">
        <f>SUM(I97:I99)</f>
        <v>8356.7999999999993</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23771.829999999998</v>
      </c>
      <c r="I103" s="42">
        <f>SUM(J69+I83+I100)</f>
        <v>23771.829999999998</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176:F176"/>
    <mergeCell ref="A177:F177"/>
    <mergeCell ref="A178:F178"/>
    <mergeCell ref="A179:F179"/>
    <mergeCell ref="A180:F180"/>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15:F115"/>
    <mergeCell ref="A85:I85"/>
    <mergeCell ref="A105:F105"/>
    <mergeCell ref="A106:F106"/>
    <mergeCell ref="A107:F107"/>
    <mergeCell ref="A108:F108"/>
    <mergeCell ref="A109:F109"/>
    <mergeCell ref="A110:F110"/>
    <mergeCell ref="A111:F111"/>
    <mergeCell ref="A112:F112"/>
    <mergeCell ref="A113:F113"/>
    <mergeCell ref="A114:F114"/>
    <mergeCell ref="A71:I71"/>
    <mergeCell ref="A1:J1"/>
    <mergeCell ref="A2:J2"/>
    <mergeCell ref="A3:J3"/>
    <mergeCell ref="B4:J4"/>
    <mergeCell ref="A5:J5"/>
  </mergeCells>
  <dataValidations count="3">
    <dataValidation type="list" allowBlank="1" sqref="D7:D36 D38:D40 D42:D44 D46:D48 D72:D75 D86:D94" xr:uid="{E6723571-1B23-4EE4-BB66-7A3F5D3B0242}">
      <formula1>"AGP,CLH,CLT,COM,CTD,CTI,DES,DISP,ELE,ESG,EST,EXM,EXQ,EXR,FRQ,REV,VAGO"</formula1>
    </dataValidation>
    <dataValidation type="list" allowBlank="1" sqref="B73:B76 B87:B95" xr:uid="{B93537B9-712E-4BD1-A386-05B1F98D9BF8}">
      <formula1>"FGS-1,FGS-2,FGS-3,FGA-1,FGA-2,FGA-3"</formula1>
    </dataValidation>
    <dataValidation type="list" allowBlank="1" sqref="B7:B36" xr:uid="{F93CE28C-2D87-4CA3-97C4-A12260C29F02}">
      <formula1>"DAS,DAS-1,DAS-2,DAS-3,DAS-4,DAS-5,CAA-1,CAA-2,CAA-3,CAA-4,CAA-5"</formula1>
    </dataValidation>
  </dataValidations>
  <pageMargins left="0.511811024" right="0.511811024" top="0.78740157499999996" bottom="0.78740157499999996" header="0.31496062000000002" footer="0.31496062000000002"/>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01CE2-AC57-467E-A92D-0CE64CC0A61A}">
  <dimension ref="A1:AMJ1048568"/>
  <sheetViews>
    <sheetView workbookViewId="0">
      <selection activeCell="F53" sqref="F53"/>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244</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17" t="s">
        <v>5</v>
      </c>
      <c r="B6" s="117" t="s">
        <v>6</v>
      </c>
      <c r="C6" s="117" t="s">
        <v>7</v>
      </c>
      <c r="D6" s="117" t="s">
        <v>8</v>
      </c>
      <c r="E6" s="117" t="s">
        <v>9</v>
      </c>
      <c r="F6" s="117" t="s">
        <v>10</v>
      </c>
      <c r="G6" s="117" t="s">
        <v>11</v>
      </c>
      <c r="H6" s="117" t="s">
        <v>12</v>
      </c>
      <c r="I6" s="117" t="s">
        <v>13</v>
      </c>
      <c r="J6" s="117" t="s">
        <v>14</v>
      </c>
      <c r="K6" s="10"/>
      <c r="L6" s="11"/>
      <c r="M6" s="11"/>
      <c r="N6" s="11"/>
      <c r="O6" s="11"/>
      <c r="P6" s="11"/>
      <c r="Q6" s="11"/>
      <c r="R6" s="12"/>
      <c r="S6" s="12"/>
      <c r="T6" s="12"/>
      <c r="U6" s="12"/>
      <c r="V6" s="12"/>
      <c r="W6" s="12"/>
      <c r="X6" s="12"/>
      <c r="Y6" s="12"/>
      <c r="Z6" s="12"/>
      <c r="AA6" s="12"/>
      <c r="AB6" s="12"/>
      <c r="AC6" s="12"/>
      <c r="AD6" s="12"/>
    </row>
    <row r="7" spans="1:30" customFormat="1">
      <c r="A7" s="118" t="s">
        <v>15</v>
      </c>
      <c r="B7" s="13" t="s">
        <v>16</v>
      </c>
      <c r="C7" s="13"/>
      <c r="D7" s="13" t="s">
        <v>16</v>
      </c>
      <c r="E7" s="14"/>
      <c r="F7" s="118"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18" t="s">
        <v>240</v>
      </c>
      <c r="B8" s="13" t="s">
        <v>19</v>
      </c>
      <c r="C8" s="13"/>
      <c r="D8" s="13" t="s">
        <v>20</v>
      </c>
      <c r="E8" s="14"/>
      <c r="F8" s="118"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18" t="s">
        <v>22</v>
      </c>
      <c r="B9" s="13" t="s">
        <v>19</v>
      </c>
      <c r="C9" s="13"/>
      <c r="D9" s="13" t="s">
        <v>20</v>
      </c>
      <c r="E9" s="14"/>
      <c r="F9" s="118"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18" t="s">
        <v>23</v>
      </c>
      <c r="B10" s="13" t="s">
        <v>19</v>
      </c>
      <c r="C10" s="13"/>
      <c r="D10" s="13" t="s">
        <v>20</v>
      </c>
      <c r="E10" s="14"/>
      <c r="F10" s="118"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18" t="s">
        <v>235</v>
      </c>
      <c r="B11" s="13" t="s">
        <v>19</v>
      </c>
      <c r="C11" s="13"/>
      <c r="D11" s="13" t="s">
        <v>25</v>
      </c>
      <c r="E11" s="14"/>
      <c r="F11" s="118" t="s">
        <v>26</v>
      </c>
      <c r="G11" s="15">
        <v>0</v>
      </c>
      <c r="H11" s="15">
        <v>0</v>
      </c>
      <c r="I11" s="15">
        <v>10400</v>
      </c>
      <c r="J11" s="16">
        <f t="shared" si="0"/>
        <v>10400</v>
      </c>
      <c r="K11" s="17"/>
      <c r="L11" s="17"/>
      <c r="M11" s="17"/>
      <c r="N11" s="17"/>
      <c r="O11" s="17"/>
      <c r="P11" s="17"/>
      <c r="Q11" s="17"/>
      <c r="R11" s="6"/>
      <c r="S11" s="6"/>
      <c r="T11" s="6"/>
      <c r="U11" s="6"/>
      <c r="V11" s="6"/>
      <c r="W11" s="6"/>
      <c r="X11" s="6"/>
      <c r="Y11" s="6"/>
      <c r="Z11" s="6"/>
      <c r="AA11" s="6"/>
      <c r="AB11" s="6"/>
      <c r="AC11" s="6"/>
      <c r="AD11" s="6"/>
    </row>
    <row r="12" spans="1:30" customFormat="1">
      <c r="A12" s="118" t="s">
        <v>224</v>
      </c>
      <c r="B12" s="13" t="s">
        <v>19</v>
      </c>
      <c r="C12" s="13"/>
      <c r="D12" s="13" t="s">
        <v>20</v>
      </c>
      <c r="E12" s="14"/>
      <c r="F12" s="118"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18" t="s">
        <v>27</v>
      </c>
      <c r="B13" s="13" t="s">
        <v>28</v>
      </c>
      <c r="C13" s="13"/>
      <c r="D13" s="13" t="s">
        <v>20</v>
      </c>
      <c r="E13" s="14"/>
      <c r="F13" s="118"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18" t="s">
        <v>30</v>
      </c>
      <c r="B14" s="13" t="s">
        <v>28</v>
      </c>
      <c r="C14" s="13"/>
      <c r="D14" s="13" t="s">
        <v>20</v>
      </c>
      <c r="E14" s="14"/>
      <c r="F14" s="118"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18" t="s">
        <v>210</v>
      </c>
      <c r="B15" s="13" t="s">
        <v>28</v>
      </c>
      <c r="C15" s="13"/>
      <c r="D15" s="13" t="s">
        <v>20</v>
      </c>
      <c r="E15" s="14"/>
      <c r="F15" s="118"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18" t="s">
        <v>24</v>
      </c>
      <c r="B16" s="13" t="s">
        <v>28</v>
      </c>
      <c r="C16" s="13"/>
      <c r="D16" s="13" t="s">
        <v>20</v>
      </c>
      <c r="E16" s="14"/>
      <c r="F16" s="118"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18" t="s">
        <v>34</v>
      </c>
      <c r="B17" s="13" t="s">
        <v>35</v>
      </c>
      <c r="C17" s="13"/>
      <c r="D17" s="13" t="s">
        <v>20</v>
      </c>
      <c r="E17" s="14"/>
      <c r="F17" s="118" t="s">
        <v>31</v>
      </c>
      <c r="G17" s="15">
        <v>0</v>
      </c>
      <c r="H17" s="15">
        <v>1695.65</v>
      </c>
      <c r="I17" s="15">
        <v>0</v>
      </c>
      <c r="J17" s="16">
        <f t="shared" si="0"/>
        <v>1695.65</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18" t="s">
        <v>37</v>
      </c>
      <c r="B18" s="13" t="s">
        <v>35</v>
      </c>
      <c r="C18" s="13"/>
      <c r="D18" s="13" t="s">
        <v>20</v>
      </c>
      <c r="E18" s="14"/>
      <c r="F18" s="118"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18" t="s">
        <v>37</v>
      </c>
      <c r="B19" s="13" t="s">
        <v>35</v>
      </c>
      <c r="C19" s="13"/>
      <c r="D19" s="13" t="s">
        <v>20</v>
      </c>
      <c r="E19" s="14"/>
      <c r="F19" s="118"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18" t="s">
        <v>242</v>
      </c>
      <c r="B20" s="13" t="s">
        <v>35</v>
      </c>
      <c r="C20" s="13"/>
      <c r="D20" s="13" t="s">
        <v>20</v>
      </c>
      <c r="E20" s="14"/>
      <c r="F20" s="118"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18" t="s">
        <v>39</v>
      </c>
      <c r="B21" s="13" t="s">
        <v>40</v>
      </c>
      <c r="C21" s="13"/>
      <c r="D21" s="13" t="s">
        <v>20</v>
      </c>
      <c r="E21" s="14"/>
      <c r="F21" s="118"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18" t="s">
        <v>39</v>
      </c>
      <c r="B22" s="13" t="s">
        <v>40</v>
      </c>
      <c r="C22" s="13"/>
      <c r="D22" s="13" t="s">
        <v>20</v>
      </c>
      <c r="E22" s="14"/>
      <c r="F22" s="118"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18" t="s">
        <v>39</v>
      </c>
      <c r="B23" s="13" t="s">
        <v>40</v>
      </c>
      <c r="C23" s="13"/>
      <c r="D23" s="13" t="s">
        <v>20</v>
      </c>
      <c r="E23" s="14"/>
      <c r="F23" s="118"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18" t="s">
        <v>47</v>
      </c>
      <c r="B24" s="13" t="s">
        <v>40</v>
      </c>
      <c r="C24" s="13"/>
      <c r="D24" s="13" t="s">
        <v>20</v>
      </c>
      <c r="E24" s="14"/>
      <c r="F24" s="118"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18" t="s">
        <v>39</v>
      </c>
      <c r="B25" s="13" t="s">
        <v>40</v>
      </c>
      <c r="C25" s="13"/>
      <c r="D25" s="13" t="s">
        <v>20</v>
      </c>
      <c r="E25" s="14"/>
      <c r="F25" s="118"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18" t="s">
        <v>42</v>
      </c>
      <c r="B26" s="13" t="s">
        <v>43</v>
      </c>
      <c r="C26" s="13"/>
      <c r="D26" s="13" t="s">
        <v>20</v>
      </c>
      <c r="E26" s="14"/>
      <c r="F26" s="118"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18" t="s">
        <v>42</v>
      </c>
      <c r="B27" s="13" t="s">
        <v>43</v>
      </c>
      <c r="C27" s="13"/>
      <c r="D27" s="13" t="s">
        <v>20</v>
      </c>
      <c r="E27" s="14"/>
      <c r="F27" s="118"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18" t="s">
        <v>42</v>
      </c>
      <c r="B28" s="13" t="s">
        <v>43</v>
      </c>
      <c r="C28" s="13"/>
      <c r="D28" s="13" t="s">
        <v>20</v>
      </c>
      <c r="E28" s="14"/>
      <c r="F28" s="118"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18"/>
      <c r="B29" s="13"/>
      <c r="C29" s="13"/>
      <c r="D29" s="13"/>
      <c r="E29" s="14"/>
      <c r="F29" s="118"/>
      <c r="G29" s="15"/>
      <c r="H29" s="15"/>
      <c r="I29" s="15"/>
      <c r="J29" s="16"/>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18" t="s">
        <v>49</v>
      </c>
      <c r="B30" s="13" t="s">
        <v>50</v>
      </c>
      <c r="C30" s="13"/>
      <c r="D30" s="13" t="s">
        <v>20</v>
      </c>
      <c r="E30" s="14"/>
      <c r="F30" s="118"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18" t="s">
        <v>52</v>
      </c>
      <c r="B31" s="13" t="s">
        <v>50</v>
      </c>
      <c r="C31" s="13"/>
      <c r="D31" s="13" t="s">
        <v>20</v>
      </c>
      <c r="E31" s="14"/>
      <c r="F31" s="118"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18" t="s">
        <v>54</v>
      </c>
      <c r="B32" s="13" t="s">
        <v>55</v>
      </c>
      <c r="C32" s="13"/>
      <c r="D32" s="13" t="s">
        <v>20</v>
      </c>
      <c r="E32" s="14"/>
      <c r="F32" s="118"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18" t="s">
        <v>54</v>
      </c>
      <c r="B33" s="13" t="s">
        <v>55</v>
      </c>
      <c r="C33" s="13"/>
      <c r="D33" s="13" t="s">
        <v>20</v>
      </c>
      <c r="E33" s="14"/>
      <c r="F33" s="118" t="s">
        <v>246</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18" t="s">
        <v>57</v>
      </c>
      <c r="B34" s="13" t="s">
        <v>55</v>
      </c>
      <c r="C34" s="13"/>
      <c r="D34" s="13" t="s">
        <v>20</v>
      </c>
      <c r="E34" s="14"/>
      <c r="F34" s="118"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18" t="s">
        <v>57</v>
      </c>
      <c r="B35" s="13" t="s">
        <v>55</v>
      </c>
      <c r="C35" s="13"/>
      <c r="D35" s="13" t="s">
        <v>20</v>
      </c>
      <c r="E35" s="14"/>
      <c r="F35" s="118"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18" t="s">
        <v>58</v>
      </c>
      <c r="B36" s="13" t="s">
        <v>59</v>
      </c>
      <c r="C36" s="13"/>
      <c r="D36" s="13" t="s">
        <v>20</v>
      </c>
      <c r="E36" s="14"/>
      <c r="F36" s="118"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18" t="s">
        <v>58</v>
      </c>
      <c r="B37" s="13" t="s">
        <v>59</v>
      </c>
      <c r="C37" s="13"/>
      <c r="D37" s="13" t="s">
        <v>20</v>
      </c>
      <c r="E37" s="50"/>
      <c r="F37" s="118"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17" t="s">
        <v>75</v>
      </c>
      <c r="B72" s="117" t="s">
        <v>76</v>
      </c>
      <c r="C72" s="117" t="s">
        <v>77</v>
      </c>
      <c r="D72" s="117" t="s">
        <v>78</v>
      </c>
      <c r="E72" s="117" t="s">
        <v>79</v>
      </c>
      <c r="F72" s="117" t="s">
        <v>80</v>
      </c>
      <c r="G72" s="117" t="s">
        <v>81</v>
      </c>
      <c r="H72" s="117" t="s">
        <v>82</v>
      </c>
      <c r="I72" s="117"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18" t="s">
        <v>219</v>
      </c>
      <c r="B73" s="36" t="s">
        <v>84</v>
      </c>
      <c r="C73" s="13"/>
      <c r="D73" s="13"/>
      <c r="E73" s="14"/>
      <c r="F73" s="118"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18" t="s">
        <v>85</v>
      </c>
      <c r="B74" s="36" t="s">
        <v>86</v>
      </c>
      <c r="C74" s="13"/>
      <c r="D74" s="13"/>
      <c r="E74" s="14"/>
      <c r="F74" s="118"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18" t="s">
        <v>233</v>
      </c>
      <c r="B75" s="36" t="s">
        <v>86</v>
      </c>
      <c r="C75" s="13"/>
      <c r="D75" s="13"/>
      <c r="E75" s="14"/>
      <c r="F75" s="118"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18" t="s">
        <v>88</v>
      </c>
      <c r="B76" s="36" t="s">
        <v>86</v>
      </c>
      <c r="C76" s="13"/>
      <c r="D76" s="13"/>
      <c r="E76" s="14"/>
      <c r="F76" s="118" t="s">
        <v>31</v>
      </c>
      <c r="G76" s="15">
        <v>0</v>
      </c>
      <c r="H76" s="15">
        <v>0</v>
      </c>
      <c r="I76" s="16">
        <v>0</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8632.42</v>
      </c>
      <c r="I81" s="16">
        <f>SUMIF($B$73:$B$76,"FDA-3",$I$73:$I$76)</f>
        <v>8632.42</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15415.029999999999</v>
      </c>
      <c r="I83" s="42">
        <f>SUM(I78:I82)</f>
        <v>15415.029999999999</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17" t="s">
        <v>100</v>
      </c>
      <c r="C86" s="117" t="s">
        <v>101</v>
      </c>
      <c r="D86" s="117" t="s">
        <v>102</v>
      </c>
      <c r="E86" s="117" t="s">
        <v>103</v>
      </c>
      <c r="F86" s="117" t="s">
        <v>104</v>
      </c>
      <c r="G86" s="117" t="s">
        <v>105</v>
      </c>
      <c r="H86" s="117" t="s">
        <v>106</v>
      </c>
      <c r="I86" s="117"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18" t="s">
        <v>108</v>
      </c>
      <c r="B87" s="36" t="s">
        <v>109</v>
      </c>
      <c r="C87" s="13"/>
      <c r="D87" s="13"/>
      <c r="E87" s="14"/>
      <c r="F87" s="44" t="s">
        <v>110</v>
      </c>
      <c r="G87" s="15">
        <v>0</v>
      </c>
      <c r="H87" s="15">
        <v>1392.8</v>
      </c>
      <c r="I87" s="16">
        <v>1392.8</v>
      </c>
      <c r="J87" s="17"/>
      <c r="K87" s="17"/>
      <c r="L87" s="17"/>
      <c r="M87" s="17"/>
      <c r="N87" s="17"/>
      <c r="O87" s="17"/>
      <c r="P87" s="17"/>
      <c r="Q87" s="17"/>
      <c r="R87" s="6"/>
      <c r="S87" s="6"/>
      <c r="T87" s="6"/>
      <c r="U87" s="6"/>
      <c r="V87" s="6"/>
      <c r="W87" s="6"/>
      <c r="X87" s="6"/>
      <c r="Y87" s="6"/>
      <c r="Z87" s="6"/>
      <c r="AA87" s="6"/>
      <c r="AB87" s="6"/>
      <c r="AC87" s="6"/>
      <c r="AD87" s="6"/>
    </row>
    <row r="88" spans="1:30" customFormat="1">
      <c r="A88" s="118" t="s">
        <v>111</v>
      </c>
      <c r="B88" s="36" t="s">
        <v>109</v>
      </c>
      <c r="C88" s="13"/>
      <c r="D88" s="13"/>
      <c r="E88" s="14"/>
      <c r="F88" s="45" t="s">
        <v>112</v>
      </c>
      <c r="G88" s="15">
        <v>0</v>
      </c>
      <c r="H88" s="15">
        <v>1392.8</v>
      </c>
      <c r="I88" s="16">
        <f>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18" t="s">
        <v>114</v>
      </c>
      <c r="G89" s="15">
        <v>0</v>
      </c>
      <c r="H89" s="15">
        <v>1392.8</v>
      </c>
      <c r="I89" s="16">
        <f>SUM(G89:H89)</f>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SUM(G90:H90)</f>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SUM(G91:H91)</f>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SUM(G92:H92)</f>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5"/>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SUM(G94:H94)</f>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SUM(G95:H95)</f>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8356.7999999999993</v>
      </c>
      <c r="I97" s="52">
        <f>SUMIF(B$87:B$95,B97,I$87:I$95)</f>
        <v>8356.7999999999993</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8356.7999999999993</v>
      </c>
      <c r="I100" s="42">
        <f>SUM(I97:I99)</f>
        <v>8356.7999999999993</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23771.829999999998</v>
      </c>
      <c r="I103" s="42">
        <f>SUM(J69+I83+I100)</f>
        <v>23771.829999999998</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176:F176"/>
    <mergeCell ref="A177:F177"/>
    <mergeCell ref="A178:F178"/>
    <mergeCell ref="A179:F179"/>
    <mergeCell ref="A180:F180"/>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15:F115"/>
    <mergeCell ref="A85:I85"/>
    <mergeCell ref="A105:F105"/>
    <mergeCell ref="A106:F106"/>
    <mergeCell ref="A107:F107"/>
    <mergeCell ref="A108:F108"/>
    <mergeCell ref="A109:F109"/>
    <mergeCell ref="A110:F110"/>
    <mergeCell ref="A111:F111"/>
    <mergeCell ref="A112:F112"/>
    <mergeCell ref="A113:F113"/>
    <mergeCell ref="A114:F114"/>
    <mergeCell ref="A71:I71"/>
    <mergeCell ref="A1:J1"/>
    <mergeCell ref="A2:J2"/>
    <mergeCell ref="A3:J3"/>
    <mergeCell ref="B4:J4"/>
    <mergeCell ref="A5:J5"/>
  </mergeCells>
  <dataValidations count="3">
    <dataValidation type="list" allowBlank="1" sqref="B7:B36" xr:uid="{B9814172-06CD-4C92-BC26-AD4E58CC2821}">
      <formula1>"DAS,DAS-1,DAS-2,DAS-3,DAS-4,DAS-5,CAA-1,CAA-2,CAA-3,CAA-4,CAA-5"</formula1>
    </dataValidation>
    <dataValidation type="list" allowBlank="1" sqref="B73:B76 B87:B95" xr:uid="{F4EDA425-283B-4D99-A688-80759886DC83}">
      <formula1>"FGS-1,FGS-2,FGS-3,FGA-1,FGA-2,FGA-3"</formula1>
    </dataValidation>
    <dataValidation type="list" allowBlank="1" sqref="D7:D36 D38:D40 D42:D44 D46:D48 D72:D75 D86:D94" xr:uid="{8E171629-732F-4A24-9A7C-EE16CC65B636}">
      <formula1>"AGP,CLH,CLT,COM,CTD,CTI,DES,DISP,ELE,ESG,EST,EXM,EXQ,EXR,FRQ,REV,VAGO"</formula1>
    </dataValidation>
  </dataValidations>
  <pageMargins left="0.511811024" right="0.511811024" top="0.78740157499999996" bottom="0.78740157499999996" header="0.31496062000000002" footer="0.31496062000000002"/>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44359-6747-461A-A620-F30FD1E18F2F}">
  <dimension ref="A1:AMJ1048568"/>
  <sheetViews>
    <sheetView topLeftCell="A65" workbookViewId="0">
      <selection activeCell="F51" sqref="F51"/>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244</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20" t="s">
        <v>5</v>
      </c>
      <c r="B6" s="120" t="s">
        <v>6</v>
      </c>
      <c r="C6" s="120" t="s">
        <v>7</v>
      </c>
      <c r="D6" s="120" t="s">
        <v>8</v>
      </c>
      <c r="E6" s="120" t="s">
        <v>9</v>
      </c>
      <c r="F6" s="120" t="s">
        <v>10</v>
      </c>
      <c r="G6" s="120" t="s">
        <v>11</v>
      </c>
      <c r="H6" s="120" t="s">
        <v>12</v>
      </c>
      <c r="I6" s="120" t="s">
        <v>13</v>
      </c>
      <c r="J6" s="120" t="s">
        <v>14</v>
      </c>
      <c r="K6" s="10"/>
      <c r="L6" s="11"/>
      <c r="M6" s="11"/>
      <c r="N6" s="11"/>
      <c r="O6" s="11"/>
      <c r="P6" s="11"/>
      <c r="Q6" s="11"/>
      <c r="R6" s="12"/>
      <c r="S6" s="12"/>
      <c r="T6" s="12"/>
      <c r="U6" s="12"/>
      <c r="V6" s="12"/>
      <c r="W6" s="12"/>
      <c r="X6" s="12"/>
      <c r="Y6" s="12"/>
      <c r="Z6" s="12"/>
      <c r="AA6" s="12"/>
      <c r="AB6" s="12"/>
      <c r="AC6" s="12"/>
      <c r="AD6" s="12"/>
    </row>
    <row r="7" spans="1:30" customFormat="1">
      <c r="A7" s="119" t="s">
        <v>15</v>
      </c>
      <c r="B7" s="13" t="s">
        <v>16</v>
      </c>
      <c r="C7" s="13"/>
      <c r="D7" s="13" t="s">
        <v>16</v>
      </c>
      <c r="E7" s="14"/>
      <c r="F7" s="119"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19" t="s">
        <v>240</v>
      </c>
      <c r="B8" s="13" t="s">
        <v>19</v>
      </c>
      <c r="C8" s="13"/>
      <c r="D8" s="13" t="s">
        <v>20</v>
      </c>
      <c r="E8" s="14"/>
      <c r="F8" s="119"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19" t="s">
        <v>22</v>
      </c>
      <c r="B9" s="13" t="s">
        <v>19</v>
      </c>
      <c r="C9" s="13"/>
      <c r="D9" s="13" t="s">
        <v>20</v>
      </c>
      <c r="E9" s="14"/>
      <c r="F9" s="119"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19" t="s">
        <v>23</v>
      </c>
      <c r="B10" s="13" t="s">
        <v>19</v>
      </c>
      <c r="C10" s="13"/>
      <c r="D10" s="13" t="s">
        <v>20</v>
      </c>
      <c r="E10" s="14"/>
      <c r="F10" s="119"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19" t="s">
        <v>235</v>
      </c>
      <c r="B11" s="13" t="s">
        <v>19</v>
      </c>
      <c r="C11" s="13"/>
      <c r="D11" s="13" t="s">
        <v>25</v>
      </c>
      <c r="E11" s="14"/>
      <c r="F11" s="119" t="s">
        <v>26</v>
      </c>
      <c r="G11" s="15">
        <v>0</v>
      </c>
      <c r="H11" s="15">
        <v>0</v>
      </c>
      <c r="I11" s="15">
        <v>10400</v>
      </c>
      <c r="J11" s="16">
        <f t="shared" si="0"/>
        <v>10400</v>
      </c>
      <c r="K11" s="17"/>
      <c r="L11" s="17"/>
      <c r="M11" s="17"/>
      <c r="N11" s="17"/>
      <c r="O11" s="17"/>
      <c r="P11" s="17"/>
      <c r="Q11" s="17"/>
      <c r="R11" s="6"/>
      <c r="S11" s="6"/>
      <c r="T11" s="6"/>
      <c r="U11" s="6"/>
      <c r="V11" s="6"/>
      <c r="W11" s="6"/>
      <c r="X11" s="6"/>
      <c r="Y11" s="6"/>
      <c r="Z11" s="6"/>
      <c r="AA11" s="6"/>
      <c r="AB11" s="6"/>
      <c r="AC11" s="6"/>
      <c r="AD11" s="6"/>
    </row>
    <row r="12" spans="1:30" customFormat="1">
      <c r="A12" s="119" t="s">
        <v>224</v>
      </c>
      <c r="B12" s="13" t="s">
        <v>19</v>
      </c>
      <c r="C12" s="13"/>
      <c r="D12" s="13" t="s">
        <v>20</v>
      </c>
      <c r="E12" s="14"/>
      <c r="F12" s="119"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19" t="s">
        <v>27</v>
      </c>
      <c r="B13" s="13" t="s">
        <v>28</v>
      </c>
      <c r="C13" s="13"/>
      <c r="D13" s="13" t="s">
        <v>20</v>
      </c>
      <c r="E13" s="14"/>
      <c r="F13" s="119"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19" t="s">
        <v>30</v>
      </c>
      <c r="B14" s="13" t="s">
        <v>28</v>
      </c>
      <c r="C14" s="13"/>
      <c r="D14" s="13" t="s">
        <v>20</v>
      </c>
      <c r="E14" s="14"/>
      <c r="F14" s="119"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19" t="s">
        <v>210</v>
      </c>
      <c r="B15" s="13" t="s">
        <v>28</v>
      </c>
      <c r="C15" s="13"/>
      <c r="D15" s="13" t="s">
        <v>20</v>
      </c>
      <c r="E15" s="14"/>
      <c r="F15" s="119"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19" t="s">
        <v>24</v>
      </c>
      <c r="B16" s="13" t="s">
        <v>28</v>
      </c>
      <c r="C16" s="13"/>
      <c r="D16" s="13" t="s">
        <v>20</v>
      </c>
      <c r="E16" s="14"/>
      <c r="F16" s="119"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19" t="s">
        <v>34</v>
      </c>
      <c r="B17" s="13" t="s">
        <v>35</v>
      </c>
      <c r="C17" s="13"/>
      <c r="D17" s="13" t="s">
        <v>20</v>
      </c>
      <c r="E17" s="14"/>
      <c r="F17" s="119" t="s">
        <v>31</v>
      </c>
      <c r="G17" s="15">
        <v>0</v>
      </c>
      <c r="H17" s="15">
        <v>1695.65</v>
      </c>
      <c r="I17" s="15">
        <v>0</v>
      </c>
      <c r="J17" s="16">
        <f t="shared" si="0"/>
        <v>1695.65</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19" t="s">
        <v>37</v>
      </c>
      <c r="B18" s="13" t="s">
        <v>35</v>
      </c>
      <c r="C18" s="13"/>
      <c r="D18" s="13" t="s">
        <v>20</v>
      </c>
      <c r="E18" s="14"/>
      <c r="F18" s="119"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19" t="s">
        <v>37</v>
      </c>
      <c r="B19" s="13" t="s">
        <v>35</v>
      </c>
      <c r="C19" s="13"/>
      <c r="D19" s="13" t="s">
        <v>20</v>
      </c>
      <c r="E19" s="14"/>
      <c r="F19" s="119"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19" t="s">
        <v>242</v>
      </c>
      <c r="B20" s="13" t="s">
        <v>35</v>
      </c>
      <c r="C20" s="13"/>
      <c r="D20" s="13" t="s">
        <v>20</v>
      </c>
      <c r="E20" s="14"/>
      <c r="F20" s="119"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19" t="s">
        <v>39</v>
      </c>
      <c r="B21" s="13" t="s">
        <v>40</v>
      </c>
      <c r="C21" s="13"/>
      <c r="D21" s="13" t="s">
        <v>20</v>
      </c>
      <c r="E21" s="14"/>
      <c r="F21" s="119"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19" t="s">
        <v>39</v>
      </c>
      <c r="B22" s="13" t="s">
        <v>40</v>
      </c>
      <c r="C22" s="13"/>
      <c r="D22" s="13" t="s">
        <v>20</v>
      </c>
      <c r="E22" s="14"/>
      <c r="F22" s="119"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19" t="s">
        <v>39</v>
      </c>
      <c r="B23" s="13" t="s">
        <v>40</v>
      </c>
      <c r="C23" s="13"/>
      <c r="D23" s="13" t="s">
        <v>20</v>
      </c>
      <c r="E23" s="14"/>
      <c r="F23" s="119"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19" t="s">
        <v>47</v>
      </c>
      <c r="B24" s="13" t="s">
        <v>40</v>
      </c>
      <c r="C24" s="13"/>
      <c r="D24" s="13" t="s">
        <v>20</v>
      </c>
      <c r="E24" s="14"/>
      <c r="F24" s="119"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19" t="s">
        <v>39</v>
      </c>
      <c r="B25" s="13" t="s">
        <v>40</v>
      </c>
      <c r="C25" s="13"/>
      <c r="D25" s="13" t="s">
        <v>20</v>
      </c>
      <c r="E25" s="14"/>
      <c r="F25" s="119"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19" t="s">
        <v>42</v>
      </c>
      <c r="B26" s="13" t="s">
        <v>43</v>
      </c>
      <c r="C26" s="13"/>
      <c r="D26" s="13" t="s">
        <v>20</v>
      </c>
      <c r="E26" s="14"/>
      <c r="F26" s="119"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19" t="s">
        <v>42</v>
      </c>
      <c r="B27" s="13" t="s">
        <v>43</v>
      </c>
      <c r="C27" s="13"/>
      <c r="D27" s="13" t="s">
        <v>20</v>
      </c>
      <c r="E27" s="14"/>
      <c r="F27" s="119"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19" t="s">
        <v>42</v>
      </c>
      <c r="B28" s="13" t="s">
        <v>43</v>
      </c>
      <c r="C28" s="13"/>
      <c r="D28" s="13" t="s">
        <v>20</v>
      </c>
      <c r="E28" s="14"/>
      <c r="F28" s="119"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19"/>
      <c r="B29" s="13"/>
      <c r="C29" s="13"/>
      <c r="D29" s="13"/>
      <c r="E29" s="14"/>
      <c r="F29" s="119"/>
      <c r="G29" s="15"/>
      <c r="H29" s="15"/>
      <c r="I29" s="15"/>
      <c r="J29" s="16"/>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19" t="s">
        <v>49</v>
      </c>
      <c r="B30" s="13" t="s">
        <v>50</v>
      </c>
      <c r="C30" s="13"/>
      <c r="D30" s="13" t="s">
        <v>20</v>
      </c>
      <c r="E30" s="14"/>
      <c r="F30" s="119"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19" t="s">
        <v>52</v>
      </c>
      <c r="B31" s="13" t="s">
        <v>50</v>
      </c>
      <c r="C31" s="13"/>
      <c r="D31" s="13" t="s">
        <v>20</v>
      </c>
      <c r="E31" s="14"/>
      <c r="F31" s="119"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19" t="s">
        <v>54</v>
      </c>
      <c r="B32" s="13" t="s">
        <v>55</v>
      </c>
      <c r="C32" s="13"/>
      <c r="D32" s="13" t="s">
        <v>20</v>
      </c>
      <c r="E32" s="14"/>
      <c r="F32" s="119"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19" t="s">
        <v>54</v>
      </c>
      <c r="B33" s="13" t="s">
        <v>55</v>
      </c>
      <c r="C33" s="13"/>
      <c r="D33" s="13" t="s">
        <v>20</v>
      </c>
      <c r="E33" s="14"/>
      <c r="F33" s="119" t="s">
        <v>246</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19" t="s">
        <v>57</v>
      </c>
      <c r="B34" s="13" t="s">
        <v>55</v>
      </c>
      <c r="C34" s="13"/>
      <c r="D34" s="13" t="s">
        <v>20</v>
      </c>
      <c r="E34" s="14"/>
      <c r="F34" s="119"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19" t="s">
        <v>57</v>
      </c>
      <c r="B35" s="13" t="s">
        <v>55</v>
      </c>
      <c r="C35" s="13"/>
      <c r="D35" s="13" t="s">
        <v>20</v>
      </c>
      <c r="E35" s="14"/>
      <c r="F35" s="119"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19" t="s">
        <v>58</v>
      </c>
      <c r="B36" s="13" t="s">
        <v>59</v>
      </c>
      <c r="C36" s="13"/>
      <c r="D36" s="13" t="s">
        <v>20</v>
      </c>
      <c r="E36" s="14"/>
      <c r="F36" s="119"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19" t="s">
        <v>58</v>
      </c>
      <c r="B37" s="13" t="s">
        <v>59</v>
      </c>
      <c r="C37" s="13"/>
      <c r="D37" s="13" t="s">
        <v>20</v>
      </c>
      <c r="E37" s="50"/>
      <c r="F37" s="119"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20" t="s">
        <v>75</v>
      </c>
      <c r="B72" s="120" t="s">
        <v>76</v>
      </c>
      <c r="C72" s="120" t="s">
        <v>77</v>
      </c>
      <c r="D72" s="120" t="s">
        <v>78</v>
      </c>
      <c r="E72" s="120" t="s">
        <v>79</v>
      </c>
      <c r="F72" s="120" t="s">
        <v>80</v>
      </c>
      <c r="G72" s="120" t="s">
        <v>81</v>
      </c>
      <c r="H72" s="120" t="s">
        <v>82</v>
      </c>
      <c r="I72" s="120"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19" t="s">
        <v>219</v>
      </c>
      <c r="B73" s="36" t="s">
        <v>84</v>
      </c>
      <c r="C73" s="13"/>
      <c r="D73" s="13"/>
      <c r="E73" s="14"/>
      <c r="F73" s="119"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19" t="s">
        <v>85</v>
      </c>
      <c r="B74" s="36" t="s">
        <v>86</v>
      </c>
      <c r="C74" s="13"/>
      <c r="D74" s="13"/>
      <c r="E74" s="14"/>
      <c r="F74" s="119"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19" t="s">
        <v>233</v>
      </c>
      <c r="B75" s="36" t="s">
        <v>86</v>
      </c>
      <c r="C75" s="13"/>
      <c r="D75" s="13"/>
      <c r="E75" s="14"/>
      <c r="F75" s="119"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19" t="s">
        <v>88</v>
      </c>
      <c r="B76" s="36" t="s">
        <v>86</v>
      </c>
      <c r="C76" s="13"/>
      <c r="D76" s="13"/>
      <c r="E76" s="14"/>
      <c r="F76" s="119"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20" t="s">
        <v>100</v>
      </c>
      <c r="C86" s="120" t="s">
        <v>101</v>
      </c>
      <c r="D86" s="120" t="s">
        <v>102</v>
      </c>
      <c r="E86" s="120" t="s">
        <v>103</v>
      </c>
      <c r="F86" s="120" t="s">
        <v>104</v>
      </c>
      <c r="G86" s="120" t="s">
        <v>105</v>
      </c>
      <c r="H86" s="120" t="s">
        <v>106</v>
      </c>
      <c r="I86" s="120"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19" t="s">
        <v>108</v>
      </c>
      <c r="B87" s="36" t="s">
        <v>109</v>
      </c>
      <c r="C87" s="13"/>
      <c r="D87" s="13"/>
      <c r="E87" s="14"/>
      <c r="F87" s="44" t="s">
        <v>31</v>
      </c>
      <c r="G87" s="15">
        <v>0</v>
      </c>
      <c r="H87" s="15">
        <v>0</v>
      </c>
      <c r="I87" s="16">
        <v>0</v>
      </c>
      <c r="J87" s="17"/>
      <c r="K87" s="17"/>
      <c r="L87" s="17"/>
      <c r="M87" s="17"/>
      <c r="N87" s="17"/>
      <c r="O87" s="17"/>
      <c r="P87" s="17"/>
      <c r="Q87" s="17"/>
      <c r="R87" s="6"/>
      <c r="S87" s="6"/>
      <c r="T87" s="6"/>
      <c r="U87" s="6"/>
      <c r="V87" s="6"/>
      <c r="W87" s="6"/>
      <c r="X87" s="6"/>
      <c r="Y87" s="6"/>
      <c r="Z87" s="6"/>
      <c r="AA87" s="6"/>
      <c r="AB87" s="6"/>
      <c r="AC87" s="6"/>
      <c r="AD87" s="6"/>
    </row>
    <row r="88" spans="1:30" customFormat="1">
      <c r="A88" s="119" t="s">
        <v>111</v>
      </c>
      <c r="B88" s="36" t="s">
        <v>109</v>
      </c>
      <c r="C88" s="13"/>
      <c r="D88" s="13"/>
      <c r="E88" s="14"/>
      <c r="F88" s="45" t="s">
        <v>112</v>
      </c>
      <c r="G88" s="15">
        <v>0</v>
      </c>
      <c r="H88" s="15">
        <v>1392.8</v>
      </c>
      <c r="I88" s="16">
        <f t="shared" ref="I88:I95" si="1">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19" t="s">
        <v>114</v>
      </c>
      <c r="G89" s="15">
        <v>0</v>
      </c>
      <c r="H89" s="15">
        <v>1392.8</v>
      </c>
      <c r="I89" s="16">
        <f t="shared" si="1"/>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 t="shared" si="1"/>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 t="shared" si="1"/>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 t="shared" si="1"/>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6">
        <f t="shared" si="1"/>
        <v>0</v>
      </c>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 t="shared" si="1"/>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 t="shared" si="1"/>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6964</v>
      </c>
      <c r="I97" s="52">
        <f>SUMIF(B$87:B$95,B97,I$87:I$95)</f>
        <v>6964</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6964</v>
      </c>
      <c r="I100" s="42">
        <f>SUM(I97:I99)</f>
        <v>6964</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26695.24</v>
      </c>
      <c r="I103" s="42">
        <f>SUM(J69+I83+I100)</f>
        <v>26695.24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71:I71"/>
    <mergeCell ref="A1:J1"/>
    <mergeCell ref="A2:J2"/>
    <mergeCell ref="A3:J3"/>
    <mergeCell ref="B4:J4"/>
    <mergeCell ref="A5:J5"/>
    <mergeCell ref="A115:F115"/>
    <mergeCell ref="A85:I85"/>
    <mergeCell ref="A105:F105"/>
    <mergeCell ref="A106:F106"/>
    <mergeCell ref="A107:F107"/>
    <mergeCell ref="A108:F108"/>
    <mergeCell ref="A109:F109"/>
    <mergeCell ref="A110:F110"/>
    <mergeCell ref="A111:F111"/>
    <mergeCell ref="A112:F112"/>
    <mergeCell ref="A113:F113"/>
    <mergeCell ref="A114:F114"/>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76:F176"/>
    <mergeCell ref="A177:F177"/>
    <mergeCell ref="A178:F178"/>
    <mergeCell ref="A179:F179"/>
    <mergeCell ref="A180:F180"/>
  </mergeCells>
  <dataValidations count="3">
    <dataValidation type="list" allowBlank="1" sqref="D7:D36 D38:D40 D42:D44 D46:D48 D72:D75 D86:D94" xr:uid="{8534C307-0674-47FB-B372-D47A0E2BE354}">
      <formula1>"AGP,CLH,CLT,COM,CTD,CTI,DES,DISP,ELE,ESG,EST,EXM,EXQ,EXR,FRQ,REV,VAGO"</formula1>
    </dataValidation>
    <dataValidation type="list" allowBlank="1" sqref="B73:B76 B87:B95" xr:uid="{4DBD73CB-2627-4B6F-8EED-2B10B3D53C38}">
      <formula1>"FGS-1,FGS-2,FGS-3,FGA-1,FGA-2,FGA-3"</formula1>
    </dataValidation>
    <dataValidation type="list" allowBlank="1" sqref="B7:B36" xr:uid="{342F2646-F7A3-4B41-B0BD-78FDFA2478E2}">
      <formula1>"DAS,DAS-1,DAS-2,DAS-3,DAS-4,DAS-5,CAA-1,CAA-2,CAA-3,CAA-4,CAA-5"</formula1>
    </dataValidation>
  </dataValidations>
  <pageMargins left="0.511811024" right="0.511811024" top="0.78740157499999996" bottom="0.78740157499999996" header="0.31496062000000002" footer="0.31496062000000002"/>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8F18-B248-409F-9CA2-AFD4F59DC4F2}">
  <dimension ref="A1:AMJ1048568"/>
  <sheetViews>
    <sheetView topLeftCell="A4" workbookViewId="0">
      <selection activeCell="F54" sqref="F54"/>
    </sheetView>
  </sheetViews>
  <sheetFormatPr defaultRowHeight="15" customHeight="1"/>
  <cols>
    <col min="1" max="1" width="53.125" style="2" customWidth="1"/>
    <col min="2" max="2" width="12.25" style="2" customWidth="1"/>
    <col min="3" max="3" width="13.75" style="2" customWidth="1"/>
    <col min="4" max="4" width="14.75" style="2" customWidth="1"/>
    <col min="5" max="5" width="10.125" style="2" customWidth="1"/>
    <col min="6" max="6" width="54" style="2" customWidth="1"/>
    <col min="7" max="7" width="20.25" style="2" customWidth="1"/>
    <col min="8" max="8" width="18.625" style="2" customWidth="1"/>
    <col min="9" max="9" width="18.25" style="2" customWidth="1"/>
    <col min="10" max="10" width="15.25" style="2" customWidth="1"/>
    <col min="11" max="16" width="8.125" style="2" customWidth="1"/>
    <col min="17" max="17" width="44.75" style="2" customWidth="1"/>
    <col min="18" max="30" width="8.125" style="2" customWidth="1"/>
    <col min="31" max="1023" width="12.875" style="2" customWidth="1"/>
    <col min="1024" max="1024" width="9" style="2"/>
  </cols>
  <sheetData>
    <row r="1" spans="1:30" customFormat="1" ht="21">
      <c r="A1" s="135" t="s">
        <v>0</v>
      </c>
      <c r="B1" s="135"/>
      <c r="C1" s="135"/>
      <c r="D1" s="135"/>
      <c r="E1" s="135"/>
      <c r="F1" s="135"/>
      <c r="G1" s="135"/>
      <c r="H1" s="135"/>
      <c r="I1" s="135"/>
      <c r="J1" s="135"/>
      <c r="K1" s="1"/>
      <c r="L1" s="1"/>
      <c r="M1" s="1"/>
      <c r="N1" s="1"/>
      <c r="O1" s="1"/>
      <c r="P1" s="1"/>
      <c r="Q1" s="1"/>
      <c r="R1" s="1"/>
      <c r="S1" s="1"/>
      <c r="T1" s="1"/>
      <c r="U1" s="1"/>
      <c r="V1" s="1"/>
      <c r="W1" s="1"/>
      <c r="X1" s="1"/>
      <c r="Y1" s="1"/>
      <c r="Z1" s="1"/>
      <c r="AA1" s="1"/>
      <c r="AB1" s="2"/>
      <c r="AC1" s="2"/>
      <c r="AD1" s="2"/>
    </row>
    <row r="2" spans="1:30" customFormat="1" ht="21">
      <c r="A2" s="136" t="s">
        <v>1</v>
      </c>
      <c r="B2" s="136"/>
      <c r="C2" s="136"/>
      <c r="D2" s="136"/>
      <c r="E2" s="136"/>
      <c r="F2" s="136"/>
      <c r="G2" s="136"/>
      <c r="H2" s="136"/>
      <c r="I2" s="136"/>
      <c r="J2" s="136"/>
      <c r="K2" s="1"/>
      <c r="L2" s="1"/>
      <c r="M2" s="1"/>
      <c r="N2" s="1"/>
      <c r="O2" s="1"/>
      <c r="P2" s="1"/>
      <c r="Q2" s="1"/>
      <c r="R2" s="1"/>
      <c r="S2" s="1"/>
      <c r="T2" s="1"/>
      <c r="U2" s="1"/>
      <c r="V2" s="1"/>
      <c r="W2" s="1"/>
      <c r="X2" s="1"/>
      <c r="Y2" s="1"/>
      <c r="Z2" s="1"/>
      <c r="AA2" s="1"/>
      <c r="AB2" s="2"/>
      <c r="AC2" s="2"/>
      <c r="AD2" s="2"/>
    </row>
    <row r="3" spans="1:30" customFormat="1" ht="21">
      <c r="A3" s="136" t="s">
        <v>2</v>
      </c>
      <c r="B3" s="136"/>
      <c r="C3" s="136"/>
      <c r="D3" s="136"/>
      <c r="E3" s="136"/>
      <c r="F3" s="136"/>
      <c r="G3" s="136"/>
      <c r="H3" s="136"/>
      <c r="I3" s="136"/>
      <c r="J3" s="136"/>
      <c r="K3" s="3"/>
      <c r="L3" s="3"/>
      <c r="M3" s="3"/>
      <c r="N3" s="3"/>
      <c r="O3" s="3"/>
      <c r="P3" s="3"/>
      <c r="Q3" s="3"/>
      <c r="R3" s="3"/>
      <c r="S3" s="3"/>
      <c r="T3" s="3"/>
      <c r="U3" s="3"/>
      <c r="V3" s="3"/>
      <c r="W3" s="3"/>
      <c r="X3" s="3"/>
      <c r="Y3" s="3"/>
      <c r="Z3" s="4"/>
      <c r="AA3" s="4"/>
      <c r="AB3" s="2"/>
      <c r="AC3" s="2"/>
      <c r="AD3" s="2"/>
    </row>
    <row r="4" spans="1:30" customFormat="1" ht="23.85" customHeight="1">
      <c r="A4" s="5" t="s">
        <v>247</v>
      </c>
      <c r="B4" s="137" t="s">
        <v>3</v>
      </c>
      <c r="C4" s="137"/>
      <c r="D4" s="137"/>
      <c r="E4" s="137"/>
      <c r="F4" s="137"/>
      <c r="G4" s="137"/>
      <c r="H4" s="137"/>
      <c r="I4" s="137"/>
      <c r="J4" s="137"/>
      <c r="K4" s="6"/>
      <c r="L4" s="2"/>
      <c r="M4" s="2"/>
      <c r="N4" s="2"/>
      <c r="O4" s="2"/>
      <c r="P4" s="2"/>
      <c r="Q4" s="2"/>
      <c r="R4" s="2"/>
      <c r="S4" s="2"/>
      <c r="T4" s="2"/>
      <c r="U4" s="2"/>
      <c r="V4" s="2"/>
      <c r="W4" s="2"/>
      <c r="X4" s="2"/>
      <c r="Y4" s="2"/>
      <c r="Z4" s="2"/>
      <c r="AA4" s="2"/>
      <c r="AB4" s="2"/>
      <c r="AC4" s="2"/>
      <c r="AD4" s="2"/>
    </row>
    <row r="5" spans="1:30" customFormat="1" ht="15" customHeight="1">
      <c r="A5" s="134" t="s">
        <v>4</v>
      </c>
      <c r="B5" s="134"/>
      <c r="C5" s="134"/>
      <c r="D5" s="134"/>
      <c r="E5" s="134"/>
      <c r="F5" s="134"/>
      <c r="G5" s="134"/>
      <c r="H5" s="134"/>
      <c r="I5" s="134"/>
      <c r="J5" s="134"/>
      <c r="K5" s="7"/>
      <c r="L5" s="8"/>
      <c r="M5" s="9"/>
      <c r="N5" s="9"/>
      <c r="O5" s="9"/>
      <c r="P5" s="9"/>
      <c r="Q5" s="9"/>
      <c r="R5" s="2"/>
      <c r="S5" s="2"/>
      <c r="T5" s="2"/>
      <c r="U5" s="2"/>
      <c r="V5" s="2"/>
      <c r="W5" s="2"/>
      <c r="X5" s="2"/>
      <c r="Y5" s="2"/>
      <c r="Z5" s="2"/>
      <c r="AA5" s="2"/>
      <c r="AB5" s="2"/>
      <c r="AC5" s="2"/>
      <c r="AD5" s="2"/>
    </row>
    <row r="6" spans="1:30" customFormat="1" ht="30">
      <c r="A6" s="123" t="s">
        <v>5</v>
      </c>
      <c r="B6" s="123" t="s">
        <v>6</v>
      </c>
      <c r="C6" s="123" t="s">
        <v>7</v>
      </c>
      <c r="D6" s="123" t="s">
        <v>8</v>
      </c>
      <c r="E6" s="123" t="s">
        <v>9</v>
      </c>
      <c r="F6" s="123" t="s">
        <v>10</v>
      </c>
      <c r="G6" s="123" t="s">
        <v>11</v>
      </c>
      <c r="H6" s="123" t="s">
        <v>12</v>
      </c>
      <c r="I6" s="123" t="s">
        <v>13</v>
      </c>
      <c r="J6" s="123" t="s">
        <v>14</v>
      </c>
      <c r="K6" s="10"/>
      <c r="L6" s="11"/>
      <c r="M6" s="11"/>
      <c r="N6" s="11"/>
      <c r="O6" s="11"/>
      <c r="P6" s="11"/>
      <c r="Q6" s="11"/>
      <c r="R6" s="12"/>
      <c r="S6" s="12"/>
      <c r="T6" s="12"/>
      <c r="U6" s="12"/>
      <c r="V6" s="12"/>
      <c r="W6" s="12"/>
      <c r="X6" s="12"/>
      <c r="Y6" s="12"/>
      <c r="Z6" s="12"/>
      <c r="AA6" s="12"/>
      <c r="AB6" s="12"/>
      <c r="AC6" s="12"/>
      <c r="AD6" s="12"/>
    </row>
    <row r="7" spans="1:30" customFormat="1">
      <c r="A7" s="124" t="s">
        <v>15</v>
      </c>
      <c r="B7" s="13" t="s">
        <v>16</v>
      </c>
      <c r="C7" s="13"/>
      <c r="D7" s="13" t="s">
        <v>16</v>
      </c>
      <c r="E7" s="14"/>
      <c r="F7" s="124" t="s">
        <v>17</v>
      </c>
      <c r="G7" s="15"/>
      <c r="H7" s="15"/>
      <c r="I7" s="15"/>
      <c r="J7" s="16">
        <v>18000</v>
      </c>
      <c r="K7" s="17"/>
      <c r="L7" s="17"/>
      <c r="M7" s="17"/>
      <c r="N7" s="17"/>
      <c r="O7" s="17"/>
      <c r="P7" s="17"/>
      <c r="Q7" s="17"/>
      <c r="R7" s="18"/>
      <c r="S7" s="18"/>
      <c r="T7" s="18"/>
      <c r="U7" s="18"/>
      <c r="V7" s="18"/>
      <c r="W7" s="18"/>
      <c r="X7" s="18"/>
      <c r="Y7" s="18"/>
      <c r="Z7" s="18"/>
      <c r="AA7" s="6"/>
      <c r="AB7" s="6"/>
      <c r="AC7" s="6"/>
      <c r="AD7" s="6"/>
    </row>
    <row r="8" spans="1:30" customFormat="1">
      <c r="A8" s="124" t="s">
        <v>240</v>
      </c>
      <c r="B8" s="13" t="s">
        <v>19</v>
      </c>
      <c r="C8" s="13"/>
      <c r="D8" s="13" t="s">
        <v>20</v>
      </c>
      <c r="E8" s="14"/>
      <c r="F8" s="124" t="s">
        <v>31</v>
      </c>
      <c r="G8" s="15">
        <v>0</v>
      </c>
      <c r="H8" s="15">
        <v>0</v>
      </c>
      <c r="I8" s="15">
        <v>0</v>
      </c>
      <c r="J8" s="16">
        <f t="shared" ref="J8:J52" si="0">H8+I8</f>
        <v>0</v>
      </c>
      <c r="K8" s="17"/>
      <c r="L8" s="17"/>
      <c r="M8" s="17"/>
      <c r="N8" s="17"/>
      <c r="O8" s="17"/>
      <c r="P8" s="17"/>
      <c r="Q8" s="17"/>
      <c r="R8" s="18"/>
      <c r="S8" s="18"/>
      <c r="T8" s="18"/>
      <c r="U8" s="18"/>
      <c r="V8" s="18"/>
      <c r="W8" s="18"/>
      <c r="X8" s="18"/>
      <c r="Y8" s="18"/>
      <c r="Z8" s="18"/>
      <c r="AA8" s="6"/>
      <c r="AB8" s="6"/>
      <c r="AC8" s="6"/>
      <c r="AD8" s="6"/>
    </row>
    <row r="9" spans="1:30" customFormat="1">
      <c r="A9" s="124" t="s">
        <v>22</v>
      </c>
      <c r="B9" s="13" t="s">
        <v>19</v>
      </c>
      <c r="C9" s="13"/>
      <c r="D9" s="13" t="s">
        <v>20</v>
      </c>
      <c r="E9" s="14"/>
      <c r="F9" s="124" t="s">
        <v>36</v>
      </c>
      <c r="G9" s="15">
        <v>0</v>
      </c>
      <c r="H9" s="15">
        <v>2600</v>
      </c>
      <c r="I9" s="15">
        <v>10400</v>
      </c>
      <c r="J9" s="16">
        <f t="shared" si="0"/>
        <v>13000</v>
      </c>
      <c r="K9" s="17"/>
      <c r="L9" s="17"/>
      <c r="M9" s="17"/>
      <c r="N9" s="17"/>
      <c r="O9" s="17"/>
      <c r="P9" s="17"/>
      <c r="Q9" s="17"/>
      <c r="R9" s="18"/>
      <c r="S9" s="18"/>
      <c r="T9" s="18"/>
      <c r="U9" s="18"/>
      <c r="V9" s="18"/>
      <c r="W9" s="18"/>
      <c r="X9" s="18"/>
      <c r="Y9" s="18"/>
      <c r="Z9" s="18"/>
      <c r="AA9" s="6"/>
      <c r="AB9" s="6"/>
      <c r="AC9" s="6"/>
      <c r="AD9" s="6"/>
    </row>
    <row r="10" spans="1:30" customFormat="1">
      <c r="A10" s="124" t="s">
        <v>23</v>
      </c>
      <c r="B10" s="13" t="s">
        <v>19</v>
      </c>
      <c r="C10" s="13"/>
      <c r="D10" s="13" t="s">
        <v>20</v>
      </c>
      <c r="E10" s="14"/>
      <c r="F10" s="124" t="s">
        <v>21</v>
      </c>
      <c r="G10" s="15">
        <v>0</v>
      </c>
      <c r="H10" s="15">
        <v>2600</v>
      </c>
      <c r="I10" s="15">
        <v>10400</v>
      </c>
      <c r="J10" s="16">
        <f t="shared" si="0"/>
        <v>13000</v>
      </c>
      <c r="K10" s="17"/>
      <c r="L10" s="17"/>
      <c r="M10" s="17"/>
      <c r="N10" s="17"/>
      <c r="O10" s="17"/>
      <c r="P10" s="17"/>
      <c r="Q10" s="17"/>
      <c r="R10" s="6"/>
      <c r="S10" s="6"/>
      <c r="T10" s="6"/>
      <c r="U10" s="6"/>
      <c r="V10" s="6"/>
      <c r="W10" s="6"/>
      <c r="X10" s="6"/>
      <c r="Y10" s="6"/>
      <c r="Z10" s="6"/>
      <c r="AA10" s="6"/>
      <c r="AB10" s="6"/>
      <c r="AC10" s="6"/>
      <c r="AD10" s="6"/>
    </row>
    <row r="11" spans="1:30" customFormat="1" ht="28.5">
      <c r="A11" s="124" t="s">
        <v>235</v>
      </c>
      <c r="B11" s="13" t="s">
        <v>19</v>
      </c>
      <c r="C11" s="13"/>
      <c r="D11" s="13" t="s">
        <v>25</v>
      </c>
      <c r="E11" s="14"/>
      <c r="F11" s="124" t="s">
        <v>26</v>
      </c>
      <c r="G11" s="15">
        <v>0</v>
      </c>
      <c r="H11" s="15">
        <v>0</v>
      </c>
      <c r="I11" s="15">
        <v>10400</v>
      </c>
      <c r="J11" s="16">
        <f t="shared" si="0"/>
        <v>10400</v>
      </c>
      <c r="K11" s="17"/>
      <c r="L11" s="17"/>
      <c r="M11" s="17"/>
      <c r="N11" s="17"/>
      <c r="O11" s="17"/>
      <c r="P11" s="17"/>
      <c r="Q11" s="17"/>
      <c r="R11" s="6"/>
      <c r="S11" s="6"/>
      <c r="T11" s="6"/>
      <c r="U11" s="6"/>
      <c r="V11" s="6"/>
      <c r="W11" s="6"/>
      <c r="X11" s="6"/>
      <c r="Y11" s="6"/>
      <c r="Z11" s="6"/>
      <c r="AA11" s="6"/>
      <c r="AB11" s="6"/>
      <c r="AC11" s="6"/>
      <c r="AD11" s="6"/>
    </row>
    <row r="12" spans="1:30" customFormat="1">
      <c r="A12" s="124" t="s">
        <v>224</v>
      </c>
      <c r="B12" s="13" t="s">
        <v>19</v>
      </c>
      <c r="C12" s="13"/>
      <c r="D12" s="13" t="s">
        <v>20</v>
      </c>
      <c r="E12" s="14"/>
      <c r="F12" s="124" t="s">
        <v>225</v>
      </c>
      <c r="G12" s="15">
        <v>0</v>
      </c>
      <c r="H12" s="15">
        <v>2600</v>
      </c>
      <c r="I12" s="15">
        <v>10400</v>
      </c>
      <c r="J12" s="16">
        <f t="shared" si="0"/>
        <v>13000</v>
      </c>
      <c r="K12" s="17"/>
      <c r="L12" s="17"/>
      <c r="M12" s="17"/>
      <c r="N12" s="17"/>
      <c r="O12" s="17"/>
      <c r="P12" s="17"/>
      <c r="Q12" s="17"/>
      <c r="R12" s="6"/>
      <c r="S12" s="6"/>
      <c r="T12" s="6"/>
      <c r="U12" s="6"/>
      <c r="V12" s="6"/>
      <c r="W12" s="6"/>
      <c r="X12" s="6"/>
      <c r="Y12" s="6"/>
      <c r="Z12" s="6"/>
      <c r="AA12" s="6"/>
      <c r="AB12" s="6"/>
      <c r="AC12" s="6"/>
      <c r="AD12" s="6"/>
    </row>
    <row r="13" spans="1:30" customFormat="1">
      <c r="A13" s="124" t="s">
        <v>27</v>
      </c>
      <c r="B13" s="13" t="s">
        <v>28</v>
      </c>
      <c r="C13" s="13"/>
      <c r="D13" s="13" t="s">
        <v>20</v>
      </c>
      <c r="E13" s="14"/>
      <c r="F13" s="124" t="s">
        <v>29</v>
      </c>
      <c r="G13" s="15">
        <v>0</v>
      </c>
      <c r="H13" s="15">
        <v>1695.65</v>
      </c>
      <c r="I13" s="15">
        <v>6782.61</v>
      </c>
      <c r="J13" s="16">
        <f t="shared" si="0"/>
        <v>8478.26</v>
      </c>
      <c r="K13" s="17"/>
      <c r="L13" s="17"/>
      <c r="M13" s="17"/>
      <c r="N13" s="17"/>
      <c r="O13" s="17"/>
      <c r="P13" s="17"/>
      <c r="Q13" s="17"/>
      <c r="R13" s="6"/>
      <c r="S13" s="6"/>
      <c r="T13" s="6"/>
      <c r="U13" s="6"/>
      <c r="V13" s="6"/>
      <c r="W13" s="6"/>
      <c r="X13" s="6"/>
      <c r="Y13" s="6"/>
      <c r="Z13" s="6"/>
      <c r="AA13" s="6"/>
      <c r="AB13" s="6"/>
      <c r="AC13" s="6"/>
      <c r="AD13" s="6"/>
    </row>
    <row r="14" spans="1:30" customFormat="1">
      <c r="A14" s="124" t="s">
        <v>30</v>
      </c>
      <c r="B14" s="13" t="s">
        <v>28</v>
      </c>
      <c r="C14" s="13"/>
      <c r="D14" s="13" t="s">
        <v>20</v>
      </c>
      <c r="E14" s="14"/>
      <c r="F14" s="124" t="s">
        <v>209</v>
      </c>
      <c r="G14" s="15">
        <v>0</v>
      </c>
      <c r="H14" s="15">
        <v>1695.65</v>
      </c>
      <c r="I14" s="15">
        <v>6782.61</v>
      </c>
      <c r="J14" s="16">
        <f t="shared" si="0"/>
        <v>8478.26</v>
      </c>
      <c r="K14" s="17"/>
      <c r="L14" s="17"/>
      <c r="M14" s="17"/>
      <c r="N14" s="17"/>
      <c r="O14" s="17"/>
      <c r="P14" s="17"/>
      <c r="Q14" s="17"/>
      <c r="R14" s="6"/>
      <c r="S14" s="6"/>
      <c r="T14" s="6"/>
      <c r="U14" s="6"/>
      <c r="V14" s="6"/>
      <c r="W14" s="6"/>
      <c r="X14" s="6"/>
      <c r="Y14" s="6"/>
      <c r="Z14" s="6"/>
      <c r="AA14" s="6"/>
      <c r="AB14" s="6"/>
      <c r="AC14" s="6"/>
      <c r="AD14" s="6"/>
    </row>
    <row r="15" spans="1:30" customFormat="1">
      <c r="A15" s="124" t="s">
        <v>210</v>
      </c>
      <c r="B15" s="13" t="s">
        <v>28</v>
      </c>
      <c r="C15" s="13"/>
      <c r="D15" s="13" t="s">
        <v>20</v>
      </c>
      <c r="E15" s="14"/>
      <c r="F15" s="124" t="s">
        <v>32</v>
      </c>
      <c r="G15" s="15">
        <v>0</v>
      </c>
      <c r="H15" s="15">
        <v>1695.65</v>
      </c>
      <c r="I15" s="15">
        <v>6782.61</v>
      </c>
      <c r="J15" s="16">
        <f t="shared" si="0"/>
        <v>8478.26</v>
      </c>
      <c r="K15" s="17"/>
      <c r="L15" s="17"/>
      <c r="M15" s="17"/>
      <c r="N15" s="17"/>
      <c r="O15" s="17"/>
      <c r="P15" s="17"/>
      <c r="Q15" s="17"/>
      <c r="R15" s="6"/>
      <c r="S15" s="6"/>
      <c r="T15" s="6"/>
      <c r="U15" s="6"/>
      <c r="V15" s="6"/>
      <c r="W15" s="6"/>
      <c r="X15" s="6"/>
      <c r="Y15" s="6"/>
      <c r="Z15" s="6"/>
      <c r="AA15" s="6"/>
      <c r="AB15" s="6"/>
      <c r="AC15" s="6"/>
      <c r="AD15" s="6"/>
    </row>
    <row r="16" spans="1:30" customFormat="1">
      <c r="A16" s="124" t="s">
        <v>24</v>
      </c>
      <c r="B16" s="13" t="s">
        <v>28</v>
      </c>
      <c r="C16" s="13"/>
      <c r="D16" s="13" t="s">
        <v>20</v>
      </c>
      <c r="E16" s="14"/>
      <c r="F16" s="124" t="s">
        <v>245</v>
      </c>
      <c r="G16" s="15">
        <v>0</v>
      </c>
      <c r="H16" s="15">
        <v>1695.65</v>
      </c>
      <c r="I16" s="15">
        <v>6782.61</v>
      </c>
      <c r="J16" s="16">
        <f t="shared" si="0"/>
        <v>8478.26</v>
      </c>
      <c r="K16" s="17"/>
      <c r="L16" s="17"/>
      <c r="M16" s="17"/>
      <c r="N16" s="17"/>
      <c r="O16" s="17"/>
      <c r="P16" s="17"/>
      <c r="Q16" s="17"/>
      <c r="R16" s="6"/>
      <c r="S16" s="6"/>
      <c r="T16" s="6"/>
      <c r="U16" s="6"/>
      <c r="V16" s="6"/>
      <c r="W16" s="6"/>
      <c r="X16" s="6"/>
      <c r="Y16" s="6"/>
      <c r="Z16" s="6"/>
      <c r="AA16" s="6"/>
      <c r="AB16" s="6"/>
      <c r="AC16" s="6"/>
      <c r="AD16" s="6"/>
    </row>
    <row r="17" spans="1:1024">
      <c r="A17" s="124" t="s">
        <v>34</v>
      </c>
      <c r="B17" s="13" t="s">
        <v>35</v>
      </c>
      <c r="C17" s="13"/>
      <c r="D17" s="13" t="s">
        <v>20</v>
      </c>
      <c r="E17" s="14"/>
      <c r="F17" s="124" t="s">
        <v>31</v>
      </c>
      <c r="G17" s="15">
        <v>0</v>
      </c>
      <c r="H17" s="15">
        <v>1695.65</v>
      </c>
      <c r="I17" s="15">
        <v>0</v>
      </c>
      <c r="J17" s="16">
        <f t="shared" si="0"/>
        <v>1695.65</v>
      </c>
      <c r="K17" s="17"/>
      <c r="L17" s="17"/>
      <c r="M17" s="17"/>
      <c r="N17" s="17"/>
      <c r="O17" s="17"/>
      <c r="P17" s="17"/>
      <c r="Q17" s="17"/>
      <c r="R17" s="6"/>
      <c r="S17" s="6"/>
      <c r="T17" s="6"/>
      <c r="U17" s="6"/>
      <c r="V17" s="6"/>
      <c r="W17" s="6"/>
      <c r="X17" s="6"/>
      <c r="Y17" s="6"/>
      <c r="Z17" s="6"/>
      <c r="AA17" s="6"/>
      <c r="AB17" s="6"/>
      <c r="AC17" s="6"/>
      <c r="AD17" s="6"/>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c r="A18" s="124" t="s">
        <v>37</v>
      </c>
      <c r="B18" s="13" t="s">
        <v>35</v>
      </c>
      <c r="C18" s="13"/>
      <c r="D18" s="13" t="s">
        <v>20</v>
      </c>
      <c r="E18" s="14"/>
      <c r="F18" s="124" t="s">
        <v>38</v>
      </c>
      <c r="G18" s="15">
        <v>0</v>
      </c>
      <c r="H18" s="15">
        <v>1425.9</v>
      </c>
      <c r="I18" s="15">
        <v>5703.56</v>
      </c>
      <c r="J18" s="16">
        <f t="shared" si="0"/>
        <v>7129.4600000000009</v>
      </c>
      <c r="K18" s="17"/>
      <c r="L18" s="17"/>
      <c r="M18" s="17"/>
      <c r="N18" s="17"/>
      <c r="O18" s="17"/>
      <c r="P18" s="17"/>
      <c r="Q18" s="17"/>
      <c r="R18" s="6"/>
      <c r="S18" s="6"/>
      <c r="T18" s="6"/>
      <c r="U18" s="6"/>
      <c r="V18" s="6"/>
      <c r="W18" s="6"/>
      <c r="X18" s="6"/>
      <c r="Y18" s="6"/>
      <c r="Z18" s="6"/>
      <c r="AA18" s="6"/>
      <c r="AB18" s="6"/>
      <c r="AC18" s="6"/>
      <c r="AD18" s="6"/>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c r="A19" s="124" t="s">
        <v>37</v>
      </c>
      <c r="B19" s="13" t="s">
        <v>35</v>
      </c>
      <c r="C19" s="13"/>
      <c r="D19" s="13" t="s">
        <v>20</v>
      </c>
      <c r="E19" s="14"/>
      <c r="F19" s="124" t="s">
        <v>56</v>
      </c>
      <c r="G19" s="15">
        <v>0</v>
      </c>
      <c r="H19" s="15">
        <v>1425.9</v>
      </c>
      <c r="I19" s="15">
        <v>5703.56</v>
      </c>
      <c r="J19" s="16">
        <f t="shared" si="0"/>
        <v>7129.4600000000009</v>
      </c>
      <c r="K19" s="17"/>
      <c r="L19" s="17"/>
      <c r="M19" s="17"/>
      <c r="N19" s="17"/>
      <c r="O19" s="17"/>
      <c r="P19" s="17"/>
      <c r="Q19" s="17"/>
      <c r="R19" s="6"/>
      <c r="S19" s="6"/>
      <c r="T19" s="6"/>
      <c r="U19" s="6"/>
      <c r="V19" s="6"/>
      <c r="W19" s="6"/>
      <c r="X19" s="6"/>
      <c r="Y19" s="6"/>
      <c r="Z19" s="6"/>
      <c r="AA19" s="6"/>
      <c r="AB19" s="6"/>
      <c r="AC19" s="6"/>
      <c r="AD19" s="6"/>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c r="A20" s="124" t="s">
        <v>242</v>
      </c>
      <c r="B20" s="13" t="s">
        <v>35</v>
      </c>
      <c r="C20" s="13"/>
      <c r="D20" s="13" t="s">
        <v>20</v>
      </c>
      <c r="E20" s="14"/>
      <c r="F20" s="124" t="s">
        <v>229</v>
      </c>
      <c r="G20" s="15">
        <v>0</v>
      </c>
      <c r="H20" s="15">
        <v>1425.9</v>
      </c>
      <c r="I20" s="15">
        <v>5703.56</v>
      </c>
      <c r="J20" s="16">
        <f t="shared" si="0"/>
        <v>7129.4600000000009</v>
      </c>
      <c r="K20" s="17"/>
      <c r="L20" s="17"/>
      <c r="M20" s="17"/>
      <c r="N20" s="17"/>
      <c r="O20" s="17"/>
      <c r="P20" s="17"/>
      <c r="Q20" s="17"/>
      <c r="R20" s="6"/>
      <c r="S20" s="6"/>
      <c r="T20" s="6"/>
      <c r="U20" s="6"/>
      <c r="V20" s="6"/>
      <c r="W20" s="6"/>
      <c r="X20" s="6"/>
      <c r="Y20" s="6"/>
      <c r="Z20" s="6"/>
      <c r="AA20" s="6"/>
      <c r="AB20" s="6"/>
      <c r="AC20" s="6"/>
      <c r="AD20" s="6"/>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c r="A21" s="124" t="s">
        <v>39</v>
      </c>
      <c r="B21" s="13" t="s">
        <v>40</v>
      </c>
      <c r="C21" s="13"/>
      <c r="D21" s="13" t="s">
        <v>20</v>
      </c>
      <c r="E21" s="14"/>
      <c r="F21" s="124" t="s">
        <v>41</v>
      </c>
      <c r="G21" s="15">
        <v>0</v>
      </c>
      <c r="H21" s="15">
        <v>1310.28</v>
      </c>
      <c r="I21" s="15">
        <v>5241.1099999999997</v>
      </c>
      <c r="J21" s="16">
        <f t="shared" si="0"/>
        <v>6551.3899999999994</v>
      </c>
      <c r="K21" s="17"/>
      <c r="L21" s="17"/>
      <c r="M21" s="17"/>
      <c r="N21" s="17"/>
      <c r="O21" s="17"/>
      <c r="P21" s="17"/>
      <c r="Q21" s="17"/>
      <c r="R21" s="6"/>
      <c r="S21" s="6"/>
      <c r="T21" s="6"/>
      <c r="U21" s="6"/>
      <c r="V21" s="6"/>
      <c r="W21" s="6"/>
      <c r="X21" s="6"/>
      <c r="Y21" s="6"/>
      <c r="Z21" s="6"/>
      <c r="AA21" s="6"/>
      <c r="AB21" s="6"/>
      <c r="AC21" s="6"/>
      <c r="AD21" s="6"/>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c r="A22" s="124" t="s">
        <v>39</v>
      </c>
      <c r="B22" s="13" t="s">
        <v>40</v>
      </c>
      <c r="C22" s="13"/>
      <c r="D22" s="13" t="s">
        <v>20</v>
      </c>
      <c r="E22" s="14"/>
      <c r="F22" s="124" t="s">
        <v>211</v>
      </c>
      <c r="G22" s="15">
        <v>0</v>
      </c>
      <c r="H22" s="15">
        <v>1310.28</v>
      </c>
      <c r="I22" s="15">
        <v>5241.1099999999997</v>
      </c>
      <c r="J22" s="16">
        <f t="shared" si="0"/>
        <v>6551.3899999999994</v>
      </c>
      <c r="K22" s="17"/>
      <c r="L22" s="17"/>
      <c r="M22" s="17"/>
      <c r="N22" s="17"/>
      <c r="O22" s="17"/>
      <c r="P22" s="17"/>
      <c r="Q22" s="17"/>
      <c r="R22" s="6"/>
      <c r="S22" s="6"/>
      <c r="T22" s="6"/>
      <c r="U22" s="6"/>
      <c r="V22" s="6"/>
      <c r="W22" s="6"/>
      <c r="X22" s="6"/>
      <c r="Y22" s="6"/>
      <c r="Z22" s="6"/>
      <c r="AA22" s="6"/>
      <c r="AB22" s="6"/>
      <c r="AC22" s="6"/>
      <c r="AD22" s="6"/>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c r="A23" s="124" t="s">
        <v>39</v>
      </c>
      <c r="B23" s="13" t="s">
        <v>40</v>
      </c>
      <c r="C23" s="13"/>
      <c r="D23" s="13" t="s">
        <v>20</v>
      </c>
      <c r="E23" s="14"/>
      <c r="F23" s="124" t="s">
        <v>51</v>
      </c>
      <c r="G23" s="15">
        <v>0</v>
      </c>
      <c r="H23" s="15">
        <v>1310.28</v>
      </c>
      <c r="I23" s="15">
        <v>5241.1099999999997</v>
      </c>
      <c r="J23" s="16">
        <f t="shared" si="0"/>
        <v>6551.3899999999994</v>
      </c>
      <c r="K23" s="17"/>
      <c r="L23" s="17"/>
      <c r="M23" s="17"/>
      <c r="N23" s="17"/>
      <c r="O23" s="17"/>
      <c r="P23" s="17"/>
      <c r="Q23" s="17"/>
      <c r="R23" s="6"/>
      <c r="S23" s="6"/>
      <c r="T23" s="6"/>
      <c r="U23" s="6"/>
      <c r="V23" s="6"/>
      <c r="W23" s="6"/>
      <c r="X23" s="6"/>
      <c r="Y23" s="6"/>
      <c r="Z23" s="6"/>
      <c r="AA23" s="6"/>
      <c r="AB23" s="6"/>
      <c r="AC23" s="6"/>
      <c r="AD23" s="6"/>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c r="A24" s="124" t="s">
        <v>47</v>
      </c>
      <c r="B24" s="13" t="s">
        <v>40</v>
      </c>
      <c r="C24" s="13"/>
      <c r="D24" s="13" t="s">
        <v>20</v>
      </c>
      <c r="E24" s="14"/>
      <c r="F24" s="124" t="s">
        <v>48</v>
      </c>
      <c r="G24" s="15">
        <v>0</v>
      </c>
      <c r="H24" s="15">
        <v>1310.28</v>
      </c>
      <c r="I24" s="15">
        <v>5241.1099999999997</v>
      </c>
      <c r="J24" s="16">
        <f t="shared" si="0"/>
        <v>6551.3899999999994</v>
      </c>
      <c r="K24" s="17"/>
      <c r="L24" s="17"/>
      <c r="M24" s="17"/>
      <c r="N24" s="17"/>
      <c r="O24" s="17"/>
      <c r="P24" s="17"/>
      <c r="Q24" s="17"/>
      <c r="R24" s="6"/>
      <c r="S24" s="6"/>
      <c r="T24" s="6"/>
      <c r="U24" s="6"/>
      <c r="V24" s="6"/>
      <c r="W24" s="6"/>
      <c r="X24" s="6"/>
      <c r="Y24" s="6"/>
      <c r="Z24" s="6"/>
      <c r="AA24" s="6"/>
      <c r="AB24" s="6"/>
      <c r="AC24" s="6"/>
      <c r="AD24" s="6"/>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c r="A25" s="124" t="s">
        <v>39</v>
      </c>
      <c r="B25" s="13" t="s">
        <v>40</v>
      </c>
      <c r="C25" s="13"/>
      <c r="D25" s="13" t="s">
        <v>20</v>
      </c>
      <c r="E25" s="14"/>
      <c r="F25" s="124" t="s">
        <v>31</v>
      </c>
      <c r="G25" s="15">
        <v>0</v>
      </c>
      <c r="H25" s="15">
        <v>0</v>
      </c>
      <c r="I25" s="15">
        <v>0</v>
      </c>
      <c r="J25" s="16">
        <f t="shared" si="0"/>
        <v>0</v>
      </c>
      <c r="K25" s="17"/>
      <c r="L25" s="17"/>
      <c r="M25" s="17"/>
      <c r="N25" s="17"/>
      <c r="O25" s="17"/>
      <c r="P25" s="17"/>
      <c r="Q25" s="17"/>
      <c r="R25" s="6"/>
      <c r="S25" s="6"/>
      <c r="T25" s="6"/>
      <c r="U25" s="6"/>
      <c r="V25" s="6"/>
      <c r="W25" s="6"/>
      <c r="X25" s="6"/>
      <c r="Y25" s="6"/>
      <c r="Z25" s="6"/>
      <c r="AA25" s="6"/>
      <c r="AB25" s="6"/>
      <c r="AC25" s="6"/>
      <c r="AD25" s="6"/>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c r="A26" s="124" t="s">
        <v>42</v>
      </c>
      <c r="B26" s="13" t="s">
        <v>43</v>
      </c>
      <c r="C26" s="13"/>
      <c r="D26" s="13" t="s">
        <v>20</v>
      </c>
      <c r="E26" s="14"/>
      <c r="F26" s="124" t="s">
        <v>44</v>
      </c>
      <c r="G26" s="15">
        <v>0</v>
      </c>
      <c r="H26" s="15">
        <v>1079.06</v>
      </c>
      <c r="I26" s="15">
        <v>4316.21</v>
      </c>
      <c r="J26" s="16">
        <f t="shared" si="0"/>
        <v>5395.27</v>
      </c>
      <c r="K26" s="17"/>
      <c r="L26" s="17"/>
      <c r="M26" s="17"/>
      <c r="N26" s="17"/>
      <c r="O26" s="17"/>
      <c r="P26" s="17"/>
      <c r="Q26" s="17"/>
      <c r="R26" s="6"/>
      <c r="S26" s="6"/>
      <c r="T26" s="6"/>
      <c r="U26" s="6"/>
      <c r="V26" s="6"/>
      <c r="W26" s="6"/>
      <c r="X26" s="6"/>
      <c r="Y26" s="6"/>
      <c r="Z26" s="6"/>
      <c r="AA26" s="6"/>
      <c r="AB26" s="6"/>
      <c r="AC26" s="6"/>
      <c r="AD26" s="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c r="A27" s="124" t="s">
        <v>42</v>
      </c>
      <c r="B27" s="13" t="s">
        <v>43</v>
      </c>
      <c r="C27" s="13"/>
      <c r="D27" s="13" t="s">
        <v>20</v>
      </c>
      <c r="E27" s="14"/>
      <c r="F27" s="124" t="s">
        <v>45</v>
      </c>
      <c r="G27" s="15">
        <v>0</v>
      </c>
      <c r="H27" s="15">
        <v>1079.06</v>
      </c>
      <c r="I27" s="15">
        <v>4316.21</v>
      </c>
      <c r="J27" s="16">
        <f t="shared" si="0"/>
        <v>5395.27</v>
      </c>
      <c r="K27" s="17"/>
      <c r="L27" s="17"/>
      <c r="M27" s="17"/>
      <c r="N27" s="17"/>
      <c r="O27" s="17"/>
      <c r="P27" s="17"/>
      <c r="Q27" s="17"/>
      <c r="R27" s="6"/>
      <c r="S27" s="6"/>
      <c r="T27" s="6"/>
      <c r="U27" s="6"/>
      <c r="V27" s="6"/>
      <c r="W27" s="6"/>
      <c r="X27" s="6"/>
      <c r="Y27" s="6"/>
      <c r="Z27" s="6"/>
      <c r="AA27" s="6"/>
      <c r="AB27" s="6"/>
      <c r="AC27" s="6"/>
      <c r="AD27" s="6"/>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c r="A28" s="124" t="s">
        <v>42</v>
      </c>
      <c r="B28" s="13" t="s">
        <v>43</v>
      </c>
      <c r="C28" s="13"/>
      <c r="D28" s="13" t="s">
        <v>20</v>
      </c>
      <c r="E28" s="14"/>
      <c r="F28" s="124" t="s">
        <v>46</v>
      </c>
      <c r="G28" s="15">
        <v>0</v>
      </c>
      <c r="H28" s="15">
        <v>1079.06</v>
      </c>
      <c r="I28" s="15">
        <v>4316.21</v>
      </c>
      <c r="J28" s="16">
        <f t="shared" si="0"/>
        <v>5395.27</v>
      </c>
      <c r="K28" s="17"/>
      <c r="L28" s="17"/>
      <c r="M28" s="17"/>
      <c r="N28" s="17"/>
      <c r="O28" s="17"/>
      <c r="P28" s="17"/>
      <c r="Q28" s="17"/>
      <c r="R28" s="6"/>
      <c r="S28" s="6"/>
      <c r="T28" s="6"/>
      <c r="U28" s="6"/>
      <c r="V28" s="6"/>
      <c r="W28" s="6"/>
      <c r="X28" s="6"/>
      <c r="Y28" s="6"/>
      <c r="Z28" s="6"/>
      <c r="AA28" s="6"/>
      <c r="AB28" s="6"/>
      <c r="AC28" s="6"/>
      <c r="AD28" s="6"/>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c r="A29" s="124"/>
      <c r="B29" s="13"/>
      <c r="C29" s="13"/>
      <c r="D29" s="13"/>
      <c r="E29" s="14"/>
      <c r="F29" s="124"/>
      <c r="G29" s="15"/>
      <c r="H29" s="15"/>
      <c r="I29" s="15"/>
      <c r="J29" s="16"/>
      <c r="K29" s="17"/>
      <c r="L29" s="17"/>
      <c r="M29" s="17"/>
      <c r="N29" s="17"/>
      <c r="O29" s="17"/>
      <c r="P29" s="17"/>
      <c r="Q29" s="17"/>
      <c r="R29" s="6"/>
      <c r="S29" s="6"/>
      <c r="T29" s="6"/>
      <c r="U29" s="6"/>
      <c r="V29" s="6"/>
      <c r="W29" s="6"/>
      <c r="X29" s="6"/>
      <c r="Y29" s="6"/>
      <c r="Z29" s="6"/>
      <c r="AA29" s="6"/>
      <c r="AB29" s="6"/>
      <c r="AC29" s="6"/>
      <c r="AD29" s="6"/>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c r="A30" s="124" t="s">
        <v>49</v>
      </c>
      <c r="B30" s="13" t="s">
        <v>50</v>
      </c>
      <c r="C30" s="13"/>
      <c r="D30" s="13" t="s">
        <v>20</v>
      </c>
      <c r="E30" s="14"/>
      <c r="F30" s="124" t="s">
        <v>239</v>
      </c>
      <c r="G30" s="15">
        <v>0</v>
      </c>
      <c r="H30" s="15">
        <v>936.46</v>
      </c>
      <c r="I30" s="15">
        <v>3745.85</v>
      </c>
      <c r="J30" s="16">
        <f t="shared" si="0"/>
        <v>4682.3099999999995</v>
      </c>
      <c r="K30" s="17"/>
      <c r="L30" s="17"/>
      <c r="M30" s="17"/>
      <c r="N30" s="17"/>
      <c r="O30" s="17"/>
      <c r="P30" s="17"/>
      <c r="Q30" s="17"/>
      <c r="R30" s="6"/>
      <c r="S30" s="6"/>
      <c r="T30" s="6"/>
      <c r="U30" s="6"/>
      <c r="V30" s="6"/>
      <c r="W30" s="6"/>
      <c r="X30" s="6"/>
      <c r="Y30" s="6"/>
      <c r="Z30" s="6"/>
      <c r="AA30" s="6"/>
      <c r="AB30" s="6"/>
      <c r="AC30" s="6"/>
      <c r="AD30" s="6"/>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c r="A31" s="124" t="s">
        <v>52</v>
      </c>
      <c r="B31" s="13" t="s">
        <v>50</v>
      </c>
      <c r="C31" s="13"/>
      <c r="D31" s="13" t="s">
        <v>20</v>
      </c>
      <c r="E31" s="14"/>
      <c r="F31" s="124" t="s">
        <v>53</v>
      </c>
      <c r="G31" s="15">
        <v>0</v>
      </c>
      <c r="H31" s="15">
        <v>936.46</v>
      </c>
      <c r="I31" s="15">
        <v>3745.85</v>
      </c>
      <c r="J31" s="16">
        <f t="shared" si="0"/>
        <v>4682.3099999999995</v>
      </c>
      <c r="K31" s="17"/>
      <c r="L31" s="17"/>
      <c r="M31" s="17"/>
      <c r="N31" s="17"/>
      <c r="O31" s="17"/>
      <c r="P31" s="17"/>
      <c r="Q31" s="17"/>
      <c r="R31" s="6"/>
      <c r="S31" s="6"/>
      <c r="T31" s="6"/>
      <c r="U31" s="6"/>
      <c r="V31" s="6"/>
      <c r="W31" s="6"/>
      <c r="X31" s="6"/>
      <c r="Y31" s="6"/>
      <c r="Z31" s="6"/>
      <c r="AA31" s="6"/>
      <c r="AB31" s="6"/>
      <c r="AC31" s="6"/>
      <c r="AD31" s="6"/>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c r="A32" s="124" t="s">
        <v>54</v>
      </c>
      <c r="B32" s="13" t="s">
        <v>55</v>
      </c>
      <c r="C32" s="13"/>
      <c r="D32" s="13" t="s">
        <v>20</v>
      </c>
      <c r="E32" s="14"/>
      <c r="F32" s="124" t="s">
        <v>212</v>
      </c>
      <c r="G32" s="15">
        <v>0</v>
      </c>
      <c r="H32" s="15">
        <v>770.75</v>
      </c>
      <c r="I32" s="15">
        <v>3083.01</v>
      </c>
      <c r="J32" s="16">
        <f t="shared" si="0"/>
        <v>3853.76</v>
      </c>
      <c r="K32" s="17"/>
      <c r="L32" s="17"/>
      <c r="M32" s="17"/>
      <c r="N32" s="17"/>
      <c r="O32" s="17"/>
      <c r="P32" s="17"/>
      <c r="Q32" s="17"/>
      <c r="R32" s="6"/>
      <c r="S32" s="6"/>
      <c r="T32" s="6"/>
      <c r="U32" s="6"/>
      <c r="V32" s="6"/>
      <c r="W32" s="6"/>
      <c r="X32" s="6"/>
      <c r="Y32" s="6"/>
      <c r="Z32" s="6"/>
      <c r="AA32" s="6"/>
      <c r="AB32" s="6"/>
      <c r="AC32" s="6"/>
      <c r="AD32" s="6"/>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30" customFormat="1">
      <c r="A33" s="124" t="s">
        <v>54</v>
      </c>
      <c r="B33" s="13" t="s">
        <v>55</v>
      </c>
      <c r="C33" s="13"/>
      <c r="D33" s="13" t="s">
        <v>20</v>
      </c>
      <c r="E33" s="14"/>
      <c r="F33" s="124" t="s">
        <v>246</v>
      </c>
      <c r="G33" s="15">
        <v>0</v>
      </c>
      <c r="H33" s="15">
        <v>770.75</v>
      </c>
      <c r="I33" s="15">
        <v>3083.01</v>
      </c>
      <c r="J33" s="16">
        <f t="shared" si="0"/>
        <v>3853.76</v>
      </c>
      <c r="K33" s="17"/>
      <c r="L33" s="17"/>
      <c r="M33" s="17"/>
      <c r="N33" s="17"/>
      <c r="O33" s="17"/>
      <c r="P33" s="17"/>
      <c r="Q33" s="17"/>
      <c r="R33" s="6"/>
      <c r="S33" s="6"/>
      <c r="T33" s="6"/>
      <c r="U33" s="6"/>
      <c r="V33" s="6"/>
      <c r="W33" s="6"/>
      <c r="X33" s="6"/>
      <c r="Y33" s="6"/>
      <c r="Z33" s="6"/>
      <c r="AA33" s="6"/>
      <c r="AB33" s="6"/>
      <c r="AC33" s="6"/>
      <c r="AD33" s="6"/>
    </row>
    <row r="34" spans="1:30" customFormat="1">
      <c r="A34" s="124" t="s">
        <v>57</v>
      </c>
      <c r="B34" s="13" t="s">
        <v>55</v>
      </c>
      <c r="C34" s="13"/>
      <c r="D34" s="13" t="s">
        <v>20</v>
      </c>
      <c r="E34" s="14"/>
      <c r="F34" s="124" t="s">
        <v>31</v>
      </c>
      <c r="G34" s="15">
        <v>0</v>
      </c>
      <c r="H34" s="15">
        <v>0</v>
      </c>
      <c r="I34" s="15">
        <v>3083.01</v>
      </c>
      <c r="J34" s="16">
        <f t="shared" si="0"/>
        <v>3083.01</v>
      </c>
      <c r="K34" s="17"/>
      <c r="L34" s="17"/>
      <c r="M34" s="17"/>
      <c r="N34" s="17"/>
      <c r="O34" s="17"/>
      <c r="P34" s="17"/>
      <c r="Q34" s="17"/>
      <c r="R34" s="6"/>
      <c r="S34" s="6"/>
      <c r="T34" s="6"/>
      <c r="U34" s="6"/>
      <c r="V34" s="6"/>
      <c r="W34" s="6"/>
      <c r="X34" s="6"/>
      <c r="Y34" s="6"/>
      <c r="Z34" s="6"/>
      <c r="AA34" s="6"/>
      <c r="AB34" s="6"/>
      <c r="AC34" s="6"/>
      <c r="AD34" s="6"/>
    </row>
    <row r="35" spans="1:30" customFormat="1">
      <c r="A35" s="124" t="s">
        <v>57</v>
      </c>
      <c r="B35" s="13" t="s">
        <v>55</v>
      </c>
      <c r="C35" s="13"/>
      <c r="D35" s="13" t="s">
        <v>20</v>
      </c>
      <c r="E35" s="14"/>
      <c r="F35" s="124" t="s">
        <v>221</v>
      </c>
      <c r="G35" s="15">
        <v>0</v>
      </c>
      <c r="H35" s="15">
        <v>770.75</v>
      </c>
      <c r="I35" s="15">
        <v>3083.01</v>
      </c>
      <c r="J35" s="16">
        <f t="shared" si="0"/>
        <v>3853.76</v>
      </c>
      <c r="K35" s="17"/>
      <c r="L35" s="17"/>
      <c r="M35" s="17"/>
      <c r="N35" s="17"/>
      <c r="O35" s="17"/>
      <c r="P35" s="17"/>
      <c r="Q35" s="17"/>
      <c r="R35" s="6"/>
      <c r="S35" s="6"/>
      <c r="T35" s="6"/>
      <c r="U35" s="6"/>
      <c r="V35" s="6"/>
      <c r="W35" s="6"/>
      <c r="X35" s="6"/>
      <c r="Y35" s="6"/>
      <c r="Z35" s="6"/>
      <c r="AA35" s="6"/>
      <c r="AB35" s="6"/>
      <c r="AC35" s="6"/>
      <c r="AD35" s="6"/>
    </row>
    <row r="36" spans="1:30" customFormat="1">
      <c r="A36" s="124" t="s">
        <v>58</v>
      </c>
      <c r="B36" s="13" t="s">
        <v>59</v>
      </c>
      <c r="C36" s="13"/>
      <c r="D36" s="13" t="s">
        <v>20</v>
      </c>
      <c r="E36" s="14"/>
      <c r="F36" s="124" t="s">
        <v>230</v>
      </c>
      <c r="G36" s="15">
        <v>0</v>
      </c>
      <c r="H36" s="15">
        <v>500.99</v>
      </c>
      <c r="I36" s="15">
        <v>2003.96</v>
      </c>
      <c r="J36" s="16">
        <f t="shared" si="0"/>
        <v>2504.9499999999998</v>
      </c>
      <c r="K36" s="17"/>
      <c r="L36" s="17"/>
      <c r="M36" s="17"/>
      <c r="N36" s="17"/>
      <c r="O36" s="17"/>
      <c r="P36" s="17"/>
      <c r="Q36" s="17"/>
      <c r="R36" s="6"/>
      <c r="S36" s="6"/>
      <c r="T36" s="6"/>
      <c r="U36" s="6"/>
      <c r="V36" s="6"/>
      <c r="W36" s="6"/>
      <c r="X36" s="6"/>
      <c r="Y36" s="6"/>
      <c r="Z36" s="6"/>
      <c r="AA36" s="6"/>
      <c r="AB36" s="6"/>
      <c r="AC36" s="6"/>
      <c r="AD36" s="6"/>
    </row>
    <row r="37" spans="1:30" customFormat="1">
      <c r="A37" s="124" t="s">
        <v>58</v>
      </c>
      <c r="B37" s="13" t="s">
        <v>59</v>
      </c>
      <c r="C37" s="13"/>
      <c r="D37" s="13" t="s">
        <v>20</v>
      </c>
      <c r="E37" s="50"/>
      <c r="F37" s="124" t="s">
        <v>213</v>
      </c>
      <c r="G37" s="15">
        <v>0</v>
      </c>
      <c r="H37" s="15">
        <v>500.99</v>
      </c>
      <c r="I37" s="15">
        <v>2003.96</v>
      </c>
      <c r="J37" s="16">
        <f t="shared" si="0"/>
        <v>2504.9499999999998</v>
      </c>
      <c r="K37" s="17"/>
      <c r="L37" s="17"/>
      <c r="M37" s="17"/>
      <c r="N37" s="17"/>
      <c r="O37" s="17"/>
      <c r="P37" s="17"/>
      <c r="Q37" s="17"/>
      <c r="R37" s="6"/>
      <c r="S37" s="6"/>
      <c r="T37" s="6"/>
      <c r="U37" s="6"/>
      <c r="V37" s="6"/>
      <c r="W37" s="6"/>
      <c r="X37" s="6"/>
      <c r="Y37" s="6"/>
      <c r="Z37" s="6"/>
      <c r="AA37" s="6"/>
      <c r="AB37" s="6"/>
      <c r="AC37" s="6"/>
      <c r="AD37" s="6"/>
    </row>
    <row r="38" spans="1:30" customFormat="1">
      <c r="A38" s="19" t="s">
        <v>58</v>
      </c>
      <c r="B38" s="20" t="s">
        <v>59</v>
      </c>
      <c r="C38" s="21"/>
      <c r="D38" s="13" t="s">
        <v>20</v>
      </c>
      <c r="E38" s="51"/>
      <c r="F38" s="22" t="s">
        <v>31</v>
      </c>
      <c r="G38" s="23">
        <f>SUMIF($B$7:$B$52,"DAS",$G$7:$G$52)</f>
        <v>0</v>
      </c>
      <c r="H38" s="23">
        <v>0</v>
      </c>
      <c r="I38" s="23">
        <v>0</v>
      </c>
      <c r="J38" s="16">
        <f t="shared" si="0"/>
        <v>0</v>
      </c>
      <c r="K38" s="17"/>
      <c r="L38" s="17"/>
      <c r="M38" s="17"/>
      <c r="N38" s="17"/>
      <c r="O38" s="17"/>
      <c r="P38" s="17"/>
      <c r="Q38" s="17"/>
      <c r="R38" s="6"/>
      <c r="S38" s="6"/>
      <c r="T38" s="6"/>
      <c r="U38" s="6"/>
      <c r="V38" s="6"/>
      <c r="W38" s="6"/>
      <c r="X38" s="6"/>
      <c r="Y38" s="6"/>
      <c r="Z38" s="6"/>
      <c r="AA38" s="6"/>
      <c r="AB38" s="6"/>
      <c r="AC38" s="6"/>
      <c r="AD38" s="6"/>
    </row>
    <row r="39" spans="1:30" customFormat="1">
      <c r="A39" s="19" t="s">
        <v>58</v>
      </c>
      <c r="B39" s="20" t="s">
        <v>59</v>
      </c>
      <c r="C39" s="21"/>
      <c r="D39" s="13" t="s">
        <v>20</v>
      </c>
      <c r="E39" s="51"/>
      <c r="F39" s="22" t="s">
        <v>214</v>
      </c>
      <c r="G39" s="23">
        <f>SUMIF($B$7:$B$52,"DAS-1",$G$7:$G$52)</f>
        <v>0</v>
      </c>
      <c r="H39" s="23">
        <v>500.99</v>
      </c>
      <c r="I39" s="23">
        <v>2003.96</v>
      </c>
      <c r="J39" s="16">
        <f t="shared" si="0"/>
        <v>2504.9499999999998</v>
      </c>
      <c r="K39" s="17"/>
      <c r="L39" s="17"/>
      <c r="M39" s="17"/>
      <c r="N39" s="17"/>
      <c r="O39" s="17"/>
      <c r="P39" s="17"/>
      <c r="Q39" s="17"/>
      <c r="R39" s="6"/>
      <c r="S39" s="6"/>
      <c r="T39" s="6"/>
      <c r="U39" s="6"/>
      <c r="V39" s="6"/>
      <c r="W39" s="6"/>
      <c r="X39" s="6"/>
      <c r="Y39" s="6"/>
      <c r="Z39" s="6"/>
      <c r="AA39" s="6"/>
      <c r="AB39" s="6"/>
      <c r="AC39" s="6"/>
      <c r="AD39" s="6"/>
    </row>
    <row r="40" spans="1:30" customFormat="1">
      <c r="A40" s="19" t="s">
        <v>58</v>
      </c>
      <c r="B40" s="20" t="s">
        <v>59</v>
      </c>
      <c r="C40" s="21"/>
      <c r="D40" s="13" t="s">
        <v>20</v>
      </c>
      <c r="E40" s="51"/>
      <c r="F40" s="22" t="s">
        <v>238</v>
      </c>
      <c r="G40" s="23">
        <f>SUMIF($B$7:$B$52,"DAS-2",$G$7:$G$52)</f>
        <v>0</v>
      </c>
      <c r="H40" s="23">
        <v>500.99</v>
      </c>
      <c r="I40" s="23">
        <v>2003.96</v>
      </c>
      <c r="J40" s="16">
        <f t="shared" si="0"/>
        <v>2504.9499999999998</v>
      </c>
      <c r="K40" s="17"/>
      <c r="L40" s="17"/>
      <c r="M40" s="17"/>
      <c r="N40" s="17"/>
      <c r="O40" s="17"/>
      <c r="P40" s="17"/>
      <c r="Q40" s="17"/>
      <c r="R40" s="6"/>
      <c r="S40" s="6"/>
      <c r="T40" s="6"/>
      <c r="U40" s="6"/>
      <c r="V40" s="6"/>
      <c r="W40" s="6"/>
      <c r="X40" s="6"/>
      <c r="Y40" s="6"/>
      <c r="Z40" s="6"/>
      <c r="AA40" s="6"/>
      <c r="AB40" s="6"/>
      <c r="AC40" s="6"/>
      <c r="AD40" s="6"/>
    </row>
    <row r="41" spans="1:30" customFormat="1">
      <c r="A41" s="19" t="s">
        <v>58</v>
      </c>
      <c r="B41" s="20" t="s">
        <v>59</v>
      </c>
      <c r="C41" s="21"/>
      <c r="D41" s="13" t="s">
        <v>20</v>
      </c>
      <c r="E41" s="51"/>
      <c r="F41" s="22" t="s">
        <v>31</v>
      </c>
      <c r="G41" s="23">
        <f>SUMIF($B$7:$B$52,"DAS-3",$G$7:$G$52)</f>
        <v>0</v>
      </c>
      <c r="H41" s="23">
        <v>0</v>
      </c>
      <c r="I41" s="23">
        <v>0</v>
      </c>
      <c r="J41" s="16">
        <f t="shared" si="0"/>
        <v>0</v>
      </c>
      <c r="K41" s="17"/>
      <c r="L41" s="17"/>
      <c r="M41" s="17"/>
      <c r="N41" s="17"/>
      <c r="O41" s="17"/>
      <c r="P41" s="17"/>
      <c r="Q41" s="17"/>
      <c r="R41" s="6"/>
      <c r="S41" s="6"/>
      <c r="T41" s="6"/>
      <c r="U41" s="6"/>
      <c r="V41" s="6"/>
      <c r="W41" s="6"/>
      <c r="X41" s="6"/>
      <c r="Y41" s="6"/>
      <c r="Z41" s="6"/>
      <c r="AA41" s="6"/>
      <c r="AB41" s="6"/>
      <c r="AC41" s="6"/>
      <c r="AD41" s="6"/>
    </row>
    <row r="42" spans="1:30" customFormat="1">
      <c r="A42" s="24" t="s">
        <v>58</v>
      </c>
      <c r="B42" s="20" t="s">
        <v>59</v>
      </c>
      <c r="C42" s="21"/>
      <c r="D42" s="13" t="s">
        <v>20</v>
      </c>
      <c r="E42" s="51"/>
      <c r="F42" s="22" t="s">
        <v>227</v>
      </c>
      <c r="G42" s="23">
        <f>SUMIF($B$7:$B$52,"DAS-4",$G$7:$G$52)</f>
        <v>0</v>
      </c>
      <c r="H42" s="23">
        <v>500.99</v>
      </c>
      <c r="I42" s="23">
        <v>2003.96</v>
      </c>
      <c r="J42" s="16">
        <f t="shared" si="0"/>
        <v>2504.9499999999998</v>
      </c>
      <c r="K42" s="17"/>
      <c r="L42" s="17"/>
      <c r="M42" s="17"/>
      <c r="N42" s="17"/>
      <c r="O42" s="17"/>
      <c r="P42" s="17"/>
      <c r="Q42" s="17"/>
      <c r="R42" s="6"/>
      <c r="S42" s="6"/>
      <c r="T42" s="6"/>
      <c r="U42" s="6"/>
      <c r="V42" s="6"/>
      <c r="W42" s="6"/>
      <c r="X42" s="6"/>
      <c r="Y42" s="6"/>
      <c r="Z42" s="6"/>
      <c r="AA42" s="6"/>
      <c r="AB42" s="6"/>
      <c r="AC42" s="6"/>
      <c r="AD42" s="6"/>
    </row>
    <row r="43" spans="1:30" customFormat="1">
      <c r="A43" s="24" t="s">
        <v>58</v>
      </c>
      <c r="B43" s="20" t="s">
        <v>59</v>
      </c>
      <c r="C43" s="21"/>
      <c r="D43" s="13" t="s">
        <v>20</v>
      </c>
      <c r="E43" s="51"/>
      <c r="F43" s="22" t="s">
        <v>31</v>
      </c>
      <c r="G43" s="23">
        <f>SUMIF($B$7:$B$52,"DAS-5",$G$7:$G$52)</f>
        <v>0</v>
      </c>
      <c r="H43" s="23">
        <v>0</v>
      </c>
      <c r="I43" s="23">
        <v>0</v>
      </c>
      <c r="J43" s="16">
        <f t="shared" si="0"/>
        <v>0</v>
      </c>
      <c r="K43" s="17"/>
      <c r="L43" s="17"/>
      <c r="M43" s="17"/>
      <c r="N43" s="17"/>
      <c r="O43" s="17"/>
      <c r="P43" s="17"/>
      <c r="Q43" s="17"/>
      <c r="R43" s="6"/>
      <c r="S43" s="6"/>
      <c r="T43" s="6"/>
      <c r="U43" s="6"/>
      <c r="V43" s="6"/>
      <c r="W43" s="6"/>
      <c r="X43" s="6"/>
      <c r="Y43" s="6"/>
      <c r="Z43" s="6"/>
      <c r="AA43" s="6"/>
      <c r="AB43" s="6"/>
      <c r="AC43" s="6"/>
      <c r="AD43" s="6"/>
    </row>
    <row r="44" spans="1:30" customFormat="1">
      <c r="A44" s="24" t="s">
        <v>58</v>
      </c>
      <c r="B44" s="20" t="s">
        <v>59</v>
      </c>
      <c r="C44" s="21"/>
      <c r="D44" s="13" t="s">
        <v>20</v>
      </c>
      <c r="E44" s="51"/>
      <c r="F44" s="22" t="s">
        <v>31</v>
      </c>
      <c r="G44" s="23">
        <f>SUMIF($B$7:$B$52,"CAA-1",$G$7:$G$52)</f>
        <v>0</v>
      </c>
      <c r="H44" s="23">
        <v>0</v>
      </c>
      <c r="I44" s="23">
        <v>0</v>
      </c>
      <c r="J44" s="16">
        <f t="shared" si="0"/>
        <v>0</v>
      </c>
      <c r="K44" s="17"/>
      <c r="L44" s="17"/>
      <c r="M44" s="17"/>
      <c r="N44" s="17"/>
      <c r="O44" s="17"/>
      <c r="P44" s="17"/>
      <c r="Q44" s="17"/>
      <c r="R44" s="6"/>
      <c r="S44" s="6"/>
      <c r="T44" s="6"/>
      <c r="U44" s="6"/>
      <c r="V44" s="6"/>
      <c r="W44" s="6"/>
      <c r="X44" s="6"/>
      <c r="Y44" s="6"/>
      <c r="Z44" s="6"/>
      <c r="AA44" s="6"/>
      <c r="AB44" s="6"/>
      <c r="AC44" s="6"/>
      <c r="AD44" s="6"/>
    </row>
    <row r="45" spans="1:30" customFormat="1">
      <c r="A45" s="24" t="s">
        <v>60</v>
      </c>
      <c r="B45" s="20" t="s">
        <v>61</v>
      </c>
      <c r="C45" s="21"/>
      <c r="D45" s="13" t="s">
        <v>20</v>
      </c>
      <c r="E45" s="51"/>
      <c r="F45" s="22" t="s">
        <v>215</v>
      </c>
      <c r="G45" s="23">
        <f>SUMIF($B$7:$B$52,"CAA-1",$G$7:$G$52)</f>
        <v>0</v>
      </c>
      <c r="H45" s="23">
        <v>308.3</v>
      </c>
      <c r="I45" s="23">
        <v>1233.21</v>
      </c>
      <c r="J45" s="16">
        <f t="shared" si="0"/>
        <v>1541.51</v>
      </c>
      <c r="K45" s="17"/>
      <c r="L45" s="17"/>
      <c r="M45" s="17"/>
      <c r="N45" s="17"/>
      <c r="O45" s="17"/>
      <c r="P45" s="17"/>
      <c r="Q45" s="17"/>
      <c r="R45" s="6"/>
      <c r="S45" s="6"/>
      <c r="T45" s="6"/>
      <c r="U45" s="6"/>
      <c r="V45" s="6"/>
      <c r="W45" s="6"/>
      <c r="X45" s="6"/>
      <c r="Y45" s="6"/>
      <c r="Z45" s="6"/>
      <c r="AA45" s="6"/>
      <c r="AB45" s="6"/>
      <c r="AC45" s="6"/>
      <c r="AD45" s="6"/>
    </row>
    <row r="46" spans="1:30" customFormat="1">
      <c r="A46" s="24" t="s">
        <v>60</v>
      </c>
      <c r="B46" s="20" t="s">
        <v>61</v>
      </c>
      <c r="C46" s="21"/>
      <c r="D46" s="13" t="s">
        <v>20</v>
      </c>
      <c r="E46" s="51"/>
      <c r="F46" s="22" t="s">
        <v>216</v>
      </c>
      <c r="G46" s="23">
        <f>SUMIF($B$7:$B$52,"CAA-1",$G$7:$G$52)</f>
        <v>0</v>
      </c>
      <c r="H46" s="23">
        <v>308.3</v>
      </c>
      <c r="I46" s="23">
        <v>1233.21</v>
      </c>
      <c r="J46" s="16">
        <f t="shared" si="0"/>
        <v>1541.51</v>
      </c>
      <c r="K46" s="17"/>
      <c r="L46" s="17"/>
      <c r="M46" s="17"/>
      <c r="N46" s="17"/>
      <c r="O46" s="17"/>
      <c r="P46" s="17"/>
      <c r="Q46" s="17"/>
      <c r="R46" s="6"/>
      <c r="S46" s="6"/>
      <c r="T46" s="6"/>
      <c r="U46" s="6"/>
      <c r="V46" s="6"/>
      <c r="W46" s="6"/>
      <c r="X46" s="6"/>
      <c r="Y46" s="6"/>
      <c r="Z46" s="6"/>
      <c r="AA46" s="6"/>
      <c r="AB46" s="6"/>
      <c r="AC46" s="6"/>
      <c r="AD46" s="6"/>
    </row>
    <row r="47" spans="1:30" customFormat="1">
      <c r="A47" s="24" t="s">
        <v>60</v>
      </c>
      <c r="B47" s="20" t="s">
        <v>61</v>
      </c>
      <c r="C47" s="21"/>
      <c r="D47" s="13" t="s">
        <v>20</v>
      </c>
      <c r="E47" s="51"/>
      <c r="F47" s="22" t="s">
        <v>31</v>
      </c>
      <c r="G47" s="23">
        <f>SUMIF($B$7:$B$52,"CAA-1",$G$7:$G$52)</f>
        <v>0</v>
      </c>
      <c r="H47" s="23">
        <v>0</v>
      </c>
      <c r="I47" s="23">
        <v>0</v>
      </c>
      <c r="J47" s="16">
        <f t="shared" si="0"/>
        <v>0</v>
      </c>
      <c r="K47" s="17"/>
      <c r="L47" s="17"/>
      <c r="M47" s="17"/>
      <c r="N47" s="17"/>
      <c r="O47" s="17"/>
      <c r="P47" s="17"/>
      <c r="Q47" s="17"/>
      <c r="R47" s="6"/>
      <c r="S47" s="6"/>
      <c r="T47" s="6"/>
      <c r="U47" s="6"/>
      <c r="V47" s="6"/>
      <c r="W47" s="6"/>
      <c r="X47" s="6"/>
      <c r="Y47" s="6"/>
      <c r="Z47" s="6"/>
      <c r="AA47" s="6"/>
      <c r="AB47" s="6"/>
      <c r="AC47" s="6"/>
      <c r="AD47" s="6"/>
    </row>
    <row r="48" spans="1:30" customFormat="1">
      <c r="A48" s="24" t="s">
        <v>60</v>
      </c>
      <c r="B48" s="20" t="s">
        <v>61</v>
      </c>
      <c r="C48" s="21"/>
      <c r="D48" s="13" t="s">
        <v>20</v>
      </c>
      <c r="E48" s="51"/>
      <c r="F48" s="22" t="s">
        <v>31</v>
      </c>
      <c r="G48" s="23">
        <f>SUMIF($B$7:$B$52,"CAA-1",$G$7:$G$52)</f>
        <v>0</v>
      </c>
      <c r="H48" s="23">
        <v>0</v>
      </c>
      <c r="I48" s="23">
        <v>0</v>
      </c>
      <c r="J48" s="16">
        <f t="shared" si="0"/>
        <v>0</v>
      </c>
      <c r="K48" s="17"/>
      <c r="L48" s="17"/>
      <c r="M48" s="17"/>
      <c r="N48" s="17"/>
      <c r="O48" s="17"/>
      <c r="P48" s="17"/>
      <c r="Q48" s="17"/>
      <c r="R48" s="6"/>
      <c r="S48" s="6"/>
      <c r="T48" s="6"/>
      <c r="U48" s="6"/>
      <c r="V48" s="6"/>
      <c r="W48" s="6"/>
      <c r="X48" s="6"/>
      <c r="Y48" s="6"/>
      <c r="Z48" s="6"/>
      <c r="AA48" s="6"/>
      <c r="AB48" s="6"/>
      <c r="AC48" s="6"/>
      <c r="AD48" s="6"/>
    </row>
    <row r="49" spans="1:30" customFormat="1">
      <c r="A49" s="24" t="s">
        <v>62</v>
      </c>
      <c r="B49" s="20" t="s">
        <v>63</v>
      </c>
      <c r="C49" s="21"/>
      <c r="D49" s="13" t="s">
        <v>20</v>
      </c>
      <c r="E49" s="51"/>
      <c r="F49" s="22" t="s">
        <v>64</v>
      </c>
      <c r="G49" s="23">
        <f>SUMIF($B$7:$B$52,"CAA-4",$G$7:$G$52)</f>
        <v>0</v>
      </c>
      <c r="H49" s="23">
        <v>269.76</v>
      </c>
      <c r="I49" s="23">
        <v>1079.06</v>
      </c>
      <c r="J49" s="16">
        <f t="shared" si="0"/>
        <v>1348.82</v>
      </c>
      <c r="K49" s="17"/>
      <c r="L49" s="17"/>
      <c r="M49" s="17"/>
      <c r="N49" s="17"/>
      <c r="O49" s="17"/>
      <c r="P49" s="17"/>
      <c r="Q49" s="17"/>
      <c r="R49" s="6"/>
      <c r="S49" s="6"/>
      <c r="T49" s="6"/>
      <c r="U49" s="6"/>
      <c r="V49" s="6"/>
      <c r="W49" s="6"/>
      <c r="X49" s="6"/>
      <c r="Y49" s="6"/>
      <c r="Z49" s="6"/>
      <c r="AA49" s="6"/>
      <c r="AB49" s="6"/>
      <c r="AC49" s="6"/>
      <c r="AD49" s="6"/>
    </row>
    <row r="50" spans="1:30" customFormat="1">
      <c r="A50" s="24" t="s">
        <v>62</v>
      </c>
      <c r="B50" s="20" t="s">
        <v>63</v>
      </c>
      <c r="C50" s="21"/>
      <c r="D50" s="21" t="s">
        <v>20</v>
      </c>
      <c r="E50" s="51"/>
      <c r="F50" s="22" t="s">
        <v>31</v>
      </c>
      <c r="G50" s="23">
        <f>SUMIF($B$7:$B$52,"CAA-4",$G$7:$G$52)</f>
        <v>0</v>
      </c>
      <c r="H50" s="23">
        <v>0</v>
      </c>
      <c r="I50" s="23">
        <v>0</v>
      </c>
      <c r="J50" s="16">
        <f t="shared" si="0"/>
        <v>0</v>
      </c>
      <c r="K50" s="17"/>
      <c r="L50" s="17"/>
      <c r="M50" s="17"/>
      <c r="N50" s="17"/>
      <c r="O50" s="17"/>
      <c r="P50" s="17"/>
      <c r="Q50" s="17"/>
      <c r="R50" s="6"/>
      <c r="S50" s="6"/>
      <c r="T50" s="6"/>
      <c r="U50" s="6"/>
      <c r="V50" s="6"/>
      <c r="W50" s="6"/>
      <c r="X50" s="6"/>
      <c r="Y50" s="6"/>
      <c r="Z50" s="6"/>
      <c r="AA50" s="6"/>
      <c r="AB50" s="6"/>
      <c r="AC50" s="6"/>
      <c r="AD50" s="6"/>
    </row>
    <row r="51" spans="1:30" customFormat="1">
      <c r="A51" s="24" t="s">
        <v>62</v>
      </c>
      <c r="B51" s="20" t="s">
        <v>63</v>
      </c>
      <c r="C51" s="21"/>
      <c r="D51" s="21" t="s">
        <v>20</v>
      </c>
      <c r="E51" s="51"/>
      <c r="F51" s="22" t="s">
        <v>232</v>
      </c>
      <c r="G51" s="23">
        <f>SUMIF($B$7:$B$52,"CAA-4",$G$7:$G$52)</f>
        <v>0</v>
      </c>
      <c r="H51" s="23">
        <v>269.76</v>
      </c>
      <c r="I51" s="23">
        <v>1079.06</v>
      </c>
      <c r="J51" s="16">
        <f t="shared" si="0"/>
        <v>1348.82</v>
      </c>
      <c r="K51" s="17"/>
      <c r="L51" s="17"/>
      <c r="M51" s="17"/>
      <c r="N51" s="17"/>
      <c r="O51" s="17"/>
      <c r="P51" s="17"/>
      <c r="Q51" s="17"/>
      <c r="R51" s="6"/>
      <c r="S51" s="6"/>
      <c r="T51" s="6"/>
      <c r="U51" s="6"/>
      <c r="V51" s="6"/>
      <c r="W51" s="6"/>
      <c r="X51" s="6"/>
      <c r="Y51" s="6"/>
      <c r="Z51" s="6"/>
      <c r="AA51" s="6"/>
      <c r="AB51" s="6"/>
      <c r="AC51" s="6"/>
      <c r="AD51" s="6"/>
    </row>
    <row r="52" spans="1:30" customFormat="1">
      <c r="A52" s="24" t="s">
        <v>62</v>
      </c>
      <c r="B52" s="20" t="s">
        <v>63</v>
      </c>
      <c r="C52" s="21"/>
      <c r="D52" s="21" t="s">
        <v>20</v>
      </c>
      <c r="E52" s="51"/>
      <c r="F52" s="22" t="s">
        <v>31</v>
      </c>
      <c r="G52" s="23">
        <f>SUMIF($B$7:$B$52,"CAA-4",$G$7:$G$52)</f>
        <v>0</v>
      </c>
      <c r="H52" s="23">
        <v>0</v>
      </c>
      <c r="I52" s="23">
        <v>0</v>
      </c>
      <c r="J52" s="16">
        <f t="shared" si="0"/>
        <v>0</v>
      </c>
      <c r="K52" s="17"/>
      <c r="L52" s="17"/>
      <c r="M52" s="17"/>
      <c r="N52" s="17"/>
      <c r="O52" s="17"/>
      <c r="P52" s="17"/>
      <c r="Q52" s="17"/>
      <c r="R52" s="6"/>
      <c r="S52" s="6"/>
      <c r="T52" s="6"/>
      <c r="U52" s="6"/>
      <c r="V52" s="6"/>
      <c r="W52" s="6"/>
      <c r="X52" s="6"/>
      <c r="Y52" s="6"/>
      <c r="Z52" s="6"/>
      <c r="AA52" s="6"/>
      <c r="AB52" s="6"/>
      <c r="AC52" s="6"/>
      <c r="AD52" s="6"/>
    </row>
    <row r="53" spans="1:30" customFormat="1" ht="45">
      <c r="A53" s="25" t="s">
        <v>65</v>
      </c>
      <c r="B53" s="25" t="s">
        <v>66</v>
      </c>
      <c r="C53" s="26" t="s">
        <v>67</v>
      </c>
      <c r="D53" s="26" t="s">
        <v>68</v>
      </c>
      <c r="E53" s="26" t="s">
        <v>69</v>
      </c>
      <c r="F53" s="27"/>
      <c r="G53" s="26" t="s">
        <v>70</v>
      </c>
      <c r="H53" s="26" t="s">
        <v>71</v>
      </c>
      <c r="I53" s="26" t="s">
        <v>72</v>
      </c>
      <c r="J53" s="16"/>
      <c r="K53" s="17"/>
      <c r="L53" s="17"/>
      <c r="M53" s="17"/>
      <c r="N53" s="17"/>
      <c r="O53" s="17"/>
      <c r="P53" s="17"/>
      <c r="Q53" s="17"/>
      <c r="R53" s="6"/>
      <c r="S53" s="6"/>
      <c r="T53" s="6"/>
      <c r="U53" s="6"/>
      <c r="V53" s="6"/>
      <c r="W53" s="6"/>
      <c r="X53" s="6"/>
      <c r="Y53" s="6"/>
      <c r="Z53" s="6"/>
      <c r="AA53" s="6"/>
      <c r="AB53" s="6"/>
      <c r="AC53" s="6"/>
      <c r="AD53" s="6"/>
    </row>
    <row r="54" spans="1:30" customFormat="1">
      <c r="A54" s="28"/>
      <c r="B54" s="14"/>
      <c r="C54" s="29"/>
      <c r="D54" s="29"/>
      <c r="E54" s="29"/>
      <c r="F54" s="30"/>
      <c r="G54" s="16"/>
      <c r="H54" s="16"/>
      <c r="I54" s="16"/>
      <c r="J54" s="16"/>
      <c r="K54" s="31"/>
      <c r="L54" s="31"/>
      <c r="M54" s="31"/>
      <c r="N54" s="31"/>
      <c r="O54" s="31"/>
      <c r="P54" s="31"/>
      <c r="Q54" s="31"/>
      <c r="R54" s="2"/>
      <c r="S54" s="2"/>
      <c r="T54" s="2"/>
      <c r="U54" s="2"/>
      <c r="V54" s="2"/>
      <c r="W54" s="2"/>
      <c r="X54" s="2"/>
      <c r="Y54" s="2"/>
      <c r="Z54" s="2"/>
      <c r="AA54" s="2"/>
      <c r="AB54" s="2"/>
      <c r="AC54" s="2"/>
      <c r="AD54" s="2"/>
    </row>
    <row r="55" spans="1:30" customFormat="1">
      <c r="A55" s="28"/>
      <c r="B55" s="14"/>
      <c r="C55" s="29"/>
      <c r="D55" s="29"/>
      <c r="E55" s="29"/>
      <c r="F55" s="30"/>
      <c r="G55" s="16"/>
      <c r="H55" s="16"/>
      <c r="I55" s="16"/>
      <c r="J55" s="16"/>
      <c r="K55" s="31"/>
      <c r="L55" s="31"/>
      <c r="M55" s="31"/>
      <c r="N55" s="31"/>
      <c r="O55" s="31"/>
      <c r="P55" s="31"/>
      <c r="Q55" s="31"/>
      <c r="R55" s="2"/>
      <c r="S55" s="2"/>
      <c r="T55" s="2"/>
      <c r="U55" s="2"/>
      <c r="V55" s="2"/>
      <c r="W55" s="2"/>
      <c r="X55" s="2"/>
      <c r="Y55" s="2"/>
      <c r="Z55" s="2"/>
      <c r="AA55" s="2"/>
      <c r="AB55" s="2"/>
      <c r="AC55" s="2"/>
      <c r="AD55" s="2"/>
    </row>
    <row r="56" spans="1:30" customFormat="1">
      <c r="A56" s="28"/>
      <c r="B56" s="14"/>
      <c r="C56" s="29"/>
      <c r="D56" s="29"/>
      <c r="E56" s="29"/>
      <c r="F56" s="30"/>
      <c r="G56" s="16"/>
      <c r="H56" s="16"/>
      <c r="I56" s="16"/>
      <c r="J56" s="16"/>
      <c r="K56" s="31"/>
      <c r="L56" s="31"/>
      <c r="M56" s="31"/>
      <c r="N56" s="31"/>
      <c r="O56" s="31"/>
      <c r="P56" s="31"/>
      <c r="Q56" s="31"/>
      <c r="R56" s="2"/>
      <c r="S56" s="2"/>
      <c r="T56" s="2"/>
      <c r="U56" s="2"/>
      <c r="V56" s="2"/>
      <c r="W56" s="2"/>
      <c r="X56" s="2"/>
      <c r="Y56" s="2"/>
      <c r="Z56" s="2"/>
      <c r="AA56" s="2"/>
      <c r="AB56" s="2"/>
      <c r="AC56" s="2"/>
      <c r="AD56" s="2"/>
    </row>
    <row r="57" spans="1:30" customFormat="1">
      <c r="A57" s="28"/>
      <c r="B57" s="14"/>
      <c r="C57" s="29"/>
      <c r="D57" s="29"/>
      <c r="E57" s="29"/>
      <c r="F57" s="30"/>
      <c r="G57" s="16"/>
      <c r="H57" s="16"/>
      <c r="I57" s="16"/>
      <c r="J57" s="16"/>
      <c r="K57" s="31"/>
      <c r="L57" s="31"/>
      <c r="M57" s="31"/>
      <c r="N57" s="31"/>
      <c r="O57" s="31"/>
      <c r="P57" s="31"/>
      <c r="Q57" s="31"/>
      <c r="R57" s="2"/>
      <c r="S57" s="2"/>
      <c r="T57" s="2"/>
      <c r="U57" s="2"/>
      <c r="V57" s="2"/>
      <c r="W57" s="2"/>
      <c r="X57" s="2"/>
      <c r="Y57" s="2"/>
      <c r="Z57" s="2"/>
      <c r="AA57" s="2"/>
      <c r="AB57" s="2"/>
      <c r="AC57" s="2"/>
      <c r="AD57" s="2"/>
    </row>
    <row r="58" spans="1:30" customFormat="1">
      <c r="A58" s="32"/>
      <c r="B58" s="14"/>
      <c r="C58" s="29"/>
      <c r="D58" s="29"/>
      <c r="E58" s="29"/>
      <c r="F58" s="30"/>
      <c r="G58" s="16"/>
      <c r="H58" s="16"/>
      <c r="I58" s="16"/>
      <c r="J58" s="16"/>
      <c r="K58" s="31"/>
      <c r="L58" s="31"/>
      <c r="M58" s="31"/>
      <c r="N58" s="31"/>
      <c r="O58" s="31"/>
      <c r="P58" s="31"/>
      <c r="Q58" s="31"/>
      <c r="R58" s="2"/>
      <c r="S58" s="2"/>
      <c r="T58" s="2"/>
      <c r="U58" s="2"/>
      <c r="V58" s="2"/>
      <c r="W58" s="2"/>
      <c r="X58" s="2"/>
      <c r="Y58" s="2"/>
      <c r="Z58" s="2"/>
      <c r="AA58" s="2"/>
      <c r="AB58" s="2"/>
      <c r="AC58" s="2"/>
      <c r="AD58" s="2"/>
    </row>
    <row r="59" spans="1:30" customFormat="1">
      <c r="A59" s="32"/>
      <c r="B59" s="14"/>
      <c r="C59" s="29"/>
      <c r="D59" s="29"/>
      <c r="E59" s="29"/>
      <c r="F59" s="30"/>
      <c r="G59" s="16"/>
      <c r="H59" s="16"/>
      <c r="I59" s="16"/>
      <c r="J59" s="16"/>
      <c r="K59" s="31"/>
      <c r="L59" s="31"/>
      <c r="M59" s="31"/>
      <c r="N59" s="31"/>
      <c r="O59" s="31"/>
      <c r="P59" s="31"/>
      <c r="Q59" s="31"/>
      <c r="R59" s="2"/>
      <c r="S59" s="2"/>
      <c r="T59" s="2"/>
      <c r="U59" s="2"/>
      <c r="V59" s="2"/>
      <c r="W59" s="2"/>
      <c r="X59" s="2"/>
      <c r="Y59" s="2"/>
      <c r="Z59" s="2"/>
      <c r="AA59" s="2"/>
      <c r="AB59" s="2"/>
      <c r="AC59" s="2"/>
      <c r="AD59" s="2"/>
    </row>
    <row r="60" spans="1:30" customFormat="1">
      <c r="A60" s="32"/>
      <c r="B60" s="14"/>
      <c r="C60" s="29"/>
      <c r="D60" s="29"/>
      <c r="E60" s="29"/>
      <c r="F60" s="30"/>
      <c r="G60" s="16"/>
      <c r="H60" s="16"/>
      <c r="I60" s="16"/>
      <c r="J60" s="16"/>
      <c r="K60" s="31"/>
      <c r="L60" s="31"/>
      <c r="M60" s="31"/>
      <c r="N60" s="31"/>
      <c r="O60" s="31"/>
      <c r="P60" s="31"/>
      <c r="Q60" s="31"/>
      <c r="R60" s="2"/>
      <c r="S60" s="2"/>
      <c r="T60" s="2"/>
      <c r="U60" s="2"/>
      <c r="V60" s="2"/>
      <c r="W60" s="2"/>
      <c r="X60" s="2"/>
      <c r="Y60" s="2"/>
      <c r="Z60" s="2"/>
      <c r="AA60" s="2"/>
      <c r="AB60" s="2"/>
      <c r="AC60" s="2"/>
      <c r="AD60" s="2"/>
    </row>
    <row r="61" spans="1:30" customFormat="1">
      <c r="A61" s="32"/>
      <c r="B61" s="14"/>
      <c r="C61" s="29"/>
      <c r="D61" s="29"/>
      <c r="E61" s="29"/>
      <c r="F61" s="30"/>
      <c r="G61" s="16"/>
      <c r="H61" s="16"/>
      <c r="I61" s="16"/>
      <c r="J61" s="16"/>
      <c r="K61" s="31"/>
      <c r="L61" s="31"/>
      <c r="M61" s="31"/>
      <c r="N61" s="31"/>
      <c r="O61" s="31"/>
      <c r="P61" s="31"/>
      <c r="Q61" s="31"/>
      <c r="R61" s="2"/>
      <c r="S61" s="2"/>
      <c r="T61" s="2"/>
      <c r="U61" s="2"/>
      <c r="V61" s="2"/>
      <c r="W61" s="2"/>
      <c r="X61" s="2"/>
      <c r="Y61" s="2"/>
      <c r="Z61" s="2"/>
      <c r="AA61" s="2"/>
      <c r="AB61" s="2"/>
      <c r="AC61" s="2"/>
      <c r="AD61" s="2"/>
    </row>
    <row r="62" spans="1:30" customFormat="1">
      <c r="A62" s="32"/>
      <c r="B62" s="14"/>
      <c r="C62" s="29"/>
      <c r="D62" s="29"/>
      <c r="E62" s="29"/>
      <c r="F62" s="30"/>
      <c r="G62" s="16"/>
      <c r="H62" s="16"/>
      <c r="I62" s="16"/>
      <c r="J62" s="16"/>
      <c r="K62" s="31"/>
      <c r="L62" s="31"/>
      <c r="M62" s="31"/>
      <c r="N62" s="31"/>
      <c r="O62" s="31"/>
      <c r="P62" s="31"/>
      <c r="Q62" s="31"/>
      <c r="R62" s="2"/>
      <c r="S62" s="2"/>
      <c r="T62" s="2"/>
      <c r="U62" s="2"/>
      <c r="V62" s="2"/>
      <c r="W62" s="2"/>
      <c r="X62" s="2"/>
      <c r="Y62" s="2"/>
      <c r="Z62" s="2"/>
      <c r="AA62" s="2"/>
      <c r="AB62" s="2"/>
      <c r="AC62" s="2"/>
      <c r="AD62" s="2"/>
    </row>
    <row r="63" spans="1:30" customFormat="1">
      <c r="A63" s="32"/>
      <c r="B63" s="14"/>
      <c r="C63" s="29"/>
      <c r="D63" s="29"/>
      <c r="E63" s="29"/>
      <c r="F63" s="30"/>
      <c r="G63" s="16"/>
      <c r="H63" s="16"/>
      <c r="I63" s="16"/>
      <c r="J63" s="16"/>
      <c r="K63" s="31"/>
      <c r="L63" s="31"/>
      <c r="M63" s="31"/>
      <c r="N63" s="31"/>
      <c r="O63" s="31"/>
      <c r="P63" s="31"/>
      <c r="Q63" s="31"/>
      <c r="R63" s="2"/>
      <c r="S63" s="2"/>
      <c r="T63" s="2"/>
      <c r="U63" s="2"/>
      <c r="V63" s="2"/>
      <c r="W63" s="2"/>
      <c r="X63" s="2"/>
      <c r="Y63" s="2"/>
      <c r="Z63" s="2"/>
      <c r="AA63" s="2"/>
      <c r="AB63" s="2"/>
      <c r="AC63" s="2"/>
      <c r="AD63" s="2"/>
    </row>
    <row r="64" spans="1:30" customFormat="1">
      <c r="A64" s="32"/>
      <c r="B64" s="14"/>
      <c r="C64" s="29"/>
      <c r="D64" s="29"/>
      <c r="E64" s="29"/>
      <c r="F64" s="30"/>
      <c r="G64" s="16"/>
      <c r="H64" s="16"/>
      <c r="I64" s="16"/>
      <c r="J64" s="16"/>
      <c r="K64" s="31"/>
      <c r="L64" s="31"/>
      <c r="M64" s="31"/>
      <c r="N64" s="31"/>
      <c r="O64" s="31"/>
      <c r="P64" s="31"/>
      <c r="Q64" s="31"/>
      <c r="R64" s="2"/>
      <c r="S64" s="2"/>
      <c r="T64" s="2"/>
      <c r="U64" s="2"/>
      <c r="V64" s="2"/>
      <c r="W64" s="2"/>
      <c r="X64" s="2"/>
      <c r="Y64" s="2"/>
      <c r="Z64" s="2"/>
      <c r="AA64" s="2"/>
      <c r="AB64" s="2"/>
      <c r="AC64" s="2"/>
      <c r="AD64" s="2"/>
    </row>
    <row r="65" spans="1:30" customFormat="1">
      <c r="A65" s="32"/>
      <c r="B65" s="14"/>
      <c r="C65" s="29"/>
      <c r="D65" s="29"/>
      <c r="E65" s="29"/>
      <c r="F65" s="30"/>
      <c r="G65" s="16"/>
      <c r="H65" s="16"/>
      <c r="I65" s="16"/>
      <c r="J65" s="16"/>
      <c r="K65" s="31"/>
      <c r="L65" s="31"/>
      <c r="M65" s="31"/>
      <c r="N65" s="31"/>
      <c r="O65" s="31"/>
      <c r="P65" s="31"/>
      <c r="Q65" s="31"/>
      <c r="R65" s="2"/>
      <c r="S65" s="2"/>
      <c r="T65" s="2"/>
      <c r="U65" s="2"/>
      <c r="V65" s="2"/>
      <c r="W65" s="2"/>
      <c r="X65" s="2"/>
      <c r="Y65" s="2"/>
      <c r="Z65" s="2"/>
      <c r="AA65" s="2"/>
      <c r="AB65" s="2"/>
      <c r="AC65" s="2"/>
      <c r="AD65" s="2"/>
    </row>
    <row r="66" spans="1:30" customFormat="1">
      <c r="A66" s="32"/>
      <c r="B66" s="14"/>
      <c r="C66" s="29"/>
      <c r="D66" s="29"/>
      <c r="E66" s="29"/>
      <c r="F66" s="30"/>
      <c r="G66" s="16"/>
      <c r="H66" s="16"/>
      <c r="I66" s="16"/>
      <c r="J66" s="16"/>
      <c r="K66" s="31"/>
      <c r="L66" s="31"/>
      <c r="M66" s="31"/>
      <c r="N66" s="31"/>
      <c r="O66" s="31"/>
      <c r="P66" s="31"/>
      <c r="Q66" s="31"/>
      <c r="R66" s="2"/>
      <c r="S66" s="2"/>
      <c r="T66" s="2"/>
      <c r="U66" s="2"/>
      <c r="V66" s="2"/>
      <c r="W66" s="2"/>
      <c r="X66" s="2"/>
      <c r="Y66" s="2"/>
      <c r="Z66" s="2"/>
      <c r="AA66" s="2"/>
      <c r="AB66" s="2"/>
      <c r="AC66" s="2"/>
      <c r="AD66" s="2"/>
    </row>
    <row r="67" spans="1:30" customFormat="1">
      <c r="A67" s="32"/>
      <c r="B67" s="14"/>
      <c r="C67" s="29"/>
      <c r="D67" s="29"/>
      <c r="E67" s="29"/>
      <c r="F67" s="30"/>
      <c r="G67" s="16"/>
      <c r="H67" s="16"/>
      <c r="I67" s="16"/>
      <c r="J67" s="16"/>
      <c r="K67" s="31"/>
      <c r="L67" s="31"/>
      <c r="M67" s="31"/>
      <c r="N67" s="31"/>
      <c r="O67" s="31"/>
      <c r="P67" s="31"/>
      <c r="Q67" s="31"/>
      <c r="R67" s="2"/>
      <c r="S67" s="2"/>
      <c r="T67" s="2"/>
      <c r="U67" s="2"/>
      <c r="V67" s="2"/>
      <c r="W67" s="2"/>
      <c r="X67" s="2"/>
      <c r="Y67" s="2"/>
      <c r="Z67" s="2"/>
      <c r="AA67" s="2"/>
      <c r="AB67" s="2"/>
      <c r="AC67" s="2"/>
      <c r="AD67" s="2"/>
    </row>
    <row r="68" spans="1:30" customFormat="1">
      <c r="A68" s="32"/>
      <c r="B68" s="14"/>
      <c r="C68" s="29"/>
      <c r="D68" s="29"/>
      <c r="E68" s="29"/>
      <c r="F68" s="30"/>
      <c r="G68" s="16"/>
      <c r="H68" s="16"/>
      <c r="I68" s="16"/>
      <c r="J68" s="16"/>
      <c r="K68" s="31"/>
      <c r="L68" s="31"/>
      <c r="M68" s="31"/>
      <c r="N68" s="31"/>
      <c r="O68" s="31"/>
      <c r="P68" s="31"/>
      <c r="Q68" s="31"/>
      <c r="R68" s="2"/>
      <c r="S68" s="2"/>
      <c r="T68" s="2"/>
      <c r="U68" s="2"/>
      <c r="V68" s="2"/>
      <c r="W68" s="2"/>
      <c r="X68" s="2"/>
      <c r="Y68" s="2"/>
      <c r="Z68" s="2"/>
      <c r="AA68" s="2"/>
      <c r="AB68" s="2"/>
      <c r="AC68" s="2"/>
      <c r="AD68" s="2"/>
    </row>
    <row r="69" spans="1:30" customFormat="1" ht="30">
      <c r="A69" s="25" t="s">
        <v>73</v>
      </c>
      <c r="B69" s="27"/>
      <c r="C69" s="26">
        <v>32</v>
      </c>
      <c r="D69" s="26">
        <f>SUM(D54:D60)</f>
        <v>0</v>
      </c>
      <c r="E69" s="26">
        <v>32</v>
      </c>
      <c r="F69" s="27"/>
      <c r="G69" s="33">
        <f>SUM(G54:G68)</f>
        <v>0</v>
      </c>
      <c r="H69" s="33">
        <f>SUM(H54:H68)</f>
        <v>0</v>
      </c>
      <c r="I69" s="33">
        <f>SUM(I54:I68)</f>
        <v>0</v>
      </c>
      <c r="J69" s="33">
        <f>SUM(J54:J68)</f>
        <v>0</v>
      </c>
      <c r="K69" s="31"/>
      <c r="L69" s="31"/>
      <c r="M69" s="31"/>
      <c r="N69" s="31"/>
      <c r="O69" s="31"/>
      <c r="P69" s="31"/>
      <c r="Q69" s="31"/>
      <c r="R69" s="2"/>
      <c r="S69" s="2"/>
      <c r="T69" s="2"/>
      <c r="U69" s="2"/>
      <c r="V69" s="2"/>
      <c r="W69" s="2"/>
      <c r="X69" s="2"/>
      <c r="Y69" s="2"/>
      <c r="Z69" s="2"/>
      <c r="AA69" s="2"/>
      <c r="AB69" s="2"/>
      <c r="AC69" s="2"/>
      <c r="AD69" s="2"/>
    </row>
    <row r="70" spans="1:30" customFormat="1" ht="45.75" customHeight="1">
      <c r="A70" s="31"/>
      <c r="B70" s="31"/>
      <c r="C70" s="31"/>
      <c r="D70" s="31"/>
      <c r="E70" s="31"/>
      <c r="F70" s="31"/>
      <c r="G70" s="31"/>
      <c r="H70" s="17"/>
      <c r="I70" s="17"/>
      <c r="J70" s="34"/>
      <c r="K70" s="31"/>
      <c r="L70" s="31"/>
      <c r="M70" s="31"/>
      <c r="N70" s="31"/>
      <c r="O70" s="31"/>
      <c r="P70" s="31"/>
      <c r="Q70" s="31"/>
      <c r="R70" s="2"/>
      <c r="S70" s="2"/>
      <c r="T70" s="2"/>
      <c r="U70" s="2"/>
      <c r="V70" s="2"/>
      <c r="W70" s="2"/>
      <c r="X70" s="2"/>
      <c r="Y70" s="2"/>
      <c r="Z70" s="2"/>
      <c r="AA70" s="2"/>
      <c r="AB70" s="2"/>
      <c r="AC70" s="2"/>
      <c r="AD70" s="2"/>
    </row>
    <row r="71" spans="1:30" customFormat="1" ht="15" customHeight="1">
      <c r="A71" s="134" t="s">
        <v>74</v>
      </c>
      <c r="B71" s="134"/>
      <c r="C71" s="134"/>
      <c r="D71" s="134"/>
      <c r="E71" s="134"/>
      <c r="F71" s="134"/>
      <c r="G71" s="134"/>
      <c r="H71" s="134"/>
      <c r="I71" s="134"/>
      <c r="J71" s="31"/>
      <c r="K71" s="7"/>
      <c r="L71" s="31"/>
      <c r="M71" s="31"/>
      <c r="N71" s="31"/>
      <c r="O71" s="31"/>
      <c r="P71" s="31"/>
      <c r="Q71" s="31"/>
      <c r="R71" s="2"/>
      <c r="S71" s="2"/>
      <c r="T71" s="2"/>
      <c r="U71" s="2"/>
      <c r="V71" s="2"/>
      <c r="W71" s="2"/>
      <c r="X71" s="2"/>
      <c r="Y71" s="2"/>
      <c r="Z71" s="2"/>
      <c r="AA71" s="2"/>
      <c r="AB71" s="2"/>
      <c r="AC71" s="2"/>
      <c r="AD71" s="2"/>
    </row>
    <row r="72" spans="1:30" customFormat="1" ht="30">
      <c r="A72" s="123" t="s">
        <v>75</v>
      </c>
      <c r="B72" s="123" t="s">
        <v>76</v>
      </c>
      <c r="C72" s="123" t="s">
        <v>77</v>
      </c>
      <c r="D72" s="123" t="s">
        <v>78</v>
      </c>
      <c r="E72" s="123" t="s">
        <v>79</v>
      </c>
      <c r="F72" s="123" t="s">
        <v>80</v>
      </c>
      <c r="G72" s="123" t="s">
        <v>81</v>
      </c>
      <c r="H72" s="123" t="s">
        <v>82</v>
      </c>
      <c r="I72" s="123" t="s">
        <v>83</v>
      </c>
      <c r="J72" s="35"/>
      <c r="K72" s="7"/>
      <c r="L72" s="35"/>
      <c r="M72" s="35"/>
      <c r="N72" s="35"/>
      <c r="O72" s="35"/>
      <c r="P72" s="35"/>
      <c r="Q72" s="35"/>
      <c r="R72" s="12"/>
      <c r="S72" s="12"/>
      <c r="T72" s="12"/>
      <c r="U72" s="12"/>
      <c r="V72" s="12"/>
      <c r="W72" s="12"/>
      <c r="X72" s="12"/>
      <c r="Y72" s="12"/>
      <c r="Z72" s="12"/>
      <c r="AA72" s="12"/>
      <c r="AB72" s="12"/>
      <c r="AC72" s="12"/>
      <c r="AD72" s="12"/>
    </row>
    <row r="73" spans="1:30" customFormat="1">
      <c r="A73" s="124" t="s">
        <v>219</v>
      </c>
      <c r="B73" s="36" t="s">
        <v>84</v>
      </c>
      <c r="C73" s="13"/>
      <c r="D73" s="13"/>
      <c r="E73" s="14"/>
      <c r="F73" s="124" t="s">
        <v>220</v>
      </c>
      <c r="G73" s="15">
        <v>0</v>
      </c>
      <c r="H73" s="15">
        <v>6782.61</v>
      </c>
      <c r="I73" s="16">
        <f>SUM(G73:H73)</f>
        <v>6782.61</v>
      </c>
      <c r="J73" s="31"/>
      <c r="K73" s="17"/>
      <c r="L73" s="17"/>
      <c r="M73" s="17"/>
      <c r="N73" s="17"/>
      <c r="O73" s="17"/>
      <c r="P73" s="17"/>
      <c r="Q73" s="17"/>
      <c r="R73" s="6"/>
      <c r="S73" s="6"/>
      <c r="T73" s="6"/>
      <c r="U73" s="6"/>
      <c r="V73" s="6"/>
      <c r="W73" s="6"/>
      <c r="X73" s="6"/>
      <c r="Y73" s="6"/>
      <c r="Z73" s="6"/>
      <c r="AA73" s="6"/>
      <c r="AB73" s="6"/>
      <c r="AC73" s="6"/>
      <c r="AD73" s="6"/>
    </row>
    <row r="74" spans="1:30" customFormat="1">
      <c r="A74" s="124" t="s">
        <v>85</v>
      </c>
      <c r="B74" s="36" t="s">
        <v>86</v>
      </c>
      <c r="C74" s="13"/>
      <c r="D74" s="13"/>
      <c r="E74" s="14"/>
      <c r="F74" s="124" t="s">
        <v>87</v>
      </c>
      <c r="G74" s="15">
        <v>0</v>
      </c>
      <c r="H74" s="15">
        <v>4316.21</v>
      </c>
      <c r="I74" s="16">
        <v>4316.21</v>
      </c>
      <c r="J74" s="31"/>
      <c r="K74" s="17"/>
      <c r="L74" s="17"/>
      <c r="M74" s="17"/>
      <c r="N74" s="17"/>
      <c r="O74" s="17"/>
      <c r="P74" s="17"/>
      <c r="Q74" s="17"/>
      <c r="R74" s="6"/>
      <c r="S74" s="6"/>
      <c r="T74" s="6"/>
      <c r="U74" s="6"/>
      <c r="V74" s="6"/>
      <c r="W74" s="6"/>
      <c r="X74" s="6"/>
      <c r="Y74" s="6"/>
      <c r="Z74" s="6"/>
      <c r="AA74" s="6"/>
      <c r="AB74" s="6"/>
      <c r="AC74" s="6"/>
      <c r="AD74" s="6"/>
    </row>
    <row r="75" spans="1:30" customFormat="1">
      <c r="A75" s="124" t="s">
        <v>233</v>
      </c>
      <c r="B75" s="36" t="s">
        <v>86</v>
      </c>
      <c r="C75" s="13"/>
      <c r="D75" s="13"/>
      <c r="E75" s="14"/>
      <c r="F75" s="124" t="s">
        <v>231</v>
      </c>
      <c r="G75" s="15">
        <v>0</v>
      </c>
      <c r="H75" s="15">
        <v>4316.21</v>
      </c>
      <c r="I75" s="16">
        <v>4316.21</v>
      </c>
      <c r="J75" s="31"/>
      <c r="K75" s="17"/>
      <c r="L75" s="17"/>
      <c r="M75" s="17"/>
      <c r="N75" s="17"/>
      <c r="O75" s="17"/>
      <c r="P75" s="17"/>
      <c r="Q75" s="17"/>
      <c r="R75" s="6"/>
      <c r="S75" s="6"/>
      <c r="T75" s="6"/>
      <c r="U75" s="6"/>
      <c r="V75" s="6"/>
      <c r="W75" s="6"/>
      <c r="X75" s="6"/>
      <c r="Y75" s="6"/>
      <c r="Z75" s="6"/>
      <c r="AA75" s="6"/>
      <c r="AB75" s="6"/>
      <c r="AC75" s="6"/>
      <c r="AD75" s="6"/>
    </row>
    <row r="76" spans="1:30" customFormat="1">
      <c r="A76" s="124" t="s">
        <v>88</v>
      </c>
      <c r="B76" s="36" t="s">
        <v>86</v>
      </c>
      <c r="C76" s="13"/>
      <c r="D76" s="13"/>
      <c r="E76" s="14"/>
      <c r="F76" s="124" t="s">
        <v>217</v>
      </c>
      <c r="G76" s="15">
        <v>0</v>
      </c>
      <c r="H76" s="15">
        <v>4316.21</v>
      </c>
      <c r="I76" s="16">
        <v>4316.21</v>
      </c>
      <c r="J76" s="31"/>
      <c r="K76" s="17"/>
      <c r="L76" s="17"/>
      <c r="M76" s="17"/>
      <c r="N76" s="17"/>
      <c r="O76" s="17"/>
      <c r="P76" s="17"/>
      <c r="Q76" s="17"/>
      <c r="R76" s="6"/>
      <c r="S76" s="6"/>
      <c r="T76" s="6"/>
      <c r="U76" s="6"/>
      <c r="V76" s="6"/>
      <c r="W76" s="6"/>
      <c r="X76" s="6"/>
      <c r="Y76" s="6"/>
      <c r="Z76" s="6"/>
      <c r="AA76" s="6"/>
      <c r="AB76" s="6"/>
      <c r="AC76" s="6"/>
      <c r="AD76" s="6"/>
    </row>
    <row r="77" spans="1:30" customFormat="1" ht="45">
      <c r="A77" s="25" t="s">
        <v>89</v>
      </c>
      <c r="B77" s="25" t="s">
        <v>90</v>
      </c>
      <c r="C77" s="26" t="s">
        <v>91</v>
      </c>
      <c r="D77" s="26" t="s">
        <v>92</v>
      </c>
      <c r="E77" s="26" t="s">
        <v>93</v>
      </c>
      <c r="F77" s="37"/>
      <c r="G77" s="26" t="s">
        <v>94</v>
      </c>
      <c r="H77" s="26" t="s">
        <v>95</v>
      </c>
      <c r="I77" s="26" t="s">
        <v>96</v>
      </c>
      <c r="J77" s="31"/>
      <c r="K77" s="7"/>
      <c r="L77" s="7"/>
      <c r="M77" s="7"/>
      <c r="N77" s="7"/>
      <c r="O77" s="7"/>
      <c r="P77" s="7"/>
      <c r="Q77" s="7"/>
      <c r="R77" s="18"/>
      <c r="S77" s="18"/>
      <c r="T77" s="18"/>
      <c r="U77" s="18"/>
      <c r="V77" s="18"/>
      <c r="W77" s="18"/>
      <c r="X77" s="18"/>
      <c r="Y77" s="18"/>
      <c r="Z77" s="18"/>
      <c r="AA77" s="18"/>
      <c r="AB77" s="18"/>
      <c r="AC77" s="18"/>
      <c r="AD77" s="18"/>
    </row>
    <row r="78" spans="1:30" customFormat="1">
      <c r="A78" s="28"/>
      <c r="B78" s="38"/>
      <c r="C78" s="29"/>
      <c r="D78" s="29"/>
      <c r="E78" s="29"/>
      <c r="F78" s="39"/>
      <c r="G78" s="16">
        <f>SUMIF($B$73:$B$76,"FDA",$G$73:$G$76)</f>
        <v>0</v>
      </c>
      <c r="H78" s="16">
        <f>SUMIF($B$73:$B$76,"FDA",$H$73:$H$76)</f>
        <v>6782.61</v>
      </c>
      <c r="I78" s="16">
        <f>SUMIF($B$73:$B$76,"FDA",$I$73:$I$76)</f>
        <v>6782.61</v>
      </c>
      <c r="J78" s="17"/>
      <c r="K78" s="7"/>
      <c r="L78" s="17"/>
      <c r="M78" s="17"/>
      <c r="N78" s="17"/>
      <c r="O78" s="17"/>
      <c r="P78" s="17"/>
      <c r="Q78" s="17"/>
      <c r="R78" s="6"/>
      <c r="S78" s="6"/>
      <c r="T78" s="6"/>
      <c r="U78" s="6"/>
      <c r="V78" s="6"/>
      <c r="W78" s="6"/>
      <c r="X78" s="6"/>
      <c r="Y78" s="6"/>
      <c r="Z78" s="6"/>
      <c r="AA78" s="6"/>
      <c r="AB78" s="6"/>
      <c r="AC78" s="6"/>
      <c r="AD78" s="6"/>
    </row>
    <row r="79" spans="1:30" customFormat="1">
      <c r="A79" s="28"/>
      <c r="B79" s="38"/>
      <c r="C79" s="29"/>
      <c r="D79" s="29"/>
      <c r="E79" s="29"/>
      <c r="F79" s="39"/>
      <c r="G79" s="16">
        <f>SUMIF($B$73:$B$76,"FDA-1",$G$73:$G$76)</f>
        <v>0</v>
      </c>
      <c r="H79" s="16">
        <f>SUMIF($B$73:$B$76,"FDA-1",$H$73:$H$76)</f>
        <v>0</v>
      </c>
      <c r="I79" s="16">
        <f>SUMIF($B$73:$B$76,"FDA-1",$I$73:$I$76)</f>
        <v>0</v>
      </c>
      <c r="J79" s="17"/>
      <c r="K79" s="7"/>
      <c r="L79" s="17"/>
      <c r="M79" s="17"/>
      <c r="N79" s="17"/>
      <c r="O79" s="17"/>
      <c r="P79" s="17"/>
      <c r="Q79" s="17"/>
      <c r="R79" s="6"/>
      <c r="S79" s="6"/>
      <c r="T79" s="6"/>
      <c r="U79" s="6"/>
      <c r="V79" s="6"/>
      <c r="W79" s="6"/>
      <c r="X79" s="6"/>
      <c r="Y79" s="6"/>
      <c r="Z79" s="6"/>
      <c r="AA79" s="6"/>
      <c r="AB79" s="6"/>
      <c r="AC79" s="6"/>
      <c r="AD79" s="6"/>
    </row>
    <row r="80" spans="1:30" customFormat="1">
      <c r="A80" s="28"/>
      <c r="B80" s="38"/>
      <c r="C80" s="29"/>
      <c r="D80" s="29"/>
      <c r="E80" s="29"/>
      <c r="F80" s="40"/>
      <c r="G80" s="16">
        <f>SUMIF($B$73:$B$76,"FDA-2",$G$73:$G$76)</f>
        <v>0</v>
      </c>
      <c r="H80" s="16">
        <f>SUMIF($B$73:$B$76,"FDA-2",$H$73:$H$76)</f>
        <v>0</v>
      </c>
      <c r="I80" s="16">
        <f>SUMIF($B$73:$B$76,"FDA-2",$I$73:$I$76)</f>
        <v>0</v>
      </c>
      <c r="J80" s="17"/>
      <c r="K80" s="7"/>
      <c r="L80" s="17"/>
      <c r="M80" s="17"/>
      <c r="N80" s="17"/>
      <c r="O80" s="17"/>
      <c r="P80" s="17"/>
      <c r="Q80" s="17"/>
      <c r="R80" s="6"/>
      <c r="S80" s="6"/>
      <c r="T80" s="6"/>
      <c r="U80" s="6"/>
      <c r="V80" s="6"/>
      <c r="W80" s="6"/>
      <c r="X80" s="6"/>
      <c r="Y80" s="6"/>
      <c r="Z80" s="6"/>
      <c r="AA80" s="6"/>
      <c r="AB80" s="6"/>
      <c r="AC80" s="6"/>
      <c r="AD80" s="6"/>
    </row>
    <row r="81" spans="1:30" customFormat="1">
      <c r="A81" s="28"/>
      <c r="B81" s="38"/>
      <c r="C81" s="29"/>
      <c r="D81" s="29"/>
      <c r="E81" s="29"/>
      <c r="F81" s="41"/>
      <c r="G81" s="16">
        <f>SUMIF($B$73:$B$76,"FDA-3",$G$73:$G$76)</f>
        <v>0</v>
      </c>
      <c r="H81" s="16">
        <f>SUMIF($B$73:$B$76,"FDA-3",$H$73:$H$76)</f>
        <v>12948.630000000001</v>
      </c>
      <c r="I81" s="16">
        <f>SUMIF($B$73:$B$76,"FDA-3",$I$73:$I$76)</f>
        <v>12948.630000000001</v>
      </c>
      <c r="J81" s="17"/>
      <c r="K81" s="7"/>
      <c r="L81" s="17"/>
      <c r="M81" s="17"/>
      <c r="N81" s="17"/>
      <c r="O81" s="17"/>
      <c r="P81" s="17"/>
      <c r="Q81" s="17"/>
      <c r="R81" s="6"/>
      <c r="S81" s="6"/>
      <c r="T81" s="6"/>
      <c r="U81" s="6"/>
      <c r="V81" s="6"/>
      <c r="W81" s="6"/>
      <c r="X81" s="6"/>
      <c r="Y81" s="6"/>
      <c r="Z81" s="6"/>
      <c r="AA81" s="6"/>
      <c r="AB81" s="6"/>
      <c r="AC81" s="6"/>
      <c r="AD81" s="6"/>
    </row>
    <row r="82" spans="1:30" customFormat="1">
      <c r="A82" s="28"/>
      <c r="B82" s="38"/>
      <c r="C82" s="29"/>
      <c r="D82" s="29"/>
      <c r="E82" s="29"/>
      <c r="F82" s="40"/>
      <c r="G82" s="16">
        <f>SUMIF($B$73:$B$76,"FDA-4",$G$73:$G$76)</f>
        <v>0</v>
      </c>
      <c r="H82" s="16">
        <f>SUMIF($B$73:$B$76,"FDA-4",$H$73:$H$76)</f>
        <v>0</v>
      </c>
      <c r="I82" s="16">
        <f>SUMIF($B$73:$B$76,"FDA-4",$I$73:$I$76)</f>
        <v>0</v>
      </c>
      <c r="J82" s="17"/>
      <c r="K82" s="7"/>
      <c r="L82" s="17"/>
      <c r="M82" s="17"/>
      <c r="N82" s="17"/>
      <c r="O82" s="17"/>
      <c r="P82" s="17"/>
      <c r="Q82" s="17"/>
      <c r="R82" s="6"/>
      <c r="S82" s="6"/>
      <c r="T82" s="6"/>
      <c r="U82" s="6"/>
      <c r="V82" s="6"/>
      <c r="W82" s="6"/>
      <c r="X82" s="6"/>
      <c r="Y82" s="6"/>
      <c r="Z82" s="6"/>
      <c r="AA82" s="6"/>
      <c r="AB82" s="6"/>
      <c r="AC82" s="6"/>
      <c r="AD82" s="6"/>
    </row>
    <row r="83" spans="1:30" customFormat="1" ht="30">
      <c r="A83" s="25" t="s">
        <v>97</v>
      </c>
      <c r="B83" s="37"/>
      <c r="C83" s="26">
        <f>SUM(C79:C82)</f>
        <v>0</v>
      </c>
      <c r="D83" s="26">
        <f>SUM(D79:D82)</f>
        <v>0</v>
      </c>
      <c r="E83" s="26">
        <f>SUM(E79:E82)</f>
        <v>0</v>
      </c>
      <c r="F83" s="37"/>
      <c r="G83" s="42">
        <f>SUM(G78:G82)</f>
        <v>0</v>
      </c>
      <c r="H83" s="42">
        <f>SUM(H78:H82)</f>
        <v>19731.240000000002</v>
      </c>
      <c r="I83" s="42">
        <f>SUM(I78:I82)</f>
        <v>19731.240000000002</v>
      </c>
      <c r="J83" s="17"/>
      <c r="K83" s="7"/>
      <c r="L83" s="17"/>
      <c r="M83" s="17"/>
      <c r="N83" s="17"/>
      <c r="O83" s="17"/>
      <c r="P83" s="17"/>
      <c r="Q83" s="17"/>
      <c r="R83" s="6"/>
      <c r="S83" s="6"/>
      <c r="T83" s="6"/>
      <c r="U83" s="6"/>
      <c r="V83" s="6"/>
      <c r="W83" s="6"/>
      <c r="X83" s="6"/>
      <c r="Y83" s="6"/>
      <c r="Z83" s="6"/>
      <c r="AA83" s="6"/>
      <c r="AB83" s="6"/>
      <c r="AC83" s="6"/>
      <c r="AD83" s="6"/>
    </row>
    <row r="84" spans="1:30" customFormat="1">
      <c r="A84" s="34"/>
      <c r="B84" s="34"/>
      <c r="C84" s="34"/>
      <c r="D84" s="34"/>
      <c r="E84" s="34"/>
      <c r="F84" s="34"/>
      <c r="G84" s="34"/>
      <c r="H84" s="34"/>
      <c r="I84" s="7"/>
      <c r="J84" s="17"/>
      <c r="K84" s="7"/>
      <c r="L84" s="17"/>
      <c r="M84" s="17"/>
      <c r="N84" s="17"/>
      <c r="O84" s="17"/>
      <c r="P84" s="17"/>
      <c r="Q84" s="17"/>
      <c r="R84" s="6"/>
      <c r="S84" s="6"/>
      <c r="T84" s="6"/>
      <c r="U84" s="6"/>
      <c r="V84" s="6"/>
      <c r="W84" s="6"/>
      <c r="X84" s="6"/>
      <c r="Y84" s="6"/>
      <c r="Z84" s="6"/>
      <c r="AA84" s="6"/>
      <c r="AB84" s="6"/>
      <c r="AC84" s="6"/>
      <c r="AD84" s="6"/>
    </row>
    <row r="85" spans="1:30" customFormat="1">
      <c r="A85" s="134" t="s">
        <v>98</v>
      </c>
      <c r="B85" s="134"/>
      <c r="C85" s="134"/>
      <c r="D85" s="134"/>
      <c r="E85" s="134"/>
      <c r="F85" s="134"/>
      <c r="G85" s="134"/>
      <c r="H85" s="134"/>
      <c r="I85" s="134"/>
      <c r="J85" s="17"/>
      <c r="K85" s="7"/>
      <c r="L85" s="17"/>
      <c r="M85" s="17"/>
      <c r="N85" s="17"/>
      <c r="O85" s="17"/>
      <c r="P85" s="17"/>
      <c r="Q85" s="17"/>
      <c r="R85" s="6"/>
      <c r="S85" s="6"/>
      <c r="T85" s="6"/>
      <c r="U85" s="6"/>
      <c r="V85" s="6"/>
      <c r="W85" s="6"/>
      <c r="X85" s="6"/>
      <c r="Y85" s="6"/>
      <c r="Z85" s="6"/>
      <c r="AA85" s="6"/>
      <c r="AB85" s="6"/>
      <c r="AC85" s="6"/>
      <c r="AD85" s="6"/>
    </row>
    <row r="86" spans="1:30" customFormat="1" ht="30">
      <c r="A86" s="43" t="s">
        <v>99</v>
      </c>
      <c r="B86" s="123" t="s">
        <v>100</v>
      </c>
      <c r="C86" s="123" t="s">
        <v>101</v>
      </c>
      <c r="D86" s="123" t="s">
        <v>102</v>
      </c>
      <c r="E86" s="123" t="s">
        <v>103</v>
      </c>
      <c r="F86" s="123" t="s">
        <v>104</v>
      </c>
      <c r="G86" s="123" t="s">
        <v>105</v>
      </c>
      <c r="H86" s="123" t="s">
        <v>106</v>
      </c>
      <c r="I86" s="123" t="s">
        <v>107</v>
      </c>
      <c r="J86" s="7"/>
      <c r="K86" s="7"/>
      <c r="L86" s="7"/>
      <c r="M86" s="7"/>
      <c r="N86" s="7"/>
      <c r="O86" s="7"/>
      <c r="P86" s="7"/>
      <c r="Q86" s="7"/>
      <c r="R86" s="12"/>
      <c r="S86" s="12"/>
      <c r="T86" s="12"/>
      <c r="U86" s="12"/>
      <c r="V86" s="12"/>
      <c r="W86" s="12"/>
      <c r="X86" s="12"/>
      <c r="Y86" s="12"/>
      <c r="Z86" s="12"/>
      <c r="AA86" s="12"/>
      <c r="AB86" s="12"/>
      <c r="AC86" s="12"/>
      <c r="AD86" s="12"/>
    </row>
    <row r="87" spans="1:30" customFormat="1">
      <c r="A87" s="124" t="s">
        <v>108</v>
      </c>
      <c r="B87" s="36" t="s">
        <v>109</v>
      </c>
      <c r="C87" s="13"/>
      <c r="D87" s="13"/>
      <c r="E87" s="14"/>
      <c r="F87" s="44" t="s">
        <v>31</v>
      </c>
      <c r="G87" s="15">
        <v>0</v>
      </c>
      <c r="H87" s="15">
        <v>0</v>
      </c>
      <c r="I87" s="16">
        <v>0</v>
      </c>
      <c r="J87" s="17"/>
      <c r="K87" s="17"/>
      <c r="L87" s="17"/>
      <c r="M87" s="17"/>
      <c r="N87" s="17"/>
      <c r="O87" s="17"/>
      <c r="P87" s="17"/>
      <c r="Q87" s="17"/>
      <c r="R87" s="6"/>
      <c r="S87" s="6"/>
      <c r="T87" s="6"/>
      <c r="U87" s="6"/>
      <c r="V87" s="6"/>
      <c r="W87" s="6"/>
      <c r="X87" s="6"/>
      <c r="Y87" s="6"/>
      <c r="Z87" s="6"/>
      <c r="AA87" s="6"/>
      <c r="AB87" s="6"/>
      <c r="AC87" s="6"/>
      <c r="AD87" s="6"/>
    </row>
    <row r="88" spans="1:30" customFormat="1">
      <c r="A88" s="124" t="s">
        <v>111</v>
      </c>
      <c r="B88" s="36" t="s">
        <v>109</v>
      </c>
      <c r="C88" s="13"/>
      <c r="D88" s="13"/>
      <c r="E88" s="14"/>
      <c r="F88" s="45" t="s">
        <v>112</v>
      </c>
      <c r="G88" s="15">
        <v>0</v>
      </c>
      <c r="H88" s="15">
        <v>1392.8</v>
      </c>
      <c r="I88" s="16">
        <f t="shared" ref="I88:I95" si="1">SUM(G88:H88)</f>
        <v>1392.8</v>
      </c>
      <c r="J88" s="17"/>
      <c r="K88" s="17"/>
      <c r="L88" s="17"/>
      <c r="M88" s="17"/>
      <c r="N88" s="17"/>
      <c r="O88" s="17"/>
      <c r="P88" s="17"/>
      <c r="Q88" s="17"/>
      <c r="R88" s="6"/>
      <c r="S88" s="6"/>
      <c r="T88" s="6"/>
      <c r="U88" s="6"/>
      <c r="V88" s="6"/>
      <c r="W88" s="6"/>
      <c r="X88" s="6"/>
      <c r="Y88" s="6"/>
      <c r="Z88" s="6"/>
      <c r="AA88" s="6"/>
      <c r="AB88" s="6"/>
      <c r="AC88" s="6"/>
      <c r="AD88" s="6"/>
    </row>
    <row r="89" spans="1:30" customFormat="1">
      <c r="A89" s="44" t="s">
        <v>113</v>
      </c>
      <c r="B89" s="36" t="s">
        <v>109</v>
      </c>
      <c r="C89" s="13"/>
      <c r="D89" s="13"/>
      <c r="E89" s="14"/>
      <c r="F89" s="124" t="s">
        <v>114</v>
      </c>
      <c r="G89" s="15">
        <v>0</v>
      </c>
      <c r="H89" s="15">
        <v>1392.8</v>
      </c>
      <c r="I89" s="16">
        <f t="shared" si="1"/>
        <v>1392.8</v>
      </c>
      <c r="J89" s="17"/>
      <c r="K89" s="17"/>
      <c r="L89" s="17"/>
      <c r="M89" s="17"/>
      <c r="N89" s="17"/>
      <c r="O89" s="17"/>
      <c r="P89" s="17"/>
      <c r="Q89" s="17"/>
      <c r="R89" s="6"/>
      <c r="S89" s="6"/>
      <c r="T89" s="6"/>
      <c r="U89" s="6"/>
      <c r="V89" s="6"/>
      <c r="W89" s="6"/>
      <c r="X89" s="6"/>
      <c r="Y89" s="6"/>
      <c r="Z89" s="6"/>
      <c r="AA89" s="6"/>
      <c r="AB89" s="6"/>
      <c r="AC89" s="6"/>
      <c r="AD89" s="6"/>
    </row>
    <row r="90" spans="1:30" customFormat="1">
      <c r="A90" s="44" t="s">
        <v>115</v>
      </c>
      <c r="B90" s="36" t="s">
        <v>109</v>
      </c>
      <c r="C90" s="36"/>
      <c r="D90" s="13"/>
      <c r="E90" s="14"/>
      <c r="F90" s="44" t="s">
        <v>116</v>
      </c>
      <c r="G90" s="15">
        <v>0</v>
      </c>
      <c r="H90" s="15">
        <v>1392.8</v>
      </c>
      <c r="I90" s="16">
        <f t="shared" si="1"/>
        <v>1392.8</v>
      </c>
      <c r="J90" s="17"/>
      <c r="K90" s="17"/>
      <c r="L90" s="17"/>
      <c r="M90" s="17"/>
      <c r="N90" s="17"/>
      <c r="O90" s="17"/>
      <c r="P90" s="17"/>
      <c r="Q90" s="17"/>
      <c r="R90" s="6"/>
      <c r="S90" s="6"/>
      <c r="T90" s="6"/>
      <c r="U90" s="6"/>
      <c r="V90" s="6"/>
      <c r="W90" s="6"/>
      <c r="X90" s="6"/>
      <c r="Y90" s="6"/>
      <c r="Z90" s="6"/>
      <c r="AA90" s="6"/>
      <c r="AB90" s="6"/>
      <c r="AC90" s="6"/>
      <c r="AD90" s="6"/>
    </row>
    <row r="91" spans="1:30" customFormat="1">
      <c r="A91" s="44" t="s">
        <v>117</v>
      </c>
      <c r="B91" s="36" t="s">
        <v>109</v>
      </c>
      <c r="C91" s="36"/>
      <c r="D91" s="13"/>
      <c r="E91" s="14"/>
      <c r="F91" s="44" t="s">
        <v>228</v>
      </c>
      <c r="G91" s="15">
        <v>0</v>
      </c>
      <c r="H91" s="15">
        <v>1392.8</v>
      </c>
      <c r="I91" s="16">
        <f t="shared" si="1"/>
        <v>1392.8</v>
      </c>
      <c r="J91" s="17"/>
      <c r="K91" s="17"/>
      <c r="L91" s="17"/>
      <c r="M91" s="17"/>
      <c r="N91" s="17"/>
      <c r="O91" s="17"/>
      <c r="P91" s="17"/>
      <c r="Q91" s="17"/>
      <c r="R91" s="6"/>
      <c r="S91" s="6"/>
      <c r="T91" s="6"/>
      <c r="U91" s="6"/>
      <c r="V91" s="6"/>
      <c r="W91" s="6"/>
      <c r="X91" s="6"/>
      <c r="Y91" s="6"/>
      <c r="Z91" s="6"/>
      <c r="AA91" s="6"/>
      <c r="AB91" s="6"/>
      <c r="AC91" s="6"/>
      <c r="AD91" s="6"/>
    </row>
    <row r="92" spans="1:30" customFormat="1">
      <c r="A92" s="44" t="s">
        <v>117</v>
      </c>
      <c r="B92" s="36" t="s">
        <v>109</v>
      </c>
      <c r="C92" s="36"/>
      <c r="D92" s="13"/>
      <c r="E92" s="14"/>
      <c r="F92" s="44" t="s">
        <v>234</v>
      </c>
      <c r="G92" s="15">
        <v>0</v>
      </c>
      <c r="H92" s="15">
        <v>1392.8</v>
      </c>
      <c r="I92" s="16">
        <f t="shared" si="1"/>
        <v>1392.8</v>
      </c>
      <c r="J92" s="17"/>
      <c r="K92" s="17"/>
      <c r="L92" s="17"/>
      <c r="M92" s="17"/>
      <c r="N92" s="17"/>
      <c r="O92" s="17"/>
      <c r="P92" s="17"/>
      <c r="Q92" s="17"/>
      <c r="R92" s="6"/>
      <c r="S92" s="6"/>
      <c r="T92" s="6"/>
      <c r="U92" s="6"/>
      <c r="V92" s="6"/>
      <c r="W92" s="6"/>
      <c r="X92" s="6"/>
      <c r="Y92" s="6"/>
      <c r="Z92" s="6"/>
      <c r="AA92" s="6"/>
      <c r="AB92" s="6"/>
      <c r="AC92" s="6"/>
      <c r="AD92" s="6"/>
    </row>
    <row r="93" spans="1:30" customFormat="1">
      <c r="A93" s="44" t="s">
        <v>222</v>
      </c>
      <c r="B93" s="36" t="s">
        <v>109</v>
      </c>
      <c r="C93" s="36"/>
      <c r="D93" s="13"/>
      <c r="E93" s="14"/>
      <c r="F93" s="44" t="s">
        <v>31</v>
      </c>
      <c r="G93" s="15">
        <v>0</v>
      </c>
      <c r="H93" s="15">
        <v>0</v>
      </c>
      <c r="I93" s="16">
        <f t="shared" si="1"/>
        <v>0</v>
      </c>
      <c r="J93" s="17"/>
      <c r="K93" s="17"/>
      <c r="L93" s="17"/>
      <c r="M93" s="17"/>
      <c r="N93" s="17"/>
      <c r="O93" s="17"/>
      <c r="P93" s="17"/>
      <c r="Q93" s="17"/>
      <c r="R93" s="6"/>
      <c r="S93" s="6"/>
      <c r="T93" s="6"/>
      <c r="U93" s="6"/>
      <c r="V93" s="6"/>
      <c r="W93" s="6"/>
      <c r="X93" s="6"/>
      <c r="Y93" s="6"/>
      <c r="Z93" s="6"/>
      <c r="AA93" s="6"/>
      <c r="AB93" s="6"/>
      <c r="AC93" s="6"/>
      <c r="AD93" s="6"/>
    </row>
    <row r="94" spans="1:30" customFormat="1">
      <c r="A94" s="44" t="s">
        <v>118</v>
      </c>
      <c r="B94" s="36" t="s">
        <v>119</v>
      </c>
      <c r="C94" s="36"/>
      <c r="D94" s="13"/>
      <c r="E94" s="14"/>
      <c r="F94" s="44" t="s">
        <v>31</v>
      </c>
      <c r="G94" s="15">
        <v>0</v>
      </c>
      <c r="H94" s="15">
        <v>0</v>
      </c>
      <c r="I94" s="16">
        <f t="shared" si="1"/>
        <v>0</v>
      </c>
      <c r="J94" s="17"/>
      <c r="K94" s="17"/>
      <c r="L94" s="17"/>
      <c r="M94" s="17"/>
      <c r="N94" s="17"/>
      <c r="O94" s="17"/>
      <c r="P94" s="17"/>
      <c r="Q94" s="17"/>
      <c r="R94" s="6"/>
      <c r="S94" s="6"/>
      <c r="T94" s="6"/>
      <c r="U94" s="6"/>
      <c r="V94" s="6"/>
      <c r="W94" s="6"/>
      <c r="X94" s="6"/>
      <c r="Y94" s="6"/>
      <c r="Z94" s="6"/>
      <c r="AA94" s="6"/>
      <c r="AB94" s="6"/>
      <c r="AC94" s="6"/>
      <c r="AD94" s="6"/>
    </row>
    <row r="95" spans="1:30" customFormat="1">
      <c r="A95" s="44" t="s">
        <v>120</v>
      </c>
      <c r="B95" s="36" t="s">
        <v>121</v>
      </c>
      <c r="C95" s="36"/>
      <c r="D95" s="13"/>
      <c r="E95" s="14"/>
      <c r="F95" s="44" t="s">
        <v>31</v>
      </c>
      <c r="G95" s="15">
        <v>0</v>
      </c>
      <c r="H95" s="15">
        <v>0</v>
      </c>
      <c r="I95" s="16">
        <f t="shared" si="1"/>
        <v>0</v>
      </c>
      <c r="J95" s="17"/>
      <c r="K95" s="17"/>
      <c r="L95" s="17"/>
      <c r="M95" s="17"/>
      <c r="N95" s="17"/>
      <c r="O95" s="17"/>
      <c r="P95" s="17"/>
      <c r="Q95" s="17"/>
      <c r="R95" s="6"/>
      <c r="S95" s="6"/>
      <c r="T95" s="6"/>
      <c r="U95" s="6"/>
      <c r="V95" s="6"/>
      <c r="W95" s="6"/>
      <c r="X95" s="6"/>
      <c r="Y95" s="6"/>
      <c r="Z95" s="6"/>
      <c r="AA95" s="6"/>
      <c r="AB95" s="6"/>
      <c r="AC95" s="6"/>
      <c r="AD95" s="6"/>
    </row>
    <row r="96" spans="1:30" customFormat="1" ht="45">
      <c r="A96" s="25" t="s">
        <v>122</v>
      </c>
      <c r="B96" s="25" t="s">
        <v>123</v>
      </c>
      <c r="C96" s="26" t="s">
        <v>124</v>
      </c>
      <c r="D96" s="26" t="s">
        <v>125</v>
      </c>
      <c r="E96" s="26" t="s">
        <v>126</v>
      </c>
      <c r="F96" s="37"/>
      <c r="G96" s="26" t="s">
        <v>127</v>
      </c>
      <c r="H96" s="26" t="s">
        <v>128</v>
      </c>
      <c r="I96" s="26" t="s">
        <v>129</v>
      </c>
      <c r="J96" s="17"/>
      <c r="K96" s="17"/>
      <c r="L96" s="17"/>
      <c r="M96" s="17"/>
      <c r="N96" s="17"/>
      <c r="O96" s="17"/>
      <c r="P96" s="17"/>
      <c r="Q96" s="17"/>
      <c r="R96" s="18"/>
      <c r="S96" s="18"/>
      <c r="T96" s="18"/>
      <c r="U96" s="18"/>
      <c r="V96" s="18"/>
      <c r="W96" s="18"/>
      <c r="X96" s="18"/>
      <c r="Y96" s="18"/>
      <c r="Z96" s="18"/>
      <c r="AA96" s="18"/>
      <c r="AB96" s="18"/>
      <c r="AC96" s="18"/>
      <c r="AD96" s="18"/>
    </row>
    <row r="97" spans="1:30" customFormat="1">
      <c r="A97" s="28" t="s">
        <v>130</v>
      </c>
      <c r="B97" s="38" t="s">
        <v>109</v>
      </c>
      <c r="C97" s="29">
        <v>6</v>
      </c>
      <c r="D97" s="29">
        <v>1</v>
      </c>
      <c r="E97" s="29">
        <v>7</v>
      </c>
      <c r="F97" s="39"/>
      <c r="G97" s="16">
        <f>SUMIF($B$87:$B$95,"FGS-1",$G$87:$G$95)</f>
        <v>0</v>
      </c>
      <c r="H97" s="16">
        <f>SUMIF(B87:B95,B97,H87:H95)</f>
        <v>6964</v>
      </c>
      <c r="I97" s="52">
        <f>SUMIF(B$87:B$95,B97,I$87:I$95)</f>
        <v>6964</v>
      </c>
      <c r="J97" s="17"/>
      <c r="K97" s="17"/>
      <c r="L97" s="17"/>
      <c r="M97" s="17"/>
      <c r="N97" s="17"/>
      <c r="O97" s="17"/>
      <c r="P97" s="17"/>
      <c r="Q97" s="17"/>
      <c r="R97" s="12"/>
      <c r="S97" s="12"/>
      <c r="T97" s="12"/>
      <c r="U97" s="12"/>
      <c r="V97" s="12"/>
      <c r="W97" s="12"/>
      <c r="X97" s="12"/>
      <c r="Y97" s="12"/>
      <c r="Z97" s="12"/>
      <c r="AA97" s="12"/>
      <c r="AB97" s="12"/>
      <c r="AC97" s="12"/>
      <c r="AD97" s="12"/>
    </row>
    <row r="98" spans="1:30" customFormat="1">
      <c r="A98" s="28" t="s">
        <v>131</v>
      </c>
      <c r="B98" s="38" t="s">
        <v>119</v>
      </c>
      <c r="C98" s="29">
        <v>0</v>
      </c>
      <c r="D98" s="29">
        <v>1</v>
      </c>
      <c r="E98" s="29">
        <f>C98+D98</f>
        <v>1</v>
      </c>
      <c r="F98" s="40"/>
      <c r="G98" s="16">
        <f>SUMIF($B$87:$B$95,"FGS-2",$G$87:$G$95)</f>
        <v>0</v>
      </c>
      <c r="H98" s="16">
        <f>SUMIF(B87:B95,B98,H87:H95)</f>
        <v>0</v>
      </c>
      <c r="I98" s="52">
        <f>SUMIF(B$87:B$95,B98,I$87:I$95)</f>
        <v>0</v>
      </c>
      <c r="J98" s="17"/>
      <c r="K98" s="17"/>
      <c r="L98" s="17"/>
      <c r="M98" s="17"/>
      <c r="N98" s="17"/>
      <c r="O98" s="17"/>
      <c r="P98" s="17"/>
      <c r="Q98" s="17"/>
      <c r="R98" s="12"/>
      <c r="S98" s="12"/>
      <c r="T98" s="12"/>
      <c r="U98" s="12"/>
      <c r="V98" s="12"/>
      <c r="W98" s="12"/>
      <c r="X98" s="12"/>
      <c r="Y98" s="12"/>
      <c r="Z98" s="12"/>
      <c r="AA98" s="12"/>
      <c r="AB98" s="12"/>
      <c r="AC98" s="12"/>
      <c r="AD98" s="12"/>
    </row>
    <row r="99" spans="1:30" customFormat="1">
      <c r="A99" s="32" t="s">
        <v>132</v>
      </c>
      <c r="B99" s="46" t="s">
        <v>121</v>
      </c>
      <c r="C99" s="29">
        <v>0</v>
      </c>
      <c r="D99" s="29">
        <v>1</v>
      </c>
      <c r="E99" s="29">
        <v>1</v>
      </c>
      <c r="F99" s="41"/>
      <c r="G99" s="16">
        <f>SUMIF($B$87:$B$95,"FGA-1",$G$87:$G$95)</f>
        <v>0</v>
      </c>
      <c r="H99" s="16">
        <f>SUMIF(B87:B95,B99,H87:H95)</f>
        <v>0</v>
      </c>
      <c r="I99" s="52">
        <f>SUMIF(B$87:B$95,B99,I$87:I$95)</f>
        <v>0</v>
      </c>
      <c r="J99" s="17"/>
      <c r="K99" s="17"/>
      <c r="L99" s="17"/>
      <c r="M99" s="17"/>
      <c r="N99" s="17"/>
      <c r="O99" s="17"/>
      <c r="P99" s="17"/>
      <c r="Q99" s="17"/>
      <c r="R99" s="12"/>
      <c r="S99" s="12"/>
      <c r="T99" s="12"/>
      <c r="U99" s="12"/>
      <c r="V99" s="12"/>
      <c r="W99" s="12"/>
      <c r="X99" s="12"/>
      <c r="Y99" s="12"/>
      <c r="Z99" s="12"/>
      <c r="AA99" s="12"/>
      <c r="AB99" s="12"/>
      <c r="AC99" s="12"/>
      <c r="AD99" s="12"/>
    </row>
    <row r="100" spans="1:30" customFormat="1" ht="30">
      <c r="A100" s="25" t="s">
        <v>133</v>
      </c>
      <c r="B100" s="37"/>
      <c r="C100" s="26">
        <f>SUM(C97:C99)</f>
        <v>6</v>
      </c>
      <c r="D100" s="26">
        <f>SUM(D97:D99)</f>
        <v>3</v>
      </c>
      <c r="E100" s="26">
        <f>SUM(E97:E99)</f>
        <v>9</v>
      </c>
      <c r="F100" s="37"/>
      <c r="G100" s="42">
        <f>SUM(G97:G99)</f>
        <v>0</v>
      </c>
      <c r="H100" s="42">
        <f>SUM(H97:H99)</f>
        <v>6964</v>
      </c>
      <c r="I100" s="42">
        <f>SUM(I97:I99)</f>
        <v>6964</v>
      </c>
      <c r="J100" s="17"/>
      <c r="K100" s="17"/>
      <c r="L100" s="17"/>
      <c r="M100" s="17"/>
      <c r="N100" s="17"/>
      <c r="O100" s="17"/>
      <c r="P100" s="17"/>
      <c r="Q100" s="17"/>
      <c r="R100" s="18"/>
      <c r="S100" s="18"/>
      <c r="T100" s="18"/>
      <c r="U100" s="18"/>
      <c r="V100" s="18"/>
      <c r="W100" s="18"/>
      <c r="X100" s="18"/>
      <c r="Y100" s="18"/>
      <c r="Z100" s="18"/>
      <c r="AA100" s="18"/>
      <c r="AB100" s="18"/>
      <c r="AC100" s="18"/>
      <c r="AD100" s="18"/>
    </row>
    <row r="101" spans="1:30" customFormat="1">
      <c r="A101" s="31"/>
      <c r="B101" s="31"/>
      <c r="C101" s="31"/>
      <c r="D101" s="31"/>
      <c r="E101" s="31"/>
      <c r="F101" s="31"/>
      <c r="G101" s="31"/>
      <c r="H101" s="31"/>
      <c r="I101" s="35"/>
      <c r="J101" s="35"/>
      <c r="K101" s="7"/>
      <c r="L101" s="35"/>
      <c r="M101" s="35"/>
      <c r="N101" s="35"/>
      <c r="O101" s="35"/>
      <c r="P101" s="35"/>
      <c r="Q101" s="35"/>
      <c r="R101" s="12"/>
      <c r="S101" s="12"/>
      <c r="T101" s="12"/>
      <c r="U101" s="12"/>
      <c r="V101" s="12"/>
      <c r="W101" s="12"/>
      <c r="X101" s="12"/>
      <c r="Y101" s="12"/>
      <c r="Z101" s="12"/>
      <c r="AA101" s="12"/>
      <c r="AB101" s="12"/>
      <c r="AC101" s="12"/>
      <c r="AD101" s="12"/>
    </row>
    <row r="102" spans="1:30" customFormat="1" ht="45">
      <c r="A102" s="25"/>
      <c r="B102" s="25"/>
      <c r="C102" s="26" t="s">
        <v>134</v>
      </c>
      <c r="D102" s="26" t="s">
        <v>135</v>
      </c>
      <c r="E102" s="26" t="s">
        <v>136</v>
      </c>
      <c r="F102" s="27"/>
      <c r="G102" s="26" t="s">
        <v>137</v>
      </c>
      <c r="H102" s="26" t="s">
        <v>138</v>
      </c>
      <c r="I102" s="26" t="s">
        <v>139</v>
      </c>
      <c r="J102" s="35"/>
      <c r="K102" s="7"/>
      <c r="L102" s="35"/>
      <c r="M102" s="35"/>
      <c r="N102" s="35"/>
      <c r="O102" s="35"/>
      <c r="P102" s="35"/>
      <c r="Q102" s="35"/>
      <c r="R102" s="12"/>
      <c r="S102" s="12"/>
      <c r="T102" s="12"/>
      <c r="U102" s="12"/>
      <c r="V102" s="12"/>
      <c r="W102" s="12"/>
      <c r="X102" s="12"/>
      <c r="Y102" s="12"/>
      <c r="Z102" s="12"/>
      <c r="AA102" s="12"/>
      <c r="AB102" s="12"/>
      <c r="AC102" s="12"/>
      <c r="AD102" s="12"/>
    </row>
    <row r="103" spans="1:30" customFormat="1" ht="45">
      <c r="A103" s="25" t="s">
        <v>140</v>
      </c>
      <c r="B103" s="27"/>
      <c r="C103" s="26">
        <f>SUM(C69+C83+C100)</f>
        <v>38</v>
      </c>
      <c r="D103" s="26">
        <f>SUM(D69+D83+D100)</f>
        <v>3</v>
      </c>
      <c r="E103" s="26">
        <f>SUM(E69+E83+E100)</f>
        <v>41</v>
      </c>
      <c r="F103" s="27"/>
      <c r="G103" s="42">
        <f>SUM(H69+G83+G100)</f>
        <v>0</v>
      </c>
      <c r="H103" s="42">
        <f>SUM(I69+H83+H100)</f>
        <v>26695.24</v>
      </c>
      <c r="I103" s="42">
        <f>SUM(J69+I83+I100)</f>
        <v>26695.24</v>
      </c>
      <c r="J103" s="35"/>
      <c r="K103" s="7"/>
      <c r="L103" s="35"/>
      <c r="M103" s="35"/>
      <c r="N103" s="35"/>
      <c r="O103" s="35"/>
      <c r="P103" s="35"/>
      <c r="Q103" s="35"/>
      <c r="R103" s="12"/>
      <c r="S103" s="12"/>
      <c r="T103" s="12"/>
      <c r="U103" s="12"/>
      <c r="V103" s="12"/>
      <c r="W103" s="12"/>
      <c r="X103" s="12"/>
      <c r="Y103" s="12"/>
      <c r="Z103" s="12"/>
      <c r="AA103" s="12"/>
      <c r="AB103" s="12"/>
      <c r="AC103" s="12"/>
      <c r="AD103" s="12"/>
    </row>
    <row r="104" spans="1:30" customFormat="1">
      <c r="A104" s="31"/>
      <c r="B104" s="31"/>
      <c r="C104" s="31"/>
      <c r="D104" s="31"/>
      <c r="E104" s="31"/>
      <c r="F104" s="31"/>
      <c r="G104" s="31"/>
      <c r="H104" s="31"/>
      <c r="I104" s="35"/>
      <c r="J104" s="35"/>
      <c r="K104" s="7"/>
      <c r="L104" s="35"/>
      <c r="M104" s="35"/>
      <c r="N104" s="35"/>
      <c r="O104" s="35"/>
      <c r="P104" s="35"/>
      <c r="Q104" s="35"/>
      <c r="R104" s="12"/>
      <c r="S104" s="12"/>
      <c r="T104" s="12"/>
      <c r="U104" s="12"/>
      <c r="V104" s="12"/>
      <c r="W104" s="12"/>
      <c r="X104" s="12"/>
      <c r="Y104" s="12"/>
      <c r="Z104" s="12"/>
      <c r="AA104" s="12"/>
      <c r="AB104" s="12"/>
      <c r="AC104" s="12"/>
      <c r="AD104" s="12"/>
    </row>
    <row r="105" spans="1:30" customFormat="1">
      <c r="A105" s="132" t="s">
        <v>141</v>
      </c>
      <c r="B105" s="132"/>
      <c r="C105" s="132"/>
      <c r="D105" s="132"/>
      <c r="E105" s="132"/>
      <c r="F105" s="132"/>
      <c r="G105" s="17"/>
      <c r="H105" s="31"/>
      <c r="I105" s="31"/>
      <c r="J105" s="31"/>
      <c r="K105" s="17"/>
      <c r="L105" s="31"/>
      <c r="M105" s="35"/>
      <c r="N105" s="35"/>
      <c r="O105" s="35"/>
      <c r="P105" s="35"/>
      <c r="Q105" s="35"/>
      <c r="R105" s="12"/>
      <c r="S105" s="12"/>
      <c r="T105" s="12"/>
      <c r="U105" s="12"/>
      <c r="V105" s="12"/>
      <c r="W105" s="12"/>
      <c r="X105" s="12"/>
      <c r="Y105" s="12"/>
      <c r="Z105" s="12"/>
      <c r="AA105" s="12"/>
      <c r="AB105" s="12"/>
      <c r="AC105" s="12"/>
      <c r="AD105" s="12"/>
    </row>
    <row r="106" spans="1:30" customFormat="1">
      <c r="A106" s="133" t="s">
        <v>142</v>
      </c>
      <c r="B106" s="133"/>
      <c r="C106" s="133"/>
      <c r="D106" s="133"/>
      <c r="E106" s="133"/>
      <c r="F106" s="133"/>
      <c r="G106" s="17"/>
      <c r="H106" s="31"/>
      <c r="I106" s="31"/>
      <c r="J106" s="31"/>
      <c r="K106" s="31"/>
      <c r="L106" s="31"/>
      <c r="M106" s="35"/>
      <c r="N106" s="35"/>
      <c r="O106" s="35"/>
      <c r="P106" s="35"/>
      <c r="Q106" s="35"/>
      <c r="R106" s="12"/>
      <c r="S106" s="12"/>
      <c r="T106" s="12"/>
      <c r="U106" s="12"/>
      <c r="V106" s="12"/>
      <c r="W106" s="12"/>
      <c r="X106" s="12"/>
      <c r="Y106" s="12"/>
      <c r="Z106" s="12"/>
      <c r="AA106" s="12"/>
      <c r="AB106" s="12"/>
      <c r="AC106" s="12"/>
      <c r="AD106" s="12"/>
    </row>
    <row r="107" spans="1:30" customFormat="1">
      <c r="A107" s="133" t="s">
        <v>143</v>
      </c>
      <c r="B107" s="133"/>
      <c r="C107" s="133"/>
      <c r="D107" s="133"/>
      <c r="E107" s="133"/>
      <c r="F107" s="133"/>
      <c r="G107" s="17"/>
      <c r="H107" s="31"/>
      <c r="I107" s="31"/>
      <c r="J107" s="31"/>
      <c r="K107" s="31"/>
      <c r="L107" s="31"/>
      <c r="M107" s="35"/>
      <c r="N107" s="35"/>
      <c r="O107" s="35"/>
      <c r="P107" s="35"/>
      <c r="Q107" s="35"/>
      <c r="R107" s="12"/>
      <c r="S107" s="12"/>
      <c r="T107" s="12"/>
      <c r="U107" s="12"/>
      <c r="V107" s="12"/>
      <c r="W107" s="12"/>
      <c r="X107" s="12"/>
      <c r="Y107" s="12"/>
      <c r="Z107" s="12"/>
      <c r="AA107" s="12"/>
      <c r="AB107" s="12"/>
      <c r="AC107" s="12"/>
      <c r="AD107" s="12"/>
    </row>
    <row r="108" spans="1:30" customFormat="1">
      <c r="A108" s="129" t="s">
        <v>144</v>
      </c>
      <c r="B108" s="129"/>
      <c r="C108" s="129"/>
      <c r="D108" s="129"/>
      <c r="E108" s="129"/>
      <c r="F108" s="129"/>
      <c r="G108" s="17"/>
      <c r="H108" s="31"/>
      <c r="I108" s="31"/>
      <c r="J108" s="31"/>
      <c r="K108" s="31"/>
      <c r="L108" s="31"/>
      <c r="M108" s="35"/>
      <c r="N108" s="35"/>
      <c r="O108" s="35"/>
      <c r="P108" s="35"/>
      <c r="Q108" s="35"/>
      <c r="R108" s="12"/>
      <c r="S108" s="12"/>
      <c r="T108" s="12"/>
      <c r="U108" s="12"/>
      <c r="V108" s="12"/>
      <c r="W108" s="12"/>
      <c r="X108" s="12"/>
      <c r="Y108" s="12"/>
      <c r="Z108" s="12"/>
      <c r="AA108" s="12"/>
      <c r="AB108" s="12"/>
      <c r="AC108" s="12"/>
      <c r="AD108" s="12"/>
    </row>
    <row r="109" spans="1:30" customFormat="1">
      <c r="A109" s="129" t="s">
        <v>145</v>
      </c>
      <c r="B109" s="129"/>
      <c r="C109" s="129"/>
      <c r="D109" s="129"/>
      <c r="E109" s="129"/>
      <c r="F109" s="129"/>
      <c r="G109" s="17"/>
      <c r="H109" s="31"/>
      <c r="I109" s="31"/>
      <c r="J109" s="31"/>
      <c r="K109" s="31"/>
      <c r="L109" s="31"/>
      <c r="M109" s="35"/>
      <c r="N109" s="35"/>
      <c r="O109" s="35"/>
      <c r="P109" s="35"/>
      <c r="Q109" s="35"/>
      <c r="R109" s="12"/>
      <c r="S109" s="12"/>
      <c r="T109" s="12"/>
      <c r="U109" s="12"/>
      <c r="V109" s="12"/>
      <c r="W109" s="12"/>
      <c r="X109" s="12"/>
      <c r="Y109" s="12"/>
      <c r="Z109" s="12"/>
      <c r="AA109" s="12"/>
      <c r="AB109" s="12"/>
      <c r="AC109" s="12"/>
      <c r="AD109" s="12"/>
    </row>
    <row r="110" spans="1:30" customFormat="1">
      <c r="A110" s="129" t="s">
        <v>146</v>
      </c>
      <c r="B110" s="129"/>
      <c r="C110" s="129"/>
      <c r="D110" s="129"/>
      <c r="E110" s="129"/>
      <c r="F110" s="129"/>
      <c r="G110" s="17"/>
      <c r="H110" s="31"/>
      <c r="I110" s="31"/>
      <c r="J110" s="31"/>
      <c r="K110" s="31"/>
      <c r="L110" s="31"/>
      <c r="M110" s="35"/>
      <c r="N110" s="35"/>
      <c r="O110" s="35"/>
      <c r="P110" s="35"/>
      <c r="Q110" s="35"/>
      <c r="R110" s="12"/>
      <c r="S110" s="12"/>
      <c r="T110" s="12"/>
      <c r="U110" s="12"/>
      <c r="V110" s="12"/>
      <c r="W110" s="12"/>
      <c r="X110" s="12"/>
      <c r="Y110" s="12"/>
      <c r="Z110" s="12"/>
      <c r="AA110" s="12"/>
      <c r="AB110" s="12"/>
      <c r="AC110" s="12"/>
      <c r="AD110" s="12"/>
    </row>
    <row r="111" spans="1:30" customFormat="1">
      <c r="A111" s="130"/>
      <c r="B111" s="130"/>
      <c r="C111" s="130"/>
      <c r="D111" s="130"/>
      <c r="E111" s="130"/>
      <c r="F111" s="130"/>
      <c r="G111" s="17"/>
      <c r="H111" s="31"/>
      <c r="I111" s="31"/>
      <c r="J111" s="31"/>
      <c r="K111" s="31"/>
      <c r="L111" s="31"/>
      <c r="M111" s="35"/>
      <c r="N111" s="35"/>
      <c r="O111" s="35"/>
      <c r="P111" s="35"/>
      <c r="Q111" s="35"/>
      <c r="R111" s="12"/>
      <c r="S111" s="12"/>
      <c r="T111" s="12"/>
      <c r="U111" s="12"/>
      <c r="V111" s="12"/>
      <c r="W111" s="12"/>
      <c r="X111" s="12"/>
      <c r="Y111" s="12"/>
      <c r="Z111" s="12"/>
      <c r="AA111" s="12"/>
      <c r="AB111" s="12"/>
      <c r="AC111" s="12"/>
      <c r="AD111" s="12"/>
    </row>
    <row r="112" spans="1:30" customFormat="1">
      <c r="A112" s="130"/>
      <c r="B112" s="130"/>
      <c r="C112" s="130"/>
      <c r="D112" s="130"/>
      <c r="E112" s="130"/>
      <c r="F112" s="130"/>
      <c r="G112" s="17"/>
      <c r="H112" s="31"/>
      <c r="I112" s="31"/>
      <c r="J112" s="31"/>
      <c r="K112" s="31"/>
      <c r="L112" s="31"/>
      <c r="M112" s="35"/>
      <c r="N112" s="35"/>
      <c r="O112" s="35"/>
      <c r="P112" s="35"/>
      <c r="Q112" s="35"/>
      <c r="R112" s="12"/>
      <c r="S112" s="12"/>
      <c r="T112" s="12"/>
      <c r="U112" s="12"/>
      <c r="V112" s="12"/>
      <c r="W112" s="12"/>
      <c r="X112" s="12"/>
      <c r="Y112" s="12"/>
      <c r="Z112" s="12"/>
      <c r="AA112" s="12"/>
      <c r="AB112" s="12"/>
      <c r="AC112" s="12"/>
      <c r="AD112" s="12"/>
    </row>
    <row r="113" spans="1:30" customFormat="1">
      <c r="A113" s="130"/>
      <c r="B113" s="130"/>
      <c r="C113" s="130"/>
      <c r="D113" s="130"/>
      <c r="E113" s="130"/>
      <c r="F113" s="130"/>
      <c r="G113" s="17"/>
      <c r="H113" s="31"/>
      <c r="I113" s="31"/>
      <c r="J113" s="31"/>
      <c r="K113" s="31"/>
      <c r="L113" s="31"/>
      <c r="M113" s="35"/>
      <c r="N113" s="35"/>
      <c r="O113" s="35"/>
      <c r="P113" s="35"/>
      <c r="Q113" s="35"/>
      <c r="R113" s="12"/>
      <c r="S113" s="12"/>
      <c r="T113" s="12"/>
      <c r="U113" s="12"/>
      <c r="V113" s="12"/>
      <c r="W113" s="12"/>
      <c r="X113" s="12"/>
      <c r="Y113" s="12"/>
      <c r="Z113" s="12"/>
      <c r="AA113" s="12"/>
      <c r="AB113" s="12"/>
      <c r="AC113" s="12"/>
      <c r="AD113" s="12"/>
    </row>
    <row r="114" spans="1:30" customFormat="1">
      <c r="A114" s="130"/>
      <c r="B114" s="130"/>
      <c r="C114" s="130"/>
      <c r="D114" s="130"/>
      <c r="E114" s="130"/>
      <c r="F114" s="130"/>
      <c r="G114" s="17"/>
      <c r="H114" s="31"/>
      <c r="I114" s="31"/>
      <c r="J114" s="31"/>
      <c r="K114" s="31"/>
      <c r="L114" s="31"/>
      <c r="M114" s="35"/>
      <c r="N114" s="35"/>
      <c r="O114" s="35"/>
      <c r="P114" s="35"/>
      <c r="Q114" s="35"/>
      <c r="R114" s="12"/>
      <c r="S114" s="12"/>
      <c r="T114" s="12"/>
      <c r="U114" s="12"/>
      <c r="V114" s="12"/>
      <c r="W114" s="12"/>
      <c r="X114" s="12"/>
      <c r="Y114" s="12"/>
      <c r="Z114" s="12"/>
      <c r="AA114" s="12"/>
      <c r="AB114" s="12"/>
      <c r="AC114" s="12"/>
      <c r="AD114" s="12"/>
    </row>
    <row r="115" spans="1:30" customFormat="1">
      <c r="A115" s="130"/>
      <c r="B115" s="130"/>
      <c r="C115" s="130"/>
      <c r="D115" s="130"/>
      <c r="E115" s="130"/>
      <c r="F115" s="130"/>
      <c r="G115" s="17"/>
      <c r="H115" s="31"/>
      <c r="I115" s="31"/>
      <c r="J115" s="31"/>
      <c r="K115" s="31"/>
      <c r="L115" s="31"/>
      <c r="M115" s="35"/>
      <c r="N115" s="35"/>
      <c r="O115" s="35"/>
      <c r="P115" s="35"/>
      <c r="Q115" s="35"/>
      <c r="R115" s="12"/>
      <c r="S115" s="12"/>
      <c r="T115" s="12"/>
      <c r="U115" s="12"/>
      <c r="V115" s="12"/>
      <c r="W115" s="12"/>
      <c r="X115" s="12"/>
      <c r="Y115" s="12"/>
      <c r="Z115" s="12"/>
      <c r="AA115" s="12"/>
      <c r="AB115" s="12"/>
      <c r="AC115" s="12"/>
      <c r="AD115" s="12"/>
    </row>
    <row r="116" spans="1:30" customFormat="1">
      <c r="A116" s="130"/>
      <c r="B116" s="130"/>
      <c r="C116" s="130"/>
      <c r="D116" s="130"/>
      <c r="E116" s="130"/>
      <c r="F116" s="130"/>
      <c r="G116" s="17"/>
      <c r="H116" s="31"/>
      <c r="I116" s="31"/>
      <c r="J116" s="31"/>
      <c r="K116" s="31"/>
      <c r="L116" s="31"/>
      <c r="M116" s="35"/>
      <c r="N116" s="35"/>
      <c r="O116" s="35"/>
      <c r="P116" s="35"/>
      <c r="Q116" s="35"/>
      <c r="R116" s="12"/>
      <c r="S116" s="12"/>
      <c r="T116" s="12"/>
      <c r="U116" s="12"/>
      <c r="V116" s="12"/>
      <c r="W116" s="12"/>
      <c r="X116" s="12"/>
      <c r="Y116" s="12"/>
      <c r="Z116" s="12"/>
      <c r="AA116" s="12"/>
      <c r="AB116" s="12"/>
      <c r="AC116" s="12"/>
      <c r="AD116" s="12"/>
    </row>
    <row r="117" spans="1:30" customFormat="1">
      <c r="A117" s="130"/>
      <c r="B117" s="130"/>
      <c r="C117" s="130"/>
      <c r="D117" s="130"/>
      <c r="E117" s="130"/>
      <c r="F117" s="130"/>
      <c r="G117" s="17"/>
      <c r="H117" s="31"/>
      <c r="I117" s="31"/>
      <c r="J117" s="31"/>
      <c r="K117" s="31"/>
      <c r="L117" s="31"/>
      <c r="M117" s="35"/>
      <c r="N117" s="35"/>
      <c r="O117" s="35"/>
      <c r="P117" s="35"/>
      <c r="Q117" s="35"/>
      <c r="R117" s="12"/>
      <c r="S117" s="12"/>
      <c r="T117" s="12"/>
      <c r="U117" s="12"/>
      <c r="V117" s="12"/>
      <c r="W117" s="12"/>
      <c r="X117" s="12"/>
      <c r="Y117" s="12"/>
      <c r="Z117" s="12"/>
      <c r="AA117" s="12"/>
      <c r="AB117" s="12"/>
      <c r="AC117" s="12"/>
      <c r="AD117" s="12"/>
    </row>
    <row r="118" spans="1:30" customFormat="1">
      <c r="A118" s="131"/>
      <c r="B118" s="131"/>
      <c r="C118" s="131"/>
      <c r="D118" s="131"/>
      <c r="E118" s="131"/>
      <c r="F118" s="131"/>
      <c r="G118" s="17"/>
      <c r="H118" s="31"/>
      <c r="I118" s="31"/>
      <c r="J118" s="31"/>
      <c r="K118" s="31"/>
      <c r="L118" s="31"/>
      <c r="M118" s="35"/>
      <c r="N118" s="35"/>
      <c r="O118" s="35"/>
      <c r="P118" s="35"/>
      <c r="Q118" s="35"/>
      <c r="R118" s="12"/>
      <c r="S118" s="12"/>
      <c r="T118" s="12"/>
      <c r="U118" s="12"/>
      <c r="V118" s="12"/>
      <c r="W118" s="12"/>
      <c r="X118" s="12"/>
      <c r="Y118" s="12"/>
      <c r="Z118" s="12"/>
      <c r="AA118" s="12"/>
      <c r="AB118" s="12"/>
      <c r="AC118" s="12"/>
      <c r="AD118" s="12"/>
    </row>
    <row r="119" spans="1:30" customFormat="1" ht="15" customHeight="1">
      <c r="A119" s="132" t="s">
        <v>147</v>
      </c>
      <c r="B119" s="132"/>
      <c r="C119" s="132"/>
      <c r="D119" s="132"/>
      <c r="E119" s="132"/>
      <c r="F119" s="132"/>
      <c r="G119" s="17"/>
      <c r="H119" s="31"/>
      <c r="I119" s="31"/>
      <c r="J119" s="31"/>
      <c r="K119" s="31"/>
      <c r="L119" s="31"/>
      <c r="M119" s="35"/>
      <c r="N119" s="35"/>
      <c r="O119" s="35"/>
      <c r="P119" s="35"/>
      <c r="Q119" s="35"/>
      <c r="R119" s="12"/>
      <c r="S119" s="12"/>
      <c r="T119" s="12"/>
      <c r="U119" s="12"/>
      <c r="V119" s="12"/>
      <c r="W119" s="12"/>
      <c r="X119" s="12"/>
      <c r="Y119" s="12"/>
      <c r="Z119" s="12"/>
      <c r="AA119" s="12"/>
      <c r="AB119" s="12"/>
      <c r="AC119" s="12"/>
      <c r="AD119" s="12"/>
    </row>
    <row r="120" spans="1:30" customFormat="1" ht="15" customHeight="1">
      <c r="A120" s="133" t="s">
        <v>148</v>
      </c>
      <c r="B120" s="133"/>
      <c r="C120" s="133"/>
      <c r="D120" s="133"/>
      <c r="E120" s="133"/>
      <c r="F120" s="133"/>
      <c r="G120" s="17"/>
      <c r="H120" s="31"/>
      <c r="I120" s="31"/>
      <c r="J120" s="31"/>
      <c r="K120" s="31"/>
      <c r="L120" s="31"/>
      <c r="M120" s="35"/>
      <c r="N120" s="35"/>
      <c r="O120" s="35"/>
      <c r="P120" s="35"/>
      <c r="Q120" s="35"/>
      <c r="R120" s="12"/>
      <c r="S120" s="12"/>
      <c r="T120" s="12"/>
      <c r="U120" s="12"/>
      <c r="V120" s="12"/>
      <c r="W120" s="12"/>
      <c r="X120" s="12"/>
      <c r="Y120" s="12"/>
      <c r="Z120" s="12"/>
      <c r="AA120" s="12"/>
      <c r="AB120" s="12"/>
      <c r="AC120" s="12"/>
      <c r="AD120" s="12"/>
    </row>
    <row r="121" spans="1:30" customFormat="1" ht="15" customHeight="1">
      <c r="A121" s="129" t="s">
        <v>149</v>
      </c>
      <c r="B121" s="129"/>
      <c r="C121" s="129"/>
      <c r="D121" s="129"/>
      <c r="E121" s="129"/>
      <c r="F121" s="129"/>
      <c r="G121" s="17"/>
      <c r="H121" s="31"/>
      <c r="I121" s="31"/>
      <c r="J121" s="31"/>
      <c r="K121" s="31"/>
      <c r="L121" s="31"/>
      <c r="M121" s="35"/>
      <c r="N121" s="35"/>
      <c r="O121" s="35"/>
      <c r="P121" s="35"/>
      <c r="Q121" s="35"/>
      <c r="R121" s="12"/>
      <c r="S121" s="12"/>
      <c r="T121" s="12"/>
      <c r="U121" s="12"/>
      <c r="V121" s="12"/>
      <c r="W121" s="12"/>
      <c r="X121" s="12"/>
      <c r="Y121" s="12"/>
      <c r="Z121" s="12"/>
      <c r="AA121" s="12"/>
      <c r="AB121" s="12"/>
      <c r="AC121" s="12"/>
      <c r="AD121" s="12"/>
    </row>
    <row r="122" spans="1:30" customFormat="1" ht="25.35" customHeight="1">
      <c r="A122" s="129" t="s">
        <v>150</v>
      </c>
      <c r="B122" s="129"/>
      <c r="C122" s="129"/>
      <c r="D122" s="129"/>
      <c r="E122" s="129"/>
      <c r="F122" s="129"/>
      <c r="G122" s="17"/>
      <c r="H122" s="31"/>
      <c r="I122" s="31"/>
      <c r="J122" s="31"/>
      <c r="K122" s="31"/>
      <c r="L122" s="31"/>
      <c r="M122" s="35"/>
      <c r="N122" s="35"/>
      <c r="O122" s="35"/>
      <c r="P122" s="35"/>
      <c r="Q122" s="35"/>
      <c r="R122" s="12"/>
      <c r="S122" s="12"/>
      <c r="T122" s="12"/>
      <c r="U122" s="12"/>
      <c r="V122" s="12"/>
      <c r="W122" s="12"/>
      <c r="X122" s="12"/>
      <c r="Y122" s="12"/>
      <c r="Z122" s="12"/>
      <c r="AA122" s="12"/>
      <c r="AB122" s="12"/>
      <c r="AC122" s="12"/>
      <c r="AD122" s="12"/>
    </row>
    <row r="123" spans="1:30" customFormat="1" ht="32.85" customHeight="1">
      <c r="A123" s="129" t="s">
        <v>151</v>
      </c>
      <c r="B123" s="129"/>
      <c r="C123" s="129"/>
      <c r="D123" s="129"/>
      <c r="E123" s="129"/>
      <c r="F123" s="129"/>
      <c r="G123" s="17"/>
      <c r="H123" s="31"/>
      <c r="I123" s="31"/>
      <c r="J123" s="31"/>
      <c r="K123" s="31"/>
      <c r="L123" s="31"/>
      <c r="M123" s="35"/>
      <c r="N123" s="35"/>
      <c r="O123" s="35"/>
      <c r="P123" s="35"/>
      <c r="Q123" s="35"/>
      <c r="R123" s="12"/>
      <c r="S123" s="12"/>
      <c r="T123" s="12"/>
      <c r="U123" s="12"/>
      <c r="V123" s="12"/>
      <c r="W123" s="12"/>
      <c r="X123" s="12"/>
      <c r="Y123" s="12"/>
      <c r="Z123" s="12"/>
      <c r="AA123" s="12"/>
      <c r="AB123" s="12"/>
      <c r="AC123" s="12"/>
      <c r="AD123" s="12"/>
    </row>
    <row r="124" spans="1:30" customFormat="1" ht="18.600000000000001" customHeight="1">
      <c r="A124" s="129" t="s">
        <v>152</v>
      </c>
      <c r="B124" s="129"/>
      <c r="C124" s="129"/>
      <c r="D124" s="129"/>
      <c r="E124" s="129"/>
      <c r="F124" s="129"/>
      <c r="G124" s="17"/>
      <c r="H124" s="31"/>
      <c r="I124" s="31"/>
      <c r="J124" s="31"/>
      <c r="K124" s="31"/>
      <c r="L124" s="31"/>
      <c r="M124" s="35"/>
      <c r="N124" s="35"/>
      <c r="O124" s="35"/>
      <c r="P124" s="35"/>
      <c r="Q124" s="35"/>
      <c r="R124" s="12"/>
      <c r="S124" s="12"/>
      <c r="T124" s="12"/>
      <c r="U124" s="12"/>
      <c r="V124" s="12"/>
      <c r="W124" s="12"/>
      <c r="X124" s="12"/>
      <c r="Y124" s="12"/>
      <c r="Z124" s="12"/>
      <c r="AA124" s="12"/>
      <c r="AB124" s="12"/>
      <c r="AC124" s="12"/>
      <c r="AD124" s="12"/>
    </row>
    <row r="125" spans="1:30" customFormat="1" ht="26.1" customHeight="1">
      <c r="A125" s="129" t="s">
        <v>153</v>
      </c>
      <c r="B125" s="129"/>
      <c r="C125" s="129"/>
      <c r="D125" s="129"/>
      <c r="E125" s="129"/>
      <c r="F125" s="129"/>
      <c r="G125" s="17"/>
      <c r="H125" s="31"/>
      <c r="I125" s="31"/>
      <c r="J125" s="31"/>
      <c r="K125" s="31"/>
      <c r="L125" s="31"/>
      <c r="M125" s="35"/>
      <c r="N125" s="35"/>
      <c r="O125" s="35"/>
      <c r="P125" s="35"/>
      <c r="Q125" s="35"/>
      <c r="R125" s="12"/>
      <c r="S125" s="12"/>
      <c r="T125" s="12"/>
      <c r="U125" s="12"/>
      <c r="V125" s="12"/>
      <c r="W125" s="12"/>
      <c r="X125" s="12"/>
      <c r="Y125" s="12"/>
      <c r="Z125" s="12"/>
      <c r="AA125" s="12"/>
      <c r="AB125" s="12"/>
      <c r="AC125" s="12"/>
      <c r="AD125" s="12"/>
    </row>
    <row r="126" spans="1:30" customFormat="1" ht="24.6" customHeight="1">
      <c r="A126" s="129" t="s">
        <v>154</v>
      </c>
      <c r="B126" s="129"/>
      <c r="C126" s="129"/>
      <c r="D126" s="129"/>
      <c r="E126" s="129"/>
      <c r="F126" s="129"/>
      <c r="G126" s="17"/>
      <c r="H126" s="31"/>
      <c r="I126" s="31"/>
      <c r="J126" s="31"/>
      <c r="K126" s="31"/>
      <c r="L126" s="31"/>
      <c r="M126" s="35"/>
      <c r="N126" s="35"/>
      <c r="O126" s="35"/>
      <c r="P126" s="35"/>
      <c r="Q126" s="35"/>
      <c r="R126" s="12"/>
      <c r="S126" s="12"/>
      <c r="T126" s="12"/>
      <c r="U126" s="12"/>
      <c r="V126" s="12"/>
      <c r="W126" s="12"/>
      <c r="X126" s="12"/>
      <c r="Y126" s="12"/>
      <c r="Z126" s="12"/>
      <c r="AA126" s="12"/>
      <c r="AB126" s="12"/>
      <c r="AC126" s="12"/>
      <c r="AD126" s="12"/>
    </row>
    <row r="127" spans="1:30" customFormat="1" ht="15" customHeight="1">
      <c r="A127" s="129" t="s">
        <v>155</v>
      </c>
      <c r="B127" s="129"/>
      <c r="C127" s="129"/>
      <c r="D127" s="129"/>
      <c r="E127" s="129"/>
      <c r="F127" s="129"/>
      <c r="G127" s="17"/>
      <c r="H127" s="31"/>
      <c r="I127" s="31"/>
      <c r="J127" s="31"/>
      <c r="K127" s="31"/>
      <c r="L127" s="31"/>
      <c r="M127" s="35"/>
      <c r="N127" s="35"/>
      <c r="O127" s="35"/>
      <c r="P127" s="35"/>
      <c r="Q127" s="35"/>
      <c r="R127" s="12"/>
      <c r="S127" s="12"/>
      <c r="T127" s="12"/>
      <c r="U127" s="12"/>
      <c r="V127" s="12"/>
      <c r="W127" s="12"/>
      <c r="X127" s="12"/>
      <c r="Y127" s="12"/>
      <c r="Z127" s="12"/>
      <c r="AA127" s="12"/>
      <c r="AB127" s="12"/>
      <c r="AC127" s="12"/>
      <c r="AD127" s="12"/>
    </row>
    <row r="128" spans="1:30" customFormat="1" ht="15" customHeight="1">
      <c r="A128" s="129" t="s">
        <v>156</v>
      </c>
      <c r="B128" s="129"/>
      <c r="C128" s="129"/>
      <c r="D128" s="129"/>
      <c r="E128" s="129"/>
      <c r="F128" s="129"/>
      <c r="G128" s="17"/>
      <c r="H128" s="31"/>
      <c r="I128" s="31"/>
      <c r="J128" s="31"/>
      <c r="K128" s="31"/>
      <c r="L128" s="31"/>
      <c r="M128" s="35"/>
      <c r="N128" s="35"/>
      <c r="O128" s="35"/>
      <c r="P128" s="35"/>
      <c r="Q128" s="35"/>
      <c r="R128" s="12"/>
      <c r="S128" s="12"/>
      <c r="T128" s="12"/>
      <c r="U128" s="12"/>
      <c r="V128" s="12"/>
      <c r="W128" s="12"/>
      <c r="X128" s="12"/>
      <c r="Y128" s="12"/>
      <c r="Z128" s="12"/>
      <c r="AA128" s="12"/>
      <c r="AB128" s="12"/>
      <c r="AC128" s="12"/>
      <c r="AD128" s="12"/>
    </row>
    <row r="129" spans="1:30" customFormat="1" ht="15" customHeight="1">
      <c r="A129" s="129" t="s">
        <v>157</v>
      </c>
      <c r="B129" s="129"/>
      <c r="C129" s="129"/>
      <c r="D129" s="129"/>
      <c r="E129" s="129"/>
      <c r="F129" s="129"/>
      <c r="G129" s="17"/>
      <c r="H129" s="31"/>
      <c r="I129" s="31"/>
      <c r="J129" s="31"/>
      <c r="K129" s="31"/>
      <c r="L129" s="31"/>
      <c r="M129" s="35"/>
      <c r="N129" s="35"/>
      <c r="O129" s="35"/>
      <c r="P129" s="35"/>
      <c r="Q129" s="35"/>
      <c r="R129" s="12"/>
      <c r="S129" s="12"/>
      <c r="T129" s="12"/>
      <c r="U129" s="12"/>
      <c r="V129" s="12"/>
      <c r="W129" s="12"/>
      <c r="X129" s="12"/>
      <c r="Y129" s="12"/>
      <c r="Z129" s="12"/>
      <c r="AA129" s="12"/>
      <c r="AB129" s="12"/>
      <c r="AC129" s="12"/>
      <c r="AD129" s="12"/>
    </row>
    <row r="130" spans="1:30" customFormat="1" ht="15" customHeight="1">
      <c r="A130" s="129" t="s">
        <v>158</v>
      </c>
      <c r="B130" s="129"/>
      <c r="C130" s="129"/>
      <c r="D130" s="129"/>
      <c r="E130" s="129"/>
      <c r="F130" s="129"/>
      <c r="G130" s="17"/>
      <c r="H130" s="31"/>
      <c r="I130" s="31"/>
      <c r="J130" s="31"/>
      <c r="K130" s="31"/>
      <c r="L130" s="31"/>
      <c r="M130" s="35"/>
      <c r="N130" s="35"/>
      <c r="O130" s="35"/>
      <c r="P130" s="35"/>
      <c r="Q130" s="35"/>
      <c r="R130" s="12"/>
      <c r="S130" s="12"/>
      <c r="T130" s="12"/>
      <c r="U130" s="12"/>
      <c r="V130" s="12"/>
      <c r="W130" s="12"/>
      <c r="X130" s="12"/>
      <c r="Y130" s="12"/>
      <c r="Z130" s="12"/>
      <c r="AA130" s="12"/>
      <c r="AB130" s="12"/>
      <c r="AC130" s="12"/>
      <c r="AD130" s="12"/>
    </row>
    <row r="131" spans="1:30" customFormat="1" ht="15" customHeight="1">
      <c r="A131" s="129" t="s">
        <v>159</v>
      </c>
      <c r="B131" s="129"/>
      <c r="C131" s="129"/>
      <c r="D131" s="129"/>
      <c r="E131" s="129"/>
      <c r="F131" s="129"/>
      <c r="G131" s="17"/>
      <c r="H131" s="31"/>
      <c r="I131" s="31"/>
      <c r="J131" s="31"/>
      <c r="K131" s="31"/>
      <c r="L131" s="31"/>
      <c r="M131" s="35"/>
      <c r="N131" s="35"/>
      <c r="O131" s="35"/>
      <c r="P131" s="35"/>
      <c r="Q131" s="35"/>
      <c r="R131" s="12"/>
      <c r="S131" s="12"/>
      <c r="T131" s="12"/>
      <c r="U131" s="12"/>
      <c r="V131" s="12"/>
      <c r="W131" s="12"/>
      <c r="X131" s="12"/>
      <c r="Y131" s="12"/>
      <c r="Z131" s="12"/>
      <c r="AA131" s="12"/>
      <c r="AB131" s="12"/>
      <c r="AC131" s="12"/>
      <c r="AD131" s="12"/>
    </row>
    <row r="132" spans="1:30" customFormat="1" ht="15" customHeight="1">
      <c r="A132" s="129" t="s">
        <v>160</v>
      </c>
      <c r="B132" s="129"/>
      <c r="C132" s="129"/>
      <c r="D132" s="129"/>
      <c r="E132" s="129"/>
      <c r="F132" s="129"/>
      <c r="G132" s="17"/>
      <c r="H132" s="31"/>
      <c r="I132" s="31"/>
      <c r="J132" s="31"/>
      <c r="K132" s="31"/>
      <c r="L132" s="31"/>
      <c r="M132" s="35"/>
      <c r="N132" s="35"/>
      <c r="O132" s="35"/>
      <c r="P132" s="35"/>
      <c r="Q132" s="35"/>
      <c r="R132" s="12"/>
      <c r="S132" s="12"/>
      <c r="T132" s="12"/>
      <c r="U132" s="12"/>
      <c r="V132" s="12"/>
      <c r="W132" s="12"/>
      <c r="X132" s="12"/>
      <c r="Y132" s="12"/>
      <c r="Z132" s="12"/>
      <c r="AA132" s="12"/>
      <c r="AB132" s="12"/>
      <c r="AC132" s="12"/>
      <c r="AD132" s="12"/>
    </row>
    <row r="133" spans="1:30" customFormat="1" ht="15" customHeight="1">
      <c r="A133" s="129" t="s">
        <v>161</v>
      </c>
      <c r="B133" s="129"/>
      <c r="C133" s="129"/>
      <c r="D133" s="129"/>
      <c r="E133" s="129"/>
      <c r="F133" s="129"/>
      <c r="G133" s="17"/>
      <c r="H133" s="31"/>
      <c r="I133" s="31"/>
      <c r="J133" s="31"/>
      <c r="K133" s="31"/>
      <c r="L133" s="31"/>
      <c r="M133" s="35"/>
      <c r="N133" s="35"/>
      <c r="O133" s="35"/>
      <c r="P133" s="35"/>
      <c r="Q133" s="35"/>
      <c r="R133" s="12"/>
      <c r="S133" s="12"/>
      <c r="T133" s="12"/>
      <c r="U133" s="12"/>
      <c r="V133" s="12"/>
      <c r="W133" s="12"/>
      <c r="X133" s="12"/>
      <c r="Y133" s="12"/>
      <c r="Z133" s="12"/>
      <c r="AA133" s="12"/>
      <c r="AB133" s="12"/>
      <c r="AC133" s="12"/>
      <c r="AD133" s="12"/>
    </row>
    <row r="134" spans="1:30" customFormat="1" ht="15" customHeight="1">
      <c r="A134" s="129" t="s">
        <v>162</v>
      </c>
      <c r="B134" s="129"/>
      <c r="C134" s="129"/>
      <c r="D134" s="129"/>
      <c r="E134" s="129"/>
      <c r="F134" s="129"/>
      <c r="G134" s="17"/>
      <c r="H134" s="31"/>
      <c r="I134" s="31"/>
      <c r="J134" s="31"/>
      <c r="K134" s="31"/>
      <c r="L134" s="31"/>
      <c r="M134" s="35"/>
      <c r="N134" s="35"/>
      <c r="O134" s="35"/>
      <c r="P134" s="35"/>
      <c r="Q134" s="35"/>
      <c r="R134" s="12"/>
      <c r="S134" s="12"/>
      <c r="T134" s="12"/>
      <c r="U134" s="12"/>
      <c r="V134" s="12"/>
      <c r="W134" s="12"/>
      <c r="X134" s="12"/>
      <c r="Y134" s="12"/>
      <c r="Z134" s="12"/>
      <c r="AA134" s="12"/>
      <c r="AB134" s="12"/>
      <c r="AC134" s="12"/>
      <c r="AD134" s="12"/>
    </row>
    <row r="135" spans="1:30" customFormat="1" ht="15" customHeight="1">
      <c r="A135" s="129" t="s">
        <v>163</v>
      </c>
      <c r="B135" s="129"/>
      <c r="C135" s="129"/>
      <c r="D135" s="129"/>
      <c r="E135" s="129"/>
      <c r="F135" s="129"/>
      <c r="G135" s="17"/>
      <c r="H135" s="31"/>
      <c r="I135" s="31"/>
      <c r="J135" s="31"/>
      <c r="K135" s="31"/>
      <c r="L135" s="31"/>
      <c r="M135" s="35"/>
      <c r="N135" s="35"/>
      <c r="O135" s="35"/>
      <c r="P135" s="35"/>
      <c r="Q135" s="35"/>
      <c r="R135" s="12"/>
      <c r="S135" s="12"/>
      <c r="T135" s="12"/>
      <c r="U135" s="12"/>
      <c r="V135" s="12"/>
      <c r="W135" s="12"/>
      <c r="X135" s="12"/>
      <c r="Y135" s="12"/>
      <c r="Z135" s="12"/>
      <c r="AA135" s="12"/>
      <c r="AB135" s="12"/>
      <c r="AC135" s="12"/>
      <c r="AD135" s="12"/>
    </row>
    <row r="136" spans="1:30" customFormat="1" ht="15" customHeight="1">
      <c r="A136" s="129" t="s">
        <v>164</v>
      </c>
      <c r="B136" s="129"/>
      <c r="C136" s="129"/>
      <c r="D136" s="129"/>
      <c r="E136" s="129"/>
      <c r="F136" s="129"/>
      <c r="G136" s="17"/>
      <c r="H136" s="31"/>
      <c r="I136" s="31"/>
      <c r="J136" s="31"/>
      <c r="K136" s="31"/>
      <c r="L136" s="31"/>
      <c r="M136" s="35"/>
      <c r="N136" s="35"/>
      <c r="O136" s="35"/>
      <c r="P136" s="35"/>
      <c r="Q136" s="35"/>
      <c r="R136" s="12"/>
      <c r="S136" s="12"/>
      <c r="T136" s="12"/>
      <c r="U136" s="12"/>
      <c r="V136" s="12"/>
      <c r="W136" s="12"/>
      <c r="X136" s="12"/>
      <c r="Y136" s="12"/>
      <c r="Z136" s="12"/>
      <c r="AA136" s="12"/>
      <c r="AB136" s="12"/>
      <c r="AC136" s="12"/>
      <c r="AD136" s="12"/>
    </row>
    <row r="137" spans="1:30" customFormat="1" ht="15" customHeight="1">
      <c r="A137" s="129" t="s">
        <v>165</v>
      </c>
      <c r="B137" s="129"/>
      <c r="C137" s="129"/>
      <c r="D137" s="129"/>
      <c r="E137" s="129"/>
      <c r="F137" s="129"/>
      <c r="G137" s="17"/>
      <c r="H137" s="31"/>
      <c r="I137" s="31"/>
      <c r="J137" s="31"/>
      <c r="K137" s="31"/>
      <c r="L137" s="31"/>
      <c r="M137" s="35"/>
      <c r="N137" s="35"/>
      <c r="O137" s="35"/>
      <c r="P137" s="35"/>
      <c r="Q137" s="35"/>
      <c r="R137" s="12"/>
      <c r="S137" s="12"/>
      <c r="T137" s="12"/>
      <c r="U137" s="12"/>
      <c r="V137" s="12"/>
      <c r="W137" s="12"/>
      <c r="X137" s="12"/>
      <c r="Y137" s="12"/>
      <c r="Z137" s="12"/>
      <c r="AA137" s="12"/>
      <c r="AB137" s="12"/>
      <c r="AC137" s="12"/>
      <c r="AD137" s="12"/>
    </row>
    <row r="138" spans="1:30" customFormat="1" ht="15" customHeight="1">
      <c r="A138" s="129" t="s">
        <v>166</v>
      </c>
      <c r="B138" s="129"/>
      <c r="C138" s="129"/>
      <c r="D138" s="129"/>
      <c r="E138" s="129"/>
      <c r="F138" s="129"/>
      <c r="G138" s="17"/>
      <c r="H138" s="31"/>
      <c r="I138" s="31"/>
      <c r="J138" s="31"/>
      <c r="K138" s="31"/>
      <c r="L138" s="31"/>
      <c r="M138" s="35"/>
      <c r="N138" s="35"/>
      <c r="O138" s="35"/>
      <c r="P138" s="35"/>
      <c r="Q138" s="35"/>
      <c r="R138" s="12"/>
      <c r="S138" s="12"/>
      <c r="T138" s="12"/>
      <c r="U138" s="12"/>
      <c r="V138" s="12"/>
      <c r="W138" s="12"/>
      <c r="X138" s="12"/>
      <c r="Y138" s="12"/>
      <c r="Z138" s="12"/>
      <c r="AA138" s="12"/>
      <c r="AB138" s="12"/>
      <c r="AC138" s="12"/>
      <c r="AD138" s="12"/>
    </row>
    <row r="139" spans="1:30" customFormat="1" ht="15" customHeight="1">
      <c r="A139" s="129" t="s">
        <v>167</v>
      </c>
      <c r="B139" s="129"/>
      <c r="C139" s="129"/>
      <c r="D139" s="129"/>
      <c r="E139" s="129"/>
      <c r="F139" s="129"/>
      <c r="G139" s="17"/>
      <c r="H139" s="31"/>
      <c r="I139" s="31"/>
      <c r="J139" s="31"/>
      <c r="K139" s="31"/>
      <c r="L139" s="31"/>
      <c r="M139" s="35"/>
      <c r="N139" s="35"/>
      <c r="O139" s="35"/>
      <c r="P139" s="35"/>
      <c r="Q139" s="35"/>
      <c r="R139" s="12"/>
      <c r="S139" s="12"/>
      <c r="T139" s="12"/>
      <c r="U139" s="12"/>
      <c r="V139" s="12"/>
      <c r="W139" s="12"/>
      <c r="X139" s="12"/>
      <c r="Y139" s="12"/>
      <c r="Z139" s="12"/>
      <c r="AA139" s="12"/>
      <c r="AB139" s="12"/>
      <c r="AC139" s="12"/>
      <c r="AD139" s="12"/>
    </row>
    <row r="140" spans="1:30" customFormat="1" ht="15" customHeight="1">
      <c r="A140" s="129" t="s">
        <v>168</v>
      </c>
      <c r="B140" s="129"/>
      <c r="C140" s="129"/>
      <c r="D140" s="129"/>
      <c r="E140" s="129"/>
      <c r="F140" s="129"/>
      <c r="G140" s="17"/>
      <c r="H140" s="31"/>
      <c r="I140" s="31"/>
      <c r="J140" s="31"/>
      <c r="K140" s="31"/>
      <c r="L140" s="31"/>
      <c r="M140" s="35"/>
      <c r="N140" s="35"/>
      <c r="O140" s="35"/>
      <c r="P140" s="35"/>
      <c r="Q140" s="35"/>
      <c r="R140" s="12"/>
      <c r="S140" s="12"/>
      <c r="T140" s="12"/>
      <c r="U140" s="12"/>
      <c r="V140" s="12"/>
      <c r="W140" s="12"/>
      <c r="X140" s="12"/>
      <c r="Y140" s="12"/>
      <c r="Z140" s="12"/>
      <c r="AA140" s="12"/>
      <c r="AB140" s="12"/>
      <c r="AC140" s="12"/>
      <c r="AD140" s="12"/>
    </row>
    <row r="141" spans="1:30" customFormat="1" ht="15" customHeight="1">
      <c r="A141" s="129" t="s">
        <v>169</v>
      </c>
      <c r="B141" s="129"/>
      <c r="C141" s="129"/>
      <c r="D141" s="129"/>
      <c r="E141" s="129"/>
      <c r="F141" s="129"/>
      <c r="G141" s="17"/>
      <c r="H141" s="31"/>
      <c r="I141" s="31"/>
      <c r="J141" s="31"/>
      <c r="K141" s="31"/>
      <c r="L141" s="31"/>
      <c r="M141" s="35"/>
      <c r="N141" s="35"/>
      <c r="O141" s="35"/>
      <c r="P141" s="35"/>
      <c r="Q141" s="35"/>
      <c r="R141" s="12"/>
      <c r="S141" s="12"/>
      <c r="T141" s="12"/>
      <c r="U141" s="12"/>
      <c r="V141" s="12"/>
      <c r="W141" s="12"/>
      <c r="X141" s="12"/>
      <c r="Y141" s="12"/>
      <c r="Z141" s="12"/>
      <c r="AA141" s="12"/>
      <c r="AB141" s="12"/>
      <c r="AC141" s="12"/>
      <c r="AD141" s="12"/>
    </row>
    <row r="142" spans="1:30" customFormat="1" ht="15" customHeight="1">
      <c r="A142" s="129" t="s">
        <v>170</v>
      </c>
      <c r="B142" s="129"/>
      <c r="C142" s="129"/>
      <c r="D142" s="129"/>
      <c r="E142" s="129"/>
      <c r="F142" s="129"/>
      <c r="G142" s="17"/>
      <c r="H142" s="31"/>
      <c r="I142" s="31"/>
      <c r="J142" s="31"/>
      <c r="K142" s="31"/>
      <c r="L142" s="31"/>
      <c r="M142" s="35"/>
      <c r="N142" s="35"/>
      <c r="O142" s="35"/>
      <c r="P142" s="35"/>
      <c r="Q142" s="35"/>
      <c r="R142" s="12"/>
      <c r="S142" s="12"/>
      <c r="T142" s="12"/>
      <c r="U142" s="12"/>
      <c r="V142" s="12"/>
      <c r="W142" s="12"/>
      <c r="X142" s="12"/>
      <c r="Y142" s="12"/>
      <c r="Z142" s="12"/>
      <c r="AA142" s="12"/>
      <c r="AB142" s="12"/>
      <c r="AC142" s="12"/>
      <c r="AD142" s="12"/>
    </row>
    <row r="143" spans="1:30" customFormat="1" ht="15" customHeight="1">
      <c r="A143" s="129" t="s">
        <v>171</v>
      </c>
      <c r="B143" s="129"/>
      <c r="C143" s="129"/>
      <c r="D143" s="129"/>
      <c r="E143" s="129"/>
      <c r="F143" s="129"/>
      <c r="G143" s="17"/>
      <c r="H143" s="31"/>
      <c r="I143" s="31"/>
      <c r="J143" s="31"/>
      <c r="K143" s="31"/>
      <c r="L143" s="31"/>
      <c r="M143" s="35"/>
      <c r="N143" s="35"/>
      <c r="O143" s="35"/>
      <c r="P143" s="35"/>
      <c r="Q143" s="35"/>
      <c r="R143" s="47"/>
      <c r="S143" s="47"/>
      <c r="T143" s="47"/>
      <c r="U143" s="47"/>
      <c r="V143" s="47"/>
      <c r="W143" s="47"/>
      <c r="X143" s="47"/>
      <c r="Y143" s="47"/>
      <c r="Z143" s="47"/>
      <c r="AA143" s="47"/>
      <c r="AB143" s="47"/>
      <c r="AC143" s="47"/>
      <c r="AD143" s="47"/>
    </row>
    <row r="144" spans="1:30" customFormat="1" ht="15" customHeight="1">
      <c r="A144" s="129" t="s">
        <v>172</v>
      </c>
      <c r="B144" s="129"/>
      <c r="C144" s="129"/>
      <c r="D144" s="129"/>
      <c r="E144" s="129"/>
      <c r="F144" s="129"/>
      <c r="G144" s="17"/>
      <c r="H144" s="31"/>
      <c r="I144" s="31"/>
      <c r="J144" s="31"/>
      <c r="K144" s="31"/>
      <c r="L144" s="31"/>
      <c r="M144" s="35"/>
      <c r="N144" s="35"/>
      <c r="O144" s="35"/>
      <c r="P144" s="35"/>
      <c r="Q144" s="35"/>
      <c r="R144" s="47"/>
      <c r="S144" s="47"/>
      <c r="T144" s="47"/>
      <c r="U144" s="47"/>
      <c r="V144" s="47"/>
      <c r="W144" s="47"/>
      <c r="X144" s="47"/>
      <c r="Y144" s="47"/>
      <c r="Z144" s="47"/>
      <c r="AA144" s="47"/>
      <c r="AB144" s="47"/>
      <c r="AC144" s="47"/>
      <c r="AD144" s="47"/>
    </row>
    <row r="145" spans="1:30" customFormat="1" ht="15" customHeight="1">
      <c r="A145" s="129" t="s">
        <v>173</v>
      </c>
      <c r="B145" s="129"/>
      <c r="C145" s="129"/>
      <c r="D145" s="129"/>
      <c r="E145" s="129"/>
      <c r="F145" s="129"/>
      <c r="G145" s="17"/>
      <c r="H145" s="31"/>
      <c r="I145" s="31"/>
      <c r="J145" s="31"/>
      <c r="K145" s="31"/>
      <c r="L145" s="31"/>
      <c r="M145" s="35"/>
      <c r="N145" s="35"/>
      <c r="O145" s="35"/>
      <c r="P145" s="35"/>
      <c r="Q145" s="35"/>
      <c r="R145" s="47"/>
      <c r="S145" s="47"/>
      <c r="T145" s="47"/>
      <c r="U145" s="47"/>
      <c r="V145" s="47"/>
      <c r="W145" s="47"/>
      <c r="X145" s="47"/>
      <c r="Y145" s="47"/>
      <c r="Z145" s="47"/>
      <c r="AA145" s="47"/>
      <c r="AB145" s="47"/>
      <c r="AC145" s="47"/>
      <c r="AD145" s="47"/>
    </row>
    <row r="146" spans="1:30" customFormat="1" ht="15" customHeight="1">
      <c r="A146" s="129" t="s">
        <v>174</v>
      </c>
      <c r="B146" s="129"/>
      <c r="C146" s="129"/>
      <c r="D146" s="129"/>
      <c r="E146" s="129"/>
      <c r="F146" s="129"/>
      <c r="G146" s="17"/>
      <c r="H146" s="31"/>
      <c r="I146" s="31"/>
      <c r="J146" s="31"/>
      <c r="K146" s="31"/>
      <c r="L146" s="31"/>
      <c r="M146" s="35"/>
      <c r="N146" s="35"/>
      <c r="O146" s="35"/>
      <c r="P146" s="35"/>
      <c r="Q146" s="35"/>
      <c r="R146" s="47"/>
      <c r="S146" s="47"/>
      <c r="T146" s="47"/>
      <c r="U146" s="47"/>
      <c r="V146" s="47"/>
      <c r="W146" s="47"/>
      <c r="X146" s="47"/>
      <c r="Y146" s="47"/>
      <c r="Z146" s="47"/>
      <c r="AA146" s="47"/>
      <c r="AB146" s="47"/>
      <c r="AC146" s="47"/>
      <c r="AD146" s="47"/>
    </row>
    <row r="147" spans="1:30" customFormat="1" ht="15" customHeight="1">
      <c r="A147" s="129" t="s">
        <v>175</v>
      </c>
      <c r="B147" s="129"/>
      <c r="C147" s="129"/>
      <c r="D147" s="129"/>
      <c r="E147" s="129"/>
      <c r="F147" s="129"/>
      <c r="G147" s="17"/>
      <c r="H147" s="31"/>
      <c r="I147" s="31"/>
      <c r="J147" s="31"/>
      <c r="K147" s="31"/>
      <c r="L147" s="31"/>
      <c r="M147" s="35"/>
      <c r="N147" s="35"/>
      <c r="O147" s="35"/>
      <c r="P147" s="35"/>
      <c r="Q147" s="35"/>
      <c r="R147" s="47"/>
      <c r="S147" s="47"/>
      <c r="T147" s="47"/>
      <c r="U147" s="47"/>
      <c r="V147" s="47"/>
      <c r="W147" s="47"/>
      <c r="X147" s="47"/>
      <c r="Y147" s="47"/>
      <c r="Z147" s="47"/>
      <c r="AA147" s="47"/>
      <c r="AB147" s="47"/>
      <c r="AC147" s="47"/>
      <c r="AD147" s="47"/>
    </row>
    <row r="148" spans="1:30" customFormat="1" ht="15" customHeight="1">
      <c r="A148" s="129" t="s">
        <v>176</v>
      </c>
      <c r="B148" s="129"/>
      <c r="C148" s="129"/>
      <c r="D148" s="129"/>
      <c r="E148" s="129"/>
      <c r="F148" s="129"/>
      <c r="G148" s="17"/>
      <c r="H148" s="31"/>
      <c r="I148" s="31"/>
      <c r="J148" s="31"/>
      <c r="K148" s="31"/>
      <c r="L148" s="31"/>
      <c r="M148" s="35"/>
      <c r="N148" s="35"/>
      <c r="O148" s="35"/>
      <c r="P148" s="35"/>
      <c r="Q148" s="35"/>
      <c r="R148" s="47"/>
      <c r="S148" s="47"/>
      <c r="T148" s="47"/>
      <c r="U148" s="47"/>
      <c r="V148" s="47"/>
      <c r="W148" s="47"/>
      <c r="X148" s="47"/>
      <c r="Y148" s="47"/>
      <c r="Z148" s="47"/>
      <c r="AA148" s="47"/>
      <c r="AB148" s="47"/>
      <c r="AC148" s="47"/>
      <c r="AD148" s="47"/>
    </row>
    <row r="149" spans="1:30" customFormat="1" ht="15" customHeight="1">
      <c r="A149" s="129" t="s">
        <v>177</v>
      </c>
      <c r="B149" s="129"/>
      <c r="C149" s="129"/>
      <c r="D149" s="129"/>
      <c r="E149" s="129"/>
      <c r="F149" s="129"/>
      <c r="G149" s="17"/>
      <c r="H149" s="31"/>
      <c r="I149" s="31"/>
      <c r="J149" s="31"/>
      <c r="K149" s="31"/>
      <c r="L149" s="31"/>
      <c r="M149" s="35"/>
      <c r="N149" s="35"/>
      <c r="O149" s="35"/>
      <c r="P149" s="35"/>
      <c r="Q149" s="35"/>
      <c r="R149" s="47"/>
      <c r="S149" s="47"/>
      <c r="T149" s="47"/>
      <c r="U149" s="47"/>
      <c r="V149" s="47"/>
      <c r="W149" s="47"/>
      <c r="X149" s="47"/>
      <c r="Y149" s="47"/>
      <c r="Z149" s="47"/>
      <c r="AA149" s="47"/>
      <c r="AB149" s="47"/>
      <c r="AC149" s="47"/>
      <c r="AD149" s="47"/>
    </row>
    <row r="150" spans="1:30" customFormat="1" ht="15" customHeight="1">
      <c r="A150" s="129" t="s">
        <v>178</v>
      </c>
      <c r="B150" s="129"/>
      <c r="C150" s="129"/>
      <c r="D150" s="129"/>
      <c r="E150" s="129"/>
      <c r="F150" s="129"/>
      <c r="G150" s="17"/>
      <c r="H150" s="31"/>
      <c r="I150" s="31"/>
      <c r="J150" s="31"/>
      <c r="K150" s="31"/>
      <c r="L150" s="31"/>
      <c r="M150" s="35"/>
      <c r="N150" s="35"/>
      <c r="O150" s="35"/>
      <c r="P150" s="35"/>
      <c r="Q150" s="35"/>
      <c r="R150" s="47"/>
      <c r="S150" s="47"/>
      <c r="T150" s="47"/>
      <c r="U150" s="47"/>
      <c r="V150" s="47"/>
      <c r="W150" s="47"/>
      <c r="X150" s="47"/>
      <c r="Y150" s="47"/>
      <c r="Z150" s="47"/>
      <c r="AA150" s="47"/>
      <c r="AB150" s="47"/>
      <c r="AC150" s="47"/>
      <c r="AD150" s="47"/>
    </row>
    <row r="151" spans="1:30" customFormat="1" ht="15" customHeight="1">
      <c r="A151" s="129" t="s">
        <v>179</v>
      </c>
      <c r="B151" s="129"/>
      <c r="C151" s="129"/>
      <c r="D151" s="129"/>
      <c r="E151" s="129"/>
      <c r="F151" s="129"/>
      <c r="G151" s="17"/>
      <c r="H151" s="31"/>
      <c r="I151" s="31"/>
      <c r="J151" s="31"/>
      <c r="K151" s="31"/>
      <c r="L151" s="31"/>
      <c r="M151" s="35"/>
      <c r="N151" s="35"/>
      <c r="O151" s="35"/>
      <c r="P151" s="35"/>
      <c r="Q151" s="35"/>
      <c r="R151" s="47"/>
      <c r="S151" s="47"/>
      <c r="T151" s="47"/>
      <c r="U151" s="47"/>
      <c r="V151" s="47"/>
      <c r="W151" s="47"/>
      <c r="X151" s="47"/>
      <c r="Y151" s="47"/>
      <c r="Z151" s="47"/>
      <c r="AA151" s="47"/>
      <c r="AB151" s="47"/>
      <c r="AC151" s="47"/>
      <c r="AD151" s="47"/>
    </row>
    <row r="152" spans="1:30" customFormat="1" ht="15" customHeight="1">
      <c r="A152" s="129" t="s">
        <v>180</v>
      </c>
      <c r="B152" s="129"/>
      <c r="C152" s="129"/>
      <c r="D152" s="129"/>
      <c r="E152" s="129"/>
      <c r="F152" s="129"/>
      <c r="G152" s="17"/>
      <c r="H152" s="31"/>
      <c r="I152" s="31"/>
      <c r="J152" s="31"/>
      <c r="K152" s="31"/>
      <c r="L152" s="31"/>
      <c r="M152" s="35"/>
      <c r="N152" s="35"/>
      <c r="O152" s="35"/>
      <c r="P152" s="35"/>
      <c r="Q152" s="35"/>
      <c r="R152" s="47"/>
      <c r="S152" s="47"/>
      <c r="T152" s="47"/>
      <c r="U152" s="47"/>
      <c r="V152" s="47"/>
      <c r="W152" s="47"/>
      <c r="X152" s="47"/>
      <c r="Y152" s="47"/>
      <c r="Z152" s="47"/>
      <c r="AA152" s="47"/>
      <c r="AB152" s="47"/>
      <c r="AC152" s="47"/>
      <c r="AD152" s="47"/>
    </row>
    <row r="153" spans="1:30" customFormat="1" ht="15" customHeight="1">
      <c r="A153" s="129" t="s">
        <v>181</v>
      </c>
      <c r="B153" s="129"/>
      <c r="C153" s="129"/>
      <c r="D153" s="129"/>
      <c r="E153" s="129"/>
      <c r="F153" s="129"/>
      <c r="G153" s="17"/>
      <c r="H153" s="31"/>
      <c r="I153" s="31"/>
      <c r="J153" s="31"/>
      <c r="K153" s="31"/>
      <c r="L153" s="31"/>
      <c r="M153" s="35"/>
      <c r="N153" s="35"/>
      <c r="O153" s="35"/>
      <c r="P153" s="35"/>
      <c r="Q153" s="35"/>
      <c r="R153" s="47"/>
      <c r="S153" s="47"/>
      <c r="T153" s="47"/>
      <c r="U153" s="47"/>
      <c r="V153" s="47"/>
      <c r="W153" s="47"/>
      <c r="X153" s="47"/>
      <c r="Y153" s="47"/>
      <c r="Z153" s="47"/>
      <c r="AA153" s="47"/>
      <c r="AB153" s="47"/>
      <c r="AC153" s="47"/>
      <c r="AD153" s="47"/>
    </row>
    <row r="154" spans="1:30" customFormat="1" ht="15" customHeight="1">
      <c r="A154" s="129" t="s">
        <v>182</v>
      </c>
      <c r="B154" s="129"/>
      <c r="C154" s="129"/>
      <c r="D154" s="129"/>
      <c r="E154" s="129"/>
      <c r="F154" s="129"/>
      <c r="G154" s="17"/>
      <c r="H154" s="31"/>
      <c r="I154" s="31"/>
      <c r="J154" s="31"/>
      <c r="K154" s="31"/>
      <c r="L154" s="31"/>
      <c r="M154" s="35"/>
      <c r="N154" s="35"/>
      <c r="O154" s="35"/>
      <c r="P154" s="35"/>
      <c r="Q154" s="35"/>
      <c r="R154" s="47"/>
      <c r="S154" s="47"/>
      <c r="T154" s="47"/>
      <c r="U154" s="47"/>
      <c r="V154" s="47"/>
      <c r="W154" s="47"/>
      <c r="X154" s="47"/>
      <c r="Y154" s="47"/>
      <c r="Z154" s="47"/>
      <c r="AA154" s="47"/>
      <c r="AB154" s="47"/>
      <c r="AC154" s="47"/>
      <c r="AD154" s="47"/>
    </row>
    <row r="155" spans="1:30" customFormat="1" ht="15" customHeight="1">
      <c r="A155" s="129" t="s">
        <v>183</v>
      </c>
      <c r="B155" s="129"/>
      <c r="C155" s="129"/>
      <c r="D155" s="129"/>
      <c r="E155" s="129"/>
      <c r="F155" s="129"/>
      <c r="G155" s="17"/>
      <c r="H155" s="31"/>
      <c r="I155" s="31"/>
      <c r="J155" s="31"/>
      <c r="K155" s="31"/>
      <c r="L155" s="31"/>
      <c r="M155" s="35"/>
      <c r="N155" s="35"/>
      <c r="O155" s="35"/>
      <c r="P155" s="35"/>
      <c r="Q155" s="35"/>
      <c r="R155" s="47"/>
      <c r="S155" s="47"/>
      <c r="T155" s="47"/>
      <c r="U155" s="47"/>
      <c r="V155" s="47"/>
      <c r="W155" s="47"/>
      <c r="X155" s="47"/>
      <c r="Y155" s="47"/>
      <c r="Z155" s="47"/>
      <c r="AA155" s="47"/>
      <c r="AB155" s="47"/>
      <c r="AC155" s="47"/>
      <c r="AD155" s="47"/>
    </row>
    <row r="156" spans="1:30" customFormat="1" ht="15" customHeight="1">
      <c r="A156" s="129" t="s">
        <v>184</v>
      </c>
      <c r="B156" s="129"/>
      <c r="C156" s="129"/>
      <c r="D156" s="129"/>
      <c r="E156" s="129"/>
      <c r="F156" s="129"/>
      <c r="G156" s="17"/>
      <c r="H156" s="31"/>
      <c r="I156" s="31"/>
      <c r="J156" s="31"/>
      <c r="K156" s="31"/>
      <c r="L156" s="31"/>
      <c r="M156" s="35"/>
      <c r="N156" s="35"/>
      <c r="O156" s="35"/>
      <c r="P156" s="35"/>
      <c r="Q156" s="35"/>
      <c r="R156" s="47"/>
      <c r="S156" s="47"/>
      <c r="T156" s="47"/>
      <c r="U156" s="47"/>
      <c r="V156" s="47"/>
      <c r="W156" s="47"/>
      <c r="X156" s="47"/>
      <c r="Y156" s="47"/>
      <c r="Z156" s="47"/>
      <c r="AA156" s="47"/>
      <c r="AB156" s="47"/>
      <c r="AC156" s="47"/>
      <c r="AD156" s="47"/>
    </row>
    <row r="157" spans="1:30" customFormat="1" ht="15" customHeight="1">
      <c r="A157" s="129" t="s">
        <v>185</v>
      </c>
      <c r="B157" s="129"/>
      <c r="C157" s="129"/>
      <c r="D157" s="129"/>
      <c r="E157" s="129"/>
      <c r="F157" s="129"/>
      <c r="G157" s="17"/>
      <c r="H157" s="31"/>
      <c r="I157" s="31"/>
      <c r="J157" s="31"/>
      <c r="K157" s="31"/>
      <c r="L157" s="31"/>
      <c r="M157" s="35"/>
      <c r="N157" s="35"/>
      <c r="O157" s="35"/>
      <c r="P157" s="35"/>
      <c r="Q157" s="35"/>
      <c r="R157" s="47"/>
      <c r="S157" s="47"/>
      <c r="T157" s="47"/>
      <c r="U157" s="47"/>
      <c r="V157" s="47"/>
      <c r="W157" s="47"/>
      <c r="X157" s="47"/>
      <c r="Y157" s="47"/>
      <c r="Z157" s="47"/>
      <c r="AA157" s="47"/>
      <c r="AB157" s="47"/>
      <c r="AC157" s="47"/>
      <c r="AD157" s="47"/>
    </row>
    <row r="158" spans="1:30" customFormat="1" ht="15" customHeight="1">
      <c r="A158" s="129" t="s">
        <v>186</v>
      </c>
      <c r="B158" s="129"/>
      <c r="C158" s="129"/>
      <c r="D158" s="129"/>
      <c r="E158" s="129"/>
      <c r="F158" s="129"/>
      <c r="G158" s="17"/>
      <c r="H158" s="31"/>
      <c r="I158" s="31"/>
      <c r="J158" s="31"/>
      <c r="K158" s="31"/>
      <c r="L158" s="31"/>
      <c r="M158" s="35"/>
      <c r="N158" s="35"/>
      <c r="O158" s="35"/>
      <c r="P158" s="35"/>
      <c r="Q158" s="35"/>
      <c r="R158" s="47"/>
      <c r="S158" s="47"/>
      <c r="T158" s="47"/>
      <c r="U158" s="47"/>
      <c r="V158" s="47"/>
      <c r="W158" s="47"/>
      <c r="X158" s="47"/>
      <c r="Y158" s="47"/>
      <c r="Z158" s="47"/>
      <c r="AA158" s="47"/>
      <c r="AB158" s="47"/>
      <c r="AC158" s="47"/>
      <c r="AD158" s="47"/>
    </row>
    <row r="159" spans="1:30" customFormat="1" ht="15" customHeight="1">
      <c r="A159" s="129" t="s">
        <v>187</v>
      </c>
      <c r="B159" s="129"/>
      <c r="C159" s="129"/>
      <c r="D159" s="129"/>
      <c r="E159" s="129"/>
      <c r="F159" s="129"/>
      <c r="G159" s="17"/>
      <c r="H159" s="31"/>
      <c r="I159" s="31"/>
      <c r="J159" s="31"/>
      <c r="K159" s="31"/>
      <c r="L159" s="31"/>
      <c r="M159" s="35"/>
      <c r="N159" s="35"/>
      <c r="O159" s="35"/>
      <c r="P159" s="35"/>
      <c r="Q159" s="35"/>
      <c r="R159" s="47"/>
      <c r="S159" s="47"/>
      <c r="T159" s="47"/>
      <c r="U159" s="47"/>
      <c r="V159" s="47"/>
      <c r="W159" s="47"/>
      <c r="X159" s="47"/>
      <c r="Y159" s="47"/>
      <c r="Z159" s="47"/>
      <c r="AA159" s="47"/>
      <c r="AB159" s="47"/>
      <c r="AC159" s="47"/>
      <c r="AD159" s="47"/>
    </row>
    <row r="160" spans="1:30" customFormat="1" ht="15" customHeight="1">
      <c r="A160" s="129" t="s">
        <v>188</v>
      </c>
      <c r="B160" s="129"/>
      <c r="C160" s="129"/>
      <c r="D160" s="129"/>
      <c r="E160" s="129"/>
      <c r="F160" s="129"/>
      <c r="G160" s="17"/>
      <c r="H160" s="31"/>
      <c r="I160" s="31"/>
      <c r="J160" s="31"/>
      <c r="K160" s="31"/>
      <c r="L160" s="31"/>
      <c r="M160" s="35"/>
      <c r="N160" s="35"/>
      <c r="O160" s="35"/>
      <c r="P160" s="35"/>
      <c r="Q160" s="35"/>
      <c r="R160" s="47"/>
      <c r="S160" s="47"/>
      <c r="T160" s="47"/>
      <c r="U160" s="47"/>
      <c r="V160" s="47"/>
      <c r="W160" s="47"/>
      <c r="X160" s="47"/>
      <c r="Y160" s="47"/>
      <c r="Z160" s="47"/>
      <c r="AA160" s="47"/>
      <c r="AB160" s="47"/>
      <c r="AC160" s="47"/>
      <c r="AD160" s="47"/>
    </row>
    <row r="161" spans="1:30" customFormat="1" ht="15" customHeight="1">
      <c r="A161" s="129" t="s">
        <v>189</v>
      </c>
      <c r="B161" s="129"/>
      <c r="C161" s="129"/>
      <c r="D161" s="129"/>
      <c r="E161" s="129"/>
      <c r="F161" s="129"/>
      <c r="G161" s="48"/>
      <c r="H161" s="48"/>
      <c r="I161" s="48"/>
      <c r="J161" s="48"/>
      <c r="K161" s="48"/>
      <c r="L161" s="48"/>
      <c r="M161" s="48"/>
      <c r="N161" s="48"/>
      <c r="O161" s="48"/>
      <c r="P161" s="48"/>
      <c r="Q161" s="48"/>
      <c r="R161" s="47"/>
      <c r="S161" s="47"/>
      <c r="T161" s="47"/>
      <c r="U161" s="47"/>
      <c r="V161" s="47"/>
      <c r="W161" s="47"/>
      <c r="X161" s="47"/>
      <c r="Y161" s="47"/>
      <c r="Z161" s="47"/>
      <c r="AA161" s="47"/>
      <c r="AB161" s="47"/>
      <c r="AC161" s="47"/>
      <c r="AD161" s="47"/>
    </row>
    <row r="162" spans="1:30" customFormat="1" ht="15" customHeight="1">
      <c r="A162" s="129" t="s">
        <v>190</v>
      </c>
      <c r="B162" s="129"/>
      <c r="C162" s="129"/>
      <c r="D162" s="129"/>
      <c r="E162" s="129"/>
      <c r="F162" s="129"/>
      <c r="G162" s="48"/>
      <c r="H162" s="48"/>
      <c r="I162" s="48"/>
      <c r="J162" s="48"/>
      <c r="K162" s="48"/>
      <c r="L162" s="48"/>
      <c r="M162" s="48"/>
      <c r="N162" s="48"/>
      <c r="O162" s="48"/>
      <c r="P162" s="48"/>
      <c r="Q162" s="48"/>
      <c r="R162" s="47"/>
      <c r="S162" s="47"/>
      <c r="T162" s="47"/>
      <c r="U162" s="47"/>
      <c r="V162" s="47"/>
      <c r="W162" s="47"/>
      <c r="X162" s="47"/>
      <c r="Y162" s="47"/>
      <c r="Z162" s="47"/>
      <c r="AA162" s="47"/>
      <c r="AB162" s="47"/>
      <c r="AC162" s="47"/>
      <c r="AD162" s="47"/>
    </row>
    <row r="163" spans="1:30" customFormat="1" ht="15" customHeight="1">
      <c r="A163" s="129" t="s">
        <v>191</v>
      </c>
      <c r="B163" s="129"/>
      <c r="C163" s="129"/>
      <c r="D163" s="129"/>
      <c r="E163" s="129"/>
      <c r="F163" s="129"/>
      <c r="G163" s="48"/>
      <c r="H163" s="48"/>
      <c r="I163" s="48"/>
      <c r="J163" s="48"/>
      <c r="K163" s="48"/>
      <c r="L163" s="48"/>
      <c r="M163" s="48"/>
      <c r="N163" s="48"/>
      <c r="O163" s="48"/>
      <c r="P163" s="48"/>
      <c r="Q163" s="48"/>
      <c r="R163" s="47"/>
      <c r="S163" s="47"/>
      <c r="T163" s="47"/>
      <c r="U163" s="47"/>
      <c r="V163" s="47"/>
      <c r="W163" s="47"/>
      <c r="X163" s="47"/>
      <c r="Y163" s="47"/>
      <c r="Z163" s="47"/>
      <c r="AA163" s="47"/>
      <c r="AB163" s="47"/>
      <c r="AC163" s="47"/>
      <c r="AD163" s="47"/>
    </row>
    <row r="164" spans="1:30" customFormat="1" ht="15" customHeight="1">
      <c r="A164" s="129" t="s">
        <v>192</v>
      </c>
      <c r="B164" s="129"/>
      <c r="C164" s="129"/>
      <c r="D164" s="129"/>
      <c r="E164" s="129"/>
      <c r="F164" s="129"/>
      <c r="G164" s="48"/>
      <c r="H164" s="48"/>
      <c r="I164" s="48"/>
      <c r="J164" s="48"/>
      <c r="K164" s="48"/>
      <c r="L164" s="48"/>
      <c r="M164" s="48"/>
      <c r="N164" s="48"/>
      <c r="O164" s="48"/>
      <c r="P164" s="48"/>
      <c r="Q164" s="48"/>
      <c r="R164" s="47"/>
      <c r="S164" s="47"/>
      <c r="T164" s="47"/>
      <c r="U164" s="47"/>
      <c r="V164" s="47"/>
      <c r="W164" s="47"/>
      <c r="X164" s="47"/>
      <c r="Y164" s="47"/>
      <c r="Z164" s="47"/>
      <c r="AA164" s="47"/>
      <c r="AB164" s="47"/>
      <c r="AC164" s="47"/>
      <c r="AD164" s="47"/>
    </row>
    <row r="165" spans="1:30" customFormat="1" ht="15" customHeight="1">
      <c r="A165" s="129" t="s">
        <v>193</v>
      </c>
      <c r="B165" s="129"/>
      <c r="C165" s="129"/>
      <c r="D165" s="129"/>
      <c r="E165" s="129"/>
      <c r="F165" s="129"/>
      <c r="G165" s="48"/>
      <c r="H165" s="48"/>
      <c r="I165" s="48"/>
      <c r="J165" s="48"/>
      <c r="K165" s="48"/>
      <c r="L165" s="48"/>
      <c r="M165" s="48"/>
      <c r="N165" s="48"/>
      <c r="O165" s="48"/>
      <c r="P165" s="48"/>
      <c r="Q165" s="48"/>
      <c r="R165" s="47"/>
      <c r="S165" s="47"/>
      <c r="T165" s="47"/>
      <c r="U165" s="47"/>
      <c r="V165" s="47"/>
      <c r="W165" s="47"/>
      <c r="X165" s="47"/>
      <c r="Y165" s="47"/>
      <c r="Z165" s="47"/>
      <c r="AA165" s="47"/>
      <c r="AB165" s="47"/>
      <c r="AC165" s="47"/>
      <c r="AD165" s="47"/>
    </row>
    <row r="166" spans="1:30" customFormat="1" ht="15" customHeight="1">
      <c r="A166" s="129" t="s">
        <v>194</v>
      </c>
      <c r="B166" s="129"/>
      <c r="C166" s="129"/>
      <c r="D166" s="129"/>
      <c r="E166" s="129"/>
      <c r="F166" s="129"/>
      <c r="G166" s="48"/>
      <c r="H166" s="48"/>
      <c r="I166" s="48"/>
      <c r="J166" s="48"/>
      <c r="K166" s="48"/>
      <c r="L166" s="48"/>
      <c r="M166" s="48"/>
      <c r="N166" s="48"/>
      <c r="O166" s="48"/>
      <c r="P166" s="48"/>
      <c r="Q166" s="48"/>
      <c r="R166" s="47"/>
      <c r="S166" s="47"/>
      <c r="T166" s="47"/>
      <c r="U166" s="47"/>
      <c r="V166" s="47"/>
      <c r="W166" s="47"/>
      <c r="X166" s="47"/>
      <c r="Y166" s="47"/>
      <c r="Z166" s="47"/>
      <c r="AA166" s="47"/>
      <c r="AB166" s="47"/>
      <c r="AC166" s="47"/>
      <c r="AD166" s="47"/>
    </row>
    <row r="167" spans="1:30" customFormat="1" ht="15" customHeight="1">
      <c r="A167" s="129" t="s">
        <v>195</v>
      </c>
      <c r="B167" s="129"/>
      <c r="C167" s="129"/>
      <c r="D167" s="129"/>
      <c r="E167" s="129"/>
      <c r="F167" s="129"/>
      <c r="G167" s="48"/>
      <c r="H167" s="48"/>
      <c r="I167" s="48"/>
      <c r="J167" s="48"/>
      <c r="K167" s="48"/>
      <c r="L167" s="48"/>
      <c r="M167" s="48"/>
      <c r="N167" s="48"/>
      <c r="O167" s="48"/>
      <c r="P167" s="48"/>
      <c r="Q167" s="48"/>
      <c r="R167" s="47"/>
      <c r="S167" s="47"/>
      <c r="T167" s="47"/>
      <c r="U167" s="47"/>
      <c r="V167" s="47"/>
      <c r="W167" s="47"/>
      <c r="X167" s="47"/>
      <c r="Y167" s="47"/>
      <c r="Z167" s="47"/>
      <c r="AA167" s="47"/>
      <c r="AB167" s="47"/>
      <c r="AC167" s="47"/>
      <c r="AD167" s="47"/>
    </row>
    <row r="168" spans="1:30" customFormat="1" ht="15" customHeight="1">
      <c r="A168" s="129" t="s">
        <v>196</v>
      </c>
      <c r="B168" s="129"/>
      <c r="C168" s="129"/>
      <c r="D168" s="129"/>
      <c r="E168" s="129"/>
      <c r="F168" s="129"/>
      <c r="G168" s="48"/>
      <c r="H168" s="48"/>
      <c r="I168" s="48"/>
      <c r="J168" s="48"/>
      <c r="K168" s="48"/>
      <c r="L168" s="48"/>
      <c r="M168" s="48"/>
      <c r="N168" s="48"/>
      <c r="O168" s="48"/>
      <c r="P168" s="48"/>
      <c r="Q168" s="48"/>
      <c r="R168" s="47"/>
      <c r="S168" s="47"/>
      <c r="T168" s="47"/>
      <c r="U168" s="47"/>
      <c r="V168" s="47"/>
      <c r="W168" s="47"/>
      <c r="X168" s="47"/>
      <c r="Y168" s="47"/>
      <c r="Z168" s="47"/>
      <c r="AA168" s="47"/>
      <c r="AB168" s="47"/>
      <c r="AC168" s="47"/>
      <c r="AD168" s="47"/>
    </row>
    <row r="169" spans="1:30" customFormat="1" ht="15" customHeight="1">
      <c r="A169" s="129" t="s">
        <v>197</v>
      </c>
      <c r="B169" s="129"/>
      <c r="C169" s="129"/>
      <c r="D169" s="129"/>
      <c r="E169" s="129"/>
      <c r="F169" s="129"/>
      <c r="G169" s="48"/>
      <c r="H169" s="48"/>
      <c r="I169" s="48"/>
      <c r="J169" s="48"/>
      <c r="K169" s="48"/>
      <c r="L169" s="48"/>
      <c r="M169" s="48"/>
      <c r="N169" s="48"/>
      <c r="O169" s="48"/>
      <c r="P169" s="48"/>
      <c r="Q169" s="48"/>
      <c r="R169" s="47"/>
      <c r="S169" s="47"/>
      <c r="T169" s="47"/>
      <c r="U169" s="47"/>
      <c r="V169" s="47"/>
      <c r="W169" s="47"/>
      <c r="X169" s="47"/>
      <c r="Y169" s="47"/>
      <c r="Z169" s="47"/>
      <c r="AA169" s="47"/>
      <c r="AB169" s="47"/>
      <c r="AC169" s="47"/>
      <c r="AD169" s="47"/>
    </row>
    <row r="170" spans="1:30" customFormat="1" ht="15" customHeight="1">
      <c r="A170" s="129" t="s">
        <v>198</v>
      </c>
      <c r="B170" s="129"/>
      <c r="C170" s="129"/>
      <c r="D170" s="129"/>
      <c r="E170" s="129"/>
      <c r="F170" s="129"/>
      <c r="G170" s="48"/>
      <c r="H170" s="48"/>
      <c r="I170" s="48"/>
      <c r="J170" s="48"/>
      <c r="K170" s="48"/>
      <c r="L170" s="48"/>
      <c r="M170" s="48"/>
      <c r="N170" s="48"/>
      <c r="O170" s="48"/>
      <c r="P170" s="48"/>
      <c r="Q170" s="48"/>
      <c r="R170" s="47"/>
      <c r="S170" s="47"/>
      <c r="T170" s="47"/>
      <c r="U170" s="47"/>
      <c r="V170" s="47"/>
      <c r="W170" s="47"/>
      <c r="X170" s="47"/>
      <c r="Y170" s="47"/>
      <c r="Z170" s="47"/>
      <c r="AA170" s="47"/>
      <c r="AB170" s="47"/>
      <c r="AC170" s="47"/>
      <c r="AD170" s="47"/>
    </row>
    <row r="171" spans="1:30" customFormat="1" ht="15" customHeight="1">
      <c r="A171" s="129" t="s">
        <v>199</v>
      </c>
      <c r="B171" s="129"/>
      <c r="C171" s="129"/>
      <c r="D171" s="129"/>
      <c r="E171" s="129"/>
      <c r="F171" s="129"/>
      <c r="G171" s="48"/>
      <c r="H171" s="48"/>
      <c r="I171" s="48"/>
      <c r="J171" s="48"/>
      <c r="K171" s="48"/>
      <c r="L171" s="48"/>
      <c r="M171" s="48"/>
      <c r="N171" s="48"/>
      <c r="O171" s="48"/>
      <c r="P171" s="48"/>
      <c r="Q171" s="48"/>
      <c r="R171" s="47"/>
      <c r="S171" s="47"/>
      <c r="T171" s="47"/>
      <c r="U171" s="47"/>
      <c r="V171" s="47"/>
      <c r="W171" s="47"/>
      <c r="X171" s="47"/>
      <c r="Y171" s="47"/>
      <c r="Z171" s="47"/>
      <c r="AA171" s="47"/>
      <c r="AB171" s="47"/>
      <c r="AC171" s="47"/>
      <c r="AD171" s="47"/>
    </row>
    <row r="172" spans="1:30" customFormat="1" ht="15" customHeight="1">
      <c r="A172" s="129" t="s">
        <v>200</v>
      </c>
      <c r="B172" s="129"/>
      <c r="C172" s="129"/>
      <c r="D172" s="129"/>
      <c r="E172" s="129"/>
      <c r="F172" s="129"/>
      <c r="G172" s="48"/>
      <c r="H172" s="48"/>
      <c r="I172" s="48"/>
      <c r="J172" s="48"/>
      <c r="K172" s="48"/>
      <c r="L172" s="48"/>
      <c r="M172" s="48"/>
      <c r="N172" s="48"/>
      <c r="O172" s="48"/>
      <c r="P172" s="48"/>
      <c r="Q172" s="48"/>
      <c r="R172" s="47"/>
      <c r="S172" s="47"/>
      <c r="T172" s="47"/>
      <c r="U172" s="47"/>
      <c r="V172" s="47"/>
      <c r="W172" s="47"/>
      <c r="X172" s="47"/>
      <c r="Y172" s="47"/>
      <c r="Z172" s="47"/>
      <c r="AA172" s="47"/>
      <c r="AB172" s="47"/>
      <c r="AC172" s="47"/>
      <c r="AD172" s="47"/>
    </row>
    <row r="173" spans="1:30" customFormat="1" ht="15" customHeight="1">
      <c r="A173" s="129" t="s">
        <v>201</v>
      </c>
      <c r="B173" s="129"/>
      <c r="C173" s="129"/>
      <c r="D173" s="129"/>
      <c r="E173" s="129"/>
      <c r="F173" s="129"/>
      <c r="G173" s="48"/>
      <c r="H173" s="48"/>
      <c r="I173" s="48"/>
      <c r="J173" s="48"/>
      <c r="K173" s="48"/>
      <c r="L173" s="48"/>
      <c r="M173" s="48"/>
      <c r="N173" s="48"/>
      <c r="O173" s="48"/>
      <c r="P173" s="48"/>
      <c r="Q173" s="48"/>
      <c r="R173" s="47"/>
      <c r="S173" s="47"/>
      <c r="T173" s="47"/>
      <c r="U173" s="47"/>
      <c r="V173" s="47"/>
      <c r="W173" s="47"/>
      <c r="X173" s="47"/>
      <c r="Y173" s="47"/>
      <c r="Z173" s="47"/>
      <c r="AA173" s="47"/>
      <c r="AB173" s="47"/>
      <c r="AC173" s="47"/>
      <c r="AD173" s="47"/>
    </row>
    <row r="174" spans="1:30" customFormat="1" ht="15" customHeight="1">
      <c r="A174" s="129" t="s">
        <v>202</v>
      </c>
      <c r="B174" s="129"/>
      <c r="C174" s="129"/>
      <c r="D174" s="129"/>
      <c r="E174" s="129"/>
      <c r="F174" s="129"/>
      <c r="G174" s="48"/>
      <c r="H174" s="48"/>
      <c r="I174" s="48"/>
      <c r="J174" s="48"/>
      <c r="K174" s="48"/>
      <c r="L174" s="48"/>
      <c r="M174" s="48"/>
      <c r="N174" s="48"/>
      <c r="O174" s="48"/>
      <c r="P174" s="48"/>
      <c r="Q174" s="48"/>
      <c r="R174" s="47"/>
      <c r="S174" s="47"/>
      <c r="T174" s="47"/>
      <c r="U174" s="47"/>
      <c r="V174" s="47"/>
      <c r="W174" s="47"/>
      <c r="X174" s="47"/>
      <c r="Y174" s="47"/>
      <c r="Z174" s="47"/>
      <c r="AA174" s="47"/>
      <c r="AB174" s="47"/>
      <c r="AC174" s="47"/>
      <c r="AD174" s="47"/>
    </row>
    <row r="175" spans="1:30" customFormat="1" ht="15" customHeight="1">
      <c r="A175" s="129" t="s">
        <v>203</v>
      </c>
      <c r="B175" s="129"/>
      <c r="C175" s="129"/>
      <c r="D175" s="129"/>
      <c r="E175" s="129"/>
      <c r="F175" s="129"/>
      <c r="G175" s="48"/>
      <c r="H175" s="48"/>
      <c r="I175" s="48"/>
      <c r="J175" s="48"/>
      <c r="K175" s="48"/>
      <c r="L175" s="48"/>
      <c r="M175" s="48"/>
      <c r="N175" s="48"/>
      <c r="O175" s="48"/>
      <c r="P175" s="48"/>
      <c r="Q175" s="48"/>
      <c r="R175" s="47"/>
      <c r="S175" s="47"/>
      <c r="T175" s="47"/>
      <c r="U175" s="47"/>
      <c r="V175" s="47"/>
      <c r="W175" s="47"/>
      <c r="X175" s="47"/>
      <c r="Y175" s="47"/>
      <c r="Z175" s="47"/>
      <c r="AA175" s="47"/>
      <c r="AB175" s="47"/>
      <c r="AC175" s="47"/>
      <c r="AD175" s="47"/>
    </row>
    <row r="176" spans="1:30" customFormat="1" ht="15" customHeight="1">
      <c r="A176" s="129" t="s">
        <v>204</v>
      </c>
      <c r="B176" s="129"/>
      <c r="C176" s="129"/>
      <c r="D176" s="129"/>
      <c r="E176" s="129"/>
      <c r="F176" s="129"/>
      <c r="G176" s="48"/>
      <c r="H176" s="48"/>
      <c r="I176" s="48"/>
      <c r="J176" s="48"/>
      <c r="K176" s="48"/>
      <c r="L176" s="48"/>
      <c r="M176" s="48"/>
      <c r="N176" s="48"/>
      <c r="O176" s="48"/>
      <c r="P176" s="48"/>
      <c r="Q176" s="48"/>
      <c r="R176" s="47"/>
      <c r="S176" s="47"/>
      <c r="T176" s="47"/>
      <c r="U176" s="47"/>
      <c r="V176" s="47"/>
      <c r="W176" s="47"/>
      <c r="X176" s="47"/>
      <c r="Y176" s="47"/>
      <c r="Z176" s="47"/>
      <c r="AA176" s="47"/>
      <c r="AB176" s="47"/>
      <c r="AC176" s="47"/>
      <c r="AD176" s="47"/>
    </row>
    <row r="177" spans="1:30" customFormat="1" ht="15" customHeight="1">
      <c r="A177" s="129" t="s">
        <v>205</v>
      </c>
      <c r="B177" s="129"/>
      <c r="C177" s="129"/>
      <c r="D177" s="129"/>
      <c r="E177" s="129"/>
      <c r="F177" s="129"/>
      <c r="G177" s="48"/>
      <c r="H177" s="48"/>
      <c r="I177" s="48"/>
      <c r="J177" s="48"/>
      <c r="K177" s="48"/>
      <c r="L177" s="48"/>
      <c r="M177" s="48"/>
      <c r="N177" s="48"/>
      <c r="O177" s="48"/>
      <c r="P177" s="48"/>
      <c r="Q177" s="48"/>
      <c r="R177" s="47"/>
      <c r="S177" s="47"/>
      <c r="T177" s="47"/>
      <c r="U177" s="47"/>
      <c r="V177" s="47"/>
      <c r="W177" s="47"/>
      <c r="X177" s="47"/>
      <c r="Y177" s="47"/>
      <c r="Z177" s="47"/>
      <c r="AA177" s="47"/>
      <c r="AB177" s="47"/>
      <c r="AC177" s="47"/>
      <c r="AD177" s="47"/>
    </row>
    <row r="178" spans="1:30" customFormat="1" ht="15" customHeight="1">
      <c r="A178" s="129" t="s">
        <v>206</v>
      </c>
      <c r="B178" s="129"/>
      <c r="C178" s="129"/>
      <c r="D178" s="129"/>
      <c r="E178" s="129"/>
      <c r="F178" s="129"/>
      <c r="G178" s="48"/>
      <c r="H178" s="48"/>
      <c r="I178" s="48"/>
      <c r="J178" s="48"/>
      <c r="K178" s="48"/>
      <c r="L178" s="48"/>
      <c r="M178" s="48"/>
      <c r="N178" s="48"/>
      <c r="O178" s="48"/>
      <c r="P178" s="48"/>
      <c r="Q178" s="48"/>
      <c r="R178" s="47"/>
      <c r="S178" s="47"/>
      <c r="T178" s="47"/>
      <c r="U178" s="47"/>
      <c r="V178" s="47"/>
      <c r="W178" s="47"/>
      <c r="X178" s="47"/>
      <c r="Y178" s="47"/>
      <c r="Z178" s="47"/>
      <c r="AA178" s="47"/>
      <c r="AB178" s="47"/>
      <c r="AC178" s="47"/>
      <c r="AD178" s="47"/>
    </row>
    <row r="179" spans="1:30" customFormat="1" ht="15" customHeight="1">
      <c r="A179" s="129" t="s">
        <v>207</v>
      </c>
      <c r="B179" s="129"/>
      <c r="C179" s="129"/>
      <c r="D179" s="129"/>
      <c r="E179" s="129"/>
      <c r="F179" s="129"/>
      <c r="G179" s="48"/>
      <c r="H179" s="48"/>
      <c r="I179" s="48"/>
      <c r="J179" s="48"/>
      <c r="K179" s="48"/>
      <c r="L179" s="48"/>
      <c r="M179" s="48"/>
      <c r="N179" s="48"/>
      <c r="O179" s="48"/>
      <c r="P179" s="48"/>
      <c r="Q179" s="48"/>
      <c r="R179" s="47"/>
      <c r="S179" s="47"/>
      <c r="T179" s="47"/>
      <c r="U179" s="47"/>
      <c r="V179" s="47"/>
      <c r="W179" s="47"/>
      <c r="X179" s="47"/>
      <c r="Y179" s="47"/>
      <c r="Z179" s="47"/>
      <c r="AA179" s="47"/>
      <c r="AB179" s="47"/>
      <c r="AC179" s="47"/>
      <c r="AD179" s="47"/>
    </row>
    <row r="180" spans="1:30" customFormat="1" ht="15" customHeight="1">
      <c r="A180" s="129" t="s">
        <v>208</v>
      </c>
      <c r="B180" s="129"/>
      <c r="C180" s="129"/>
      <c r="D180" s="129"/>
      <c r="E180" s="129"/>
      <c r="F180" s="129"/>
      <c r="G180" s="48"/>
      <c r="H180" s="48"/>
      <c r="I180" s="48"/>
      <c r="J180" s="48"/>
      <c r="K180" s="48"/>
      <c r="L180" s="48"/>
      <c r="M180" s="48"/>
      <c r="N180" s="48"/>
      <c r="O180" s="48"/>
      <c r="P180" s="48"/>
      <c r="Q180" s="48"/>
      <c r="R180" s="47"/>
      <c r="S180" s="47"/>
      <c r="T180" s="47"/>
      <c r="U180" s="47"/>
      <c r="V180" s="47"/>
      <c r="W180" s="47"/>
      <c r="X180" s="47"/>
      <c r="Y180" s="47"/>
      <c r="Z180" s="47"/>
      <c r="AA180" s="47"/>
      <c r="AB180" s="47"/>
      <c r="AC180" s="47"/>
      <c r="AD180" s="47"/>
    </row>
    <row r="181" spans="1:30" customFormat="1" ht="14.25">
      <c r="A181" s="49"/>
      <c r="B181" s="49"/>
      <c r="C181" s="49"/>
      <c r="D181" s="49"/>
      <c r="E181" s="49"/>
      <c r="F181" s="49"/>
      <c r="G181" s="49"/>
      <c r="H181" s="49"/>
      <c r="I181" s="49"/>
      <c r="J181" s="49"/>
      <c r="K181" s="49"/>
      <c r="L181" s="49"/>
      <c r="M181" s="49"/>
      <c r="N181" s="49"/>
      <c r="O181" s="49"/>
      <c r="P181" s="49"/>
      <c r="Q181" s="49"/>
      <c r="R181" s="2"/>
      <c r="S181" s="2"/>
      <c r="T181" s="2"/>
      <c r="U181" s="2"/>
      <c r="V181" s="2"/>
      <c r="W181" s="2"/>
      <c r="X181" s="2"/>
      <c r="Y181" s="2"/>
      <c r="Z181" s="2"/>
      <c r="AA181" s="2"/>
      <c r="AB181" s="2"/>
      <c r="AC181" s="2"/>
      <c r="AD181" s="2"/>
    </row>
    <row r="182" spans="1:30" customFormat="1" ht="14.25">
      <c r="A182" s="49"/>
      <c r="B182" s="49"/>
      <c r="C182" s="49"/>
      <c r="D182" s="49"/>
      <c r="E182" s="49"/>
      <c r="F182" s="49"/>
      <c r="G182" s="49"/>
      <c r="H182" s="49"/>
      <c r="I182" s="49"/>
      <c r="J182" s="49"/>
      <c r="K182" s="49"/>
      <c r="L182" s="49"/>
      <c r="M182" s="49"/>
      <c r="N182" s="49"/>
      <c r="O182" s="49"/>
      <c r="P182" s="49"/>
      <c r="Q182" s="49"/>
      <c r="R182" s="2"/>
      <c r="S182" s="2"/>
      <c r="T182" s="2"/>
      <c r="U182" s="2"/>
      <c r="V182" s="2"/>
      <c r="W182" s="2"/>
      <c r="X182" s="2"/>
      <c r="Y182" s="2"/>
      <c r="Z182" s="2"/>
      <c r="AA182" s="2"/>
      <c r="AB182" s="2"/>
      <c r="AC182" s="2"/>
      <c r="AD182" s="2"/>
    </row>
    <row r="183" spans="1:30" customFormat="1" ht="14.25">
      <c r="A183" s="49"/>
      <c r="B183" s="49"/>
      <c r="C183" s="49"/>
      <c r="D183" s="49"/>
      <c r="E183" s="49"/>
      <c r="F183" s="49"/>
      <c r="G183" s="49"/>
      <c r="H183" s="49"/>
      <c r="I183" s="49"/>
      <c r="J183" s="49"/>
      <c r="K183" s="49"/>
      <c r="L183" s="49"/>
      <c r="M183" s="49"/>
      <c r="N183" s="49"/>
      <c r="O183" s="49"/>
      <c r="P183" s="49"/>
      <c r="Q183" s="49"/>
      <c r="R183" s="2"/>
      <c r="S183" s="2"/>
      <c r="T183" s="2"/>
      <c r="U183" s="2"/>
      <c r="V183" s="2"/>
      <c r="W183" s="2"/>
      <c r="X183" s="2"/>
      <c r="Y183" s="2"/>
      <c r="Z183" s="2"/>
      <c r="AA183" s="2"/>
      <c r="AB183" s="2"/>
      <c r="AC183" s="2"/>
      <c r="AD183" s="2"/>
    </row>
    <row r="184" spans="1:30" customFormat="1" ht="14.25">
      <c r="A184" s="49"/>
      <c r="B184" s="49"/>
      <c r="C184" s="49"/>
      <c r="D184" s="49"/>
      <c r="E184" s="49"/>
      <c r="F184" s="49"/>
      <c r="G184" s="49"/>
      <c r="H184" s="49"/>
      <c r="I184" s="49"/>
      <c r="J184" s="49"/>
      <c r="K184" s="49"/>
      <c r="L184" s="49"/>
      <c r="M184" s="49"/>
      <c r="N184" s="49"/>
      <c r="O184" s="49"/>
      <c r="P184" s="49"/>
      <c r="Q184" s="49"/>
      <c r="R184" s="2"/>
      <c r="S184" s="2"/>
      <c r="T184" s="2"/>
      <c r="U184" s="2"/>
      <c r="V184" s="2"/>
      <c r="W184" s="2"/>
      <c r="X184" s="2"/>
      <c r="Y184" s="2"/>
      <c r="Z184" s="2"/>
      <c r="AA184" s="2"/>
      <c r="AB184" s="2"/>
      <c r="AC184" s="2"/>
      <c r="AD184" s="2"/>
    </row>
    <row r="185" spans="1:30" customFormat="1" ht="14.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ustomFormat="1" ht="14.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ustomFormat="1" ht="14.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ustomFormat="1" ht="14.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ustomFormat="1" ht="14.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ustomFormat="1" ht="14.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ustomFormat="1" ht="14.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ustomFormat="1" ht="14.25"/>
    <row r="193" spans="31:1024" ht="14.25">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31:1024" ht="14.25"/>
    <row r="195" spans="31:1024" ht="14.25"/>
    <row r="196" spans="31:1024" ht="14.25"/>
    <row r="197" spans="31:1024" ht="14.25"/>
    <row r="198" spans="31:1024" ht="14.25"/>
    <row r="199" spans="31:1024" ht="14.25"/>
    <row r="200" spans="31:1024" ht="14.25"/>
    <row r="201" spans="31:1024" ht="14.25"/>
    <row r="202" spans="31:1024" ht="14.25"/>
    <row r="203" spans="31:1024" ht="14.25"/>
    <row r="204" spans="31:1024" ht="14.25"/>
    <row r="205" spans="31:1024" ht="14.25"/>
    <row r="206" spans="31:1024" ht="14.25"/>
    <row r="207" spans="31:1024" ht="14.25"/>
    <row r="208" spans="31:1024" ht="14.25"/>
    <row r="209" ht="14.25"/>
    <row r="210" ht="14.25"/>
    <row r="211" ht="14.25"/>
    <row r="212" ht="14.25"/>
    <row r="213" ht="14.25"/>
    <row r="214" ht="14.25"/>
    <row r="215" ht="14.25"/>
    <row r="216" ht="14.25"/>
    <row r="217" ht="14.25"/>
    <row r="218" ht="14.25"/>
    <row r="219" ht="14.25"/>
    <row r="220" ht="14.25"/>
    <row r="221" ht="14.25"/>
    <row r="222" ht="14.25"/>
    <row r="223" ht="14.25"/>
    <row r="224" ht="14.25"/>
    <row r="225" ht="14.25"/>
    <row r="226" ht="14.25"/>
    <row r="227" ht="14.25"/>
    <row r="228" ht="14.25"/>
    <row r="229" ht="14.25"/>
    <row r="230" ht="14.25"/>
    <row r="231" ht="14.25"/>
    <row r="232" ht="14.25"/>
    <row r="233" ht="14.25"/>
    <row r="234" ht="14.25"/>
    <row r="235" ht="14.25"/>
    <row r="236" ht="14.25"/>
    <row r="237" ht="14.25"/>
    <row r="238" ht="14.25"/>
    <row r="239" ht="14.25"/>
    <row r="240" ht="14.25"/>
    <row r="241" ht="14.25"/>
    <row r="242" ht="14.25"/>
    <row r="243" ht="14.25"/>
    <row r="244" ht="14.25"/>
    <row r="245" ht="14.25"/>
    <row r="246" ht="14.25"/>
    <row r="247" ht="14.25"/>
    <row r="248" ht="14.25"/>
    <row r="249" ht="14.25"/>
    <row r="250" ht="14.25"/>
    <row r="251" ht="14.25"/>
    <row r="252" ht="14.25"/>
    <row r="253" ht="14.25"/>
    <row r="254" ht="14.25"/>
    <row r="255" ht="14.25"/>
    <row r="256" ht="14.25"/>
    <row r="257" ht="14.25"/>
    <row r="258" ht="14.25"/>
    <row r="259" ht="14.25"/>
    <row r="260" ht="14.25"/>
    <row r="261" ht="14.25"/>
    <row r="262" ht="14.25"/>
    <row r="263" ht="14.25"/>
    <row r="264" ht="14.25"/>
    <row r="265" ht="14.25"/>
    <row r="266" ht="14.25"/>
    <row r="267" ht="14.25"/>
    <row r="268" ht="14.25"/>
    <row r="269" ht="14.25"/>
    <row r="270" ht="14.25"/>
    <row r="271" ht="14.25"/>
    <row r="272" ht="14.25"/>
    <row r="273" ht="14.25"/>
    <row r="274" ht="14.25"/>
    <row r="275" ht="14.25"/>
    <row r="276" ht="14.25"/>
    <row r="277" ht="14.25"/>
    <row r="278" ht="14.25"/>
    <row r="279" ht="14.25"/>
    <row r="280" ht="14.25"/>
    <row r="281" ht="14.25"/>
    <row r="282" ht="14.25"/>
    <row r="283" ht="14.25"/>
    <row r="284" ht="14.25"/>
    <row r="285" ht="14.25"/>
    <row r="286" ht="14.25"/>
    <row r="287" ht="14.25"/>
    <row r="288" ht="14.25"/>
    <row r="289" ht="14.25"/>
    <row r="290" ht="14.25"/>
    <row r="291" ht="14.25"/>
    <row r="292" ht="14.25"/>
    <row r="293" ht="14.25"/>
    <row r="294" ht="14.25"/>
    <row r="295" ht="14.25"/>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4" ht="14.25"/>
    <row r="345" ht="14.25"/>
    <row r="346" ht="14.25"/>
    <row r="347" ht="14.25"/>
    <row r="348" ht="14.25"/>
    <row r="349" ht="14.25"/>
    <row r="350" ht="14.25"/>
    <row r="351" ht="14.25"/>
    <row r="352" ht="14.25"/>
    <row r="353" ht="14.25"/>
    <row r="354" ht="14.25"/>
    <row r="355" ht="14.25"/>
    <row r="356" ht="14.25"/>
    <row r="357" ht="14.25"/>
    <row r="358" ht="14.25"/>
    <row r="359" ht="14.25"/>
    <row r="360" ht="14.25"/>
    <row r="361" ht="14.25"/>
    <row r="362" ht="14.25"/>
    <row r="363" ht="14.25"/>
    <row r="364" ht="14.25"/>
    <row r="365" ht="14.25"/>
    <row r="366" ht="14.25"/>
    <row r="367" ht="14.25"/>
    <row r="368" ht="14.25"/>
    <row r="369" ht="14.25"/>
    <row r="370" ht="14.25"/>
    <row r="371" ht="14.25"/>
    <row r="372" ht="14.25"/>
    <row r="373" ht="14.25"/>
    <row r="374" ht="14.25"/>
    <row r="375" ht="14.25"/>
    <row r="376" ht="14.25"/>
    <row r="377" ht="14.25"/>
    <row r="378" ht="14.25"/>
    <row r="379" ht="14.25"/>
    <row r="380" ht="14.25"/>
    <row r="381" ht="14.25"/>
    <row r="382" ht="14.25"/>
    <row r="383" ht="14.25"/>
    <row r="384" ht="14.25"/>
    <row r="385" ht="14.25"/>
    <row r="386" ht="14.25"/>
    <row r="387" ht="14.25"/>
    <row r="388" ht="14.25"/>
    <row r="389" ht="14.25"/>
    <row r="390" ht="14.25"/>
    <row r="391" ht="14.25"/>
    <row r="392" ht="14.25"/>
    <row r="393" ht="14.25"/>
    <row r="394" ht="14.25"/>
    <row r="395" ht="14.25"/>
    <row r="396" ht="14.25"/>
    <row r="397" ht="14.25"/>
    <row r="398" ht="14.25"/>
    <row r="399" ht="14.25"/>
    <row r="400" ht="14.25"/>
    <row r="401" ht="14.25"/>
    <row r="402" ht="14.25"/>
    <row r="403" ht="14.25"/>
    <row r="404" ht="14.25"/>
    <row r="405" ht="14.25"/>
    <row r="406" ht="14.25"/>
    <row r="407" ht="14.25"/>
    <row r="408" ht="14.25"/>
    <row r="409" ht="14.25"/>
    <row r="410" ht="14.25"/>
    <row r="411" ht="14.25"/>
    <row r="412" ht="14.25"/>
    <row r="413" ht="14.25"/>
    <row r="414" ht="14.25"/>
    <row r="415" ht="14.25"/>
    <row r="416" ht="14.25"/>
    <row r="417" ht="14.25"/>
    <row r="418" ht="14.25"/>
    <row r="419" ht="14.25"/>
    <row r="420" ht="14.25"/>
    <row r="421" ht="14.25"/>
    <row r="422" ht="14.25"/>
    <row r="423" ht="14.25"/>
    <row r="424" ht="14.25"/>
    <row r="425" ht="14.25"/>
    <row r="426" ht="14.25"/>
    <row r="427" ht="14.25"/>
    <row r="428" ht="14.25"/>
    <row r="429" ht="14.25"/>
    <row r="430" ht="14.25"/>
    <row r="431" ht="14.25"/>
    <row r="432" ht="14.25"/>
    <row r="433" ht="14.25"/>
    <row r="434" ht="14.25"/>
    <row r="435" ht="14.25"/>
    <row r="436" ht="14.25"/>
    <row r="437" ht="14.25"/>
    <row r="438" ht="14.25"/>
    <row r="439" ht="14.25"/>
    <row r="440" ht="14.25"/>
    <row r="441" ht="14.25"/>
    <row r="442" ht="14.25"/>
    <row r="443" ht="14.25"/>
    <row r="444" ht="14.25"/>
    <row r="445" ht="14.25"/>
    <row r="446" ht="14.25"/>
    <row r="447" ht="14.25"/>
    <row r="448" ht="14.25"/>
    <row r="449" ht="14.25"/>
    <row r="450" ht="14.25"/>
    <row r="451" ht="14.25"/>
    <row r="452" ht="14.25"/>
    <row r="453" ht="14.25"/>
    <row r="454" ht="14.25"/>
    <row r="455" ht="14.25"/>
    <row r="456" ht="14.25"/>
    <row r="457" ht="14.25"/>
    <row r="458" ht="14.25"/>
    <row r="459" ht="14.25"/>
    <row r="460" ht="14.25"/>
    <row r="461" ht="14.25"/>
    <row r="462" ht="14.25"/>
    <row r="463" ht="14.25"/>
    <row r="464" ht="14.25"/>
    <row r="465" ht="14.25"/>
    <row r="466" ht="14.25"/>
    <row r="467" ht="14.25"/>
    <row r="468" ht="14.25"/>
    <row r="469" ht="14.25"/>
    <row r="470" ht="14.25"/>
    <row r="471" ht="14.25"/>
    <row r="472" ht="14.25"/>
    <row r="473" ht="14.25"/>
    <row r="474" ht="14.25"/>
    <row r="475" ht="14.25"/>
    <row r="476" ht="14.25"/>
    <row r="477" ht="14.25"/>
    <row r="478" ht="14.25"/>
    <row r="479" ht="14.25"/>
    <row r="480" ht="14.25"/>
    <row r="481" ht="14.25"/>
    <row r="482" ht="14.25"/>
    <row r="483" ht="14.25"/>
    <row r="484" ht="14.25"/>
    <row r="485" ht="14.25"/>
    <row r="486" ht="14.25"/>
    <row r="487" ht="14.25"/>
    <row r="488" ht="14.25"/>
    <row r="489" ht="14.25"/>
    <row r="490" ht="14.25"/>
    <row r="491" ht="14.25"/>
    <row r="492" ht="14.25"/>
    <row r="493" ht="14.25"/>
    <row r="494" ht="14.25"/>
    <row r="495" ht="14.25"/>
    <row r="496" ht="14.25"/>
    <row r="497" ht="14.25"/>
    <row r="498" ht="14.25"/>
    <row r="499" ht="14.25"/>
    <row r="500" ht="14.25"/>
    <row r="501" ht="14.25"/>
    <row r="502" ht="14.25"/>
    <row r="503" ht="14.25"/>
    <row r="504" ht="14.25"/>
    <row r="505" ht="14.25"/>
    <row r="506" ht="14.25"/>
    <row r="507" ht="14.25"/>
    <row r="508" ht="14.25"/>
    <row r="509" ht="14.25"/>
    <row r="510" ht="14.25"/>
    <row r="511" ht="14.25"/>
    <row r="512" ht="14.25"/>
    <row r="513" ht="14.25"/>
    <row r="514" ht="14.25"/>
    <row r="515" ht="14.25"/>
    <row r="516" ht="14.25"/>
    <row r="517" ht="14.25"/>
    <row r="518" ht="14.25"/>
    <row r="519" ht="14.25"/>
    <row r="520" ht="14.25"/>
    <row r="521" ht="14.25"/>
    <row r="522" ht="14.25"/>
    <row r="523" ht="14.25"/>
    <row r="524" ht="14.25"/>
    <row r="525" ht="14.25"/>
    <row r="526" ht="14.25"/>
    <row r="527" ht="14.25"/>
    <row r="528" ht="14.25"/>
    <row r="529" ht="14.25"/>
    <row r="530" ht="14.25"/>
    <row r="531" ht="14.25"/>
    <row r="532" ht="14.25"/>
    <row r="533" ht="14.25"/>
    <row r="534" ht="14.25"/>
    <row r="535" ht="14.25"/>
    <row r="536" ht="14.25"/>
    <row r="537" ht="14.25"/>
    <row r="538" ht="14.25"/>
    <row r="539" ht="14.25"/>
    <row r="540" ht="14.25"/>
    <row r="541" ht="14.25"/>
    <row r="542" ht="14.25"/>
    <row r="543" ht="14.25"/>
    <row r="544" ht="14.25"/>
    <row r="545" ht="14.25"/>
    <row r="546" ht="14.25"/>
    <row r="547" ht="14.25"/>
    <row r="548" ht="14.25"/>
    <row r="549" ht="14.25"/>
    <row r="550" ht="14.25"/>
    <row r="551" ht="14.25"/>
    <row r="552" ht="14.25"/>
    <row r="553" ht="14.25"/>
    <row r="554" ht="14.25"/>
    <row r="555" ht="14.25"/>
    <row r="556" ht="14.25"/>
    <row r="557" ht="14.25"/>
    <row r="558" ht="14.25"/>
    <row r="559" ht="14.25"/>
    <row r="560" ht="14.25"/>
    <row r="561" ht="14.25"/>
    <row r="562" ht="14.25"/>
    <row r="563" ht="14.25"/>
    <row r="564" ht="14.25"/>
    <row r="565" ht="14.25"/>
    <row r="566" ht="14.25"/>
    <row r="567" ht="14.25"/>
    <row r="568" ht="14.25"/>
    <row r="569" ht="14.25"/>
    <row r="570" ht="14.25"/>
    <row r="571" ht="14.25"/>
    <row r="572" ht="14.25"/>
    <row r="573" ht="14.25"/>
    <row r="574" ht="14.25"/>
    <row r="575" ht="14.25"/>
    <row r="576" ht="14.25"/>
    <row r="577" ht="14.25"/>
    <row r="578" ht="14.25"/>
    <row r="579" ht="14.25"/>
    <row r="580" ht="14.25"/>
    <row r="581" ht="14.25"/>
    <row r="582" ht="14.25"/>
    <row r="583" ht="14.25"/>
    <row r="584" ht="14.25"/>
    <row r="585" ht="14.25"/>
    <row r="586" ht="14.25"/>
    <row r="587" ht="14.25"/>
    <row r="588" ht="14.25"/>
    <row r="589" ht="14.25"/>
    <row r="590" ht="14.25"/>
    <row r="591" ht="14.25"/>
    <row r="592" ht="14.25"/>
    <row r="593" ht="14.25"/>
    <row r="594" ht="14.25"/>
    <row r="595" ht="14.25"/>
    <row r="596" ht="14.25"/>
    <row r="597" ht="14.25"/>
    <row r="598" ht="14.25"/>
    <row r="599" ht="14.25"/>
    <row r="600" ht="14.25"/>
    <row r="601" ht="14.25"/>
    <row r="602" ht="14.25"/>
    <row r="603" ht="14.25"/>
    <row r="604" ht="14.25"/>
    <row r="605" ht="14.25"/>
    <row r="606" ht="14.25"/>
    <row r="607" ht="14.25"/>
    <row r="608" ht="14.25"/>
    <row r="609" ht="14.25"/>
    <row r="610" ht="14.25"/>
    <row r="611" ht="14.25"/>
    <row r="612" ht="14.25"/>
    <row r="613" ht="14.25"/>
    <row r="614" ht="14.25"/>
    <row r="615" ht="14.25"/>
    <row r="616" ht="14.25"/>
    <row r="617" ht="14.25"/>
    <row r="618" ht="14.25"/>
    <row r="619" ht="14.25"/>
    <row r="620" ht="14.25"/>
    <row r="621" ht="14.25"/>
    <row r="622" ht="14.25"/>
    <row r="623" ht="14.25"/>
    <row r="624" ht="14.25"/>
    <row r="625" ht="14.25"/>
    <row r="626" ht="14.25"/>
    <row r="627" ht="14.25"/>
    <row r="628" ht="14.25"/>
    <row r="629" ht="14.25"/>
    <row r="630" ht="14.25"/>
    <row r="631" ht="14.25"/>
    <row r="632" ht="14.25"/>
    <row r="633" ht="14.25"/>
    <row r="634" ht="14.25"/>
    <row r="635" ht="14.25"/>
    <row r="636" ht="14.25"/>
    <row r="637" ht="14.25"/>
    <row r="638" ht="14.25"/>
    <row r="639" ht="14.25"/>
    <row r="640" ht="14.25"/>
    <row r="641" ht="14.25"/>
    <row r="642" ht="14.25"/>
    <row r="643" ht="14.25"/>
    <row r="644" ht="14.25"/>
    <row r="645" ht="14.25"/>
    <row r="646" ht="14.25"/>
    <row r="647" ht="14.25"/>
    <row r="648" ht="14.25"/>
    <row r="649" ht="14.25"/>
    <row r="650" ht="14.25"/>
    <row r="651" ht="14.25"/>
    <row r="652" ht="14.25"/>
    <row r="653" ht="14.25"/>
    <row r="654" ht="14.25"/>
    <row r="655" ht="14.25"/>
    <row r="656" ht="14.25"/>
    <row r="657" ht="14.25"/>
    <row r="658" ht="14.25"/>
    <row r="659" ht="14.25"/>
    <row r="660" ht="14.25"/>
    <row r="661" ht="14.25"/>
    <row r="662" ht="14.25"/>
    <row r="663" ht="14.25"/>
    <row r="664" ht="14.25"/>
    <row r="665" ht="14.25"/>
    <row r="666" ht="14.25"/>
    <row r="667" ht="14.25"/>
    <row r="668" ht="14.25"/>
    <row r="669" ht="14.25"/>
    <row r="670" ht="14.25"/>
    <row r="671" ht="14.25"/>
    <row r="672" ht="14.25"/>
    <row r="673" ht="14.25"/>
    <row r="674" ht="14.25"/>
    <row r="675" ht="14.25"/>
    <row r="676" ht="14.25"/>
    <row r="677" ht="14.25"/>
    <row r="678" ht="14.25"/>
    <row r="679" ht="14.25"/>
    <row r="680" ht="14.25"/>
    <row r="681" ht="14.25"/>
    <row r="682" ht="14.25"/>
    <row r="683" ht="14.25"/>
    <row r="684" ht="14.25"/>
    <row r="685" ht="14.25"/>
    <row r="686" ht="14.25"/>
    <row r="687" ht="14.25"/>
    <row r="688" ht="14.25"/>
    <row r="689" ht="14.25"/>
    <row r="690" ht="14.25"/>
    <row r="691" ht="14.25"/>
    <row r="692" ht="14.25"/>
    <row r="693" ht="14.25"/>
    <row r="694" ht="14.25"/>
    <row r="695" ht="14.25"/>
    <row r="696" ht="14.25"/>
    <row r="697" ht="14.25"/>
    <row r="698" ht="14.25"/>
    <row r="699" ht="14.25"/>
    <row r="700" ht="14.25"/>
    <row r="701" ht="14.25"/>
    <row r="702" ht="14.25"/>
    <row r="703" ht="14.25"/>
    <row r="704" ht="14.25"/>
    <row r="705" ht="14.25"/>
    <row r="706" ht="14.25"/>
    <row r="707" ht="14.25"/>
    <row r="708" ht="14.25"/>
    <row r="709" ht="14.25"/>
    <row r="710" ht="14.25"/>
    <row r="711" ht="14.25"/>
    <row r="712" ht="14.25"/>
    <row r="713" ht="14.25"/>
    <row r="714" ht="14.25"/>
    <row r="715" ht="14.25"/>
    <row r="716" ht="14.25"/>
    <row r="717" ht="14.25"/>
    <row r="718" ht="14.25"/>
    <row r="719" ht="14.25"/>
    <row r="720" ht="14.25"/>
    <row r="721" ht="14.25"/>
    <row r="722" ht="14.25"/>
    <row r="723" ht="14.25"/>
    <row r="724" ht="14.25"/>
    <row r="725" ht="14.25"/>
    <row r="726" ht="14.25"/>
    <row r="727" ht="14.25"/>
    <row r="728" ht="14.25"/>
    <row r="729" ht="14.25"/>
    <row r="730" ht="14.25"/>
    <row r="731" ht="14.25"/>
    <row r="732" ht="14.25"/>
    <row r="733" ht="14.25"/>
    <row r="734" ht="14.25"/>
    <row r="735" ht="14.25"/>
    <row r="736" ht="14.25"/>
    <row r="737" ht="14.25"/>
    <row r="738" ht="14.25"/>
    <row r="739" ht="14.25"/>
    <row r="740" ht="14.25"/>
    <row r="741" ht="14.25"/>
    <row r="742" ht="14.25"/>
    <row r="743" ht="14.25"/>
    <row r="744" ht="14.25"/>
    <row r="745" ht="14.25"/>
    <row r="746" ht="14.25"/>
    <row r="747" ht="14.25"/>
    <row r="748" ht="14.25"/>
    <row r="749" ht="14.25"/>
    <row r="750" ht="14.25"/>
    <row r="751" ht="14.25"/>
    <row r="752" ht="14.25"/>
    <row r="753" ht="14.25"/>
    <row r="754" ht="14.25"/>
    <row r="755" ht="14.25"/>
    <row r="756" ht="14.25"/>
    <row r="757" ht="14.25"/>
    <row r="758" ht="14.25"/>
    <row r="759" ht="14.25"/>
    <row r="760" ht="14.25"/>
    <row r="761" ht="14.25"/>
    <row r="762" ht="14.25"/>
    <row r="763" ht="14.25"/>
    <row r="764" ht="14.25"/>
    <row r="765" ht="14.25"/>
    <row r="766" ht="14.25"/>
    <row r="767" ht="14.25"/>
    <row r="768" ht="14.25"/>
    <row r="769" ht="14.25"/>
    <row r="770" ht="14.25"/>
    <row r="771" ht="14.25"/>
    <row r="772" ht="14.25"/>
    <row r="773" ht="14.25"/>
    <row r="774" ht="14.25"/>
    <row r="775" ht="14.25"/>
    <row r="776" ht="14.25"/>
    <row r="777" ht="14.25"/>
    <row r="778" ht="14.25"/>
    <row r="779" ht="14.25"/>
    <row r="780" ht="14.25"/>
    <row r="781" ht="14.25"/>
    <row r="782" ht="14.25"/>
    <row r="783" ht="14.25"/>
    <row r="784" ht="14.25"/>
    <row r="785" ht="14.25"/>
    <row r="786" ht="14.25"/>
    <row r="787" ht="14.25"/>
    <row r="788" ht="14.25"/>
    <row r="789" ht="14.25"/>
    <row r="790" ht="14.25"/>
    <row r="791" ht="14.25"/>
    <row r="792" ht="14.25"/>
    <row r="793" ht="14.25"/>
    <row r="794" ht="14.25"/>
    <row r="795" ht="14.25"/>
    <row r="796" ht="14.25"/>
    <row r="797" ht="14.25"/>
    <row r="798" ht="14.25"/>
    <row r="799" ht="14.25"/>
    <row r="800" ht="14.25"/>
    <row r="801" ht="14.25"/>
    <row r="802" ht="14.25"/>
    <row r="803" ht="14.25"/>
    <row r="804" ht="14.25"/>
    <row r="805" ht="14.25"/>
    <row r="806" ht="14.25"/>
    <row r="807" ht="14.25"/>
    <row r="808" ht="14.25"/>
    <row r="809" ht="14.25"/>
    <row r="810" ht="14.25"/>
    <row r="811" ht="14.25"/>
    <row r="812" ht="14.25"/>
    <row r="813" ht="14.25"/>
    <row r="814" ht="14.25"/>
    <row r="815" ht="14.25"/>
    <row r="816" ht="14.25"/>
    <row r="817" ht="14.25"/>
    <row r="818" ht="14.25"/>
    <row r="819" ht="14.25"/>
    <row r="820" ht="14.25"/>
    <row r="821" ht="14.25"/>
    <row r="822" ht="14.25"/>
    <row r="823" ht="14.25"/>
    <row r="824" ht="14.25"/>
    <row r="825" ht="14.25"/>
    <row r="826" ht="14.25"/>
    <row r="827" ht="14.25"/>
    <row r="828" ht="14.25"/>
    <row r="829" ht="14.25"/>
    <row r="830" ht="14.25"/>
    <row r="831" ht="14.25"/>
    <row r="832" ht="14.25"/>
    <row r="833" ht="14.25"/>
    <row r="834" ht="14.25"/>
    <row r="835" ht="14.25"/>
    <row r="836" ht="14.25"/>
    <row r="837" ht="14.25"/>
    <row r="838" ht="14.25"/>
    <row r="839" ht="14.25"/>
    <row r="840" ht="14.25"/>
    <row r="841" ht="14.25"/>
    <row r="842" ht="14.25"/>
    <row r="843" ht="14.25"/>
    <row r="844" ht="14.25"/>
    <row r="845" ht="14.25"/>
    <row r="846" ht="14.25"/>
    <row r="847" ht="14.25"/>
    <row r="848" ht="14.25"/>
    <row r="849" ht="14.25"/>
    <row r="850" ht="14.25"/>
    <row r="851" ht="14.25"/>
    <row r="852" ht="14.25"/>
    <row r="853" ht="14.25"/>
    <row r="854" ht="14.25"/>
    <row r="855" ht="14.25"/>
    <row r="856" ht="14.25"/>
    <row r="857" ht="14.25"/>
    <row r="858" ht="14.25"/>
    <row r="859" ht="14.25"/>
    <row r="860" ht="14.25"/>
    <row r="861" ht="14.25"/>
    <row r="862" ht="14.25"/>
    <row r="863" ht="14.25"/>
    <row r="864" ht="14.25"/>
    <row r="865" ht="14.25"/>
    <row r="866" ht="14.25"/>
    <row r="867" ht="14.25"/>
    <row r="868" ht="14.25"/>
    <row r="869" ht="14.25"/>
    <row r="870" ht="14.25"/>
    <row r="871" ht="14.25"/>
    <row r="872" ht="14.25"/>
    <row r="873" ht="14.25"/>
    <row r="874" ht="14.25"/>
    <row r="875" ht="14.25"/>
    <row r="876" ht="14.25"/>
    <row r="877" ht="14.25"/>
    <row r="878" ht="14.25"/>
    <row r="879" ht="14.25"/>
    <row r="880" ht="14.25"/>
    <row r="881" ht="14.25"/>
    <row r="882" ht="14.25"/>
    <row r="883" ht="14.25"/>
    <row r="884" ht="14.25"/>
    <row r="885" ht="14.25"/>
    <row r="886" ht="14.25"/>
    <row r="887" ht="14.25"/>
    <row r="888" ht="14.25"/>
    <row r="889" ht="14.25"/>
    <row r="890" ht="14.25"/>
    <row r="891" ht="14.25"/>
    <row r="892" ht="14.25"/>
    <row r="893" ht="14.25"/>
    <row r="894" ht="14.25"/>
    <row r="895" ht="14.25"/>
    <row r="896" ht="14.25"/>
    <row r="897" ht="14.25"/>
    <row r="898" ht="14.25"/>
    <row r="899" ht="14.25"/>
    <row r="900" ht="14.25"/>
    <row r="901" ht="14.25"/>
    <row r="902" ht="14.25"/>
    <row r="903" ht="14.25"/>
    <row r="904" ht="14.25"/>
    <row r="905" ht="14.25"/>
    <row r="906" ht="14.25"/>
    <row r="907" ht="14.25"/>
    <row r="908" ht="14.25"/>
    <row r="909" ht="14.25"/>
    <row r="910" ht="14.25"/>
    <row r="911" ht="14.25"/>
    <row r="912" ht="14.25"/>
    <row r="913" ht="14.25"/>
    <row r="914" ht="14.25"/>
    <row r="915" ht="14.25"/>
    <row r="916" ht="14.25"/>
    <row r="917" ht="14.25"/>
    <row r="918" ht="14.25"/>
    <row r="919" ht="14.25"/>
    <row r="920" ht="14.25"/>
    <row r="921" ht="14.25"/>
    <row r="922" ht="14.25"/>
    <row r="923" ht="14.25"/>
    <row r="924" ht="14.25"/>
    <row r="925" ht="14.25"/>
    <row r="926" ht="14.25"/>
    <row r="927" ht="14.25"/>
    <row r="928" ht="14.25"/>
    <row r="929" ht="14.25"/>
    <row r="930" ht="14.25"/>
    <row r="931" ht="14.25"/>
    <row r="932" ht="14.25"/>
    <row r="933" ht="14.25"/>
    <row r="934" ht="14.25"/>
    <row r="935" ht="14.25"/>
    <row r="936" ht="14.25"/>
    <row r="937" ht="14.25"/>
    <row r="938" ht="14.25"/>
    <row r="939" ht="14.25"/>
    <row r="940" ht="14.25"/>
    <row r="941" ht="14.25"/>
    <row r="942" ht="14.25"/>
    <row r="943" ht="14.25"/>
    <row r="944" ht="14.25"/>
    <row r="945" ht="14.25"/>
    <row r="946" ht="14.25"/>
    <row r="947" ht="14.25"/>
    <row r="948" ht="14.25"/>
    <row r="949" ht="14.25"/>
    <row r="950" ht="14.25"/>
    <row r="951" ht="14.25"/>
    <row r="952" ht="14.25"/>
    <row r="953" ht="14.25"/>
    <row r="954" ht="14.25"/>
    <row r="955" ht="14.25"/>
    <row r="956" ht="14.25"/>
    <row r="957" ht="14.25"/>
    <row r="958" ht="14.25"/>
    <row r="959" ht="14.25"/>
    <row r="960" ht="14.25"/>
    <row r="961" ht="14.25"/>
    <row r="962" ht="14.25"/>
    <row r="963" ht="14.25"/>
    <row r="964" ht="14.25"/>
    <row r="965" ht="14.25"/>
    <row r="966" ht="14.25"/>
    <row r="967" ht="14.25"/>
    <row r="968" ht="14.25"/>
    <row r="969" ht="14.25"/>
    <row r="970" ht="14.25"/>
    <row r="971" ht="14.25"/>
    <row r="972" ht="14.25"/>
    <row r="973" ht="14.25"/>
    <row r="974" ht="14.25"/>
    <row r="975" ht="14.25"/>
    <row r="976" ht="14.25"/>
    <row r="977" ht="14.25"/>
    <row r="978" ht="14.25"/>
    <row r="979" ht="14.25"/>
    <row r="980" ht="14.25"/>
    <row r="981" ht="14.25"/>
    <row r="982" ht="14.25"/>
    <row r="983" ht="14.25"/>
    <row r="984" ht="14.25"/>
    <row r="985" ht="14.25"/>
    <row r="986" ht="14.25"/>
    <row r="987" ht="14.25"/>
    <row r="988" ht="14.25"/>
    <row r="989" ht="14.25"/>
    <row r="990" ht="14.25"/>
    <row r="991" ht="14.25"/>
    <row r="992" ht="14.25"/>
    <row r="993" ht="14.25"/>
    <row r="994" ht="14.25"/>
    <row r="995" ht="14.25"/>
    <row r="996" ht="14.25"/>
    <row r="997" ht="14.25"/>
    <row r="998" ht="14.25"/>
    <row r="999" ht="14.25"/>
    <row r="1048560" spans="1:1024" ht="15" customHeight="1">
      <c r="A1048560"/>
      <c r="B1048560"/>
      <c r="C1048560"/>
      <c r="D1048560"/>
      <c r="E1048560"/>
      <c r="F1048560"/>
      <c r="G1048560"/>
      <c r="H1048560"/>
      <c r="I1048560"/>
      <c r="J1048560"/>
      <c r="K1048560"/>
      <c r="L1048560"/>
      <c r="M1048560"/>
      <c r="N1048560"/>
      <c r="O1048560"/>
      <c r="P1048560"/>
      <c r="Q1048560"/>
      <c r="R1048560"/>
      <c r="S1048560"/>
      <c r="T1048560"/>
      <c r="U1048560"/>
      <c r="V1048560"/>
      <c r="W1048560"/>
      <c r="X1048560"/>
      <c r="Y1048560"/>
      <c r="Z1048560"/>
      <c r="AA1048560"/>
      <c r="AB1048560"/>
      <c r="AC1048560"/>
      <c r="AD1048560"/>
      <c r="AE1048560"/>
      <c r="AF1048560"/>
      <c r="AG1048560"/>
      <c r="AH1048560"/>
      <c r="AI1048560"/>
      <c r="AJ1048560"/>
      <c r="AK1048560"/>
      <c r="AL1048560"/>
      <c r="AM1048560"/>
      <c r="AN1048560"/>
      <c r="AO1048560"/>
      <c r="AP1048560"/>
      <c r="AQ1048560"/>
      <c r="AR1048560"/>
      <c r="AS1048560"/>
      <c r="AT1048560"/>
      <c r="AU1048560"/>
      <c r="AV1048560"/>
      <c r="AW1048560"/>
      <c r="AX1048560"/>
      <c r="AY1048560"/>
      <c r="AZ1048560"/>
      <c r="BA1048560"/>
      <c r="BB1048560"/>
      <c r="BC1048560"/>
      <c r="BD1048560"/>
      <c r="BE1048560"/>
      <c r="BF1048560"/>
      <c r="BG1048560"/>
      <c r="BH1048560"/>
      <c r="BI1048560"/>
      <c r="BJ1048560"/>
      <c r="BK1048560"/>
      <c r="BL1048560"/>
      <c r="BM1048560"/>
      <c r="BN1048560"/>
      <c r="BO1048560"/>
      <c r="BP1048560"/>
      <c r="BQ1048560"/>
      <c r="BR1048560"/>
      <c r="BS1048560"/>
      <c r="BT1048560"/>
      <c r="BU1048560"/>
      <c r="BV1048560"/>
      <c r="BW1048560"/>
      <c r="BX1048560"/>
      <c r="BY1048560"/>
      <c r="BZ1048560"/>
      <c r="CA1048560"/>
      <c r="CB1048560"/>
      <c r="CC1048560"/>
      <c r="CD1048560"/>
      <c r="CE1048560"/>
      <c r="CF1048560"/>
      <c r="CG1048560"/>
      <c r="CH1048560"/>
      <c r="CI1048560"/>
      <c r="CJ1048560"/>
      <c r="CK1048560"/>
      <c r="CL1048560"/>
      <c r="CM1048560"/>
      <c r="CN1048560"/>
      <c r="CO1048560"/>
      <c r="CP1048560"/>
      <c r="CQ1048560"/>
      <c r="CR1048560"/>
      <c r="CS1048560"/>
      <c r="CT1048560"/>
      <c r="CU1048560"/>
      <c r="CV1048560"/>
      <c r="CW1048560"/>
      <c r="CX1048560"/>
      <c r="CY1048560"/>
      <c r="CZ1048560"/>
      <c r="DA1048560"/>
      <c r="DB1048560"/>
      <c r="DC1048560"/>
      <c r="DD1048560"/>
      <c r="DE1048560"/>
      <c r="DF1048560"/>
      <c r="DG1048560"/>
      <c r="DH1048560"/>
      <c r="DI1048560"/>
      <c r="DJ1048560"/>
      <c r="DK1048560"/>
      <c r="DL1048560"/>
      <c r="DM1048560"/>
      <c r="DN1048560"/>
      <c r="DO1048560"/>
      <c r="DP1048560"/>
      <c r="DQ1048560"/>
      <c r="DR1048560"/>
      <c r="DS1048560"/>
      <c r="DT1048560"/>
      <c r="DU1048560"/>
      <c r="DV1048560"/>
      <c r="DW1048560"/>
      <c r="DX1048560"/>
      <c r="DY1048560"/>
      <c r="DZ1048560"/>
      <c r="EA1048560"/>
      <c r="EB1048560"/>
      <c r="EC1048560"/>
      <c r="ED1048560"/>
      <c r="EE1048560"/>
      <c r="EF1048560"/>
      <c r="EG1048560"/>
      <c r="EH1048560"/>
      <c r="EI1048560"/>
      <c r="EJ1048560"/>
      <c r="EK1048560"/>
      <c r="EL1048560"/>
      <c r="EM1048560"/>
      <c r="EN1048560"/>
      <c r="EO1048560"/>
      <c r="EP1048560"/>
      <c r="EQ1048560"/>
      <c r="ER1048560"/>
      <c r="ES1048560"/>
      <c r="ET1048560"/>
      <c r="EU1048560"/>
      <c r="EV1048560"/>
      <c r="EW1048560"/>
      <c r="EX1048560"/>
      <c r="EY1048560"/>
      <c r="EZ1048560"/>
      <c r="FA1048560"/>
      <c r="FB1048560"/>
      <c r="FC1048560"/>
      <c r="FD1048560"/>
      <c r="FE1048560"/>
      <c r="FF1048560"/>
      <c r="FG1048560"/>
      <c r="FH1048560"/>
      <c r="FI1048560"/>
      <c r="FJ1048560"/>
      <c r="FK1048560"/>
      <c r="FL1048560"/>
      <c r="FM1048560"/>
      <c r="FN1048560"/>
      <c r="FO1048560"/>
      <c r="FP1048560"/>
      <c r="FQ1048560"/>
      <c r="FR1048560"/>
      <c r="FS1048560"/>
      <c r="FT1048560"/>
      <c r="FU1048560"/>
      <c r="FV1048560"/>
      <c r="FW1048560"/>
      <c r="FX1048560"/>
      <c r="FY1048560"/>
      <c r="FZ1048560"/>
      <c r="GA1048560"/>
      <c r="GB1048560"/>
      <c r="GC1048560"/>
      <c r="GD1048560"/>
      <c r="GE1048560"/>
      <c r="GF1048560"/>
      <c r="GG1048560"/>
      <c r="GH1048560"/>
      <c r="GI1048560"/>
      <c r="GJ1048560"/>
      <c r="GK1048560"/>
      <c r="GL1048560"/>
      <c r="GM1048560"/>
      <c r="GN1048560"/>
      <c r="GO1048560"/>
      <c r="GP1048560"/>
      <c r="GQ1048560"/>
      <c r="GR1048560"/>
      <c r="GS1048560"/>
      <c r="GT1048560"/>
      <c r="GU1048560"/>
      <c r="GV1048560"/>
      <c r="GW1048560"/>
      <c r="GX1048560"/>
      <c r="GY1048560"/>
      <c r="GZ1048560"/>
      <c r="HA1048560"/>
      <c r="HB1048560"/>
      <c r="HC1048560"/>
      <c r="HD1048560"/>
      <c r="HE1048560"/>
      <c r="HF1048560"/>
      <c r="HG1048560"/>
      <c r="HH1048560"/>
      <c r="HI1048560"/>
      <c r="HJ1048560"/>
      <c r="HK1048560"/>
      <c r="HL1048560"/>
      <c r="HM1048560"/>
      <c r="HN1048560"/>
      <c r="HO1048560"/>
      <c r="HP1048560"/>
      <c r="HQ1048560"/>
      <c r="HR1048560"/>
      <c r="HS1048560"/>
      <c r="HT1048560"/>
      <c r="HU1048560"/>
      <c r="HV1048560"/>
      <c r="HW1048560"/>
      <c r="HX1048560"/>
      <c r="HY1048560"/>
      <c r="HZ1048560"/>
      <c r="IA1048560"/>
      <c r="IB1048560"/>
      <c r="IC1048560"/>
      <c r="ID1048560"/>
      <c r="IE1048560"/>
      <c r="IF1048560"/>
      <c r="IG1048560"/>
      <c r="IH1048560"/>
      <c r="II1048560"/>
      <c r="IJ1048560"/>
      <c r="IK1048560"/>
      <c r="IL1048560"/>
      <c r="IM1048560"/>
      <c r="IN1048560"/>
      <c r="IO1048560"/>
      <c r="IP1048560"/>
      <c r="IQ1048560"/>
      <c r="IR1048560"/>
      <c r="IS1048560"/>
      <c r="IT1048560"/>
      <c r="IU1048560"/>
      <c r="IV1048560"/>
      <c r="IW1048560"/>
      <c r="IX1048560"/>
      <c r="IY1048560"/>
      <c r="IZ1048560"/>
      <c r="JA1048560"/>
      <c r="JB1048560"/>
      <c r="JC1048560"/>
      <c r="JD1048560"/>
      <c r="JE1048560"/>
      <c r="JF1048560"/>
      <c r="JG1048560"/>
      <c r="JH1048560"/>
      <c r="JI1048560"/>
      <c r="JJ1048560"/>
      <c r="JK1048560"/>
      <c r="JL1048560"/>
      <c r="JM1048560"/>
      <c r="JN1048560"/>
      <c r="JO1048560"/>
      <c r="JP1048560"/>
      <c r="JQ1048560"/>
      <c r="JR1048560"/>
      <c r="JS1048560"/>
      <c r="JT1048560"/>
      <c r="JU1048560"/>
      <c r="JV1048560"/>
      <c r="JW1048560"/>
      <c r="JX1048560"/>
      <c r="JY1048560"/>
      <c r="JZ1048560"/>
      <c r="KA1048560"/>
      <c r="KB1048560"/>
      <c r="KC1048560"/>
      <c r="KD1048560"/>
      <c r="KE1048560"/>
      <c r="KF1048560"/>
      <c r="KG1048560"/>
      <c r="KH1048560"/>
      <c r="KI1048560"/>
      <c r="KJ1048560"/>
      <c r="KK1048560"/>
      <c r="KL1048560"/>
      <c r="KM1048560"/>
      <c r="KN1048560"/>
      <c r="KO1048560"/>
      <c r="KP1048560"/>
      <c r="KQ1048560"/>
      <c r="KR1048560"/>
      <c r="KS1048560"/>
      <c r="KT1048560"/>
      <c r="KU1048560"/>
      <c r="KV1048560"/>
      <c r="KW1048560"/>
      <c r="KX1048560"/>
      <c r="KY1048560"/>
      <c r="KZ1048560"/>
      <c r="LA1048560"/>
      <c r="LB1048560"/>
      <c r="LC1048560"/>
      <c r="LD1048560"/>
      <c r="LE1048560"/>
      <c r="LF1048560"/>
      <c r="LG1048560"/>
      <c r="LH1048560"/>
      <c r="LI1048560"/>
      <c r="LJ1048560"/>
      <c r="LK1048560"/>
      <c r="LL1048560"/>
      <c r="LM1048560"/>
      <c r="LN1048560"/>
      <c r="LO1048560"/>
      <c r="LP1048560"/>
      <c r="LQ1048560"/>
      <c r="LR1048560"/>
      <c r="LS1048560"/>
      <c r="LT1048560"/>
      <c r="LU1048560"/>
      <c r="LV1048560"/>
      <c r="LW1048560"/>
      <c r="LX1048560"/>
      <c r="LY1048560"/>
      <c r="LZ1048560"/>
      <c r="MA1048560"/>
      <c r="MB1048560"/>
      <c r="MC1048560"/>
      <c r="MD1048560"/>
      <c r="ME1048560"/>
      <c r="MF1048560"/>
      <c r="MG1048560"/>
      <c r="MH1048560"/>
      <c r="MI1048560"/>
      <c r="MJ1048560"/>
      <c r="MK1048560"/>
      <c r="ML1048560"/>
      <c r="MM1048560"/>
      <c r="MN1048560"/>
      <c r="MO1048560"/>
      <c r="MP1048560"/>
      <c r="MQ1048560"/>
      <c r="MR1048560"/>
      <c r="MS1048560"/>
      <c r="MT1048560"/>
      <c r="MU1048560"/>
      <c r="MV1048560"/>
      <c r="MW1048560"/>
      <c r="MX1048560"/>
      <c r="MY1048560"/>
      <c r="MZ1048560"/>
      <c r="NA1048560"/>
      <c r="NB1048560"/>
      <c r="NC1048560"/>
      <c r="ND1048560"/>
      <c r="NE1048560"/>
      <c r="NF1048560"/>
      <c r="NG1048560"/>
      <c r="NH1048560"/>
      <c r="NI1048560"/>
      <c r="NJ1048560"/>
      <c r="NK1048560"/>
      <c r="NL1048560"/>
      <c r="NM1048560"/>
      <c r="NN1048560"/>
      <c r="NO1048560"/>
      <c r="NP1048560"/>
      <c r="NQ1048560"/>
      <c r="NR1048560"/>
      <c r="NS1048560"/>
      <c r="NT1048560"/>
      <c r="NU1048560"/>
      <c r="NV1048560"/>
      <c r="NW1048560"/>
      <c r="NX1048560"/>
      <c r="NY1048560"/>
      <c r="NZ1048560"/>
      <c r="OA1048560"/>
      <c r="OB1048560"/>
      <c r="OC1048560"/>
      <c r="OD1048560"/>
      <c r="OE1048560"/>
      <c r="OF1048560"/>
      <c r="OG1048560"/>
      <c r="OH1048560"/>
      <c r="OI1048560"/>
      <c r="OJ1048560"/>
      <c r="OK1048560"/>
      <c r="OL1048560"/>
      <c r="OM1048560"/>
      <c r="ON1048560"/>
      <c r="OO1048560"/>
      <c r="OP1048560"/>
      <c r="OQ1048560"/>
      <c r="OR1048560"/>
      <c r="OS1048560"/>
      <c r="OT1048560"/>
      <c r="OU1048560"/>
      <c r="OV1048560"/>
      <c r="OW1048560"/>
      <c r="OX1048560"/>
      <c r="OY1048560"/>
      <c r="OZ1048560"/>
      <c r="PA1048560"/>
      <c r="PB1048560"/>
      <c r="PC1048560"/>
      <c r="PD1048560"/>
      <c r="PE1048560"/>
      <c r="PF1048560"/>
      <c r="PG1048560"/>
      <c r="PH1048560"/>
      <c r="PI1048560"/>
      <c r="PJ1048560"/>
      <c r="PK1048560"/>
      <c r="PL1048560"/>
      <c r="PM1048560"/>
      <c r="PN1048560"/>
      <c r="PO1048560"/>
      <c r="PP1048560"/>
      <c r="PQ1048560"/>
      <c r="PR1048560"/>
      <c r="PS1048560"/>
      <c r="PT1048560"/>
      <c r="PU1048560"/>
      <c r="PV1048560"/>
      <c r="PW1048560"/>
      <c r="PX1048560"/>
      <c r="PY1048560"/>
      <c r="PZ1048560"/>
      <c r="QA1048560"/>
      <c r="QB1048560"/>
      <c r="QC1048560"/>
      <c r="QD1048560"/>
      <c r="QE1048560"/>
      <c r="QF1048560"/>
      <c r="QG1048560"/>
      <c r="QH1048560"/>
      <c r="QI1048560"/>
      <c r="QJ1048560"/>
      <c r="QK1048560"/>
      <c r="QL1048560"/>
      <c r="QM1048560"/>
      <c r="QN1048560"/>
      <c r="QO1048560"/>
      <c r="QP1048560"/>
      <c r="QQ1048560"/>
      <c r="QR1048560"/>
      <c r="QS1048560"/>
      <c r="QT1048560"/>
      <c r="QU1048560"/>
      <c r="QV1048560"/>
      <c r="QW1048560"/>
      <c r="QX1048560"/>
      <c r="QY1048560"/>
      <c r="QZ1048560"/>
      <c r="RA1048560"/>
      <c r="RB1048560"/>
      <c r="RC1048560"/>
      <c r="RD1048560"/>
      <c r="RE1048560"/>
      <c r="RF1048560"/>
      <c r="RG1048560"/>
      <c r="RH1048560"/>
      <c r="RI1048560"/>
      <c r="RJ1048560"/>
      <c r="RK1048560"/>
      <c r="RL1048560"/>
      <c r="RM1048560"/>
      <c r="RN1048560"/>
      <c r="RO1048560"/>
      <c r="RP1048560"/>
      <c r="RQ1048560"/>
      <c r="RR1048560"/>
      <c r="RS1048560"/>
      <c r="RT1048560"/>
      <c r="RU1048560"/>
      <c r="RV1048560"/>
      <c r="RW1048560"/>
      <c r="RX1048560"/>
      <c r="RY1048560"/>
      <c r="RZ1048560"/>
      <c r="SA1048560"/>
      <c r="SB1048560"/>
      <c r="SC1048560"/>
      <c r="SD1048560"/>
      <c r="SE1048560"/>
      <c r="SF1048560"/>
      <c r="SG1048560"/>
      <c r="SH1048560"/>
      <c r="SI1048560"/>
      <c r="SJ1048560"/>
      <c r="SK1048560"/>
      <c r="SL1048560"/>
      <c r="SM1048560"/>
      <c r="SN1048560"/>
      <c r="SO1048560"/>
      <c r="SP1048560"/>
      <c r="SQ1048560"/>
      <c r="SR1048560"/>
      <c r="SS1048560"/>
      <c r="ST1048560"/>
      <c r="SU1048560"/>
      <c r="SV1048560"/>
      <c r="SW1048560"/>
      <c r="SX1048560"/>
      <c r="SY1048560"/>
      <c r="SZ1048560"/>
      <c r="TA1048560"/>
      <c r="TB1048560"/>
      <c r="TC1048560"/>
      <c r="TD1048560"/>
      <c r="TE1048560"/>
      <c r="TF1048560"/>
      <c r="TG1048560"/>
      <c r="TH1048560"/>
      <c r="TI1048560"/>
      <c r="TJ1048560"/>
      <c r="TK1048560"/>
      <c r="TL1048560"/>
      <c r="TM1048560"/>
      <c r="TN1048560"/>
      <c r="TO1048560"/>
      <c r="TP1048560"/>
      <c r="TQ1048560"/>
      <c r="TR1048560"/>
      <c r="TS1048560"/>
      <c r="TT1048560"/>
      <c r="TU1048560"/>
      <c r="TV1048560"/>
      <c r="TW1048560"/>
      <c r="TX1048560"/>
      <c r="TY1048560"/>
      <c r="TZ1048560"/>
      <c r="UA1048560"/>
      <c r="UB1048560"/>
      <c r="UC1048560"/>
      <c r="UD1048560"/>
      <c r="UE1048560"/>
      <c r="UF1048560"/>
      <c r="UG1048560"/>
      <c r="UH1048560"/>
      <c r="UI1048560"/>
      <c r="UJ1048560"/>
      <c r="UK1048560"/>
      <c r="UL1048560"/>
      <c r="UM1048560"/>
      <c r="UN1048560"/>
      <c r="UO1048560"/>
      <c r="UP1048560"/>
      <c r="UQ1048560"/>
      <c r="UR1048560"/>
      <c r="US1048560"/>
      <c r="UT1048560"/>
      <c r="UU1048560"/>
      <c r="UV1048560"/>
      <c r="UW1048560"/>
      <c r="UX1048560"/>
      <c r="UY1048560"/>
      <c r="UZ1048560"/>
      <c r="VA1048560"/>
      <c r="VB1048560"/>
      <c r="VC1048560"/>
      <c r="VD1048560"/>
      <c r="VE1048560"/>
      <c r="VF1048560"/>
      <c r="VG1048560"/>
      <c r="VH1048560"/>
      <c r="VI1048560"/>
      <c r="VJ1048560"/>
      <c r="VK1048560"/>
      <c r="VL1048560"/>
      <c r="VM1048560"/>
      <c r="VN1048560"/>
      <c r="VO1048560"/>
      <c r="VP1048560"/>
      <c r="VQ1048560"/>
      <c r="VR1048560"/>
      <c r="VS1048560"/>
      <c r="VT1048560"/>
      <c r="VU1048560"/>
      <c r="VV1048560"/>
      <c r="VW1048560"/>
      <c r="VX1048560"/>
      <c r="VY1048560"/>
      <c r="VZ1048560"/>
      <c r="WA1048560"/>
      <c r="WB1048560"/>
      <c r="WC1048560"/>
      <c r="WD1048560"/>
      <c r="WE1048560"/>
      <c r="WF1048560"/>
      <c r="WG1048560"/>
      <c r="WH1048560"/>
      <c r="WI1048560"/>
      <c r="WJ1048560"/>
      <c r="WK1048560"/>
      <c r="WL1048560"/>
      <c r="WM1048560"/>
      <c r="WN1048560"/>
      <c r="WO1048560"/>
      <c r="WP1048560"/>
      <c r="WQ1048560"/>
      <c r="WR1048560"/>
      <c r="WS1048560"/>
      <c r="WT1048560"/>
      <c r="WU1048560"/>
      <c r="WV1048560"/>
      <c r="WW1048560"/>
      <c r="WX1048560"/>
      <c r="WY1048560"/>
      <c r="WZ1048560"/>
      <c r="XA1048560"/>
      <c r="XB1048560"/>
      <c r="XC1048560"/>
      <c r="XD1048560"/>
      <c r="XE1048560"/>
      <c r="XF1048560"/>
      <c r="XG1048560"/>
      <c r="XH1048560"/>
      <c r="XI1048560"/>
      <c r="XJ1048560"/>
      <c r="XK1048560"/>
      <c r="XL1048560"/>
      <c r="XM1048560"/>
      <c r="XN1048560"/>
      <c r="XO1048560"/>
      <c r="XP1048560"/>
      <c r="XQ1048560"/>
      <c r="XR1048560"/>
      <c r="XS1048560"/>
      <c r="XT1048560"/>
      <c r="XU1048560"/>
      <c r="XV1048560"/>
      <c r="XW1048560"/>
      <c r="XX1048560"/>
      <c r="XY1048560"/>
      <c r="XZ1048560"/>
      <c r="YA1048560"/>
      <c r="YB1048560"/>
      <c r="YC1048560"/>
      <c r="YD1048560"/>
      <c r="YE1048560"/>
      <c r="YF1048560"/>
      <c r="YG1048560"/>
      <c r="YH1048560"/>
      <c r="YI1048560"/>
      <c r="YJ1048560"/>
      <c r="YK1048560"/>
      <c r="YL1048560"/>
      <c r="YM1048560"/>
      <c r="YN1048560"/>
      <c r="YO1048560"/>
      <c r="YP1048560"/>
      <c r="YQ1048560"/>
      <c r="YR1048560"/>
      <c r="YS1048560"/>
      <c r="YT1048560"/>
      <c r="YU1048560"/>
      <c r="YV1048560"/>
      <c r="YW1048560"/>
      <c r="YX1048560"/>
      <c r="YY1048560"/>
      <c r="YZ1048560"/>
      <c r="ZA1048560"/>
      <c r="ZB1048560"/>
      <c r="ZC1048560"/>
      <c r="ZD1048560"/>
      <c r="ZE1048560"/>
      <c r="ZF1048560"/>
      <c r="ZG1048560"/>
      <c r="ZH1048560"/>
      <c r="ZI1048560"/>
      <c r="ZJ1048560"/>
      <c r="ZK1048560"/>
      <c r="ZL1048560"/>
      <c r="ZM1048560"/>
      <c r="ZN1048560"/>
      <c r="ZO1048560"/>
      <c r="ZP1048560"/>
      <c r="ZQ1048560"/>
      <c r="ZR1048560"/>
      <c r="ZS1048560"/>
      <c r="ZT1048560"/>
      <c r="ZU1048560"/>
      <c r="ZV1048560"/>
      <c r="ZW1048560"/>
      <c r="ZX1048560"/>
      <c r="ZY1048560"/>
      <c r="ZZ1048560"/>
      <c r="AAA1048560"/>
      <c r="AAB1048560"/>
      <c r="AAC1048560"/>
      <c r="AAD1048560"/>
      <c r="AAE1048560"/>
      <c r="AAF1048560"/>
      <c r="AAG1048560"/>
      <c r="AAH1048560"/>
      <c r="AAI1048560"/>
      <c r="AAJ1048560"/>
      <c r="AAK1048560"/>
      <c r="AAL1048560"/>
      <c r="AAM1048560"/>
      <c r="AAN1048560"/>
      <c r="AAO1048560"/>
      <c r="AAP1048560"/>
      <c r="AAQ1048560"/>
      <c r="AAR1048560"/>
      <c r="AAS1048560"/>
      <c r="AAT1048560"/>
      <c r="AAU1048560"/>
      <c r="AAV1048560"/>
      <c r="AAW1048560"/>
      <c r="AAX1048560"/>
      <c r="AAY1048560"/>
      <c r="AAZ1048560"/>
      <c r="ABA1048560"/>
      <c r="ABB1048560"/>
      <c r="ABC1048560"/>
      <c r="ABD1048560"/>
      <c r="ABE1048560"/>
      <c r="ABF1048560"/>
      <c r="ABG1048560"/>
      <c r="ABH1048560"/>
      <c r="ABI1048560"/>
      <c r="ABJ1048560"/>
      <c r="ABK1048560"/>
      <c r="ABL1048560"/>
      <c r="ABM1048560"/>
      <c r="ABN1048560"/>
      <c r="ABO1048560"/>
      <c r="ABP1048560"/>
      <c r="ABQ1048560"/>
      <c r="ABR1048560"/>
      <c r="ABS1048560"/>
      <c r="ABT1048560"/>
      <c r="ABU1048560"/>
      <c r="ABV1048560"/>
      <c r="ABW1048560"/>
      <c r="ABX1048560"/>
      <c r="ABY1048560"/>
      <c r="ABZ1048560"/>
      <c r="ACA1048560"/>
      <c r="ACB1048560"/>
      <c r="ACC1048560"/>
      <c r="ACD1048560"/>
      <c r="ACE1048560"/>
      <c r="ACF1048560"/>
      <c r="ACG1048560"/>
      <c r="ACH1048560"/>
      <c r="ACI1048560"/>
      <c r="ACJ1048560"/>
      <c r="ACK1048560"/>
      <c r="ACL1048560"/>
      <c r="ACM1048560"/>
      <c r="ACN1048560"/>
      <c r="ACO1048560"/>
      <c r="ACP1048560"/>
      <c r="ACQ1048560"/>
      <c r="ACR1048560"/>
      <c r="ACS1048560"/>
      <c r="ACT1048560"/>
      <c r="ACU1048560"/>
      <c r="ACV1048560"/>
      <c r="ACW1048560"/>
      <c r="ACX1048560"/>
      <c r="ACY1048560"/>
      <c r="ACZ1048560"/>
      <c r="ADA1048560"/>
      <c r="ADB1048560"/>
      <c r="ADC1048560"/>
      <c r="ADD1048560"/>
      <c r="ADE1048560"/>
      <c r="ADF1048560"/>
      <c r="ADG1048560"/>
      <c r="ADH1048560"/>
      <c r="ADI1048560"/>
      <c r="ADJ1048560"/>
      <c r="ADK1048560"/>
      <c r="ADL1048560"/>
      <c r="ADM1048560"/>
      <c r="ADN1048560"/>
      <c r="ADO1048560"/>
      <c r="ADP1048560"/>
      <c r="ADQ1048560"/>
      <c r="ADR1048560"/>
      <c r="ADS1048560"/>
      <c r="ADT1048560"/>
      <c r="ADU1048560"/>
      <c r="ADV1048560"/>
      <c r="ADW1048560"/>
      <c r="ADX1048560"/>
      <c r="ADY1048560"/>
      <c r="ADZ1048560"/>
      <c r="AEA1048560"/>
      <c r="AEB1048560"/>
      <c r="AEC1048560"/>
      <c r="AED1048560"/>
      <c r="AEE1048560"/>
      <c r="AEF1048560"/>
      <c r="AEG1048560"/>
      <c r="AEH1048560"/>
      <c r="AEI1048560"/>
      <c r="AEJ1048560"/>
      <c r="AEK1048560"/>
      <c r="AEL1048560"/>
      <c r="AEM1048560"/>
      <c r="AEN1048560"/>
      <c r="AEO1048560"/>
      <c r="AEP1048560"/>
      <c r="AEQ1048560"/>
      <c r="AER1048560"/>
      <c r="AES1048560"/>
      <c r="AET1048560"/>
      <c r="AEU1048560"/>
      <c r="AEV1048560"/>
      <c r="AEW1048560"/>
      <c r="AEX1048560"/>
      <c r="AEY1048560"/>
      <c r="AEZ1048560"/>
      <c r="AFA1048560"/>
      <c r="AFB1048560"/>
      <c r="AFC1048560"/>
      <c r="AFD1048560"/>
      <c r="AFE1048560"/>
      <c r="AFF1048560"/>
      <c r="AFG1048560"/>
      <c r="AFH1048560"/>
      <c r="AFI1048560"/>
      <c r="AFJ1048560"/>
      <c r="AFK1048560"/>
      <c r="AFL1048560"/>
      <c r="AFM1048560"/>
      <c r="AFN1048560"/>
      <c r="AFO1048560"/>
      <c r="AFP1048560"/>
      <c r="AFQ1048560"/>
      <c r="AFR1048560"/>
      <c r="AFS1048560"/>
      <c r="AFT1048560"/>
      <c r="AFU1048560"/>
      <c r="AFV1048560"/>
      <c r="AFW1048560"/>
      <c r="AFX1048560"/>
      <c r="AFY1048560"/>
      <c r="AFZ1048560"/>
      <c r="AGA1048560"/>
      <c r="AGB1048560"/>
      <c r="AGC1048560"/>
      <c r="AGD1048560"/>
      <c r="AGE1048560"/>
      <c r="AGF1048560"/>
      <c r="AGG1048560"/>
      <c r="AGH1048560"/>
      <c r="AGI1048560"/>
      <c r="AGJ1048560"/>
      <c r="AGK1048560"/>
      <c r="AGL1048560"/>
      <c r="AGM1048560"/>
      <c r="AGN1048560"/>
      <c r="AGO1048560"/>
      <c r="AGP1048560"/>
      <c r="AGQ1048560"/>
      <c r="AGR1048560"/>
      <c r="AGS1048560"/>
      <c r="AGT1048560"/>
      <c r="AGU1048560"/>
      <c r="AGV1048560"/>
      <c r="AGW1048560"/>
      <c r="AGX1048560"/>
      <c r="AGY1048560"/>
      <c r="AGZ1048560"/>
      <c r="AHA1048560"/>
      <c r="AHB1048560"/>
      <c r="AHC1048560"/>
      <c r="AHD1048560"/>
      <c r="AHE1048560"/>
      <c r="AHF1048560"/>
      <c r="AHG1048560"/>
      <c r="AHH1048560"/>
      <c r="AHI1048560"/>
      <c r="AHJ1048560"/>
      <c r="AHK1048560"/>
      <c r="AHL1048560"/>
      <c r="AHM1048560"/>
      <c r="AHN1048560"/>
      <c r="AHO1048560"/>
      <c r="AHP1048560"/>
      <c r="AHQ1048560"/>
      <c r="AHR1048560"/>
      <c r="AHS1048560"/>
      <c r="AHT1048560"/>
      <c r="AHU1048560"/>
      <c r="AHV1048560"/>
      <c r="AHW1048560"/>
      <c r="AHX1048560"/>
      <c r="AHY1048560"/>
      <c r="AHZ1048560"/>
      <c r="AIA1048560"/>
      <c r="AIB1048560"/>
      <c r="AIC1048560"/>
      <c r="AID1048560"/>
      <c r="AIE1048560"/>
      <c r="AIF1048560"/>
      <c r="AIG1048560"/>
      <c r="AIH1048560"/>
      <c r="AII1048560"/>
      <c r="AIJ1048560"/>
      <c r="AIK1048560"/>
      <c r="AIL1048560"/>
      <c r="AIM1048560"/>
      <c r="AIN1048560"/>
      <c r="AIO1048560"/>
      <c r="AIP1048560"/>
      <c r="AIQ1048560"/>
      <c r="AIR1048560"/>
      <c r="AIS1048560"/>
      <c r="AIT1048560"/>
      <c r="AIU1048560"/>
      <c r="AIV1048560"/>
      <c r="AIW1048560"/>
      <c r="AIX1048560"/>
      <c r="AIY1048560"/>
      <c r="AIZ1048560"/>
      <c r="AJA1048560"/>
      <c r="AJB1048560"/>
      <c r="AJC1048560"/>
      <c r="AJD1048560"/>
      <c r="AJE1048560"/>
      <c r="AJF1048560"/>
      <c r="AJG1048560"/>
      <c r="AJH1048560"/>
      <c r="AJI1048560"/>
      <c r="AJJ1048560"/>
      <c r="AJK1048560"/>
      <c r="AJL1048560"/>
      <c r="AJM1048560"/>
      <c r="AJN1048560"/>
      <c r="AJO1048560"/>
      <c r="AJP1048560"/>
      <c r="AJQ1048560"/>
      <c r="AJR1048560"/>
      <c r="AJS1048560"/>
      <c r="AJT1048560"/>
      <c r="AJU1048560"/>
      <c r="AJV1048560"/>
      <c r="AJW1048560"/>
      <c r="AJX1048560"/>
      <c r="AJY1048560"/>
      <c r="AJZ1048560"/>
      <c r="AKA1048560"/>
      <c r="AKB1048560"/>
      <c r="AKC1048560"/>
      <c r="AKD1048560"/>
      <c r="AKE1048560"/>
      <c r="AKF1048560"/>
      <c r="AKG1048560"/>
      <c r="AKH1048560"/>
      <c r="AKI1048560"/>
      <c r="AKJ1048560"/>
      <c r="AKK1048560"/>
      <c r="AKL1048560"/>
      <c r="AKM1048560"/>
      <c r="AKN1048560"/>
      <c r="AKO1048560"/>
      <c r="AKP1048560"/>
      <c r="AKQ1048560"/>
      <c r="AKR1048560"/>
      <c r="AKS1048560"/>
      <c r="AKT1048560"/>
      <c r="AKU1048560"/>
      <c r="AKV1048560"/>
      <c r="AKW1048560"/>
      <c r="AKX1048560"/>
      <c r="AKY1048560"/>
      <c r="AKZ1048560"/>
      <c r="ALA1048560"/>
      <c r="ALB1048560"/>
      <c r="ALC1048560"/>
      <c r="ALD1048560"/>
      <c r="ALE1048560"/>
      <c r="ALF1048560"/>
      <c r="ALG1048560"/>
      <c r="ALH1048560"/>
      <c r="ALI1048560"/>
      <c r="ALJ1048560"/>
      <c r="ALK1048560"/>
      <c r="ALL1048560"/>
      <c r="ALM1048560"/>
      <c r="ALN1048560"/>
      <c r="ALO1048560"/>
      <c r="ALP1048560"/>
      <c r="ALQ1048560"/>
      <c r="ALR1048560"/>
      <c r="ALS1048560"/>
      <c r="ALT1048560"/>
      <c r="ALU1048560"/>
      <c r="ALV1048560"/>
      <c r="ALW1048560"/>
      <c r="ALX1048560"/>
      <c r="ALY1048560"/>
      <c r="ALZ1048560"/>
      <c r="AMA1048560"/>
      <c r="AMB1048560"/>
      <c r="AMC1048560"/>
      <c r="AMD1048560"/>
      <c r="AME1048560"/>
      <c r="AMF1048560"/>
      <c r="AMG1048560"/>
      <c r="AMH1048560"/>
      <c r="AMI1048560"/>
      <c r="AMJ1048560"/>
    </row>
    <row r="1048561" ht="12.75" customHeight="1"/>
    <row r="1048562" ht="12.75" customHeight="1"/>
    <row r="1048563" ht="12.75" customHeight="1"/>
    <row r="1048564" ht="12.75" customHeight="1"/>
    <row r="1048565" ht="12.75" customHeight="1"/>
    <row r="1048566" ht="12.75" customHeight="1"/>
    <row r="1048567" ht="12.75" customHeight="1"/>
    <row r="1048568" ht="12.75" customHeight="1"/>
  </sheetData>
  <mergeCells count="83">
    <mergeCell ref="A176:F176"/>
    <mergeCell ref="A177:F177"/>
    <mergeCell ref="A178:F178"/>
    <mergeCell ref="A179:F179"/>
    <mergeCell ref="A180:F180"/>
    <mergeCell ref="A175:F175"/>
    <mergeCell ref="A164:F164"/>
    <mergeCell ref="A165:F165"/>
    <mergeCell ref="A166:F166"/>
    <mergeCell ref="A167:F167"/>
    <mergeCell ref="A168:F168"/>
    <mergeCell ref="A169:F169"/>
    <mergeCell ref="A170:F170"/>
    <mergeCell ref="A171:F171"/>
    <mergeCell ref="A172:F172"/>
    <mergeCell ref="A173:F173"/>
    <mergeCell ref="A174:F174"/>
    <mergeCell ref="A163:F163"/>
    <mergeCell ref="A152:F152"/>
    <mergeCell ref="A153:F153"/>
    <mergeCell ref="A154:F154"/>
    <mergeCell ref="A155:F155"/>
    <mergeCell ref="A156:F156"/>
    <mergeCell ref="A157:F157"/>
    <mergeCell ref="A158:F158"/>
    <mergeCell ref="A159:F159"/>
    <mergeCell ref="A160:F160"/>
    <mergeCell ref="A161:F161"/>
    <mergeCell ref="A162:F162"/>
    <mergeCell ref="A151:F151"/>
    <mergeCell ref="A140:F140"/>
    <mergeCell ref="A141:F141"/>
    <mergeCell ref="A142:F142"/>
    <mergeCell ref="A143:F143"/>
    <mergeCell ref="A144:F144"/>
    <mergeCell ref="A145:F145"/>
    <mergeCell ref="A146:F146"/>
    <mergeCell ref="A147:F147"/>
    <mergeCell ref="A148:F148"/>
    <mergeCell ref="A149:F149"/>
    <mergeCell ref="A150:F150"/>
    <mergeCell ref="A139:F139"/>
    <mergeCell ref="A128:F128"/>
    <mergeCell ref="A129:F129"/>
    <mergeCell ref="A130:F130"/>
    <mergeCell ref="A131:F131"/>
    <mergeCell ref="A132:F132"/>
    <mergeCell ref="A133:F133"/>
    <mergeCell ref="A134:F134"/>
    <mergeCell ref="A135:F135"/>
    <mergeCell ref="A136:F136"/>
    <mergeCell ref="A137:F137"/>
    <mergeCell ref="A138:F138"/>
    <mergeCell ref="A127:F127"/>
    <mergeCell ref="A116:F116"/>
    <mergeCell ref="A117:F117"/>
    <mergeCell ref="A118:F118"/>
    <mergeCell ref="A119:F119"/>
    <mergeCell ref="A120:F120"/>
    <mergeCell ref="A121:F121"/>
    <mergeCell ref="A122:F122"/>
    <mergeCell ref="A123:F123"/>
    <mergeCell ref="A124:F124"/>
    <mergeCell ref="A125:F125"/>
    <mergeCell ref="A126:F126"/>
    <mergeCell ref="A115:F115"/>
    <mergeCell ref="A85:I85"/>
    <mergeCell ref="A105:F105"/>
    <mergeCell ref="A106:F106"/>
    <mergeCell ref="A107:F107"/>
    <mergeCell ref="A108:F108"/>
    <mergeCell ref="A109:F109"/>
    <mergeCell ref="A110:F110"/>
    <mergeCell ref="A111:F111"/>
    <mergeCell ref="A112:F112"/>
    <mergeCell ref="A113:F113"/>
    <mergeCell ref="A114:F114"/>
    <mergeCell ref="A71:I71"/>
    <mergeCell ref="A1:J1"/>
    <mergeCell ref="A2:J2"/>
    <mergeCell ref="A3:J3"/>
    <mergeCell ref="B4:J4"/>
    <mergeCell ref="A5:J5"/>
  </mergeCells>
  <dataValidations count="3">
    <dataValidation type="list" allowBlank="1" sqref="D7:D36 D38:D40 D42:D44 D46:D48 D72:D75 D86:D94" xr:uid="{5B698684-F48E-40A0-81E2-F51692013BB9}">
      <formula1>"AGP,CLH,CLT,COM,CTD,CTI,DES,DISP,ELE,ESG,EST,EXM,EXQ,EXR,FRQ,REV,VAGO"</formula1>
    </dataValidation>
    <dataValidation type="list" allowBlank="1" sqref="B73:B76 B87:B95" xr:uid="{1227AAB7-9D42-437C-87FA-9B5AEF1471E3}">
      <formula1>"FGS-1,FGS-2,FGS-3,FGA-1,FGA-2,FGA-3"</formula1>
    </dataValidation>
    <dataValidation type="list" allowBlank="1" sqref="B7:B36" xr:uid="{29A3687D-6138-419C-8C6F-934B3B6F7FE3}">
      <formula1>"DAS,DAS-1,DAS-2,DAS-3,DAS-4,DAS-5,CAA-1,CAA-2,CAA-3,CAA-4,CAA-5"</formula1>
    </dataValidation>
  </dataValidations>
  <pageMargins left="0.511811024" right="0.511811024" top="0.78740157499999996" bottom="0.78740157499999996" header="0.31496062000000002" footer="0.31496062000000002"/>
  <drawing r:id="rId1"/>
  <legacyDrawing r:id="rId2"/>
</worksheet>
</file>

<file path=docProps/app.xml><?xml version="1.0" encoding="utf-8"?>
<Properties xmlns="http://schemas.openxmlformats.org/officeDocument/2006/extended-properties" xmlns:vt="http://schemas.openxmlformats.org/officeDocument/2006/docPropsVTypes">
  <TotalTime>468</TotalTime>
  <Application>Microsoft Excel</Application>
  <DocSecurity>0</DocSecurity>
  <ScaleCrop>false</ScaleCrop>
  <HeadingPairs>
    <vt:vector size="2" baseType="variant">
      <vt:variant>
        <vt:lpstr>Planilhas</vt:lpstr>
      </vt:variant>
      <vt:variant>
        <vt:i4>12</vt:i4>
      </vt:variant>
    </vt:vector>
  </HeadingPairs>
  <TitlesOfParts>
    <vt:vector size="12" baseType="lpstr">
      <vt:lpstr>2024-JANEIRO</vt:lpstr>
      <vt:lpstr>2024-FEVEREIRO</vt:lpstr>
      <vt:lpstr>2024-MARÇO</vt:lpstr>
      <vt:lpstr>2024-ABRIL</vt:lpstr>
      <vt:lpstr>2024-MAIO</vt:lpstr>
      <vt:lpstr>2024-JUNHO</vt:lpstr>
      <vt:lpstr>2024-JULHO</vt:lpstr>
      <vt:lpstr>2024-AGOSTO</vt:lpstr>
      <vt:lpstr>2024-SETEMBRO</vt:lpstr>
      <vt:lpstr>2024-OUTUBRO</vt:lpstr>
      <vt:lpstr>2024-NOVEMBRO</vt:lpstr>
      <vt:lpstr>2024-DEZEMBRO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 governadoria</dc:creator>
  <cp:lastModifiedBy>Departamento Pessoal</cp:lastModifiedBy>
  <cp:revision>30</cp:revision>
  <dcterms:created xsi:type="dcterms:W3CDTF">2023-03-29T14:44:17Z</dcterms:created>
  <dcterms:modified xsi:type="dcterms:W3CDTF">2025-01-08T18:52:28Z</dcterms:modified>
</cp:coreProperties>
</file>