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activeTab="2"/>
  </bookViews>
  <sheets>
    <sheet name="OUT" sheetId="3" r:id="rId1"/>
    <sheet name="NOV" sheetId="8" r:id="rId2"/>
    <sheet name="DEZ" sheetId="7" r:id="rId3"/>
  </sheets>
  <definedNames>
    <definedName name="_xlnm.Print_Area" localSheetId="2">DEZ!$A$1:$X$23</definedName>
    <definedName name="_xlnm.Print_Area" localSheetId="1">NOV!$A$1:$X$29</definedName>
    <definedName name="_xlnm.Print_Area" localSheetId="0">OUT!$A$1:$X$20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8"/>
  <c r="W29"/>
  <c r="P8"/>
  <c r="P9"/>
  <c r="P10"/>
  <c r="P11"/>
  <c r="P12"/>
  <c r="P13"/>
  <c r="P14"/>
  <c r="P15"/>
  <c r="P16"/>
  <c r="P17"/>
  <c r="P18"/>
  <c r="P19"/>
  <c r="P20"/>
  <c r="P21"/>
  <c r="P22"/>
  <c r="W22" s="1"/>
  <c r="P23"/>
  <c r="P24"/>
  <c r="P25"/>
  <c r="P26"/>
  <c r="P7"/>
  <c r="V26"/>
  <c r="W26" s="1"/>
  <c r="V25"/>
  <c r="V24"/>
  <c r="V23"/>
  <c r="V22"/>
  <c r="U22"/>
  <c r="V21"/>
  <c r="W21" s="1"/>
  <c r="U21"/>
  <c r="V20"/>
  <c r="V19"/>
  <c r="U19"/>
  <c r="V18"/>
  <c r="U18"/>
  <c r="V17"/>
  <c r="V16"/>
  <c r="W16" s="1"/>
  <c r="V15"/>
  <c r="V14"/>
  <c r="W14" s="1"/>
  <c r="V13"/>
  <c r="W13" s="1"/>
  <c r="V12"/>
  <c r="V11"/>
  <c r="W11" s="1"/>
  <c r="U11"/>
  <c r="V10"/>
  <c r="W10" s="1"/>
  <c r="U10"/>
  <c r="V9"/>
  <c r="W9" s="1"/>
  <c r="U9"/>
  <c r="V8"/>
  <c r="W8" s="1"/>
  <c r="U8"/>
  <c r="V7"/>
  <c r="W24" l="1"/>
  <c r="W25"/>
  <c r="W18"/>
  <c r="P29"/>
  <c r="W19"/>
  <c r="W20"/>
  <c r="W17"/>
  <c r="W15"/>
  <c r="W23"/>
  <c r="W7"/>
  <c r="W12"/>
  <c r="V23" i="7" l="1"/>
  <c r="P23"/>
  <c r="V9"/>
  <c r="W9" s="1"/>
  <c r="W8"/>
  <c r="V8"/>
  <c r="P8"/>
  <c r="P9"/>
  <c r="V20"/>
  <c r="W20" s="1"/>
  <c r="V19"/>
  <c r="W19" s="1"/>
  <c r="V18"/>
  <c r="W18" s="1"/>
  <c r="P18"/>
  <c r="P19"/>
  <c r="P20"/>
  <c r="V10"/>
  <c r="V11"/>
  <c r="V12"/>
  <c r="V13"/>
  <c r="V14"/>
  <c r="V15"/>
  <c r="V16"/>
  <c r="V17"/>
  <c r="V21"/>
  <c r="V22"/>
  <c r="V7"/>
  <c r="V7" i="3"/>
  <c r="W13" i="7"/>
  <c r="P10"/>
  <c r="P11"/>
  <c r="W11" s="1"/>
  <c r="P12"/>
  <c r="W12" s="1"/>
  <c r="P13"/>
  <c r="P14"/>
  <c r="W14" s="1"/>
  <c r="P15"/>
  <c r="P16"/>
  <c r="P17"/>
  <c r="P21"/>
  <c r="W21" s="1"/>
  <c r="P7"/>
  <c r="W17" l="1"/>
  <c r="W16"/>
  <c r="W15"/>
  <c r="W10"/>
  <c r="W7"/>
  <c r="V20" i="3" l="1"/>
  <c r="W20"/>
  <c r="P20"/>
  <c r="V14"/>
  <c r="P14"/>
  <c r="V8"/>
  <c r="V9"/>
  <c r="V10"/>
  <c r="V11"/>
  <c r="V12"/>
  <c r="V13"/>
  <c r="V15"/>
  <c r="V16"/>
  <c r="V17"/>
  <c r="V18"/>
  <c r="V19"/>
  <c r="W14" l="1"/>
  <c r="W19"/>
  <c r="P9"/>
  <c r="W9" s="1"/>
  <c r="P10"/>
  <c r="W10" s="1"/>
  <c r="P11"/>
  <c r="W11" s="1"/>
  <c r="P12"/>
  <c r="W12" s="1"/>
  <c r="P13"/>
  <c r="W13" s="1"/>
  <c r="P15"/>
  <c r="W15" s="1"/>
  <c r="P16"/>
  <c r="W16" s="1"/>
  <c r="P17"/>
  <c r="W17" s="1"/>
  <c r="P18"/>
  <c r="W18" s="1"/>
  <c r="P7"/>
  <c r="W7" s="1"/>
  <c r="U18"/>
  <c r="U8"/>
  <c r="U17"/>
  <c r="O22" i="7"/>
  <c r="N22"/>
  <c r="P22" s="1"/>
  <c r="W22" s="1"/>
  <c r="W23" s="1"/>
  <c r="O8" i="3" l="1"/>
  <c r="N8"/>
  <c r="P8" l="1"/>
  <c r="W8" s="1"/>
</calcChain>
</file>

<file path=xl/sharedStrings.xml><?xml version="1.0" encoding="utf-8"?>
<sst xmlns="http://schemas.openxmlformats.org/spreadsheetml/2006/main" count="750" uniqueCount="232">
  <si>
    <t>GOVERNO DO ESTADO DE PERNAMBUCO</t>
  </si>
  <si>
    <t>ANEXO VII - MAPA DE DIÁRIAS E PASSAGENS (ITEM 10.2 DO ANEXO I, DA PORTARIA SCGE No 12/2020)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</si>
  <si>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</si>
  <si>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</si>
  <si>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</si>
  <si>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</si>
  <si>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</si>
  <si>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</si>
  <si>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</si>
  <si>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</si>
  <si>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</si>
  <si>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</si>
  <si>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</si>
  <si>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</si>
  <si>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</si>
  <si>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</si>
  <si>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</si>
  <si>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</si>
  <si>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</si>
  <si>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</si>
  <si>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</si>
  <si>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</si>
  <si>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</si>
  <si>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</si>
  <si>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</si>
  <si>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</si>
  <si>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</si>
  <si>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</si>
  <si>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</si>
  <si>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</si>
  <si>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</si>
  <si>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</si>
  <si>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</si>
  <si>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</si>
  <si>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</si>
  <si>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</si>
  <si>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</si>
  <si>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</si>
  <si>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</si>
  <si>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</si>
  <si>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</si>
  <si>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</si>
  <si>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</si>
  <si>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</si>
  <si>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</si>
  <si>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</si>
  <si>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</si>
  <si>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</si>
  <si>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</si>
  <si>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</si>
  <si>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</si>
  <si>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</si>
  <si>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</si>
  <si>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</si>
  <si>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</si>
  <si>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</si>
  <si>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</si>
  <si>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</si>
  <si>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</si>
  <si>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</si>
  <si>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</si>
  <si>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UNIVERSIDADE DE PERNAMBUCO - UPE/REITORIA</t>
  </si>
  <si>
    <t>UPE</t>
  </si>
  <si>
    <t>-</t>
  </si>
  <si>
    <t>PROFESSOR UNIVERSITÁRIO</t>
  </si>
  <si>
    <t>PE</t>
  </si>
  <si>
    <t>RECIFE</t>
  </si>
  <si>
    <t>PETROLINA</t>
  </si>
  <si>
    <t>CARGO/  FUNÇÃO [7]</t>
  </si>
  <si>
    <t>MARIA LUCIANA DE ALMEIDA</t>
  </si>
  <si>
    <t>OUTROS</t>
  </si>
  <si>
    <t>SP</t>
  </si>
  <si>
    <t>SÃO PAULO</t>
  </si>
  <si>
    <t>DF</t>
  </si>
  <si>
    <t>BRASÍLIA</t>
  </si>
  <si>
    <t>SC</t>
  </si>
  <si>
    <t>FLORIANÓPOLIS</t>
  </si>
  <si>
    <t>BELO HORIZONTE</t>
  </si>
  <si>
    <t>DJALMA SILVA GUIMARÃES JUNIOR</t>
  </si>
  <si>
    <t>BA</t>
  </si>
  <si>
    <t>MARIA DO SOCORRO DE M. CAVALCANTI</t>
  </si>
  <si>
    <t>SALVADOR</t>
  </si>
  <si>
    <t>CARMELO JOSE BASTOS FILHO</t>
  </si>
  <si>
    <t>ERNANI MARTINS DOS SANTOS</t>
  </si>
  <si>
    <t>MARIA DO SOCORRO DE M.CAVALCANTI</t>
  </si>
  <si>
    <t>PARTICIPAÇÃO NO 72º FÓRUM NACIONAL DE REITORAS E REITORES DA ABRUEM</t>
  </si>
  <si>
    <t>TO</t>
  </si>
  <si>
    <t>PALMAS</t>
  </si>
  <si>
    <t>PA</t>
  </si>
  <si>
    <t>IGOR LAPSKY DA COSTA FRANCISCO</t>
  </si>
  <si>
    <t>JACKSON RANIEL FLORÊNCIO DA SILVA</t>
  </si>
  <si>
    <t>APOIO AOS PROGRAMAS PROFISSIONAIS, A FIM DE PARTICIPAR EM FÓRUNS NACIONAIS</t>
  </si>
  <si>
    <t>BH</t>
  </si>
  <si>
    <t>SANDRA SIMONE MORAES DE ARAÚJO</t>
  </si>
  <si>
    <t>PARTICIPAÇÃO NA PLENÁRIA NACIONAL DO MESTRADO EM ENSINO DE HISTÓRIA</t>
  </si>
  <si>
    <t>BELÉM</t>
  </si>
  <si>
    <t>FAGNER JOSÉ COUTINHO DE MELO</t>
  </si>
  <si>
    <t>PARTICIPAÇÃO DO XLIV ENCONTRO NACIONAL DE ENGENHARIA DE PRODUÇÃO</t>
  </si>
  <si>
    <t>RS</t>
  </si>
  <si>
    <t>PORTO ALEGRE</t>
  </si>
  <si>
    <t>FERNANDO BAGIOTO BOTTON</t>
  </si>
  <si>
    <t>PARTICIPAÇÃO NA PLENÁRIA NACIONAL DE COORDENADORES DO PROFHISTÓRIA E DO III CONGRESSO NACIONAL DO PROFHISTORIA</t>
  </si>
  <si>
    <t>PI</t>
  </si>
  <si>
    <t>TEREZINA</t>
  </si>
  <si>
    <t>JOSÉ LUIZ ALVES</t>
  </si>
  <si>
    <t>PARTICIPAÇÃO DO EVENTO: LOGÍSTICA DO FUTURO</t>
  </si>
  <si>
    <t>PARTICIPAÇÃO NO ENCONTRO REGIONAL DO FORGRAD NE</t>
  </si>
  <si>
    <t>RN</t>
  </si>
  <si>
    <t>NATAL</t>
  </si>
  <si>
    <t>MARIANNE REGINA ARAUJO SABINO</t>
  </si>
  <si>
    <t>CLAUDIA ALVES SENA</t>
  </si>
  <si>
    <t>PARTICIPAÇÃO NO XXV SEMEAD-SEMINIÁRIOS EM ADMINISTRAÇÃO DA FACULDADE DE ECONOMIA, ADMINISTRAÇÃO E CONTABILIDADE DA UNIVERSIDADE DE SÃO PAULO</t>
  </si>
  <si>
    <t>CARLOS ANDRE MOURA</t>
  </si>
  <si>
    <t>PARTICIPAÇÃO EM REUNIÃO PARA TRATAR DA COOPERAÇÃO ENTRE DUAS UNIVERSIDADES E O DESENVOLVIMENTO DA OPERAÇÃO CONJUNTO DO INSTITUO CONFUCIO</t>
  </si>
  <si>
    <t>PEQUIM</t>
  </si>
  <si>
    <t>PARTICIPAÇÃO DO FÓRUM DE REITORES BRASIL/CHINA, REPRESENTANTO A REITORA DA UPE</t>
  </si>
  <si>
    <t>PARTICIPAÇÃO NO FORUM DE UNIVERSIDADE PELA PAZ-FOUP</t>
  </si>
  <si>
    <t>TEREZA CRISTINA CORREIA</t>
  </si>
  <si>
    <t>SANDRA REGINA RAMALHO E OLIVEIRA</t>
  </si>
  <si>
    <t>SEMINÁRIO AUTONOMIA UNIVERSITÁRIO</t>
  </si>
  <si>
    <t>CLERILEI APARECIDA BIER</t>
  </si>
  <si>
    <t>TARCISIO DANIEL PONTES LUCAS</t>
  </si>
  <si>
    <t>PARTICIPAÇÃO DO EVENTO BRACIS</t>
  </si>
  <si>
    <t>RONILSON DE SOUZA LUIZ</t>
  </si>
  <si>
    <t>PARTICIPAÇÃO NO CURSO DE FORMAÇÃO PARA BANCAS DE HETEROIDENTIFICAÇÃO</t>
  </si>
  <si>
    <t>PARTICIPAÇÃO NO TERCER SEMINARIO INTERNACIONAL-RED HISTÓRIA DEL CATOLICISMO LATINOAMERICANO DEL SIGLO XX</t>
  </si>
  <si>
    <t>SANTIAGO</t>
  </si>
  <si>
    <t>PARTICIPAÇÃO NO VII SIMPÓSIO DE EDUCAÇÃO INCLUSIVA E ADAPTAÇÕES (SEIA), NO VI SIMPÓSIO INTERNACIONAL DE EDUCAÇÃO A DISTÂNCIA (SIEAD) E NO I SEMINÁRIO INTERNACIONAL DO (SIPROFEI)</t>
  </si>
  <si>
    <t>PRESIDENTE PRUDENTE</t>
  </si>
  <si>
    <t>PARTICIPAÇÃO NA CERIMÔNIA DE TITULAÇÃO DO CAMPUS PETROLINA</t>
  </si>
  <si>
    <t>BRUNO DE MELHO CARVALHO</t>
  </si>
  <si>
    <t>VANESSA SILVA LUZ</t>
  </si>
  <si>
    <t>ANALISTA TÉCNICO EM GESTÃO UNIVERSITÁRIA</t>
  </si>
  <si>
    <t>PARTICIPAÇÃO DA CONFERÊNCIA ANPROTEC, QUE OCORRERÁ NA CIDADE DE SÃO JOSÉ DOS CAMPOS-SP</t>
  </si>
  <si>
    <t>SÃO JOSÉ DOS CAMPOS</t>
  </si>
  <si>
    <t>COMPARECIMENTO À REUNIÃO MENSAL PRESENCIAL NA SEDE DA ABRUEM</t>
  </si>
  <si>
    <t>ANA WYLMA PINTO SARAIVA</t>
  </si>
  <si>
    <t>VISITAR AS UNIDADES DE EDUCAÇÃO DA UPE</t>
  </si>
  <si>
    <t>SILVANIA GOMES DE LIMA</t>
  </si>
  <si>
    <t>VIRGINIA PEREIRA DA SILVA DE ÀVILA</t>
  </si>
  <si>
    <t xml:space="preserve">FORMAÇÃO NO CURSO DE PEDAGOGIA, NO POLO DE FERNANDO DE NORONHA. </t>
  </si>
  <si>
    <t>CURSO</t>
  </si>
  <si>
    <t>RENATO MEDEIROS DE MORAES</t>
  </si>
  <si>
    <t>REUNIÃO DA CÂMARA DE EADA DA ABRUEM</t>
  </si>
  <si>
    <t>FRANKLIN ANDRADE DE AGUIAR VASCONCELOS</t>
  </si>
  <si>
    <t>VISTORIA NO TERRENO DO AUDITÓRIO DE ARCOVERDE</t>
  </si>
  <si>
    <t>SERVIÇO</t>
  </si>
  <si>
    <t>ARCOVERDE</t>
  </si>
  <si>
    <t>NORAH HELENA DOS SANTOS NEVES</t>
  </si>
  <si>
    <t>MARIA DO SOCORRO DE MENDONCA CAVALCANTI</t>
  </si>
  <si>
    <t>2312239/2</t>
  </si>
  <si>
    <t>4</t>
  </si>
  <si>
    <t>3</t>
  </si>
  <si>
    <t>2</t>
  </si>
  <si>
    <t>2295121/01</t>
  </si>
  <si>
    <t>REITORA</t>
  </si>
  <si>
    <t>PRÓ REITOR DE GRADUAÇÃO</t>
  </si>
  <si>
    <t>PASSAGENS EXECUTADAS SEM A NECESSIDADE DE DIÁRIAS</t>
  </si>
  <si>
    <t>13305-1</t>
  </si>
  <si>
    <t>2300788/01</t>
  </si>
  <si>
    <t>2551438/03</t>
  </si>
  <si>
    <t>1473654/05</t>
  </si>
  <si>
    <t>4889-5</t>
  </si>
  <si>
    <t>3647560/02</t>
  </si>
  <si>
    <t>PRÓ REITOR DE PÓS GRADUAÇÃO</t>
  </si>
  <si>
    <t>13437-6 </t>
  </si>
  <si>
    <t>12241-6</t>
  </si>
  <si>
    <t>1317806/02</t>
  </si>
  <si>
    <t>ELENILTON MARQUES DE ARAUJO</t>
  </si>
  <si>
    <t>2549980/04</t>
  </si>
  <si>
    <t>TÉCNICO EM EDIFICAÇÕES</t>
  </si>
  <si>
    <t>LEVANTAMENTO DO PÁTIO DO BLOCO ( ÁREA QUE VAI PAVIMENTAR) E ALAMBRADO NO CAMPUS GARANHUNS</t>
  </si>
  <si>
    <t>GARANHUNS</t>
  </si>
  <si>
    <t>JOSE ROBERTO DE SOUZA CAVALCANTI</t>
  </si>
  <si>
    <t>228305/01</t>
  </si>
  <si>
    <t>VICE-REITOR</t>
  </si>
  <si>
    <t>PARTICIPAÇÃO NA COLAÇÃO DE GRAU  STRICTO SENSU NO CAMPUS GARANHUNS</t>
  </si>
  <si>
    <t>REUNIÃO</t>
  </si>
  <si>
    <t>PARTICIPACAO NA COLACAO DE GRAU STRICTU SENSU NO CAMPUS PETROLINA</t>
  </si>
  <si>
    <t>VIRGINIA PEREIRA DA SILVA DE AVILA</t>
  </si>
  <si>
    <t>Professor Associado</t>
  </si>
  <si>
    <t>LIANA FRANCA DOURADO BARRDAS</t>
  </si>
  <si>
    <t>Docente Adjunto</t>
  </si>
  <si>
    <t>PARTICIPAR DO VI COLÓQUIO DO GRUPO DE PESQUISA-HISTÓRIA DAS INSTITUIÇÕES E DOS INTELECTUAIS DA EDUCAÇÃO BRASILEIRA</t>
  </si>
  <si>
    <t>PARTICIPAR NO 18ª ENC NAC DE PESQUISADORES EM SERVIÇO SOCIAL(ENPESS)</t>
  </si>
  <si>
    <t>CE</t>
  </si>
  <si>
    <t>FORTALEZA</t>
  </si>
  <si>
    <t>DIÁRIAS EXECUTADAS SEM A NECESSIDADE DE EMISSÃO DE PASSAGENS</t>
  </si>
  <si>
    <t>PARTICIPAÇÃO EM REUNIÕES ADMINISTRATIVAS NOS CAMPI PETROLINA E OURICURI E COLAÇÃO DE GRAU DO CAMPUS SERRA TALHADA</t>
  </si>
  <si>
    <t>JACKSON RANIEL FLORENCIO DA SILVA</t>
  </si>
  <si>
    <t>Professor Assistente</t>
  </si>
  <si>
    <t>PARTICIPAÇÃO E APRESENTAÇÃO DE ARTIGO NO SIMPÓSIO BRASILEIRO DE INFORMATICA NA EDUCAÇÃO (SBIE)</t>
  </si>
  <si>
    <t>RJ</t>
  </si>
  <si>
    <t>RIO DE JANEIRO</t>
  </si>
  <si>
    <t>DEBORA AMORIM GOMES DA COSTA MACIEL</t>
  </si>
  <si>
    <t>11083-3</t>
  </si>
  <si>
    <t>Professor Adjunto</t>
  </si>
  <si>
    <t>MG</t>
  </si>
  <si>
    <t>MARIA DE FATIMA GOMES DA CRUZ</t>
  </si>
  <si>
    <t>7364-4</t>
  </si>
  <si>
    <t>PROFESSOR ASSOCIADO</t>
  </si>
  <si>
    <t>ENCONTRO NACIONAL DE DIDÁTICA E PRÁTICAS DE ENSINO(ENDIPE)</t>
  </si>
  <si>
    <t>PB</t>
  </si>
  <si>
    <t>JOAO PESSOA</t>
  </si>
  <si>
    <t>VOLMIR JOSE BRUTSCHER</t>
  </si>
  <si>
    <t>14394-4</t>
  </si>
  <si>
    <t>REUNIÃO DO FORPRED E DO XXVII ENCONTRO DE PESQUISA EDUC. DO NORDESTE(EPEN)</t>
  </si>
  <si>
    <t>SE</t>
  </si>
  <si>
    <t>ARACAJU</t>
  </si>
  <si>
    <t>DAVILA MARIA FEITOSA DA SILVA</t>
  </si>
  <si>
    <t>17734-2</t>
  </si>
  <si>
    <t>Anal. Téc. em Gestão Universitária - Bibliotecária</t>
  </si>
  <si>
    <t>30ª CONGRESSO BRASILEIRO DE BIBLIOTECONOMIA E DOCUMENTAÇÃO</t>
  </si>
  <si>
    <t>SERRA TALHADA</t>
  </si>
  <si>
    <t>ODALEA FEITOSA VIDAL</t>
  </si>
  <si>
    <t>13325-6</t>
  </si>
  <si>
    <t>JONATHAS DE PAULA CHAGURI</t>
  </si>
  <si>
    <t>14.679-0</t>
  </si>
  <si>
    <t>XII SIMPOSIO INTERNACIONAL DE GÊNEROS TEXTUAIS/DISCURSIVOS(XII SIGET)</t>
  </si>
  <si>
    <t>ADLENE SILVA ARANTES</t>
  </si>
  <si>
    <t>11.025-6</t>
  </si>
  <si>
    <t>Professora Associada</t>
  </si>
  <si>
    <t>XXVII-ENCONTRO DE PESQUISA EDUC. DO NORDESTE(EPEN)</t>
  </si>
  <si>
    <t>GABRIELLA DOMINGOS DE OLIVEIRA</t>
  </si>
  <si>
    <t>PALMARES</t>
  </si>
  <si>
    <t>12377295/01</t>
  </si>
  <si>
    <t>BELEM</t>
  </si>
  <si>
    <t>1</t>
  </si>
  <si>
    <t>PETROLINA / OURICURI</t>
  </si>
  <si>
    <t>PARTICIPAÇÃO NO XII SIMPÓSIO INTERNACIONAL DE GÊNEROS TEXTUAIS (SIGET), NA  UNIV. CATÓL. DE MINAS GERAIS - PUC/MG</t>
  </si>
  <si>
    <t>6</t>
  </si>
  <si>
    <t>SÃO CRISTOVÃO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</si>
</sst>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[$R$]#,##0.00"/>
    <numFmt numFmtId="165" formatCode="[$R$ -416]#,##0.00"/>
    <numFmt numFmtId="166" formatCode="&quot;R$&quot;\ #,##0.00"/>
    <numFmt numFmtId="167" formatCode="[$R$-416]\ #,##0.00"/>
  </numFmts>
  <fonts count="18">
    <font>
      <sz val="11"/>
      <color rgb="FF000000"/>
      <name val="Arial"/>
    </font>
    <font>
      <b/>
      <sz val="16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6"/>
      <color rgb="FFFFFFFF"/>
      <name val="Arial"/>
      <family val="2"/>
    </font>
    <font>
      <sz val="11"/>
      <color rgb="FF222222"/>
      <name val="Arial"/>
      <family val="2"/>
    </font>
    <font>
      <sz val="11"/>
      <color rgb="FF2A3243"/>
      <name val="Arial"/>
      <family val="2"/>
    </font>
    <font>
      <sz val="11"/>
      <color rgb="FF2C481F"/>
      <name val="Arial"/>
      <family val="2"/>
    </font>
    <font>
      <sz val="11"/>
      <color rgb="FF000000"/>
      <name val="Arial"/>
    </font>
    <font>
      <sz val="10"/>
      <color rgb="FF000000"/>
      <name val="Arial"/>
      <family val="2"/>
    </font>
    <font>
      <sz val="10"/>
      <color rgb="FF2A3243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5" fillId="0" borderId="0"/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165" fontId="5" fillId="3" borderId="6" xfId="0" applyNumberFormat="1" applyFont="1" applyFill="1" applyBorder="1" applyAlignment="1">
      <alignment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43" fontId="11" fillId="0" borderId="6" xfId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67" fontId="14" fillId="4" borderId="6" xfId="0" applyNumberFormat="1" applyFont="1" applyFill="1" applyBorder="1" applyAlignment="1">
      <alignment vertical="center"/>
    </xf>
    <xf numFmtId="166" fontId="14" fillId="4" borderId="6" xfId="0" applyNumberFormat="1" applyFont="1" applyFill="1" applyBorder="1" applyAlignment="1">
      <alignment vertical="center"/>
    </xf>
    <xf numFmtId="4" fontId="11" fillId="0" borderId="6" xfId="0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vertical="center" wrapText="1"/>
    </xf>
    <xf numFmtId="43" fontId="15" fillId="0" borderId="6" xfId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distributed" wrapText="1"/>
    </xf>
    <xf numFmtId="0" fontId="11" fillId="5" borderId="6" xfId="0" applyFont="1" applyFill="1" applyBorder="1" applyAlignment="1">
      <alignment horizontal="center" vertical="distributed" wrapText="1"/>
    </xf>
    <xf numFmtId="0" fontId="14" fillId="5" borderId="6" xfId="0" applyFont="1" applyFill="1" applyBorder="1" applyAlignment="1">
      <alignment horizontal="center" vertical="distributed" wrapText="1"/>
    </xf>
    <xf numFmtId="0" fontId="16" fillId="5" borderId="6" xfId="0" applyFont="1" applyFill="1" applyBorder="1" applyAlignment="1">
      <alignment horizontal="center" vertical="distributed" wrapText="1"/>
    </xf>
    <xf numFmtId="14" fontId="16" fillId="5" borderId="6" xfId="0" applyNumberFormat="1" applyFont="1" applyFill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4" fontId="16" fillId="5" borderId="6" xfId="0" applyNumberFormat="1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14" fillId="0" borderId="6" xfId="1" applyNumberFormat="1" applyFont="1" applyFill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165" fontId="11" fillId="3" borderId="6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distributed" wrapText="1"/>
    </xf>
    <xf numFmtId="0" fontId="11" fillId="0" borderId="6" xfId="0" applyFont="1" applyBorder="1" applyAlignment="1">
      <alignment horizontal="center" vertical="distributed" wrapText="1"/>
    </xf>
    <xf numFmtId="0" fontId="14" fillId="0" borderId="6" xfId="0" applyFont="1" applyBorder="1" applyAlignment="1">
      <alignment horizontal="center" vertical="distributed" wrapText="1"/>
    </xf>
    <xf numFmtId="0" fontId="16" fillId="0" borderId="6" xfId="0" applyFont="1" applyBorder="1" applyAlignment="1">
      <alignment horizontal="center" vertical="distributed" wrapText="1"/>
    </xf>
    <xf numFmtId="14" fontId="16" fillId="0" borderId="6" xfId="0" applyNumberFormat="1" applyFont="1" applyBorder="1" applyAlignment="1">
      <alignment horizontal="center" vertical="center"/>
    </xf>
    <xf numFmtId="43" fontId="15" fillId="0" borderId="6" xfId="1" applyFont="1" applyFill="1" applyBorder="1" applyAlignment="1">
      <alignment horizontal="right" vertical="center"/>
    </xf>
    <xf numFmtId="43" fontId="16" fillId="0" borderId="6" xfId="1" applyFont="1" applyFill="1" applyBorder="1" applyAlignment="1">
      <alignment horizontal="right" vertical="center"/>
    </xf>
    <xf numFmtId="165" fontId="11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4" fontId="11" fillId="7" borderId="6" xfId="0" applyNumberFormat="1" applyFont="1" applyFill="1" applyBorder="1" applyAlignment="1">
      <alignment horizontal="right" vertical="center" wrapText="1"/>
    </xf>
    <xf numFmtId="4" fontId="15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165" fontId="5" fillId="6" borderId="6" xfId="0" applyNumberFormat="1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 wrapText="1"/>
    </xf>
    <xf numFmtId="14" fontId="5" fillId="7" borderId="6" xfId="0" applyNumberFormat="1" applyFont="1" applyFill="1" applyBorder="1" applyAlignment="1">
      <alignment horizontal="center" vertical="center" wrapText="1"/>
    </xf>
    <xf numFmtId="4" fontId="5" fillId="7" borderId="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14" fontId="3" fillId="8" borderId="6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left" vertical="center" wrapText="1"/>
    </xf>
    <xf numFmtId="4" fontId="5" fillId="7" borderId="6" xfId="0" applyNumberFormat="1" applyFont="1" applyFill="1" applyBorder="1" applyAlignment="1">
      <alignment vertical="center" wrapText="1"/>
    </xf>
    <xf numFmtId="4" fontId="5" fillId="7" borderId="6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/>
    </xf>
    <xf numFmtId="4" fontId="3" fillId="8" borderId="6" xfId="0" applyNumberFormat="1" applyFont="1" applyFill="1" applyBorder="1" applyAlignment="1">
      <alignment vertical="center"/>
    </xf>
    <xf numFmtId="0" fontId="14" fillId="9" borderId="7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vertical="center" wrapText="1"/>
    </xf>
    <xf numFmtId="0" fontId="5" fillId="0" borderId="0" xfId="2"/>
    <xf numFmtId="0" fontId="4" fillId="2" borderId="5" xfId="2" applyFont="1" applyFill="1" applyBorder="1" applyAlignment="1">
      <alignment horizontal="center" vertical="center" wrapText="1"/>
    </xf>
    <xf numFmtId="164" fontId="4" fillId="2" borderId="5" xfId="2" applyNumberFormat="1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/>
    </xf>
    <xf numFmtId="4" fontId="5" fillId="0" borderId="0" xfId="2" applyNumberFormat="1" applyAlignment="1">
      <alignment horizontal="center"/>
    </xf>
    <xf numFmtId="0" fontId="5" fillId="0" borderId="0" xfId="2" applyAlignment="1">
      <alignment horizontal="center"/>
    </xf>
    <xf numFmtId="165" fontId="5" fillId="4" borderId="6" xfId="2" applyNumberFormat="1" applyFill="1" applyBorder="1" applyAlignment="1">
      <alignment horizontal="right" vertical="center" wrapText="1"/>
    </xf>
    <xf numFmtId="0" fontId="5" fillId="3" borderId="6" xfId="2" applyFill="1" applyBorder="1" applyAlignment="1">
      <alignment horizontal="center" vertical="center" wrapText="1"/>
    </xf>
    <xf numFmtId="0" fontId="5" fillId="3" borderId="6" xfId="2" applyFill="1" applyBorder="1" applyAlignment="1">
      <alignment vertical="center" wrapText="1"/>
    </xf>
    <xf numFmtId="0" fontId="5" fillId="5" borderId="6" xfId="2" applyFill="1" applyBorder="1" applyAlignment="1">
      <alignment horizontal="left" vertical="center"/>
    </xf>
    <xf numFmtId="0" fontId="3" fillId="0" borderId="6" xfId="2" applyFont="1" applyBorder="1" applyAlignment="1">
      <alignment horizontal="center" vertical="center"/>
    </xf>
    <xf numFmtId="0" fontId="3" fillId="5" borderId="6" xfId="2" applyFont="1" applyFill="1" applyBorder="1" applyAlignment="1">
      <alignment horizontal="center" vertical="center" wrapText="1"/>
    </xf>
    <xf numFmtId="0" fontId="5" fillId="5" borderId="6" xfId="2" applyFill="1" applyBorder="1" applyAlignment="1">
      <alignment horizontal="left" vertical="distributed" wrapText="1"/>
    </xf>
    <xf numFmtId="0" fontId="5" fillId="5" borderId="6" xfId="2" applyFill="1" applyBorder="1" applyAlignment="1">
      <alignment horizontal="center" vertical="distributed" wrapText="1"/>
    </xf>
    <xf numFmtId="0" fontId="2" fillId="5" borderId="6" xfId="2" applyFont="1" applyFill="1" applyBorder="1" applyAlignment="1">
      <alignment horizontal="center" vertical="distributed" wrapText="1"/>
    </xf>
    <xf numFmtId="0" fontId="3" fillId="5" borderId="6" xfId="2" applyFont="1" applyFill="1" applyBorder="1" applyAlignment="1">
      <alignment horizontal="center" vertical="distributed" wrapText="1"/>
    </xf>
    <xf numFmtId="14" fontId="3" fillId="5" borderId="6" xfId="2" applyNumberFormat="1" applyFont="1" applyFill="1" applyBorder="1" applyAlignment="1">
      <alignment horizontal="center" vertical="center"/>
    </xf>
    <xf numFmtId="4" fontId="7" fillId="0" borderId="6" xfId="2" applyNumberFormat="1" applyFont="1" applyBorder="1" applyAlignment="1">
      <alignment horizontal="center" vertical="center"/>
    </xf>
    <xf numFmtId="4" fontId="3" fillId="5" borderId="6" xfId="2" applyNumberFormat="1" applyFont="1" applyFill="1" applyBorder="1" applyAlignment="1">
      <alignment horizontal="center" vertical="center"/>
    </xf>
    <xf numFmtId="4" fontId="5" fillId="3" borderId="6" xfId="2" applyNumberFormat="1" applyFill="1" applyBorder="1" applyAlignment="1">
      <alignment horizontal="center" vertical="center" wrapText="1"/>
    </xf>
    <xf numFmtId="165" fontId="5" fillId="3" borderId="6" xfId="2" applyNumberFormat="1" applyFill="1" applyBorder="1" applyAlignment="1">
      <alignment horizontal="center" vertical="center" wrapText="1"/>
    </xf>
    <xf numFmtId="165" fontId="5" fillId="4" borderId="6" xfId="2" applyNumberFormat="1" applyFill="1" applyBorder="1" applyAlignment="1">
      <alignment vertical="center" wrapText="1"/>
    </xf>
    <xf numFmtId="49" fontId="5" fillId="0" borderId="6" xfId="2" applyNumberFormat="1" applyBorder="1" applyAlignment="1">
      <alignment horizontal="center" vertical="center" wrapText="1"/>
    </xf>
    <xf numFmtId="165" fontId="5" fillId="3" borderId="6" xfId="2" applyNumberFormat="1" applyFill="1" applyBorder="1" applyAlignment="1">
      <alignment horizontal="right" vertical="center" wrapText="1"/>
    </xf>
    <xf numFmtId="0" fontId="5" fillId="0" borderId="6" xfId="2" applyBorder="1" applyAlignment="1">
      <alignment horizontal="center" vertical="center" wrapText="1"/>
    </xf>
    <xf numFmtId="0" fontId="5" fillId="0" borderId="6" xfId="2" applyBorder="1" applyAlignment="1">
      <alignment vertical="center" wrapText="1"/>
    </xf>
    <xf numFmtId="0" fontId="8" fillId="0" borderId="6" xfId="2" applyFont="1" applyBorder="1" applyAlignment="1">
      <alignment horizontal="center" vertical="center" wrapText="1"/>
    </xf>
    <xf numFmtId="14" fontId="5" fillId="0" borderId="6" xfId="2" applyNumberFormat="1" applyBorder="1" applyAlignment="1">
      <alignment horizontal="center" vertical="center" wrapText="1"/>
    </xf>
    <xf numFmtId="0" fontId="7" fillId="0" borderId="6" xfId="2" applyFont="1" applyBorder="1" applyAlignment="1">
      <alignment horizontal="right" vertical="center" wrapText="1"/>
    </xf>
    <xf numFmtId="0" fontId="5" fillId="0" borderId="6" xfId="2" applyBorder="1" applyAlignment="1">
      <alignment horizontal="right" vertical="center" wrapText="1"/>
    </xf>
    <xf numFmtId="4" fontId="5" fillId="0" borderId="6" xfId="2" applyNumberFormat="1" applyBorder="1" applyAlignment="1">
      <alignment horizontal="right" vertical="center" wrapText="1"/>
    </xf>
    <xf numFmtId="165" fontId="5" fillId="0" borderId="6" xfId="2" applyNumberFormat="1" applyBorder="1" applyAlignment="1">
      <alignment horizontal="right" vertical="center" wrapText="1"/>
    </xf>
    <xf numFmtId="4" fontId="5" fillId="0" borderId="6" xfId="2" applyNumberFormat="1" applyBorder="1" applyAlignment="1">
      <alignment horizontal="center" vertical="center" wrapText="1"/>
    </xf>
    <xf numFmtId="4" fontId="7" fillId="0" borderId="6" xfId="2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/>
    </xf>
    <xf numFmtId="14" fontId="7" fillId="0" borderId="6" xfId="2" applyNumberFormat="1" applyFont="1" applyBorder="1" applyAlignment="1">
      <alignment horizontal="right" vertical="center" wrapText="1"/>
    </xf>
    <xf numFmtId="0" fontId="5" fillId="0" borderId="6" xfId="2" applyBorder="1" applyAlignment="1">
      <alignment horizontal="left" vertical="center" wrapText="1"/>
    </xf>
    <xf numFmtId="0" fontId="3" fillId="0" borderId="6" xfId="2" applyFont="1" applyBorder="1" applyAlignment="1">
      <alignment horizontal="center" vertical="center" wrapText="1"/>
    </xf>
    <xf numFmtId="0" fontId="5" fillId="0" borderId="6" xfId="2" applyBorder="1" applyAlignment="1">
      <alignment horizontal="center" vertical="distributed" wrapText="1"/>
    </xf>
    <xf numFmtId="0" fontId="2" fillId="0" borderId="6" xfId="2" applyFont="1" applyBorder="1" applyAlignment="1">
      <alignment horizontal="center" vertical="distributed" wrapText="1"/>
    </xf>
    <xf numFmtId="0" fontId="3" fillId="0" borderId="6" xfId="2" applyFont="1" applyBorder="1" applyAlignment="1">
      <alignment horizontal="center" vertical="distributed" wrapText="1"/>
    </xf>
    <xf numFmtId="14" fontId="3" fillId="0" borderId="6" xfId="2" applyNumberFormat="1" applyFont="1" applyBorder="1" applyAlignment="1">
      <alignment horizontal="center" vertical="center"/>
    </xf>
    <xf numFmtId="4" fontId="7" fillId="0" borderId="6" xfId="2" applyNumberFormat="1" applyFont="1" applyBorder="1" applyAlignment="1">
      <alignment horizontal="right" vertical="center"/>
    </xf>
    <xf numFmtId="4" fontId="3" fillId="0" borderId="6" xfId="2" applyNumberFormat="1" applyFont="1" applyBorder="1" applyAlignment="1">
      <alignment horizontal="right" vertical="center"/>
    </xf>
    <xf numFmtId="0" fontId="2" fillId="0" borderId="0" xfId="2" applyFont="1" applyAlignment="1">
      <alignment horizontal="left"/>
    </xf>
    <xf numFmtId="0" fontId="5" fillId="0" borderId="0" xfId="2" applyAlignment="1">
      <alignment horizontal="left"/>
    </xf>
    <xf numFmtId="165" fontId="5" fillId="6" borderId="6" xfId="2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4" fontId="4" fillId="2" borderId="0" xfId="0" applyNumberFormat="1" applyFont="1" applyFill="1" applyAlignment="1">
      <alignment wrapText="1"/>
    </xf>
    <xf numFmtId="0" fontId="5" fillId="0" borderId="0" xfId="0" applyFont="1"/>
    <xf numFmtId="0" fontId="3" fillId="3" borderId="3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164" fontId="4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" fontId="4" fillId="2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0" fillId="0" borderId="4" xfId="0" applyBorder="1"/>
    <xf numFmtId="0" fontId="6" fillId="2" borderId="4" xfId="0" applyFont="1" applyFill="1" applyBorder="1"/>
    <xf numFmtId="0" fontId="3" fillId="0" borderId="3" xfId="2" applyFont="1" applyBorder="1" applyAlignment="1">
      <alignment wrapText="1"/>
    </xf>
    <xf numFmtId="0" fontId="2" fillId="0" borderId="1" xfId="2" applyFont="1" applyBorder="1"/>
    <xf numFmtId="0" fontId="2" fillId="0" borderId="2" xfId="2" applyFont="1" applyBorder="1"/>
    <xf numFmtId="164" fontId="4" fillId="2" borderId="4" xfId="2" applyNumberFormat="1" applyFont="1" applyFill="1" applyBorder="1" applyAlignment="1">
      <alignment horizontal="center" vertical="center" wrapText="1"/>
    </xf>
    <xf numFmtId="0" fontId="2" fillId="0" borderId="4" xfId="2" applyFont="1" applyBorder="1"/>
    <xf numFmtId="0" fontId="4" fillId="2" borderId="4" xfId="2" applyFont="1" applyFill="1" applyBorder="1" applyAlignment="1">
      <alignment horizontal="center" vertical="center" wrapText="1"/>
    </xf>
    <xf numFmtId="0" fontId="2" fillId="0" borderId="5" xfId="2" applyFont="1" applyBorder="1"/>
    <xf numFmtId="0" fontId="5" fillId="3" borderId="6" xfId="2" applyFill="1" applyBorder="1" applyAlignment="1">
      <alignment horizontal="center" vertical="center" wrapText="1"/>
    </xf>
    <xf numFmtId="4" fontId="4" fillId="2" borderId="0" xfId="2" applyNumberFormat="1" applyFont="1" applyFill="1" applyAlignment="1">
      <alignment wrapText="1"/>
    </xf>
    <xf numFmtId="0" fontId="5" fillId="0" borderId="0" xfId="2"/>
    <xf numFmtId="4" fontId="4" fillId="2" borderId="4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3" fillId="3" borderId="3" xfId="2" applyFont="1" applyFill="1" applyBorder="1" applyAlignment="1">
      <alignment wrapText="1"/>
    </xf>
    <xf numFmtId="0" fontId="1" fillId="0" borderId="4" xfId="2" applyFont="1" applyBorder="1" applyAlignment="1">
      <alignment horizontal="left" wrapText="1"/>
    </xf>
    <xf numFmtId="0" fontId="5" fillId="0" borderId="4" xfId="2" applyBorder="1"/>
    <xf numFmtId="0" fontId="6" fillId="2" borderId="4" xfId="2" applyFont="1" applyFill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  <colors>
    <mruColors>
      <color rgb="FFB7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177800</xdr:rowOff>
    </xdr:from>
    <xdr:ext cx="495300" cy="444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77800"/>
          <a:ext cx="495300" cy="444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0</xdr:row>
      <xdr:rowOff>76200</xdr:rowOff>
    </xdr:from>
    <xdr:ext cx="508000" cy="5080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DCAB1CA-C154-4FAB-BC42-027903B2E8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0" y="76200"/>
          <a:ext cx="508000" cy="508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83344</xdr:colOff>
      <xdr:row>0</xdr:row>
      <xdr:rowOff>71437</xdr:rowOff>
    </xdr:from>
    <xdr:ext cx="559594" cy="547686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4" y="71437"/>
          <a:ext cx="559594" cy="54768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"/>
  <sheetViews>
    <sheetView workbookViewId="0">
      <selection activeCell="A7" sqref="A7"/>
    </sheetView>
  </sheetViews>
  <sheetFormatPr defaultRowHeight="14.25"/>
  <cols>
    <col min="2" max="2" width="6.5" customWidth="1"/>
    <col min="3" max="3" width="18.25" customWidth="1"/>
    <col min="4" max="4" width="11.5" customWidth="1"/>
    <col min="5" max="5" width="15.625" customWidth="1"/>
    <col min="6" max="6" width="27.375" customWidth="1"/>
    <col min="7" max="7" width="11.125" bestFit="1" customWidth="1"/>
    <col min="8" max="8" width="5.75" customWidth="1"/>
    <col min="9" max="9" width="10.5" customWidth="1"/>
    <col min="10" max="10" width="6.25" customWidth="1"/>
    <col min="11" max="11" width="14" customWidth="1"/>
    <col min="12" max="13" width="11.125" bestFit="1" customWidth="1"/>
    <col min="14" max="14" width="9" style="3" customWidth="1"/>
    <col min="15" max="15" width="11.375" style="2" customWidth="1"/>
    <col min="16" max="16" width="12.75" bestFit="1" customWidth="1"/>
    <col min="17" max="17" width="6.125" customWidth="1"/>
    <col min="19" max="19" width="5.5" customWidth="1"/>
    <col min="21" max="21" width="6.25" customWidth="1"/>
    <col min="22" max="22" width="11" customWidth="1"/>
    <col min="23" max="23" width="11.875" customWidth="1"/>
    <col min="24" max="24" width="12.875" customWidth="1"/>
  </cols>
  <sheetData>
    <row r="1" spans="1:24" ht="21" thickBot="1">
      <c r="A1" s="143"/>
      <c r="B1" s="145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r="2" spans="1:24" ht="21" thickBot="1">
      <c r="A2" s="144"/>
      <c r="B2" s="145" t="s">
        <v>61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4" ht="21" thickBot="1">
      <c r="A3" s="144"/>
      <c r="B3" s="145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r="4" spans="1:24" ht="15" thickBot="1">
      <c r="A4" s="136" t="s">
        <v>2</v>
      </c>
      <c r="B4" s="137"/>
      <c r="C4" s="136" t="s">
        <v>3</v>
      </c>
      <c r="D4" s="137"/>
      <c r="E4" s="137"/>
      <c r="F4" s="136" t="s">
        <v>4</v>
      </c>
      <c r="G4" s="137"/>
      <c r="H4" s="137"/>
      <c r="I4" s="137"/>
      <c r="J4" s="137"/>
      <c r="K4" s="137"/>
      <c r="L4" s="137"/>
      <c r="M4" s="137"/>
      <c r="N4" s="136" t="s">
        <v>5</v>
      </c>
      <c r="O4" s="137"/>
      <c r="P4" s="137"/>
      <c r="Q4" s="136" t="s">
        <v>6</v>
      </c>
      <c r="R4" s="137"/>
      <c r="S4" s="137"/>
      <c r="T4" s="137"/>
      <c r="U4" s="137"/>
      <c r="V4" s="137"/>
      <c r="W4" s="136" t="s">
        <v>7</v>
      </c>
      <c r="X4" s="136" t="s">
        <v>8</v>
      </c>
    </row>
    <row r="5" spans="1:24" ht="15" thickBot="1">
      <c r="A5" s="136" t="s">
        <v>9</v>
      </c>
      <c r="B5" s="136" t="s">
        <v>10</v>
      </c>
      <c r="C5" s="136" t="s">
        <v>11</v>
      </c>
      <c r="D5" s="136" t="s">
        <v>12</v>
      </c>
      <c r="E5" s="136" t="s">
        <v>68</v>
      </c>
      <c r="F5" s="136" t="s">
        <v>13</v>
      </c>
      <c r="G5" s="136" t="s">
        <v>14</v>
      </c>
      <c r="H5" s="136" t="s">
        <v>15</v>
      </c>
      <c r="I5" s="137"/>
      <c r="J5" s="138" t="s">
        <v>16</v>
      </c>
      <c r="K5" s="137"/>
      <c r="L5" s="136" t="s">
        <v>17</v>
      </c>
      <c r="M5" s="136" t="s">
        <v>18</v>
      </c>
      <c r="N5" s="140" t="s">
        <v>19</v>
      </c>
      <c r="O5" s="138" t="s">
        <v>20</v>
      </c>
      <c r="P5" s="138" t="s">
        <v>21</v>
      </c>
      <c r="Q5" s="138" t="s">
        <v>22</v>
      </c>
      <c r="R5" s="137"/>
      <c r="S5" s="138" t="s">
        <v>23</v>
      </c>
      <c r="T5" s="137"/>
      <c r="U5" s="136" t="s">
        <v>24</v>
      </c>
      <c r="V5" s="138" t="s">
        <v>25</v>
      </c>
      <c r="W5" s="137"/>
      <c r="X5" s="137"/>
    </row>
    <row r="6" spans="1:24" ht="60">
      <c r="A6" s="139"/>
      <c r="B6" s="139"/>
      <c r="C6" s="139"/>
      <c r="D6" s="139"/>
      <c r="E6" s="139"/>
      <c r="F6" s="139"/>
      <c r="G6" s="139"/>
      <c r="H6" s="4" t="s">
        <v>26</v>
      </c>
      <c r="I6" s="4" t="s">
        <v>27</v>
      </c>
      <c r="J6" s="4" t="s">
        <v>28</v>
      </c>
      <c r="K6" s="5" t="s">
        <v>29</v>
      </c>
      <c r="L6" s="139"/>
      <c r="M6" s="139"/>
      <c r="N6" s="141"/>
      <c r="O6" s="142"/>
      <c r="P6" s="139"/>
      <c r="Q6" s="4" t="s">
        <v>30</v>
      </c>
      <c r="R6" s="5" t="s">
        <v>31</v>
      </c>
      <c r="S6" s="4" t="s">
        <v>32</v>
      </c>
      <c r="T6" s="5" t="s">
        <v>33</v>
      </c>
      <c r="U6" s="139"/>
      <c r="V6" s="139"/>
      <c r="W6" s="139"/>
      <c r="X6" s="139"/>
    </row>
    <row r="7" spans="1:24" ht="64.5" customHeight="1">
      <c r="A7" s="13" t="s">
        <v>62</v>
      </c>
      <c r="B7" s="13" t="s">
        <v>62</v>
      </c>
      <c r="C7" s="14" t="s">
        <v>89</v>
      </c>
      <c r="D7" s="46" t="s">
        <v>158</v>
      </c>
      <c r="E7" s="13" t="s">
        <v>64</v>
      </c>
      <c r="F7" s="14" t="s">
        <v>115</v>
      </c>
      <c r="G7" s="15" t="s">
        <v>4</v>
      </c>
      <c r="H7" s="13" t="s">
        <v>65</v>
      </c>
      <c r="I7" s="13" t="s">
        <v>66</v>
      </c>
      <c r="J7" s="13" t="s">
        <v>73</v>
      </c>
      <c r="K7" s="13" t="s">
        <v>74</v>
      </c>
      <c r="L7" s="16">
        <v>45594</v>
      </c>
      <c r="M7" s="16">
        <v>45594</v>
      </c>
      <c r="N7" s="17">
        <v>1757.14</v>
      </c>
      <c r="O7" s="17">
        <v>1757.14</v>
      </c>
      <c r="P7" s="18">
        <f>N7+O7</f>
        <v>3514.28</v>
      </c>
      <c r="Q7" s="19"/>
      <c r="R7" s="42"/>
      <c r="S7" s="19"/>
      <c r="T7" s="20"/>
      <c r="U7" s="39"/>
      <c r="V7" s="21">
        <f>(Q7*R7)+(S7*T7)</f>
        <v>0</v>
      </c>
      <c r="W7" s="22">
        <f>P7+V7</f>
        <v>3514.28</v>
      </c>
      <c r="X7" s="60" t="s">
        <v>157</v>
      </c>
    </row>
    <row r="8" spans="1:24" s="1" customFormat="1" ht="51">
      <c r="A8" s="13" t="s">
        <v>62</v>
      </c>
      <c r="B8" s="13" t="s">
        <v>62</v>
      </c>
      <c r="C8" s="14" t="s">
        <v>90</v>
      </c>
      <c r="D8" s="46" t="s">
        <v>163</v>
      </c>
      <c r="E8" s="13" t="s">
        <v>64</v>
      </c>
      <c r="F8" s="14" t="s">
        <v>91</v>
      </c>
      <c r="G8" s="15" t="s">
        <v>4</v>
      </c>
      <c r="H8" s="13" t="s">
        <v>65</v>
      </c>
      <c r="I8" s="13" t="s">
        <v>66</v>
      </c>
      <c r="J8" s="13" t="s">
        <v>92</v>
      </c>
      <c r="K8" s="13" t="s">
        <v>77</v>
      </c>
      <c r="L8" s="16">
        <v>45572</v>
      </c>
      <c r="M8" s="16">
        <v>45577</v>
      </c>
      <c r="N8" s="25">
        <f>1374.31/2</f>
        <v>687.15499999999997</v>
      </c>
      <c r="O8" s="25">
        <f>1374.31/2</f>
        <v>687.15499999999997</v>
      </c>
      <c r="P8" s="18">
        <f t="shared" ref="P8:P18" si="0">N8+O8</f>
        <v>1374.31</v>
      </c>
      <c r="Q8" s="13">
        <v>5</v>
      </c>
      <c r="R8" s="43">
        <v>332.08</v>
      </c>
      <c r="S8" s="23"/>
      <c r="T8" s="41"/>
      <c r="U8" s="39">
        <f t="shared" ref="U8:U17" si="1">Q8+S8</f>
        <v>5</v>
      </c>
      <c r="V8" s="21">
        <f t="shared" ref="V8:V19" si="2">(Q8*R8)+(S8*T8)</f>
        <v>1660.3999999999999</v>
      </c>
      <c r="W8" s="22">
        <f t="shared" ref="W8:W19" si="3">P8+V8</f>
        <v>3034.71</v>
      </c>
      <c r="X8" s="6"/>
    </row>
    <row r="9" spans="1:24" ht="63.75">
      <c r="A9" s="13" t="s">
        <v>62</v>
      </c>
      <c r="B9" s="13" t="s">
        <v>62</v>
      </c>
      <c r="C9" s="14" t="s">
        <v>93</v>
      </c>
      <c r="D9" s="13" t="s">
        <v>63</v>
      </c>
      <c r="E9" s="13" t="s">
        <v>64</v>
      </c>
      <c r="F9" s="14" t="s">
        <v>94</v>
      </c>
      <c r="G9" s="15" t="s">
        <v>4</v>
      </c>
      <c r="H9" s="13" t="s">
        <v>65</v>
      </c>
      <c r="I9" s="13" t="s">
        <v>66</v>
      </c>
      <c r="J9" s="13" t="s">
        <v>88</v>
      </c>
      <c r="K9" s="13" t="s">
        <v>95</v>
      </c>
      <c r="L9" s="16">
        <v>45585</v>
      </c>
      <c r="M9" s="16">
        <v>45588</v>
      </c>
      <c r="N9" s="17">
        <v>1155.8900000000001</v>
      </c>
      <c r="O9" s="17">
        <v>1155.8800000000001</v>
      </c>
      <c r="P9" s="18">
        <f t="shared" si="0"/>
        <v>2311.7700000000004</v>
      </c>
      <c r="Q9" s="13"/>
      <c r="R9" s="43"/>
      <c r="S9" s="23"/>
      <c r="T9" s="24"/>
      <c r="U9" s="39"/>
      <c r="V9" s="21">
        <f t="shared" si="2"/>
        <v>0</v>
      </c>
      <c r="W9" s="22">
        <f t="shared" si="3"/>
        <v>2311.7700000000004</v>
      </c>
      <c r="X9" s="60" t="s">
        <v>157</v>
      </c>
    </row>
    <row r="10" spans="1:24" ht="63.75">
      <c r="A10" s="13" t="s">
        <v>62</v>
      </c>
      <c r="B10" s="13" t="s">
        <v>62</v>
      </c>
      <c r="C10" s="14" t="s">
        <v>96</v>
      </c>
      <c r="D10" s="13" t="s">
        <v>63</v>
      </c>
      <c r="E10" s="13" t="s">
        <v>64</v>
      </c>
      <c r="F10" s="14" t="s">
        <v>97</v>
      </c>
      <c r="G10" s="15" t="s">
        <v>4</v>
      </c>
      <c r="H10" s="13" t="s">
        <v>65</v>
      </c>
      <c r="I10" s="13" t="s">
        <v>66</v>
      </c>
      <c r="J10" s="13" t="s">
        <v>98</v>
      </c>
      <c r="K10" s="13" t="s">
        <v>99</v>
      </c>
      <c r="L10" s="16">
        <v>45587</v>
      </c>
      <c r="M10" s="16">
        <v>45591</v>
      </c>
      <c r="N10" s="17">
        <v>2904.64</v>
      </c>
      <c r="O10" s="17">
        <v>2904.64</v>
      </c>
      <c r="P10" s="18">
        <f t="shared" si="0"/>
        <v>5809.28</v>
      </c>
      <c r="Q10" s="13"/>
      <c r="R10" s="43"/>
      <c r="S10" s="23"/>
      <c r="T10" s="24"/>
      <c r="U10" s="39"/>
      <c r="V10" s="21">
        <f t="shared" si="2"/>
        <v>0</v>
      </c>
      <c r="W10" s="22">
        <f t="shared" si="3"/>
        <v>5809.28</v>
      </c>
      <c r="X10" s="60" t="s">
        <v>157</v>
      </c>
    </row>
    <row r="11" spans="1:24" ht="76.5">
      <c r="A11" s="13" t="s">
        <v>62</v>
      </c>
      <c r="B11" s="13" t="s">
        <v>62</v>
      </c>
      <c r="C11" s="14" t="s">
        <v>100</v>
      </c>
      <c r="D11" s="13" t="s">
        <v>63</v>
      </c>
      <c r="E11" s="13" t="s">
        <v>64</v>
      </c>
      <c r="F11" s="14" t="s">
        <v>101</v>
      </c>
      <c r="G11" s="15" t="s">
        <v>4</v>
      </c>
      <c r="H11" s="13" t="s">
        <v>102</v>
      </c>
      <c r="I11" s="13" t="s">
        <v>103</v>
      </c>
      <c r="J11" s="13" t="s">
        <v>65</v>
      </c>
      <c r="K11" s="13" t="s">
        <v>66</v>
      </c>
      <c r="L11" s="16">
        <v>45585</v>
      </c>
      <c r="M11" s="16">
        <v>45590</v>
      </c>
      <c r="N11" s="25">
        <v>1512.96</v>
      </c>
      <c r="O11" s="17">
        <v>1402.44</v>
      </c>
      <c r="P11" s="18">
        <f t="shared" si="0"/>
        <v>2915.4</v>
      </c>
      <c r="Q11" s="13"/>
      <c r="R11" s="43"/>
      <c r="S11" s="23"/>
      <c r="T11" s="24"/>
      <c r="U11" s="39"/>
      <c r="V11" s="21">
        <f t="shared" si="2"/>
        <v>0</v>
      </c>
      <c r="W11" s="22">
        <f t="shared" si="3"/>
        <v>2915.4</v>
      </c>
      <c r="X11" s="60" t="s">
        <v>157</v>
      </c>
    </row>
    <row r="12" spans="1:24" ht="25.5">
      <c r="A12" s="13" t="s">
        <v>62</v>
      </c>
      <c r="B12" s="13" t="s">
        <v>62</v>
      </c>
      <c r="C12" s="14" t="s">
        <v>104</v>
      </c>
      <c r="D12" s="13" t="s">
        <v>162</v>
      </c>
      <c r="E12" s="13" t="s">
        <v>64</v>
      </c>
      <c r="F12" s="14" t="s">
        <v>105</v>
      </c>
      <c r="G12" s="15" t="s">
        <v>4</v>
      </c>
      <c r="H12" s="13" t="s">
        <v>65</v>
      </c>
      <c r="I12" s="13" t="s">
        <v>66</v>
      </c>
      <c r="J12" s="13" t="s">
        <v>71</v>
      </c>
      <c r="K12" s="13" t="s">
        <v>72</v>
      </c>
      <c r="L12" s="16">
        <v>45566</v>
      </c>
      <c r="M12" s="16">
        <v>45569</v>
      </c>
      <c r="N12" s="17">
        <v>1303.97</v>
      </c>
      <c r="O12" s="17">
        <v>1303.97</v>
      </c>
      <c r="P12" s="18">
        <f t="shared" si="0"/>
        <v>2607.94</v>
      </c>
      <c r="Q12" s="13">
        <v>3</v>
      </c>
      <c r="R12" s="43">
        <v>332.08</v>
      </c>
      <c r="S12" s="45"/>
      <c r="T12" s="24"/>
      <c r="U12" s="39" t="s">
        <v>152</v>
      </c>
      <c r="V12" s="21">
        <f t="shared" si="2"/>
        <v>996.24</v>
      </c>
      <c r="W12" s="22">
        <f t="shared" si="3"/>
        <v>3604.1800000000003</v>
      </c>
      <c r="X12" s="8"/>
    </row>
    <row r="13" spans="1:24" ht="25.5">
      <c r="A13" s="13" t="s">
        <v>62</v>
      </c>
      <c r="B13" s="13" t="s">
        <v>62</v>
      </c>
      <c r="C13" s="14" t="s">
        <v>83</v>
      </c>
      <c r="D13" s="13" t="s">
        <v>150</v>
      </c>
      <c r="E13" s="13" t="s">
        <v>156</v>
      </c>
      <c r="F13" s="14" t="s">
        <v>106</v>
      </c>
      <c r="G13" s="15" t="s">
        <v>4</v>
      </c>
      <c r="H13" s="13" t="s">
        <v>65</v>
      </c>
      <c r="I13" s="13" t="s">
        <v>66</v>
      </c>
      <c r="J13" s="13" t="s">
        <v>107</v>
      </c>
      <c r="K13" s="13" t="s">
        <v>108</v>
      </c>
      <c r="L13" s="16">
        <v>45595</v>
      </c>
      <c r="M13" s="16">
        <v>45598</v>
      </c>
      <c r="N13" s="17">
        <v>1469.17</v>
      </c>
      <c r="O13" s="17">
        <v>1469.17</v>
      </c>
      <c r="P13" s="18">
        <f t="shared" si="0"/>
        <v>2938.34</v>
      </c>
      <c r="Q13" s="13">
        <v>3</v>
      </c>
      <c r="R13" s="43">
        <v>313.27999999999997</v>
      </c>
      <c r="S13" s="45"/>
      <c r="T13" s="24"/>
      <c r="U13" s="39" t="s">
        <v>152</v>
      </c>
      <c r="V13" s="21">
        <f t="shared" si="2"/>
        <v>939.83999999999992</v>
      </c>
      <c r="W13" s="22">
        <f t="shared" si="3"/>
        <v>3878.1800000000003</v>
      </c>
      <c r="X13" s="8"/>
    </row>
    <row r="14" spans="1:24" ht="38.25">
      <c r="A14" s="13" t="s">
        <v>62</v>
      </c>
      <c r="B14" s="13" t="s">
        <v>62</v>
      </c>
      <c r="C14" s="14" t="s">
        <v>84</v>
      </c>
      <c r="D14" s="46" t="s">
        <v>154</v>
      </c>
      <c r="E14" s="13" t="s">
        <v>155</v>
      </c>
      <c r="F14" s="14" t="s">
        <v>85</v>
      </c>
      <c r="G14" s="13" t="s">
        <v>4</v>
      </c>
      <c r="H14" s="13" t="s">
        <v>65</v>
      </c>
      <c r="I14" s="13" t="s">
        <v>66</v>
      </c>
      <c r="J14" s="13" t="s">
        <v>86</v>
      </c>
      <c r="K14" s="13" t="s">
        <v>87</v>
      </c>
      <c r="L14" s="16">
        <v>45588</v>
      </c>
      <c r="M14" s="16">
        <v>45591</v>
      </c>
      <c r="N14" s="57">
        <v>1457.44</v>
      </c>
      <c r="O14" s="56">
        <v>1734.68</v>
      </c>
      <c r="P14" s="18">
        <f t="shared" si="0"/>
        <v>3192.12</v>
      </c>
      <c r="Q14" s="13">
        <v>3</v>
      </c>
      <c r="R14" s="43">
        <v>424.22</v>
      </c>
      <c r="S14" s="45"/>
      <c r="T14" s="24"/>
      <c r="U14" s="39" t="s">
        <v>152</v>
      </c>
      <c r="V14" s="21">
        <f t="shared" si="2"/>
        <v>1272.6600000000001</v>
      </c>
      <c r="W14" s="22">
        <f t="shared" si="3"/>
        <v>4464.78</v>
      </c>
      <c r="X14" s="8"/>
    </row>
    <row r="15" spans="1:24" ht="38.25">
      <c r="A15" s="13" t="s">
        <v>62</v>
      </c>
      <c r="B15" s="13" t="s">
        <v>62</v>
      </c>
      <c r="C15" s="14" t="s">
        <v>109</v>
      </c>
      <c r="D15" s="46">
        <v>129054</v>
      </c>
      <c r="E15" s="13" t="s">
        <v>64</v>
      </c>
      <c r="F15" s="14" t="s">
        <v>85</v>
      </c>
      <c r="G15" s="15" t="s">
        <v>4</v>
      </c>
      <c r="H15" s="13" t="s">
        <v>65</v>
      </c>
      <c r="I15" s="13" t="s">
        <v>66</v>
      </c>
      <c r="J15" s="13" t="s">
        <v>86</v>
      </c>
      <c r="K15" s="13" t="s">
        <v>87</v>
      </c>
      <c r="L15" s="16">
        <v>45588</v>
      </c>
      <c r="M15" s="16">
        <v>45591</v>
      </c>
      <c r="N15" s="25">
        <v>1899.83</v>
      </c>
      <c r="O15" s="17">
        <v>2909.46</v>
      </c>
      <c r="P15" s="18">
        <f t="shared" si="0"/>
        <v>4809.29</v>
      </c>
      <c r="Q15" s="13">
        <v>3</v>
      </c>
      <c r="R15" s="43">
        <v>313.27999999999997</v>
      </c>
      <c r="S15" s="45"/>
      <c r="T15" s="24"/>
      <c r="U15" s="39" t="s">
        <v>152</v>
      </c>
      <c r="V15" s="21">
        <f t="shared" si="2"/>
        <v>939.83999999999992</v>
      </c>
      <c r="W15" s="22">
        <f t="shared" si="3"/>
        <v>5749.13</v>
      </c>
      <c r="X15" s="8"/>
    </row>
    <row r="16" spans="1:24" ht="38.25">
      <c r="A16" s="13" t="s">
        <v>62</v>
      </c>
      <c r="B16" s="13" t="s">
        <v>62</v>
      </c>
      <c r="C16" s="14" t="s">
        <v>110</v>
      </c>
      <c r="D16" s="46" t="s">
        <v>159</v>
      </c>
      <c r="E16" s="13" t="s">
        <v>64</v>
      </c>
      <c r="F16" s="14" t="s">
        <v>85</v>
      </c>
      <c r="G16" s="15" t="s">
        <v>4</v>
      </c>
      <c r="H16" s="13" t="s">
        <v>65</v>
      </c>
      <c r="I16" s="13" t="s">
        <v>66</v>
      </c>
      <c r="J16" s="13" t="s">
        <v>86</v>
      </c>
      <c r="K16" s="13" t="s">
        <v>87</v>
      </c>
      <c r="L16" s="16">
        <v>45588</v>
      </c>
      <c r="M16" s="16">
        <v>45591</v>
      </c>
      <c r="N16" s="25">
        <v>1899.83</v>
      </c>
      <c r="O16" s="17">
        <v>2909.46</v>
      </c>
      <c r="P16" s="18">
        <f t="shared" si="0"/>
        <v>4809.29</v>
      </c>
      <c r="Q16" s="13">
        <v>3</v>
      </c>
      <c r="R16" s="43">
        <v>313.27999999999997</v>
      </c>
      <c r="S16" s="45">
        <v>1</v>
      </c>
      <c r="T16" s="24">
        <v>94</v>
      </c>
      <c r="U16" s="39" t="s">
        <v>151</v>
      </c>
      <c r="V16" s="21">
        <f t="shared" si="2"/>
        <v>1033.8399999999999</v>
      </c>
      <c r="W16" s="22">
        <f t="shared" si="3"/>
        <v>5843.13</v>
      </c>
      <c r="X16" s="8"/>
    </row>
    <row r="17" spans="1:24" ht="38.25">
      <c r="A17" s="13" t="s">
        <v>62</v>
      </c>
      <c r="B17" s="13" t="s">
        <v>62</v>
      </c>
      <c r="C17" s="55" t="s">
        <v>144</v>
      </c>
      <c r="D17" s="46" t="s">
        <v>160</v>
      </c>
      <c r="E17" s="13" t="s">
        <v>63</v>
      </c>
      <c r="F17" s="14" t="s">
        <v>145</v>
      </c>
      <c r="G17" s="48" t="s">
        <v>146</v>
      </c>
      <c r="H17" s="49" t="s">
        <v>65</v>
      </c>
      <c r="I17" s="50" t="s">
        <v>66</v>
      </c>
      <c r="J17" s="48" t="s">
        <v>65</v>
      </c>
      <c r="K17" s="48" t="s">
        <v>147</v>
      </c>
      <c r="L17" s="51">
        <v>45568</v>
      </c>
      <c r="M17" s="51">
        <v>45568</v>
      </c>
      <c r="N17" s="52">
        <v>0</v>
      </c>
      <c r="O17" s="53">
        <v>0</v>
      </c>
      <c r="P17" s="18">
        <f t="shared" si="0"/>
        <v>0</v>
      </c>
      <c r="Q17" s="13"/>
      <c r="R17" s="54"/>
      <c r="S17" s="13">
        <v>1</v>
      </c>
      <c r="T17" s="24">
        <v>55</v>
      </c>
      <c r="U17" s="39">
        <f t="shared" si="1"/>
        <v>1</v>
      </c>
      <c r="V17" s="21">
        <f t="shared" si="2"/>
        <v>55</v>
      </c>
      <c r="W17" s="22">
        <f t="shared" si="3"/>
        <v>55</v>
      </c>
      <c r="X17" s="8"/>
    </row>
    <row r="18" spans="1:24" ht="25.5">
      <c r="A18" s="13" t="s">
        <v>62</v>
      </c>
      <c r="B18" s="13" t="s">
        <v>62</v>
      </c>
      <c r="C18" s="55" t="s">
        <v>148</v>
      </c>
      <c r="D18" s="46" t="s">
        <v>161</v>
      </c>
      <c r="E18" s="13" t="s">
        <v>63</v>
      </c>
      <c r="F18" s="47" t="s">
        <v>145</v>
      </c>
      <c r="G18" s="48" t="s">
        <v>146</v>
      </c>
      <c r="H18" s="49" t="s">
        <v>65</v>
      </c>
      <c r="I18" s="50" t="s">
        <v>66</v>
      </c>
      <c r="J18" s="48" t="s">
        <v>65</v>
      </c>
      <c r="K18" s="48" t="s">
        <v>147</v>
      </c>
      <c r="L18" s="51">
        <v>45568</v>
      </c>
      <c r="M18" s="51">
        <v>45568</v>
      </c>
      <c r="N18" s="52">
        <v>0</v>
      </c>
      <c r="O18" s="53">
        <v>0</v>
      </c>
      <c r="P18" s="18">
        <f t="shared" si="0"/>
        <v>0</v>
      </c>
      <c r="Q18" s="13"/>
      <c r="R18" s="54"/>
      <c r="S18" s="13">
        <v>1</v>
      </c>
      <c r="T18" s="24">
        <v>55</v>
      </c>
      <c r="U18" s="39">
        <f t="shared" ref="U18" si="4">Q18+S18</f>
        <v>1</v>
      </c>
      <c r="V18" s="21">
        <f t="shared" si="2"/>
        <v>55</v>
      </c>
      <c r="W18" s="22">
        <f t="shared" si="3"/>
        <v>55</v>
      </c>
      <c r="X18" s="8"/>
    </row>
    <row r="19" spans="1:24">
      <c r="A19" s="26"/>
      <c r="B19" s="26"/>
      <c r="C19" s="27"/>
      <c r="D19" s="28"/>
      <c r="E19" s="29"/>
      <c r="F19" s="30"/>
      <c r="G19" s="31"/>
      <c r="H19" s="32"/>
      <c r="I19" s="33"/>
      <c r="J19" s="31"/>
      <c r="K19" s="31"/>
      <c r="L19" s="34"/>
      <c r="M19" s="34"/>
      <c r="N19" s="35"/>
      <c r="O19" s="36"/>
      <c r="P19" s="18"/>
      <c r="Q19" s="26"/>
      <c r="R19" s="44"/>
      <c r="S19" s="26"/>
      <c r="T19" s="37"/>
      <c r="U19" s="40"/>
      <c r="V19" s="21">
        <f t="shared" si="2"/>
        <v>0</v>
      </c>
      <c r="W19" s="22">
        <f t="shared" si="3"/>
        <v>0</v>
      </c>
      <c r="X19" s="8"/>
    </row>
    <row r="20" spans="1:24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0"/>
      <c r="O20" s="11"/>
      <c r="P20" s="59">
        <f>SUM(P7:P19)</f>
        <v>34282.019999999997</v>
      </c>
      <c r="Q20" s="6"/>
      <c r="R20" s="9"/>
      <c r="S20" s="6"/>
      <c r="T20" s="9"/>
      <c r="U20" s="38"/>
      <c r="V20" s="7">
        <f>SUM(V7:V19)</f>
        <v>6952.82</v>
      </c>
      <c r="W20" s="7">
        <f>SUM(W7:W19)</f>
        <v>41234.839999999997</v>
      </c>
      <c r="X20" s="8"/>
    </row>
    <row r="23" spans="1:24" ht="15">
      <c r="A23" s="133" t="s">
        <v>34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</row>
    <row r="24" spans="1:24">
      <c r="A24" s="135" t="s">
        <v>35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2"/>
      <c r="O24" s="58"/>
    </row>
    <row r="25" spans="1:24">
      <c r="A25" s="130" t="s">
        <v>36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2"/>
      <c r="O25" s="58"/>
    </row>
    <row r="26" spans="1:24">
      <c r="A26" s="130" t="s">
        <v>37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2"/>
    </row>
    <row r="27" spans="1:24">
      <c r="A27" s="130" t="s">
        <v>38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2"/>
    </row>
    <row r="28" spans="1:24">
      <c r="A28" s="130" t="s">
        <v>39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2"/>
    </row>
    <row r="29" spans="1:24">
      <c r="A29" s="130" t="s">
        <v>40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2"/>
    </row>
    <row r="30" spans="1:24">
      <c r="A30" s="130" t="s">
        <v>41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2"/>
    </row>
    <row r="31" spans="1:24">
      <c r="A31" s="130" t="s">
        <v>42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2"/>
    </row>
    <row r="32" spans="1:24">
      <c r="A32" s="130" t="s">
        <v>43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2"/>
    </row>
    <row r="33" spans="1:12">
      <c r="A33" s="130" t="s">
        <v>44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2"/>
    </row>
    <row r="34" spans="1:12">
      <c r="A34" s="130" t="s">
        <v>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2"/>
    </row>
    <row r="35" spans="1:12">
      <c r="A35" s="130" t="s">
        <v>46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2"/>
    </row>
    <row r="36" spans="1:12">
      <c r="A36" s="130" t="s">
        <v>47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2"/>
    </row>
    <row r="37" spans="1:12">
      <c r="A37" s="130" t="s">
        <v>48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2"/>
    </row>
    <row r="38" spans="1:12">
      <c r="A38" s="130" t="s">
        <v>49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2"/>
    </row>
    <row r="39" spans="1:12">
      <c r="A39" s="130" t="s">
        <v>50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2"/>
    </row>
    <row r="40" spans="1:12">
      <c r="A40" s="130" t="s">
        <v>51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2"/>
    </row>
    <row r="41" spans="1:12">
      <c r="A41" s="130" t="s">
        <v>52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2"/>
    </row>
    <row r="42" spans="1:12">
      <c r="A42" s="130" t="s">
        <v>53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2"/>
    </row>
    <row r="43" spans="1:12">
      <c r="A43" s="130" t="s">
        <v>54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2"/>
    </row>
    <row r="44" spans="1:12">
      <c r="A44" s="130" t="s">
        <v>55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2"/>
    </row>
    <row r="45" spans="1:12">
      <c r="A45" s="130" t="s">
        <v>56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2"/>
    </row>
    <row r="46" spans="1:12">
      <c r="A46" s="130" t="s">
        <v>57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2"/>
    </row>
    <row r="47" spans="1:12">
      <c r="A47" s="130" t="s">
        <v>58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2"/>
    </row>
    <row r="48" spans="1:12">
      <c r="A48" s="130" t="s">
        <v>59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2"/>
    </row>
    <row r="49" spans="1:12">
      <c r="A49" s="130" t="s">
        <v>60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2"/>
    </row>
  </sheetData>
  <mergeCells count="57">
    <mergeCell ref="A1:A3"/>
    <mergeCell ref="B1:X1"/>
    <mergeCell ref="B2:X2"/>
    <mergeCell ref="B3:X3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A4:B4"/>
    <mergeCell ref="C4:E4"/>
    <mergeCell ref="F4:M4"/>
    <mergeCell ref="N4:P4"/>
    <mergeCell ref="Q4:V4"/>
    <mergeCell ref="Q5:R5"/>
    <mergeCell ref="S5:T5"/>
    <mergeCell ref="U5:U6"/>
    <mergeCell ref="V5:V6"/>
    <mergeCell ref="J5:K5"/>
    <mergeCell ref="L5:L6"/>
    <mergeCell ref="M5:M6"/>
    <mergeCell ref="N5:N6"/>
    <mergeCell ref="O5:O6"/>
    <mergeCell ref="P5:P6"/>
    <mergeCell ref="A32:L32"/>
    <mergeCell ref="A23:L23"/>
    <mergeCell ref="A24:L24"/>
    <mergeCell ref="A25:L25"/>
    <mergeCell ref="A26:L26"/>
    <mergeCell ref="A27:L27"/>
    <mergeCell ref="A49:L49"/>
    <mergeCell ref="A43:L43"/>
    <mergeCell ref="A44:L44"/>
    <mergeCell ref="A45:L45"/>
    <mergeCell ref="A46:L46"/>
    <mergeCell ref="A47:L47"/>
    <mergeCell ref="A20:M20"/>
    <mergeCell ref="A48:L48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</mergeCells>
  <dataValidations count="1">
    <dataValidation type="list" allowBlank="1" sqref="G17:G19">
      <formula1>"SERVIÇO,CURSO,EVENTO,REUNIÃO,OUTROS"</formula1>
    </dataValidation>
  </dataValidations>
  <pageMargins left="0.11811023622047245" right="0.11811023622047245" top="0.39370078740157483" bottom="0.19685039370078741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8"/>
  <sheetViews>
    <sheetView zoomScale="80" zoomScaleNormal="80" workbookViewId="0">
      <selection activeCell="A7" sqref="A7"/>
    </sheetView>
  </sheetViews>
  <sheetFormatPr defaultColWidth="9" defaultRowHeight="14.25"/>
  <cols>
    <col min="1" max="1" width="9" style="82"/>
    <col min="2" max="2" width="7.125" style="82" customWidth="1"/>
    <col min="3" max="3" width="21.625" style="82" customWidth="1"/>
    <col min="4" max="4" width="11.25" style="82" customWidth="1"/>
    <col min="5" max="5" width="15.625" style="82" customWidth="1"/>
    <col min="6" max="6" width="38" style="82" customWidth="1"/>
    <col min="7" max="7" width="10.125" style="82" customWidth="1"/>
    <col min="8" max="8" width="5.25" style="82" customWidth="1"/>
    <col min="9" max="9" width="12.375" style="82" customWidth="1"/>
    <col min="10" max="10" width="6.375" style="82" customWidth="1"/>
    <col min="11" max="11" width="13.25" style="82" customWidth="1"/>
    <col min="12" max="13" width="11.125" style="82" bestFit="1" customWidth="1"/>
    <col min="14" max="14" width="11.875" style="86" bestFit="1" customWidth="1"/>
    <col min="15" max="15" width="11.875" style="87" bestFit="1" customWidth="1"/>
    <col min="16" max="16" width="12.75" style="82" bestFit="1" customWidth="1"/>
    <col min="17" max="17" width="6" style="82" customWidth="1"/>
    <col min="18" max="18" width="9.25" style="82" customWidth="1"/>
    <col min="19" max="19" width="6.625" style="82" customWidth="1"/>
    <col min="20" max="20" width="9.25" style="82" bestFit="1" customWidth="1"/>
    <col min="21" max="21" width="6.125" style="82" customWidth="1"/>
    <col min="22" max="22" width="13" style="82" customWidth="1"/>
    <col min="23" max="23" width="12.75" style="82" customWidth="1"/>
    <col min="24" max="24" width="16.5" style="82" customWidth="1"/>
    <col min="25" max="16384" width="9" style="82"/>
  </cols>
  <sheetData>
    <row r="1" spans="1:24" ht="21" thickBot="1">
      <c r="A1" s="160"/>
      <c r="B1" s="162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4" ht="21" thickBot="1">
      <c r="A2" s="161"/>
      <c r="B2" s="162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21" thickBot="1">
      <c r="A3" s="161"/>
      <c r="B3" s="162" t="s">
        <v>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</row>
    <row r="4" spans="1:24" ht="15" thickBot="1">
      <c r="A4" s="151" t="s">
        <v>2</v>
      </c>
      <c r="B4" s="150"/>
      <c r="C4" s="151" t="s">
        <v>3</v>
      </c>
      <c r="D4" s="150"/>
      <c r="E4" s="150"/>
      <c r="F4" s="151" t="s">
        <v>4</v>
      </c>
      <c r="G4" s="150"/>
      <c r="H4" s="150"/>
      <c r="I4" s="150"/>
      <c r="J4" s="150"/>
      <c r="K4" s="150"/>
      <c r="L4" s="150"/>
      <c r="M4" s="150"/>
      <c r="N4" s="151" t="s">
        <v>5</v>
      </c>
      <c r="O4" s="150"/>
      <c r="P4" s="150"/>
      <c r="Q4" s="151" t="s">
        <v>6</v>
      </c>
      <c r="R4" s="150"/>
      <c r="S4" s="150"/>
      <c r="T4" s="150"/>
      <c r="U4" s="150"/>
      <c r="V4" s="150"/>
      <c r="W4" s="151" t="s">
        <v>7</v>
      </c>
      <c r="X4" s="151" t="s">
        <v>8</v>
      </c>
    </row>
    <row r="5" spans="1:24" ht="15" thickBot="1">
      <c r="A5" s="151" t="s">
        <v>9</v>
      </c>
      <c r="B5" s="151" t="s">
        <v>10</v>
      </c>
      <c r="C5" s="151" t="s">
        <v>11</v>
      </c>
      <c r="D5" s="151" t="s">
        <v>12</v>
      </c>
      <c r="E5" s="151" t="s">
        <v>68</v>
      </c>
      <c r="F5" s="151" t="s">
        <v>13</v>
      </c>
      <c r="G5" s="151" t="s">
        <v>14</v>
      </c>
      <c r="H5" s="151" t="s">
        <v>15</v>
      </c>
      <c r="I5" s="150"/>
      <c r="J5" s="149" t="s">
        <v>16</v>
      </c>
      <c r="K5" s="150"/>
      <c r="L5" s="151" t="s">
        <v>17</v>
      </c>
      <c r="M5" s="151" t="s">
        <v>18</v>
      </c>
      <c r="N5" s="156" t="s">
        <v>19</v>
      </c>
      <c r="O5" s="149" t="s">
        <v>20</v>
      </c>
      <c r="P5" s="149" t="s">
        <v>21</v>
      </c>
      <c r="Q5" s="149" t="s">
        <v>22</v>
      </c>
      <c r="R5" s="150"/>
      <c r="S5" s="149" t="s">
        <v>23</v>
      </c>
      <c r="T5" s="150"/>
      <c r="U5" s="151" t="s">
        <v>24</v>
      </c>
      <c r="V5" s="149" t="s">
        <v>25</v>
      </c>
      <c r="W5" s="150"/>
      <c r="X5" s="150"/>
    </row>
    <row r="6" spans="1:24" ht="60">
      <c r="A6" s="152"/>
      <c r="B6" s="152"/>
      <c r="C6" s="152"/>
      <c r="D6" s="152"/>
      <c r="E6" s="152"/>
      <c r="F6" s="152"/>
      <c r="G6" s="152"/>
      <c r="H6" s="83" t="s">
        <v>26</v>
      </c>
      <c r="I6" s="83" t="s">
        <v>27</v>
      </c>
      <c r="J6" s="83" t="s">
        <v>28</v>
      </c>
      <c r="K6" s="84" t="s">
        <v>29</v>
      </c>
      <c r="L6" s="152"/>
      <c r="M6" s="152"/>
      <c r="N6" s="157"/>
      <c r="O6" s="158"/>
      <c r="P6" s="152"/>
      <c r="Q6" s="83" t="s">
        <v>30</v>
      </c>
      <c r="R6" s="84" t="s">
        <v>31</v>
      </c>
      <c r="S6" s="83" t="s">
        <v>32</v>
      </c>
      <c r="T6" s="84" t="s">
        <v>33</v>
      </c>
      <c r="U6" s="152"/>
      <c r="V6" s="152"/>
      <c r="W6" s="152"/>
      <c r="X6" s="152"/>
    </row>
    <row r="7" spans="1:24" s="85" customFormat="1" ht="90.75" customHeight="1">
      <c r="A7" s="106" t="s">
        <v>62</v>
      </c>
      <c r="B7" s="106" t="s">
        <v>62</v>
      </c>
      <c r="C7" s="107" t="s">
        <v>69</v>
      </c>
      <c r="D7" s="46">
        <v>123960</v>
      </c>
      <c r="E7" s="106" t="s">
        <v>64</v>
      </c>
      <c r="F7" s="106" t="s">
        <v>111</v>
      </c>
      <c r="G7" s="108" t="s">
        <v>4</v>
      </c>
      <c r="H7" s="106" t="s">
        <v>65</v>
      </c>
      <c r="I7" s="106" t="s">
        <v>66</v>
      </c>
      <c r="J7" s="106" t="s">
        <v>71</v>
      </c>
      <c r="K7" s="106" t="s">
        <v>72</v>
      </c>
      <c r="L7" s="109">
        <v>45600</v>
      </c>
      <c r="M7" s="109">
        <v>45606</v>
      </c>
      <c r="N7" s="110">
        <v>691.15</v>
      </c>
      <c r="O7" s="111">
        <v>666.37</v>
      </c>
      <c r="P7" s="88">
        <f>N7+O7</f>
        <v>1357.52</v>
      </c>
      <c r="Q7" s="106"/>
      <c r="R7" s="112"/>
      <c r="S7" s="106"/>
      <c r="T7" s="113"/>
      <c r="U7" s="104"/>
      <c r="V7" s="88">
        <f>(Q7*R7)+(S7*T7)</f>
        <v>0</v>
      </c>
      <c r="W7" s="88">
        <f>P7+V7</f>
        <v>1357.52</v>
      </c>
      <c r="X7" s="60" t="s">
        <v>157</v>
      </c>
    </row>
    <row r="8" spans="1:24" ht="71.25">
      <c r="A8" s="106" t="s">
        <v>62</v>
      </c>
      <c r="B8" s="106" t="s">
        <v>62</v>
      </c>
      <c r="C8" s="107" t="s">
        <v>112</v>
      </c>
      <c r="D8" s="46" t="s">
        <v>165</v>
      </c>
      <c r="E8" s="106" t="s">
        <v>64</v>
      </c>
      <c r="F8" s="106" t="s">
        <v>113</v>
      </c>
      <c r="G8" s="108" t="s">
        <v>4</v>
      </c>
      <c r="H8" s="106" t="s">
        <v>65</v>
      </c>
      <c r="I8" s="106" t="s">
        <v>66</v>
      </c>
      <c r="J8" s="106" t="s">
        <v>63</v>
      </c>
      <c r="K8" s="106" t="s">
        <v>114</v>
      </c>
      <c r="L8" s="109">
        <v>45604</v>
      </c>
      <c r="M8" s="109">
        <v>45612</v>
      </c>
      <c r="N8" s="112">
        <v>6907.0050000000001</v>
      </c>
      <c r="O8" s="112">
        <v>6907</v>
      </c>
      <c r="P8" s="88">
        <f t="shared" ref="P8:P26" si="0">N8+O8</f>
        <v>13814.005000000001</v>
      </c>
      <c r="Q8" s="106">
        <v>8</v>
      </c>
      <c r="R8" s="112">
        <v>1828.2874999999999</v>
      </c>
      <c r="S8" s="106"/>
      <c r="T8" s="113"/>
      <c r="U8" s="104">
        <f t="shared" ref="U8:U22" si="1">Q8+S8</f>
        <v>8</v>
      </c>
      <c r="V8" s="88">
        <f t="shared" ref="V8:V26" si="2">(Q8*R8)+(S8*T8)</f>
        <v>14626.3</v>
      </c>
      <c r="W8" s="88">
        <f t="shared" ref="W8:W26" si="3">P8+V8</f>
        <v>28440.305</v>
      </c>
      <c r="X8" s="90"/>
    </row>
    <row r="9" spans="1:24" ht="71.25">
      <c r="A9" s="106" t="s">
        <v>62</v>
      </c>
      <c r="B9" s="106" t="s">
        <v>62</v>
      </c>
      <c r="C9" s="107" t="s">
        <v>89</v>
      </c>
      <c r="D9" s="46" t="s">
        <v>158</v>
      </c>
      <c r="E9" s="106" t="s">
        <v>64</v>
      </c>
      <c r="F9" s="106" t="s">
        <v>113</v>
      </c>
      <c r="G9" s="108" t="s">
        <v>4</v>
      </c>
      <c r="H9" s="106" t="s">
        <v>65</v>
      </c>
      <c r="I9" s="106" t="s">
        <v>66</v>
      </c>
      <c r="J9" s="106" t="s">
        <v>63</v>
      </c>
      <c r="K9" s="106" t="s">
        <v>114</v>
      </c>
      <c r="L9" s="109">
        <v>45604</v>
      </c>
      <c r="M9" s="109">
        <v>45612</v>
      </c>
      <c r="N9" s="112">
        <v>6907.0050000000001</v>
      </c>
      <c r="O9" s="112">
        <v>6907</v>
      </c>
      <c r="P9" s="88">
        <f t="shared" si="0"/>
        <v>13814.005000000001</v>
      </c>
      <c r="Q9" s="106">
        <v>8</v>
      </c>
      <c r="R9" s="112">
        <v>1828.29</v>
      </c>
      <c r="S9" s="114"/>
      <c r="T9" s="113"/>
      <c r="U9" s="104">
        <f t="shared" si="1"/>
        <v>8</v>
      </c>
      <c r="V9" s="88">
        <f t="shared" si="2"/>
        <v>14626.32</v>
      </c>
      <c r="W9" s="88">
        <f t="shared" si="3"/>
        <v>28440.325000000001</v>
      </c>
      <c r="X9" s="90"/>
    </row>
    <row r="10" spans="1:24" ht="71.25">
      <c r="A10" s="106" t="s">
        <v>62</v>
      </c>
      <c r="B10" s="106" t="s">
        <v>62</v>
      </c>
      <c r="C10" s="107" t="s">
        <v>84</v>
      </c>
      <c r="D10" s="46" t="s">
        <v>154</v>
      </c>
      <c r="E10" s="106" t="s">
        <v>155</v>
      </c>
      <c r="F10" s="106" t="s">
        <v>113</v>
      </c>
      <c r="G10" s="108" t="s">
        <v>4</v>
      </c>
      <c r="H10" s="106" t="s">
        <v>65</v>
      </c>
      <c r="I10" s="106" t="s">
        <v>66</v>
      </c>
      <c r="J10" s="106" t="s">
        <v>63</v>
      </c>
      <c r="K10" s="106" t="s">
        <v>114</v>
      </c>
      <c r="L10" s="109">
        <v>45604</v>
      </c>
      <c r="M10" s="109">
        <v>45612</v>
      </c>
      <c r="N10" s="112">
        <v>6907.0050000000001</v>
      </c>
      <c r="O10" s="112">
        <v>6907</v>
      </c>
      <c r="P10" s="88">
        <f t="shared" si="0"/>
        <v>13814.005000000001</v>
      </c>
      <c r="Q10" s="106">
        <v>8</v>
      </c>
      <c r="R10" s="112">
        <v>1839.1220000000001</v>
      </c>
      <c r="S10" s="106"/>
      <c r="T10" s="113"/>
      <c r="U10" s="104">
        <f t="shared" si="1"/>
        <v>8</v>
      </c>
      <c r="V10" s="88">
        <f t="shared" si="2"/>
        <v>14712.976000000001</v>
      </c>
      <c r="W10" s="88">
        <f t="shared" si="3"/>
        <v>28526.981</v>
      </c>
      <c r="X10" s="90"/>
    </row>
    <row r="11" spans="1:24" ht="42.75" customHeight="1">
      <c r="A11" s="106" t="s">
        <v>62</v>
      </c>
      <c r="B11" s="106" t="s">
        <v>62</v>
      </c>
      <c r="C11" s="107" t="s">
        <v>110</v>
      </c>
      <c r="D11" s="13" t="s">
        <v>159</v>
      </c>
      <c r="E11" s="106" t="s">
        <v>64</v>
      </c>
      <c r="F11" s="106" t="s">
        <v>116</v>
      </c>
      <c r="G11" s="108" t="s">
        <v>4</v>
      </c>
      <c r="H11" s="106" t="s">
        <v>65</v>
      </c>
      <c r="I11" s="106" t="s">
        <v>66</v>
      </c>
      <c r="J11" s="106" t="s">
        <v>75</v>
      </c>
      <c r="K11" s="106" t="s">
        <v>76</v>
      </c>
      <c r="L11" s="109">
        <v>45621</v>
      </c>
      <c r="M11" s="109">
        <v>45623</v>
      </c>
      <c r="N11" s="115">
        <v>2143.1</v>
      </c>
      <c r="O11" s="112">
        <v>1548.78</v>
      </c>
      <c r="P11" s="88">
        <f t="shared" si="0"/>
        <v>3691.88</v>
      </c>
      <c r="Q11" s="106">
        <v>1</v>
      </c>
      <c r="R11" s="112">
        <v>332.08</v>
      </c>
      <c r="S11" s="114"/>
      <c r="T11" s="113"/>
      <c r="U11" s="104">
        <f t="shared" si="1"/>
        <v>1</v>
      </c>
      <c r="V11" s="88">
        <f t="shared" si="2"/>
        <v>332.08</v>
      </c>
      <c r="W11" s="88">
        <f t="shared" si="3"/>
        <v>4023.96</v>
      </c>
      <c r="X11" s="90"/>
    </row>
    <row r="12" spans="1:24" ht="51">
      <c r="A12" s="106" t="s">
        <v>62</v>
      </c>
      <c r="B12" s="106" t="s">
        <v>62</v>
      </c>
      <c r="C12" s="107" t="s">
        <v>117</v>
      </c>
      <c r="D12" s="106" t="s">
        <v>63</v>
      </c>
      <c r="E12" s="106" t="s">
        <v>64</v>
      </c>
      <c r="F12" s="106" t="s">
        <v>116</v>
      </c>
      <c r="G12" s="108" t="s">
        <v>4</v>
      </c>
      <c r="H12" s="106" t="s">
        <v>65</v>
      </c>
      <c r="I12" s="106" t="s">
        <v>66</v>
      </c>
      <c r="J12" s="106" t="s">
        <v>75</v>
      </c>
      <c r="K12" s="106" t="s">
        <v>76</v>
      </c>
      <c r="L12" s="109">
        <v>45621</v>
      </c>
      <c r="M12" s="109">
        <v>45623</v>
      </c>
      <c r="N12" s="115">
        <v>2143.1</v>
      </c>
      <c r="O12" s="112">
        <v>1548.78</v>
      </c>
      <c r="P12" s="88">
        <f t="shared" si="0"/>
        <v>3691.88</v>
      </c>
      <c r="Q12" s="106"/>
      <c r="R12" s="112"/>
      <c r="S12" s="106"/>
      <c r="T12" s="113"/>
      <c r="U12" s="104"/>
      <c r="V12" s="88">
        <f t="shared" si="2"/>
        <v>0</v>
      </c>
      <c r="W12" s="88">
        <f t="shared" si="3"/>
        <v>3691.88</v>
      </c>
      <c r="X12" s="60" t="s">
        <v>157</v>
      </c>
    </row>
    <row r="13" spans="1:24" ht="51">
      <c r="A13" s="106" t="s">
        <v>62</v>
      </c>
      <c r="B13" s="106" t="s">
        <v>62</v>
      </c>
      <c r="C13" s="107" t="s">
        <v>118</v>
      </c>
      <c r="D13" s="106" t="s">
        <v>63</v>
      </c>
      <c r="E13" s="106" t="s">
        <v>64</v>
      </c>
      <c r="F13" s="106" t="s">
        <v>119</v>
      </c>
      <c r="G13" s="108" t="s">
        <v>4</v>
      </c>
      <c r="H13" s="106" t="s">
        <v>75</v>
      </c>
      <c r="I13" s="106" t="s">
        <v>76</v>
      </c>
      <c r="J13" s="106" t="s">
        <v>65</v>
      </c>
      <c r="K13" s="106" t="s">
        <v>66</v>
      </c>
      <c r="L13" s="109">
        <v>45602</v>
      </c>
      <c r="M13" s="109">
        <v>45604</v>
      </c>
      <c r="N13" s="112">
        <v>1638.99</v>
      </c>
      <c r="O13" s="112">
        <v>1638.99</v>
      </c>
      <c r="P13" s="88">
        <f t="shared" si="0"/>
        <v>3277.98</v>
      </c>
      <c r="Q13" s="106"/>
      <c r="R13" s="112"/>
      <c r="S13" s="106"/>
      <c r="T13" s="113"/>
      <c r="U13" s="104"/>
      <c r="V13" s="88">
        <f t="shared" si="2"/>
        <v>0</v>
      </c>
      <c r="W13" s="88">
        <f t="shared" si="3"/>
        <v>3277.98</v>
      </c>
      <c r="X13" s="60" t="s">
        <v>157</v>
      </c>
    </row>
    <row r="14" spans="1:24" ht="51">
      <c r="A14" s="106" t="s">
        <v>62</v>
      </c>
      <c r="B14" s="106" t="s">
        <v>62</v>
      </c>
      <c r="C14" s="107" t="s">
        <v>120</v>
      </c>
      <c r="D14" s="106" t="s">
        <v>63</v>
      </c>
      <c r="E14" s="106" t="s">
        <v>64</v>
      </c>
      <c r="F14" s="106" t="s">
        <v>119</v>
      </c>
      <c r="G14" s="108" t="s">
        <v>4</v>
      </c>
      <c r="H14" s="106" t="s">
        <v>75</v>
      </c>
      <c r="I14" s="106" t="s">
        <v>76</v>
      </c>
      <c r="J14" s="106" t="s">
        <v>65</v>
      </c>
      <c r="K14" s="106" t="s">
        <v>66</v>
      </c>
      <c r="L14" s="109">
        <v>45602</v>
      </c>
      <c r="M14" s="109">
        <v>45604</v>
      </c>
      <c r="N14" s="112">
        <v>1689.34</v>
      </c>
      <c r="O14" s="111">
        <v>1689.35</v>
      </c>
      <c r="P14" s="88">
        <f t="shared" si="0"/>
        <v>3378.6899999999996</v>
      </c>
      <c r="Q14" s="106"/>
      <c r="R14" s="112"/>
      <c r="S14" s="106"/>
      <c r="T14" s="113"/>
      <c r="U14" s="104"/>
      <c r="V14" s="88">
        <f t="shared" si="2"/>
        <v>0</v>
      </c>
      <c r="W14" s="88">
        <f t="shared" si="3"/>
        <v>3378.6899999999996</v>
      </c>
      <c r="X14" s="60" t="s">
        <v>157</v>
      </c>
    </row>
    <row r="15" spans="1:24" ht="28.5">
      <c r="A15" s="106" t="s">
        <v>62</v>
      </c>
      <c r="B15" s="106" t="s">
        <v>62</v>
      </c>
      <c r="C15" s="107" t="s">
        <v>121</v>
      </c>
      <c r="D15" s="116" t="s">
        <v>225</v>
      </c>
      <c r="E15" s="106" t="s">
        <v>64</v>
      </c>
      <c r="F15" s="106" t="s">
        <v>122</v>
      </c>
      <c r="G15" s="108" t="s">
        <v>4</v>
      </c>
      <c r="H15" s="106" t="s">
        <v>65</v>
      </c>
      <c r="I15" s="106" t="s">
        <v>66</v>
      </c>
      <c r="J15" s="106" t="s">
        <v>88</v>
      </c>
      <c r="K15" s="106" t="s">
        <v>226</v>
      </c>
      <c r="L15" s="109">
        <v>45613</v>
      </c>
      <c r="M15" s="109">
        <v>45618</v>
      </c>
      <c r="N15" s="117"/>
      <c r="O15" s="112">
        <v>1020.28</v>
      </c>
      <c r="P15" s="88">
        <f t="shared" si="0"/>
        <v>1020.28</v>
      </c>
      <c r="Q15" s="106">
        <v>1</v>
      </c>
      <c r="R15" s="112">
        <v>332.08</v>
      </c>
      <c r="S15" s="114"/>
      <c r="T15" s="113"/>
      <c r="U15" s="104" t="s">
        <v>227</v>
      </c>
      <c r="V15" s="88">
        <f t="shared" si="2"/>
        <v>332.08</v>
      </c>
      <c r="W15" s="88">
        <f t="shared" si="3"/>
        <v>1352.36</v>
      </c>
      <c r="X15" s="90"/>
    </row>
    <row r="16" spans="1:24" ht="51">
      <c r="A16" s="106" t="s">
        <v>62</v>
      </c>
      <c r="B16" s="106" t="s">
        <v>62</v>
      </c>
      <c r="C16" s="107" t="s">
        <v>123</v>
      </c>
      <c r="D16" s="106" t="s">
        <v>63</v>
      </c>
      <c r="E16" s="106" t="s">
        <v>64</v>
      </c>
      <c r="F16" s="106" t="s">
        <v>124</v>
      </c>
      <c r="G16" s="108" t="s">
        <v>4</v>
      </c>
      <c r="H16" s="106" t="s">
        <v>65</v>
      </c>
      <c r="I16" s="106" t="s">
        <v>66</v>
      </c>
      <c r="J16" s="106" t="s">
        <v>79</v>
      </c>
      <c r="K16" s="106" t="s">
        <v>81</v>
      </c>
      <c r="L16" s="109">
        <v>45622</v>
      </c>
      <c r="M16" s="109">
        <v>45625</v>
      </c>
      <c r="N16" s="115">
        <v>1864.28</v>
      </c>
      <c r="O16" s="112">
        <v>3466.17</v>
      </c>
      <c r="P16" s="88">
        <f t="shared" si="0"/>
        <v>5330.45</v>
      </c>
      <c r="Q16" s="106"/>
      <c r="R16" s="112"/>
      <c r="S16" s="106"/>
      <c r="T16" s="113"/>
      <c r="U16" s="104"/>
      <c r="V16" s="88">
        <f t="shared" si="2"/>
        <v>0</v>
      </c>
      <c r="W16" s="88">
        <f t="shared" si="3"/>
        <v>5330.45</v>
      </c>
      <c r="X16" s="60" t="s">
        <v>157</v>
      </c>
    </row>
    <row r="17" spans="1:24" ht="70.5" customHeight="1">
      <c r="A17" s="106" t="s">
        <v>62</v>
      </c>
      <c r="B17" s="106" t="s">
        <v>62</v>
      </c>
      <c r="C17" s="118" t="s">
        <v>149</v>
      </c>
      <c r="D17" s="46" t="s">
        <v>154</v>
      </c>
      <c r="E17" s="119" t="s">
        <v>155</v>
      </c>
      <c r="F17" s="106" t="s">
        <v>188</v>
      </c>
      <c r="G17" s="120" t="s">
        <v>4</v>
      </c>
      <c r="H17" s="121" t="s">
        <v>65</v>
      </c>
      <c r="I17" s="122" t="s">
        <v>66</v>
      </c>
      <c r="J17" s="120" t="s">
        <v>65</v>
      </c>
      <c r="K17" s="106" t="s">
        <v>228</v>
      </c>
      <c r="L17" s="123">
        <v>45617</v>
      </c>
      <c r="M17" s="123">
        <v>45619</v>
      </c>
      <c r="N17" s="124"/>
      <c r="O17" s="125"/>
      <c r="P17" s="88">
        <f t="shared" si="0"/>
        <v>0</v>
      </c>
      <c r="Q17" s="106">
        <v>2</v>
      </c>
      <c r="R17" s="112">
        <v>241.86</v>
      </c>
      <c r="S17" s="106"/>
      <c r="T17" s="112"/>
      <c r="U17" s="104" t="s">
        <v>153</v>
      </c>
      <c r="V17" s="88">
        <f t="shared" si="2"/>
        <v>483.72</v>
      </c>
      <c r="W17" s="88">
        <f t="shared" si="3"/>
        <v>483.72</v>
      </c>
      <c r="X17" s="90"/>
    </row>
    <row r="18" spans="1:24" ht="58.5" customHeight="1">
      <c r="A18" s="106" t="s">
        <v>62</v>
      </c>
      <c r="B18" s="106" t="s">
        <v>62</v>
      </c>
      <c r="C18" s="118" t="s">
        <v>189</v>
      </c>
      <c r="D18" s="106" t="s">
        <v>163</v>
      </c>
      <c r="E18" s="119" t="s">
        <v>190</v>
      </c>
      <c r="F18" s="106" t="s">
        <v>191</v>
      </c>
      <c r="G18" s="120" t="s">
        <v>4</v>
      </c>
      <c r="H18" s="121" t="s">
        <v>65</v>
      </c>
      <c r="I18" s="122" t="s">
        <v>66</v>
      </c>
      <c r="J18" s="120" t="s">
        <v>192</v>
      </c>
      <c r="K18" s="106" t="s">
        <v>193</v>
      </c>
      <c r="L18" s="123">
        <v>45599</v>
      </c>
      <c r="M18" s="123">
        <v>45605</v>
      </c>
      <c r="N18" s="124"/>
      <c r="O18" s="125"/>
      <c r="P18" s="88">
        <f t="shared" si="0"/>
        <v>0</v>
      </c>
      <c r="Q18" s="106">
        <v>6</v>
      </c>
      <c r="R18" s="112">
        <v>332.08</v>
      </c>
      <c r="S18" s="106"/>
      <c r="T18" s="112"/>
      <c r="U18" s="104">
        <f t="shared" si="1"/>
        <v>6</v>
      </c>
      <c r="V18" s="88">
        <f t="shared" si="2"/>
        <v>1992.48</v>
      </c>
      <c r="W18" s="88">
        <f t="shared" si="3"/>
        <v>1992.48</v>
      </c>
      <c r="X18" s="81" t="s">
        <v>187</v>
      </c>
    </row>
    <row r="19" spans="1:24" ht="72" customHeight="1">
      <c r="A19" s="106" t="s">
        <v>62</v>
      </c>
      <c r="B19" s="106" t="s">
        <v>62</v>
      </c>
      <c r="C19" s="118" t="s">
        <v>194</v>
      </c>
      <c r="D19" s="119" t="s">
        <v>195</v>
      </c>
      <c r="E19" s="119" t="s">
        <v>196</v>
      </c>
      <c r="F19" s="106" t="s">
        <v>229</v>
      </c>
      <c r="G19" s="120" t="s">
        <v>4</v>
      </c>
      <c r="H19" s="121" t="s">
        <v>65</v>
      </c>
      <c r="I19" s="122" t="s">
        <v>66</v>
      </c>
      <c r="J19" s="120" t="s">
        <v>197</v>
      </c>
      <c r="K19" s="106" t="s">
        <v>77</v>
      </c>
      <c r="L19" s="123">
        <v>45613</v>
      </c>
      <c r="M19" s="123">
        <v>45617</v>
      </c>
      <c r="N19" s="124"/>
      <c r="O19" s="125"/>
      <c r="P19" s="88">
        <f t="shared" si="0"/>
        <v>0</v>
      </c>
      <c r="Q19" s="106">
        <v>4</v>
      </c>
      <c r="R19" s="112">
        <v>332.08</v>
      </c>
      <c r="S19" s="106"/>
      <c r="T19" s="112"/>
      <c r="U19" s="104">
        <f t="shared" si="1"/>
        <v>4</v>
      </c>
      <c r="V19" s="88">
        <f t="shared" si="2"/>
        <v>1328.32</v>
      </c>
      <c r="W19" s="88">
        <f t="shared" si="3"/>
        <v>1328.32</v>
      </c>
      <c r="X19" s="81" t="s">
        <v>187</v>
      </c>
    </row>
    <row r="20" spans="1:24" ht="60">
      <c r="A20" s="106" t="s">
        <v>62</v>
      </c>
      <c r="B20" s="106" t="s">
        <v>62</v>
      </c>
      <c r="C20" s="118" t="s">
        <v>198</v>
      </c>
      <c r="D20" s="119" t="s">
        <v>199</v>
      </c>
      <c r="E20" s="119" t="s">
        <v>200</v>
      </c>
      <c r="F20" s="106" t="s">
        <v>201</v>
      </c>
      <c r="G20" s="120" t="s">
        <v>4</v>
      </c>
      <c r="H20" s="121" t="s">
        <v>65</v>
      </c>
      <c r="I20" s="122" t="s">
        <v>66</v>
      </c>
      <c r="J20" s="120" t="s">
        <v>202</v>
      </c>
      <c r="K20" s="106" t="s">
        <v>203</v>
      </c>
      <c r="L20" s="123">
        <v>45601</v>
      </c>
      <c r="M20" s="123">
        <v>45605</v>
      </c>
      <c r="N20" s="124"/>
      <c r="O20" s="125"/>
      <c r="P20" s="88">
        <f t="shared" si="0"/>
        <v>0</v>
      </c>
      <c r="Q20" s="106">
        <v>4</v>
      </c>
      <c r="R20" s="112">
        <v>313.27999999999997</v>
      </c>
      <c r="S20" s="106"/>
      <c r="T20" s="112"/>
      <c r="U20" s="104" t="s">
        <v>151</v>
      </c>
      <c r="V20" s="88">
        <f t="shared" si="2"/>
        <v>1253.1199999999999</v>
      </c>
      <c r="W20" s="88">
        <f t="shared" si="3"/>
        <v>1253.1199999999999</v>
      </c>
      <c r="X20" s="81" t="s">
        <v>187</v>
      </c>
    </row>
    <row r="21" spans="1:24" ht="60">
      <c r="A21" s="106" t="s">
        <v>62</v>
      </c>
      <c r="B21" s="106" t="s">
        <v>62</v>
      </c>
      <c r="C21" s="118" t="s">
        <v>204</v>
      </c>
      <c r="D21" s="119" t="s">
        <v>205</v>
      </c>
      <c r="E21" s="119" t="s">
        <v>196</v>
      </c>
      <c r="F21" s="106" t="s">
        <v>206</v>
      </c>
      <c r="G21" s="120" t="s">
        <v>177</v>
      </c>
      <c r="H21" s="121" t="s">
        <v>65</v>
      </c>
      <c r="I21" s="122" t="s">
        <v>66</v>
      </c>
      <c r="J21" s="120" t="s">
        <v>207</v>
      </c>
      <c r="K21" s="106" t="s">
        <v>208</v>
      </c>
      <c r="L21" s="123">
        <v>45597</v>
      </c>
      <c r="M21" s="123">
        <v>45604</v>
      </c>
      <c r="N21" s="124"/>
      <c r="O21" s="125"/>
      <c r="P21" s="88">
        <f t="shared" si="0"/>
        <v>0</v>
      </c>
      <c r="Q21" s="106">
        <v>7</v>
      </c>
      <c r="R21" s="112">
        <v>170.12</v>
      </c>
      <c r="S21" s="106"/>
      <c r="T21" s="112"/>
      <c r="U21" s="104">
        <f t="shared" si="1"/>
        <v>7</v>
      </c>
      <c r="V21" s="88">
        <f t="shared" si="2"/>
        <v>1190.8400000000001</v>
      </c>
      <c r="W21" s="88">
        <f t="shared" si="3"/>
        <v>1190.8400000000001</v>
      </c>
      <c r="X21" s="81" t="s">
        <v>187</v>
      </c>
    </row>
    <row r="22" spans="1:24" ht="57">
      <c r="A22" s="106" t="s">
        <v>62</v>
      </c>
      <c r="B22" s="106" t="s">
        <v>62</v>
      </c>
      <c r="C22" s="118" t="s">
        <v>209</v>
      </c>
      <c r="D22" s="119" t="s">
        <v>210</v>
      </c>
      <c r="E22" s="119" t="s">
        <v>211</v>
      </c>
      <c r="F22" s="106" t="s">
        <v>212</v>
      </c>
      <c r="G22" s="120" t="s">
        <v>4</v>
      </c>
      <c r="H22" s="121" t="s">
        <v>65</v>
      </c>
      <c r="I22" s="106" t="s">
        <v>213</v>
      </c>
      <c r="J22" s="120" t="s">
        <v>65</v>
      </c>
      <c r="K22" s="106" t="s">
        <v>66</v>
      </c>
      <c r="L22" s="123">
        <v>45621</v>
      </c>
      <c r="M22" s="123">
        <v>45625</v>
      </c>
      <c r="N22" s="124"/>
      <c r="O22" s="125"/>
      <c r="P22" s="88">
        <f t="shared" si="0"/>
        <v>0</v>
      </c>
      <c r="Q22" s="106">
        <v>2</v>
      </c>
      <c r="R22" s="112">
        <v>120</v>
      </c>
      <c r="S22" s="106">
        <v>1</v>
      </c>
      <c r="T22" s="112">
        <v>55</v>
      </c>
      <c r="U22" s="104">
        <f t="shared" si="1"/>
        <v>3</v>
      </c>
      <c r="V22" s="88">
        <f t="shared" si="2"/>
        <v>295</v>
      </c>
      <c r="W22" s="88">
        <f t="shared" si="3"/>
        <v>295</v>
      </c>
      <c r="X22" s="90"/>
    </row>
    <row r="23" spans="1:24" ht="60">
      <c r="A23" s="106" t="s">
        <v>62</v>
      </c>
      <c r="B23" s="106" t="s">
        <v>62</v>
      </c>
      <c r="C23" s="118" t="s">
        <v>214</v>
      </c>
      <c r="D23" s="119" t="s">
        <v>215</v>
      </c>
      <c r="E23" s="119" t="s">
        <v>196</v>
      </c>
      <c r="F23" s="106" t="s">
        <v>206</v>
      </c>
      <c r="G23" s="120" t="s">
        <v>4</v>
      </c>
      <c r="H23" s="121" t="s">
        <v>65</v>
      </c>
      <c r="I23" s="122" t="s">
        <v>66</v>
      </c>
      <c r="J23" s="120" t="s">
        <v>207</v>
      </c>
      <c r="K23" s="106" t="s">
        <v>231</v>
      </c>
      <c r="L23" s="123">
        <v>45598</v>
      </c>
      <c r="M23" s="123">
        <v>45604</v>
      </c>
      <c r="N23" s="124"/>
      <c r="O23" s="125"/>
      <c r="P23" s="88">
        <f t="shared" si="0"/>
        <v>0</v>
      </c>
      <c r="Q23" s="106">
        <v>6</v>
      </c>
      <c r="R23" s="112">
        <v>170.12</v>
      </c>
      <c r="S23" s="106"/>
      <c r="T23" s="112"/>
      <c r="U23" s="104" t="s">
        <v>230</v>
      </c>
      <c r="V23" s="88">
        <f t="shared" si="2"/>
        <v>1020.72</v>
      </c>
      <c r="W23" s="88">
        <f t="shared" si="3"/>
        <v>1020.72</v>
      </c>
      <c r="X23" s="81" t="s">
        <v>187</v>
      </c>
    </row>
    <row r="24" spans="1:24" ht="60">
      <c r="A24" s="106" t="s">
        <v>62</v>
      </c>
      <c r="B24" s="106" t="s">
        <v>62</v>
      </c>
      <c r="C24" s="118" t="s">
        <v>216</v>
      </c>
      <c r="D24" s="119" t="s">
        <v>217</v>
      </c>
      <c r="E24" s="119" t="s">
        <v>196</v>
      </c>
      <c r="F24" s="106" t="s">
        <v>218</v>
      </c>
      <c r="G24" s="120" t="s">
        <v>4</v>
      </c>
      <c r="H24" s="121" t="s">
        <v>65</v>
      </c>
      <c r="I24" s="122" t="s">
        <v>66</v>
      </c>
      <c r="J24" s="120" t="s">
        <v>197</v>
      </c>
      <c r="K24" s="106" t="s">
        <v>77</v>
      </c>
      <c r="L24" s="123">
        <v>45613</v>
      </c>
      <c r="M24" s="123">
        <v>45617</v>
      </c>
      <c r="N24" s="124"/>
      <c r="O24" s="125"/>
      <c r="P24" s="88">
        <f t="shared" si="0"/>
        <v>0</v>
      </c>
      <c r="Q24" s="106">
        <v>4</v>
      </c>
      <c r="R24" s="112">
        <v>332.08</v>
      </c>
      <c r="S24" s="106"/>
      <c r="T24" s="112"/>
      <c r="U24" s="104" t="s">
        <v>151</v>
      </c>
      <c r="V24" s="88">
        <f t="shared" si="2"/>
        <v>1328.32</v>
      </c>
      <c r="W24" s="88">
        <f t="shared" si="3"/>
        <v>1328.32</v>
      </c>
      <c r="X24" s="81" t="s">
        <v>187</v>
      </c>
    </row>
    <row r="25" spans="1:24" ht="60">
      <c r="A25" s="106" t="s">
        <v>62</v>
      </c>
      <c r="B25" s="106" t="s">
        <v>62</v>
      </c>
      <c r="C25" s="118" t="s">
        <v>219</v>
      </c>
      <c r="D25" s="119" t="s">
        <v>220</v>
      </c>
      <c r="E25" s="119" t="s">
        <v>221</v>
      </c>
      <c r="F25" s="106" t="s">
        <v>222</v>
      </c>
      <c r="G25" s="120" t="s">
        <v>4</v>
      </c>
      <c r="H25" s="121" t="s">
        <v>65</v>
      </c>
      <c r="I25" s="122" t="s">
        <v>66</v>
      </c>
      <c r="J25" s="120" t="s">
        <v>207</v>
      </c>
      <c r="K25" s="106" t="s">
        <v>231</v>
      </c>
      <c r="L25" s="123">
        <v>45601</v>
      </c>
      <c r="M25" s="123">
        <v>45605</v>
      </c>
      <c r="N25" s="124"/>
      <c r="O25" s="125"/>
      <c r="P25" s="88">
        <f t="shared" si="0"/>
        <v>0</v>
      </c>
      <c r="Q25" s="106">
        <v>4</v>
      </c>
      <c r="R25" s="112">
        <v>170.12</v>
      </c>
      <c r="S25" s="106"/>
      <c r="T25" s="112"/>
      <c r="U25" s="104" t="s">
        <v>151</v>
      </c>
      <c r="V25" s="88">
        <f t="shared" si="2"/>
        <v>680.48</v>
      </c>
      <c r="W25" s="88">
        <f t="shared" si="3"/>
        <v>680.48</v>
      </c>
      <c r="X25" s="81" t="s">
        <v>187</v>
      </c>
    </row>
    <row r="26" spans="1:24" ht="57">
      <c r="A26" s="106" t="s">
        <v>62</v>
      </c>
      <c r="B26" s="106" t="s">
        <v>62</v>
      </c>
      <c r="C26" s="118" t="s">
        <v>223</v>
      </c>
      <c r="D26" s="119">
        <v>166235</v>
      </c>
      <c r="E26" s="119" t="s">
        <v>211</v>
      </c>
      <c r="F26" s="106" t="s">
        <v>212</v>
      </c>
      <c r="G26" s="120" t="s">
        <v>4</v>
      </c>
      <c r="H26" s="121" t="s">
        <v>65</v>
      </c>
      <c r="I26" s="122" t="s">
        <v>224</v>
      </c>
      <c r="J26" s="120" t="s">
        <v>65</v>
      </c>
      <c r="K26" s="106" t="s">
        <v>66</v>
      </c>
      <c r="L26" s="123">
        <v>45621</v>
      </c>
      <c r="M26" s="123">
        <v>45625</v>
      </c>
      <c r="N26" s="124"/>
      <c r="O26" s="125"/>
      <c r="P26" s="88">
        <f t="shared" si="0"/>
        <v>0</v>
      </c>
      <c r="Q26" s="106">
        <v>2</v>
      </c>
      <c r="R26" s="112">
        <v>120</v>
      </c>
      <c r="S26" s="106">
        <v>1</v>
      </c>
      <c r="T26" s="112">
        <v>55</v>
      </c>
      <c r="U26" s="104" t="s">
        <v>152</v>
      </c>
      <c r="V26" s="88">
        <f t="shared" si="2"/>
        <v>295</v>
      </c>
      <c r="W26" s="88">
        <f t="shared" si="3"/>
        <v>295</v>
      </c>
      <c r="X26" s="90"/>
    </row>
    <row r="27" spans="1:24">
      <c r="A27" s="89"/>
      <c r="B27" s="89"/>
      <c r="C27" s="91"/>
      <c r="D27" s="92"/>
      <c r="E27" s="93"/>
      <c r="F27" s="95"/>
      <c r="G27" s="95"/>
      <c r="H27" s="96"/>
      <c r="I27" s="97"/>
      <c r="J27" s="95"/>
      <c r="K27" s="95"/>
      <c r="L27" s="98"/>
      <c r="M27" s="98"/>
      <c r="N27" s="99"/>
      <c r="O27" s="100"/>
      <c r="P27" s="88"/>
      <c r="Q27" s="89"/>
      <c r="R27" s="105"/>
      <c r="S27" s="89"/>
      <c r="T27" s="105"/>
      <c r="U27" s="104"/>
      <c r="V27" s="88"/>
      <c r="W27" s="88"/>
      <c r="X27" s="90"/>
    </row>
    <row r="28" spans="1:24">
      <c r="A28" s="89"/>
      <c r="B28" s="89"/>
      <c r="C28" s="91"/>
      <c r="D28" s="92"/>
      <c r="E28" s="93"/>
      <c r="F28" s="94"/>
      <c r="G28" s="95"/>
      <c r="H28" s="96"/>
      <c r="I28" s="97"/>
      <c r="J28" s="95"/>
      <c r="K28" s="95"/>
      <c r="L28" s="98"/>
      <c r="M28" s="98"/>
      <c r="N28" s="99"/>
      <c r="O28" s="100"/>
      <c r="P28" s="88"/>
      <c r="Q28" s="89"/>
      <c r="R28" s="105"/>
      <c r="S28" s="89"/>
      <c r="T28" s="105"/>
      <c r="U28" s="104"/>
      <c r="V28" s="88"/>
      <c r="W28" s="88"/>
      <c r="X28" s="90"/>
    </row>
    <row r="29" spans="1:24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01"/>
      <c r="O29" s="102"/>
      <c r="P29" s="128">
        <f>SUM(P7:P28)</f>
        <v>63190.695</v>
      </c>
      <c r="Q29" s="89"/>
      <c r="R29" s="105"/>
      <c r="S29" s="89"/>
      <c r="T29" s="105"/>
      <c r="U29" s="89"/>
      <c r="V29" s="103">
        <f>SUM(V7:V28)</f>
        <v>54497.756000000008</v>
      </c>
      <c r="W29" s="103">
        <f>SUM(W7:W28)</f>
        <v>117688.451</v>
      </c>
      <c r="X29" s="90"/>
    </row>
    <row r="32" spans="1:24" ht="15">
      <c r="A32" s="154" t="s">
        <v>34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</row>
    <row r="33" spans="1:15">
      <c r="A33" s="159" t="s">
        <v>35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8"/>
    </row>
    <row r="34" spans="1:15">
      <c r="A34" s="146" t="s">
        <v>36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8"/>
      <c r="O34" s="126"/>
    </row>
    <row r="35" spans="1:15">
      <c r="A35" s="146" t="s">
        <v>37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8"/>
      <c r="O35" s="127"/>
    </row>
    <row r="36" spans="1:15">
      <c r="A36" s="146" t="s">
        <v>38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8"/>
      <c r="O36" s="127"/>
    </row>
    <row r="37" spans="1:15">
      <c r="A37" s="146" t="s">
        <v>39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8"/>
    </row>
    <row r="38" spans="1:15">
      <c r="A38" s="146" t="s">
        <v>40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8"/>
    </row>
    <row r="39" spans="1:15">
      <c r="A39" s="146" t="s">
        <v>41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8"/>
    </row>
    <row r="40" spans="1:15">
      <c r="A40" s="146" t="s">
        <v>42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8"/>
    </row>
    <row r="41" spans="1:15">
      <c r="A41" s="146" t="s">
        <v>43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8"/>
    </row>
    <row r="42" spans="1:15">
      <c r="A42" s="146" t="s">
        <v>44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8"/>
    </row>
    <row r="43" spans="1:15">
      <c r="A43" s="146" t="s">
        <v>45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8"/>
    </row>
    <row r="44" spans="1:15">
      <c r="A44" s="146" t="s">
        <v>46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8"/>
    </row>
    <row r="45" spans="1:15">
      <c r="A45" s="146" t="s">
        <v>47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8"/>
    </row>
    <row r="46" spans="1:15">
      <c r="A46" s="146" t="s">
        <v>48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8"/>
    </row>
    <row r="47" spans="1:15">
      <c r="A47" s="146" t="s">
        <v>49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8"/>
    </row>
    <row r="48" spans="1:15">
      <c r="A48" s="146" t="s">
        <v>50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8"/>
    </row>
    <row r="49" spans="1:12">
      <c r="A49" s="146" t="s">
        <v>51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8"/>
    </row>
    <row r="50" spans="1:12">
      <c r="A50" s="146" t="s">
        <v>52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8"/>
    </row>
    <row r="51" spans="1:12">
      <c r="A51" s="146" t="s">
        <v>53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8"/>
    </row>
    <row r="52" spans="1:12">
      <c r="A52" s="146" t="s">
        <v>54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8"/>
    </row>
    <row r="53" spans="1:12">
      <c r="A53" s="146" t="s">
        <v>55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8"/>
    </row>
    <row r="54" spans="1:12">
      <c r="A54" s="146" t="s">
        <v>56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8"/>
    </row>
    <row r="55" spans="1:12">
      <c r="A55" s="146" t="s">
        <v>57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8"/>
    </row>
    <row r="56" spans="1:12">
      <c r="A56" s="146" t="s">
        <v>58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8"/>
    </row>
    <row r="57" spans="1:12">
      <c r="A57" s="146" t="s">
        <v>59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8"/>
    </row>
    <row r="58" spans="1:12">
      <c r="A58" s="146" t="s">
        <v>60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8"/>
    </row>
  </sheetData>
  <mergeCells count="57">
    <mergeCell ref="A1:A3"/>
    <mergeCell ref="B1:X1"/>
    <mergeCell ref="B2:X2"/>
    <mergeCell ref="B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A38:L38"/>
    <mergeCell ref="Q5:R5"/>
    <mergeCell ref="A33:L33"/>
    <mergeCell ref="A34:L34"/>
    <mergeCell ref="A35:L35"/>
    <mergeCell ref="A36:L36"/>
    <mergeCell ref="A37:L37"/>
    <mergeCell ref="S5:T5"/>
    <mergeCell ref="U5:U6"/>
    <mergeCell ref="V5:V6"/>
    <mergeCell ref="A29:M29"/>
    <mergeCell ref="A32:L32"/>
    <mergeCell ref="J5:K5"/>
    <mergeCell ref="L5:L6"/>
    <mergeCell ref="M5:M6"/>
    <mergeCell ref="N5:N6"/>
    <mergeCell ref="O5:O6"/>
    <mergeCell ref="P5:P6"/>
    <mergeCell ref="F5:F6"/>
    <mergeCell ref="G5:G6"/>
    <mergeCell ref="H5:I5"/>
    <mergeCell ref="A50:L50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7:L57"/>
    <mergeCell ref="A58:L58"/>
    <mergeCell ref="A51:L51"/>
    <mergeCell ref="A52:L52"/>
    <mergeCell ref="A53:L53"/>
    <mergeCell ref="A54:L54"/>
    <mergeCell ref="A55:L55"/>
    <mergeCell ref="A56:L56"/>
  </mergeCells>
  <dataValidations count="1">
    <dataValidation type="list" allowBlank="1" sqref="G17:G28">
      <formula1>"SERVIÇO,CURSO,EVENTO,REUNIÃO,OUTROS"</formula1>
    </dataValidation>
  </dataValidations>
  <pageMargins left="0.11811023622047245" right="0.11811023622047245" top="0.39370078740157483" bottom="0.19685039370078741" header="0.31496062992125984" footer="0.31496062992125984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1"/>
  <sheetViews>
    <sheetView tabSelected="1" zoomScale="80" zoomScaleNormal="80" workbookViewId="0">
      <selection activeCell="A7" sqref="A7"/>
    </sheetView>
  </sheetViews>
  <sheetFormatPr defaultRowHeight="14.25"/>
  <cols>
    <col min="2" max="2" width="8.375" customWidth="1"/>
    <col min="3" max="3" width="27.5" customWidth="1"/>
    <col min="4" max="4" width="11.5" customWidth="1"/>
    <col min="5" max="5" width="15.625" customWidth="1"/>
    <col min="6" max="6" width="31.25" customWidth="1"/>
    <col min="7" max="7" width="11.125" bestFit="1" customWidth="1"/>
    <col min="8" max="8" width="5.875" customWidth="1"/>
    <col min="9" max="9" width="16.25" customWidth="1"/>
    <col min="10" max="10" width="7.125" customWidth="1"/>
    <col min="11" max="11" width="19.375" customWidth="1"/>
    <col min="12" max="13" width="11.125" bestFit="1" customWidth="1"/>
    <col min="14" max="14" width="11.875" style="3" bestFit="1" customWidth="1"/>
    <col min="15" max="15" width="11.875" style="2" bestFit="1" customWidth="1"/>
    <col min="16" max="16" width="12.75" bestFit="1" customWidth="1"/>
    <col min="17" max="17" width="6.75" customWidth="1"/>
    <col min="22" max="22" width="12.5" customWidth="1"/>
    <col min="23" max="23" width="13" customWidth="1"/>
    <col min="24" max="24" width="14.625" customWidth="1"/>
  </cols>
  <sheetData>
    <row r="1" spans="1:24" ht="21" thickBot="1">
      <c r="A1" s="143"/>
      <c r="B1" s="145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r="2" spans="1:24" ht="21" thickBot="1">
      <c r="A2" s="144"/>
      <c r="B2" s="145" t="s">
        <v>61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4" ht="21" thickBot="1">
      <c r="A3" s="144"/>
      <c r="B3" s="145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r="4" spans="1:24" ht="15" thickBot="1">
      <c r="A4" s="136" t="s">
        <v>2</v>
      </c>
      <c r="B4" s="137"/>
      <c r="C4" s="136" t="s">
        <v>3</v>
      </c>
      <c r="D4" s="137"/>
      <c r="E4" s="137"/>
      <c r="F4" s="136" t="s">
        <v>4</v>
      </c>
      <c r="G4" s="137"/>
      <c r="H4" s="137"/>
      <c r="I4" s="137"/>
      <c r="J4" s="137"/>
      <c r="K4" s="137"/>
      <c r="L4" s="137"/>
      <c r="M4" s="137"/>
      <c r="N4" s="136" t="s">
        <v>5</v>
      </c>
      <c r="O4" s="137"/>
      <c r="P4" s="137"/>
      <c r="Q4" s="136" t="s">
        <v>6</v>
      </c>
      <c r="R4" s="137"/>
      <c r="S4" s="137"/>
      <c r="T4" s="137"/>
      <c r="U4" s="137"/>
      <c r="V4" s="137"/>
      <c r="W4" s="136" t="s">
        <v>7</v>
      </c>
      <c r="X4" s="136" t="s">
        <v>8</v>
      </c>
    </row>
    <row r="5" spans="1:24" ht="15" thickBot="1">
      <c r="A5" s="136" t="s">
        <v>9</v>
      </c>
      <c r="B5" s="136" t="s">
        <v>10</v>
      </c>
      <c r="C5" s="136" t="s">
        <v>11</v>
      </c>
      <c r="D5" s="136" t="s">
        <v>12</v>
      </c>
      <c r="E5" s="136" t="s">
        <v>68</v>
      </c>
      <c r="F5" s="136" t="s">
        <v>13</v>
      </c>
      <c r="G5" s="136" t="s">
        <v>14</v>
      </c>
      <c r="H5" s="136" t="s">
        <v>15</v>
      </c>
      <c r="I5" s="137"/>
      <c r="J5" s="138" t="s">
        <v>16</v>
      </c>
      <c r="K5" s="137"/>
      <c r="L5" s="136" t="s">
        <v>17</v>
      </c>
      <c r="M5" s="136" t="s">
        <v>18</v>
      </c>
      <c r="N5" s="140" t="s">
        <v>19</v>
      </c>
      <c r="O5" s="138" t="s">
        <v>20</v>
      </c>
      <c r="P5" s="138" t="s">
        <v>21</v>
      </c>
      <c r="Q5" s="138" t="s">
        <v>22</v>
      </c>
      <c r="R5" s="137"/>
      <c r="S5" s="138" t="s">
        <v>23</v>
      </c>
      <c r="T5" s="137"/>
      <c r="U5" s="136" t="s">
        <v>24</v>
      </c>
      <c r="V5" s="138" t="s">
        <v>25</v>
      </c>
      <c r="W5" s="137"/>
      <c r="X5" s="137"/>
    </row>
    <row r="6" spans="1:24" ht="45">
      <c r="A6" s="139"/>
      <c r="B6" s="139"/>
      <c r="C6" s="139"/>
      <c r="D6" s="139"/>
      <c r="E6" s="139"/>
      <c r="F6" s="139"/>
      <c r="G6" s="139"/>
      <c r="H6" s="4" t="s">
        <v>26</v>
      </c>
      <c r="I6" s="4" t="s">
        <v>27</v>
      </c>
      <c r="J6" s="4" t="s">
        <v>28</v>
      </c>
      <c r="K6" s="5" t="s">
        <v>29</v>
      </c>
      <c r="L6" s="139"/>
      <c r="M6" s="139"/>
      <c r="N6" s="141"/>
      <c r="O6" s="142"/>
      <c r="P6" s="139"/>
      <c r="Q6" s="4" t="s">
        <v>30</v>
      </c>
      <c r="R6" s="5" t="s">
        <v>31</v>
      </c>
      <c r="S6" s="4" t="s">
        <v>32</v>
      </c>
      <c r="T6" s="5" t="s">
        <v>33</v>
      </c>
      <c r="U6" s="139"/>
      <c r="V6" s="139"/>
      <c r="W6" s="139"/>
      <c r="X6" s="139"/>
    </row>
    <row r="7" spans="1:24" s="1" customFormat="1" ht="78" customHeight="1">
      <c r="A7" s="6" t="s">
        <v>62</v>
      </c>
      <c r="B7" s="6" t="s">
        <v>62</v>
      </c>
      <c r="C7" s="61" t="s">
        <v>112</v>
      </c>
      <c r="D7" s="46" t="s">
        <v>165</v>
      </c>
      <c r="E7" s="63" t="s">
        <v>64</v>
      </c>
      <c r="F7" s="64" t="s">
        <v>125</v>
      </c>
      <c r="G7" s="65" t="s">
        <v>4</v>
      </c>
      <c r="H7" s="63" t="s">
        <v>65</v>
      </c>
      <c r="I7" s="63" t="s">
        <v>66</v>
      </c>
      <c r="J7" s="63" t="s">
        <v>63</v>
      </c>
      <c r="K7" s="63" t="s">
        <v>126</v>
      </c>
      <c r="L7" s="66">
        <v>45627</v>
      </c>
      <c r="M7" s="66">
        <v>45632</v>
      </c>
      <c r="N7" s="76">
        <v>1520.66</v>
      </c>
      <c r="O7" s="76">
        <v>1520.66</v>
      </c>
      <c r="P7" s="12">
        <f>N7+O7</f>
        <v>3041.32</v>
      </c>
      <c r="Q7" s="63">
        <v>5</v>
      </c>
      <c r="R7" s="75">
        <v>1638.925</v>
      </c>
      <c r="S7" s="67"/>
      <c r="T7" s="11"/>
      <c r="U7" s="6">
        <v>5</v>
      </c>
      <c r="V7" s="7">
        <f>(Q7*R7)+(S7*T7)</f>
        <v>8194.625</v>
      </c>
      <c r="W7" s="7">
        <f>P7+V7</f>
        <v>11235.945</v>
      </c>
      <c r="X7" s="6"/>
    </row>
    <row r="8" spans="1:24" s="1" customFormat="1" ht="78" customHeight="1">
      <c r="A8" s="6" t="s">
        <v>62</v>
      </c>
      <c r="B8" s="6" t="s">
        <v>62</v>
      </c>
      <c r="C8" s="61" t="s">
        <v>179</v>
      </c>
      <c r="D8" s="62" t="s">
        <v>166</v>
      </c>
      <c r="E8" s="63" t="s">
        <v>180</v>
      </c>
      <c r="F8" s="64" t="s">
        <v>183</v>
      </c>
      <c r="G8" s="65" t="s">
        <v>4</v>
      </c>
      <c r="H8" s="63" t="s">
        <v>65</v>
      </c>
      <c r="I8" s="63" t="s">
        <v>66</v>
      </c>
      <c r="J8" s="63" t="s">
        <v>71</v>
      </c>
      <c r="K8" s="63" t="s">
        <v>72</v>
      </c>
      <c r="L8" s="66">
        <v>45628</v>
      </c>
      <c r="M8" s="66">
        <v>45629</v>
      </c>
      <c r="N8" s="76"/>
      <c r="O8" s="76"/>
      <c r="P8" s="12">
        <f t="shared" ref="P8:P9" si="0">N8+O8</f>
        <v>0</v>
      </c>
      <c r="Q8" s="63">
        <v>1</v>
      </c>
      <c r="R8" s="75">
        <v>332.08</v>
      </c>
      <c r="S8" s="67"/>
      <c r="T8" s="11"/>
      <c r="U8" s="6">
        <v>1</v>
      </c>
      <c r="V8" s="7">
        <f>(Q8*R8)+(S8*T8)</f>
        <v>332.08</v>
      </c>
      <c r="W8" s="7">
        <f t="shared" ref="W8:W9" si="1">P8+V8</f>
        <v>332.08</v>
      </c>
      <c r="X8" s="81" t="s">
        <v>187</v>
      </c>
    </row>
    <row r="9" spans="1:24" s="1" customFormat="1" ht="78" customHeight="1">
      <c r="A9" s="6" t="s">
        <v>62</v>
      </c>
      <c r="B9" s="6" t="s">
        <v>62</v>
      </c>
      <c r="C9" s="61" t="s">
        <v>181</v>
      </c>
      <c r="D9" s="62">
        <v>146447</v>
      </c>
      <c r="E9" s="63" t="s">
        <v>182</v>
      </c>
      <c r="F9" s="64" t="s">
        <v>184</v>
      </c>
      <c r="G9" s="65" t="s">
        <v>4</v>
      </c>
      <c r="H9" s="63" t="s">
        <v>65</v>
      </c>
      <c r="I9" s="63" t="s">
        <v>66</v>
      </c>
      <c r="J9" s="63" t="s">
        <v>185</v>
      </c>
      <c r="K9" s="63" t="s">
        <v>186</v>
      </c>
      <c r="L9" s="66">
        <v>45636</v>
      </c>
      <c r="M9" s="66">
        <v>45640</v>
      </c>
      <c r="N9" s="76"/>
      <c r="O9" s="76"/>
      <c r="P9" s="12">
        <f t="shared" si="0"/>
        <v>0</v>
      </c>
      <c r="Q9" s="63">
        <v>4</v>
      </c>
      <c r="R9" s="75">
        <v>332.08</v>
      </c>
      <c r="S9" s="67"/>
      <c r="T9" s="11"/>
      <c r="U9" s="6">
        <v>4</v>
      </c>
      <c r="V9" s="7">
        <f>(Q9*R9)+(S9*T9)</f>
        <v>1328.32</v>
      </c>
      <c r="W9" s="7">
        <f t="shared" si="1"/>
        <v>1328.32</v>
      </c>
      <c r="X9" s="81" t="s">
        <v>187</v>
      </c>
    </row>
    <row r="10" spans="1:24" ht="118.5" customHeight="1">
      <c r="A10" s="6" t="s">
        <v>62</v>
      </c>
      <c r="B10" s="6" t="s">
        <v>62</v>
      </c>
      <c r="C10" s="61" t="s">
        <v>83</v>
      </c>
      <c r="D10" s="62" t="s">
        <v>150</v>
      </c>
      <c r="E10" s="63" t="s">
        <v>156</v>
      </c>
      <c r="F10" s="68" t="s">
        <v>127</v>
      </c>
      <c r="G10" s="65" t="s">
        <v>4</v>
      </c>
      <c r="H10" s="63" t="s">
        <v>65</v>
      </c>
      <c r="I10" s="63" t="s">
        <v>66</v>
      </c>
      <c r="J10" s="63" t="s">
        <v>71</v>
      </c>
      <c r="K10" s="63" t="s">
        <v>128</v>
      </c>
      <c r="L10" s="66">
        <v>45629</v>
      </c>
      <c r="M10" s="66">
        <v>45633</v>
      </c>
      <c r="N10" s="76">
        <v>2049.54</v>
      </c>
      <c r="O10" s="76">
        <v>2049.5500000000002</v>
      </c>
      <c r="P10" s="12">
        <f t="shared" ref="P10:P22" si="2">N10+O10</f>
        <v>4099.09</v>
      </c>
      <c r="Q10" s="63">
        <v>4</v>
      </c>
      <c r="R10" s="74">
        <v>250.62</v>
      </c>
      <c r="S10" s="67"/>
      <c r="T10" s="9"/>
      <c r="U10" s="6">
        <v>4</v>
      </c>
      <c r="V10" s="7">
        <f t="shared" ref="V10:V22" si="3">(Q10*R10)+(S10*T10)</f>
        <v>1002.48</v>
      </c>
      <c r="W10" s="7">
        <f t="shared" ref="W10:W22" si="4">P10+V10</f>
        <v>5101.57</v>
      </c>
      <c r="X10" s="8"/>
    </row>
    <row r="11" spans="1:24" ht="74.25" customHeight="1">
      <c r="A11" s="6" t="s">
        <v>62</v>
      </c>
      <c r="B11" s="6" t="s">
        <v>62</v>
      </c>
      <c r="C11" s="61" t="s">
        <v>82</v>
      </c>
      <c r="D11" s="62" t="s">
        <v>63</v>
      </c>
      <c r="E11" s="63" t="s">
        <v>164</v>
      </c>
      <c r="F11" s="64" t="s">
        <v>129</v>
      </c>
      <c r="G11" s="65" t="s">
        <v>4</v>
      </c>
      <c r="H11" s="63" t="s">
        <v>65</v>
      </c>
      <c r="I11" s="63" t="s">
        <v>66</v>
      </c>
      <c r="J11" s="63" t="s">
        <v>65</v>
      </c>
      <c r="K11" s="63" t="s">
        <v>67</v>
      </c>
      <c r="L11" s="66">
        <v>45635</v>
      </c>
      <c r="M11" s="66">
        <v>45636</v>
      </c>
      <c r="N11" s="64">
        <v>698.33</v>
      </c>
      <c r="O11" s="64">
        <v>698.33</v>
      </c>
      <c r="P11" s="12">
        <f t="shared" si="2"/>
        <v>1396.66</v>
      </c>
      <c r="Q11" s="61"/>
      <c r="R11" s="74"/>
      <c r="S11" s="67"/>
      <c r="T11" s="9"/>
      <c r="U11" s="6"/>
      <c r="V11" s="7">
        <f t="shared" si="3"/>
        <v>0</v>
      </c>
      <c r="W11" s="7">
        <f t="shared" si="4"/>
        <v>1396.66</v>
      </c>
      <c r="X11" s="60" t="s">
        <v>157</v>
      </c>
    </row>
    <row r="12" spans="1:24" ht="68.25" customHeight="1">
      <c r="A12" s="6" t="s">
        <v>62</v>
      </c>
      <c r="B12" s="6" t="s">
        <v>62</v>
      </c>
      <c r="C12" s="64" t="s">
        <v>130</v>
      </c>
      <c r="D12" s="62" t="s">
        <v>63</v>
      </c>
      <c r="E12" s="63" t="s">
        <v>64</v>
      </c>
      <c r="F12" s="64" t="s">
        <v>129</v>
      </c>
      <c r="G12" s="65" t="s">
        <v>4</v>
      </c>
      <c r="H12" s="63" t="s">
        <v>65</v>
      </c>
      <c r="I12" s="63" t="s">
        <v>66</v>
      </c>
      <c r="J12" s="63" t="s">
        <v>65</v>
      </c>
      <c r="K12" s="63" t="s">
        <v>67</v>
      </c>
      <c r="L12" s="66">
        <v>45635</v>
      </c>
      <c r="M12" s="66">
        <v>45636</v>
      </c>
      <c r="N12" s="64">
        <v>698.33</v>
      </c>
      <c r="O12" s="64">
        <v>698.33</v>
      </c>
      <c r="P12" s="12">
        <f t="shared" si="2"/>
        <v>1396.66</v>
      </c>
      <c r="Q12" s="61"/>
      <c r="R12" s="74"/>
      <c r="S12" s="67"/>
      <c r="T12" s="9"/>
      <c r="U12" s="6"/>
      <c r="V12" s="7">
        <f t="shared" si="3"/>
        <v>0</v>
      </c>
      <c r="W12" s="7">
        <f t="shared" si="4"/>
        <v>1396.66</v>
      </c>
      <c r="X12" s="60" t="s">
        <v>157</v>
      </c>
    </row>
    <row r="13" spans="1:24" ht="67.5" customHeight="1">
      <c r="A13" s="6" t="s">
        <v>62</v>
      </c>
      <c r="B13" s="6" t="s">
        <v>62</v>
      </c>
      <c r="C13" s="61" t="s">
        <v>131</v>
      </c>
      <c r="D13" s="62" t="s">
        <v>63</v>
      </c>
      <c r="E13" s="63" t="s">
        <v>132</v>
      </c>
      <c r="F13" s="64" t="s">
        <v>129</v>
      </c>
      <c r="G13" s="65" t="s">
        <v>4</v>
      </c>
      <c r="H13" s="63" t="s">
        <v>65</v>
      </c>
      <c r="I13" s="63" t="s">
        <v>66</v>
      </c>
      <c r="J13" s="63" t="s">
        <v>65</v>
      </c>
      <c r="K13" s="63" t="s">
        <v>67</v>
      </c>
      <c r="L13" s="66">
        <v>45635</v>
      </c>
      <c r="M13" s="66">
        <v>45636</v>
      </c>
      <c r="N13" s="64">
        <v>698.33</v>
      </c>
      <c r="O13" s="64">
        <v>698.33</v>
      </c>
      <c r="P13" s="12">
        <f t="shared" si="2"/>
        <v>1396.66</v>
      </c>
      <c r="Q13" s="6"/>
      <c r="R13" s="67"/>
      <c r="S13" s="74"/>
      <c r="T13" s="9"/>
      <c r="U13" s="6"/>
      <c r="V13" s="7">
        <f t="shared" si="3"/>
        <v>0</v>
      </c>
      <c r="W13" s="7">
        <f t="shared" si="4"/>
        <v>1396.66</v>
      </c>
      <c r="X13" s="60" t="s">
        <v>157</v>
      </c>
    </row>
    <row r="14" spans="1:24" ht="74.25" customHeight="1">
      <c r="A14" s="6" t="s">
        <v>62</v>
      </c>
      <c r="B14" s="6" t="s">
        <v>62</v>
      </c>
      <c r="C14" s="61" t="s">
        <v>78</v>
      </c>
      <c r="D14" s="62" t="s">
        <v>63</v>
      </c>
      <c r="E14" s="63" t="s">
        <v>64</v>
      </c>
      <c r="F14" s="64" t="s">
        <v>133</v>
      </c>
      <c r="G14" s="65" t="s">
        <v>4</v>
      </c>
      <c r="H14" s="63" t="s">
        <v>65</v>
      </c>
      <c r="I14" s="63" t="s">
        <v>66</v>
      </c>
      <c r="J14" s="63" t="s">
        <v>71</v>
      </c>
      <c r="K14" s="63" t="s">
        <v>134</v>
      </c>
      <c r="L14" s="66">
        <v>45627</v>
      </c>
      <c r="M14" s="66">
        <v>45631</v>
      </c>
      <c r="N14" s="77">
        <v>3514.51</v>
      </c>
      <c r="O14" s="74">
        <v>3131.67</v>
      </c>
      <c r="P14" s="12">
        <f t="shared" si="2"/>
        <v>6646.18</v>
      </c>
      <c r="Q14" s="6"/>
      <c r="R14" s="67"/>
      <c r="S14" s="74"/>
      <c r="T14" s="9"/>
      <c r="U14" s="6"/>
      <c r="V14" s="7">
        <f t="shared" si="3"/>
        <v>0</v>
      </c>
      <c r="W14" s="7">
        <f t="shared" si="4"/>
        <v>6646.18</v>
      </c>
      <c r="X14" s="60" t="s">
        <v>157</v>
      </c>
    </row>
    <row r="15" spans="1:24" ht="66.75" customHeight="1">
      <c r="A15" s="6" t="s">
        <v>62</v>
      </c>
      <c r="B15" s="6" t="s">
        <v>62</v>
      </c>
      <c r="C15" s="61" t="s">
        <v>80</v>
      </c>
      <c r="D15" s="46" t="s">
        <v>154</v>
      </c>
      <c r="E15" s="63" t="s">
        <v>155</v>
      </c>
      <c r="F15" s="64" t="s">
        <v>135</v>
      </c>
      <c r="G15" s="65" t="s">
        <v>4</v>
      </c>
      <c r="H15" s="63" t="s">
        <v>65</v>
      </c>
      <c r="I15" s="63" t="s">
        <v>66</v>
      </c>
      <c r="J15" s="63" t="s">
        <v>73</v>
      </c>
      <c r="K15" s="63" t="s">
        <v>74</v>
      </c>
      <c r="L15" s="66">
        <v>45637</v>
      </c>
      <c r="M15" s="66">
        <v>45638</v>
      </c>
      <c r="N15" s="74">
        <v>890</v>
      </c>
      <c r="O15" s="74">
        <v>1862.08</v>
      </c>
      <c r="P15" s="12">
        <f t="shared" si="2"/>
        <v>2752.08</v>
      </c>
      <c r="Q15" s="6">
        <v>1</v>
      </c>
      <c r="R15" s="75">
        <v>475.13</v>
      </c>
      <c r="S15" s="74"/>
      <c r="T15" s="9"/>
      <c r="U15" s="6">
        <v>1</v>
      </c>
      <c r="V15" s="7">
        <f t="shared" si="3"/>
        <v>475.13</v>
      </c>
      <c r="W15" s="7">
        <f t="shared" si="4"/>
        <v>3227.21</v>
      </c>
      <c r="X15" s="8"/>
    </row>
    <row r="16" spans="1:24" ht="57">
      <c r="A16" s="6" t="s">
        <v>62</v>
      </c>
      <c r="B16" s="6" t="s">
        <v>62</v>
      </c>
      <c r="C16" s="64" t="s">
        <v>136</v>
      </c>
      <c r="D16" s="46" t="s">
        <v>167</v>
      </c>
      <c r="E16" s="63" t="s">
        <v>132</v>
      </c>
      <c r="F16" s="64" t="s">
        <v>137</v>
      </c>
      <c r="G16" s="69" t="s">
        <v>70</v>
      </c>
      <c r="H16" s="63" t="s">
        <v>65</v>
      </c>
      <c r="I16" s="63" t="s">
        <v>66</v>
      </c>
      <c r="J16" s="63" t="s">
        <v>65</v>
      </c>
      <c r="K16" s="63" t="s">
        <v>67</v>
      </c>
      <c r="L16" s="66">
        <v>45636</v>
      </c>
      <c r="M16" s="66">
        <v>45638</v>
      </c>
      <c r="N16" s="76">
        <v>1955.32</v>
      </c>
      <c r="O16" s="76">
        <v>1955.33</v>
      </c>
      <c r="P16" s="12">
        <f t="shared" si="2"/>
        <v>3910.6499999999996</v>
      </c>
      <c r="Q16" s="6">
        <v>2</v>
      </c>
      <c r="R16" s="75">
        <v>170.12</v>
      </c>
      <c r="S16" s="74"/>
      <c r="T16" s="9"/>
      <c r="U16" s="6">
        <v>2</v>
      </c>
      <c r="V16" s="7">
        <f t="shared" si="3"/>
        <v>340.24</v>
      </c>
      <c r="W16" s="7">
        <f t="shared" si="4"/>
        <v>4250.8899999999994</v>
      </c>
      <c r="X16" s="8"/>
    </row>
    <row r="17" spans="1:24" ht="57">
      <c r="A17" s="6" t="s">
        <v>62</v>
      </c>
      <c r="B17" s="6" t="s">
        <v>62</v>
      </c>
      <c r="C17" s="64" t="s">
        <v>138</v>
      </c>
      <c r="D17" s="62" t="s">
        <v>63</v>
      </c>
      <c r="E17" s="63" t="s">
        <v>132</v>
      </c>
      <c r="F17" s="64" t="s">
        <v>137</v>
      </c>
      <c r="G17" s="69" t="s">
        <v>70</v>
      </c>
      <c r="H17" s="63" t="s">
        <v>65</v>
      </c>
      <c r="I17" s="63" t="s">
        <v>66</v>
      </c>
      <c r="J17" s="63" t="s">
        <v>65</v>
      </c>
      <c r="K17" s="63" t="s">
        <v>67</v>
      </c>
      <c r="L17" s="66">
        <v>45636</v>
      </c>
      <c r="M17" s="66">
        <v>45638</v>
      </c>
      <c r="N17" s="76">
        <v>1955.32</v>
      </c>
      <c r="O17" s="76">
        <v>1955.33</v>
      </c>
      <c r="P17" s="12">
        <f t="shared" si="2"/>
        <v>3910.6499999999996</v>
      </c>
      <c r="Q17" s="6">
        <v>2</v>
      </c>
      <c r="R17" s="75">
        <v>170.12</v>
      </c>
      <c r="S17" s="67"/>
      <c r="T17" s="9"/>
      <c r="U17" s="6">
        <v>2</v>
      </c>
      <c r="V17" s="7">
        <f t="shared" si="3"/>
        <v>340.24</v>
      </c>
      <c r="W17" s="7">
        <f t="shared" si="4"/>
        <v>4250.8899999999994</v>
      </c>
      <c r="X17" s="8"/>
    </row>
    <row r="18" spans="1:24" ht="57" customHeight="1">
      <c r="A18" s="6" t="s">
        <v>62</v>
      </c>
      <c r="B18" s="6" t="s">
        <v>62</v>
      </c>
      <c r="C18" s="80" t="s">
        <v>168</v>
      </c>
      <c r="D18" s="46" t="s">
        <v>169</v>
      </c>
      <c r="E18" s="63" t="s">
        <v>170</v>
      </c>
      <c r="F18" s="64" t="s">
        <v>171</v>
      </c>
      <c r="G18" s="69" t="s">
        <v>70</v>
      </c>
      <c r="H18" s="63" t="s">
        <v>65</v>
      </c>
      <c r="I18" s="63" t="s">
        <v>66</v>
      </c>
      <c r="J18" s="63" t="s">
        <v>65</v>
      </c>
      <c r="K18" s="63" t="s">
        <v>172</v>
      </c>
      <c r="L18" s="66">
        <v>45644</v>
      </c>
      <c r="M18" s="66">
        <v>45646</v>
      </c>
      <c r="N18" s="76"/>
      <c r="O18" s="76"/>
      <c r="P18" s="12">
        <f t="shared" si="2"/>
        <v>0</v>
      </c>
      <c r="Q18" s="6">
        <v>2</v>
      </c>
      <c r="R18" s="75">
        <v>120</v>
      </c>
      <c r="S18" s="67"/>
      <c r="T18" s="9"/>
      <c r="U18" s="6">
        <v>2</v>
      </c>
      <c r="V18" s="7">
        <f t="shared" si="3"/>
        <v>240</v>
      </c>
      <c r="W18" s="7">
        <f t="shared" si="4"/>
        <v>240</v>
      </c>
      <c r="X18" s="8"/>
    </row>
    <row r="19" spans="1:24" ht="42.75">
      <c r="A19" s="6" t="s">
        <v>62</v>
      </c>
      <c r="B19" s="6" t="s">
        <v>62</v>
      </c>
      <c r="C19" s="80" t="s">
        <v>173</v>
      </c>
      <c r="D19" s="46" t="s">
        <v>174</v>
      </c>
      <c r="E19" s="46" t="s">
        <v>175</v>
      </c>
      <c r="F19" s="64" t="s">
        <v>176</v>
      </c>
      <c r="G19" s="69" t="s">
        <v>4</v>
      </c>
      <c r="H19" s="63" t="s">
        <v>65</v>
      </c>
      <c r="I19" s="63" t="s">
        <v>66</v>
      </c>
      <c r="J19" s="63" t="s">
        <v>65</v>
      </c>
      <c r="K19" s="63" t="s">
        <v>172</v>
      </c>
      <c r="L19" s="66">
        <v>45638</v>
      </c>
      <c r="M19" s="66">
        <v>45639</v>
      </c>
      <c r="N19" s="76"/>
      <c r="O19" s="76"/>
      <c r="P19" s="12">
        <f t="shared" si="2"/>
        <v>0</v>
      </c>
      <c r="Q19" s="6">
        <v>1</v>
      </c>
      <c r="R19" s="75">
        <v>241.86</v>
      </c>
      <c r="S19" s="67"/>
      <c r="T19" s="9"/>
      <c r="U19" s="6">
        <v>1</v>
      </c>
      <c r="V19" s="7">
        <f t="shared" si="3"/>
        <v>241.86</v>
      </c>
      <c r="W19" s="7">
        <f t="shared" si="4"/>
        <v>241.86</v>
      </c>
      <c r="X19" s="8"/>
    </row>
    <row r="20" spans="1:24" ht="84.75" customHeight="1">
      <c r="A20" s="6" t="s">
        <v>62</v>
      </c>
      <c r="B20" s="6" t="s">
        <v>62</v>
      </c>
      <c r="C20" s="80" t="s">
        <v>173</v>
      </c>
      <c r="D20" s="46" t="s">
        <v>174</v>
      </c>
      <c r="E20" s="46" t="s">
        <v>175</v>
      </c>
      <c r="F20" s="64" t="s">
        <v>178</v>
      </c>
      <c r="G20" s="69" t="s">
        <v>4</v>
      </c>
      <c r="H20" s="63" t="s">
        <v>65</v>
      </c>
      <c r="I20" s="63" t="s">
        <v>66</v>
      </c>
      <c r="J20" s="63" t="s">
        <v>65</v>
      </c>
      <c r="K20" s="63" t="s">
        <v>67</v>
      </c>
      <c r="L20" s="66">
        <v>45635</v>
      </c>
      <c r="M20" s="66">
        <v>45636</v>
      </c>
      <c r="N20" s="76"/>
      <c r="O20" s="76"/>
      <c r="P20" s="12">
        <f t="shared" si="2"/>
        <v>0</v>
      </c>
      <c r="Q20" s="6">
        <v>1</v>
      </c>
      <c r="R20" s="75">
        <v>241.86</v>
      </c>
      <c r="S20" s="67"/>
      <c r="T20" s="9"/>
      <c r="U20" s="6">
        <v>1</v>
      </c>
      <c r="V20" s="7">
        <f t="shared" si="3"/>
        <v>241.86</v>
      </c>
      <c r="W20" s="7">
        <f t="shared" si="4"/>
        <v>241.86</v>
      </c>
      <c r="X20" s="81" t="s">
        <v>187</v>
      </c>
    </row>
    <row r="21" spans="1:24" ht="75" customHeight="1">
      <c r="A21" s="6" t="s">
        <v>62</v>
      </c>
      <c r="B21" s="6" t="s">
        <v>62</v>
      </c>
      <c r="C21" s="73" t="s">
        <v>139</v>
      </c>
      <c r="D21" s="46" t="s">
        <v>166</v>
      </c>
      <c r="E21" s="70" t="s">
        <v>64</v>
      </c>
      <c r="F21" s="8" t="s">
        <v>140</v>
      </c>
      <c r="G21" s="71" t="s">
        <v>141</v>
      </c>
      <c r="H21" s="71" t="s">
        <v>65</v>
      </c>
      <c r="I21" s="71" t="s">
        <v>67</v>
      </c>
      <c r="J21" s="71" t="s">
        <v>65</v>
      </c>
      <c r="K21" s="71" t="s">
        <v>66</v>
      </c>
      <c r="L21" s="72">
        <v>45690</v>
      </c>
      <c r="M21" s="72">
        <v>45695</v>
      </c>
      <c r="N21" s="78">
        <v>1307.69</v>
      </c>
      <c r="O21" s="79">
        <v>1293.8699999999999</v>
      </c>
      <c r="P21" s="12">
        <f t="shared" si="2"/>
        <v>2601.56</v>
      </c>
      <c r="Q21" s="6"/>
      <c r="R21" s="67"/>
      <c r="S21" s="67"/>
      <c r="T21" s="9"/>
      <c r="U21" s="6"/>
      <c r="V21" s="7">
        <f t="shared" si="3"/>
        <v>0</v>
      </c>
      <c r="W21" s="7">
        <f t="shared" si="4"/>
        <v>2601.56</v>
      </c>
      <c r="X21" s="60" t="s">
        <v>157</v>
      </c>
    </row>
    <row r="22" spans="1:24" ht="80.25" customHeight="1">
      <c r="A22" s="6" t="s">
        <v>62</v>
      </c>
      <c r="B22" s="6" t="s">
        <v>62</v>
      </c>
      <c r="C22" s="64" t="s">
        <v>142</v>
      </c>
      <c r="D22" s="62" t="s">
        <v>63</v>
      </c>
      <c r="E22" s="63" t="s">
        <v>64</v>
      </c>
      <c r="F22" s="64" t="s">
        <v>143</v>
      </c>
      <c r="G22" s="69" t="s">
        <v>4</v>
      </c>
      <c r="H22" s="63" t="s">
        <v>65</v>
      </c>
      <c r="I22" s="63" t="s">
        <v>66</v>
      </c>
      <c r="J22" s="63" t="s">
        <v>73</v>
      </c>
      <c r="K22" s="63" t="s">
        <v>74</v>
      </c>
      <c r="L22" s="66">
        <v>45691</v>
      </c>
      <c r="M22" s="66">
        <v>45694</v>
      </c>
      <c r="N22" s="76">
        <f>3168.13/2</f>
        <v>1584.0650000000001</v>
      </c>
      <c r="O22" s="76">
        <f>3168.13/2</f>
        <v>1584.0650000000001</v>
      </c>
      <c r="P22" s="12">
        <f t="shared" si="2"/>
        <v>3168.13</v>
      </c>
      <c r="Q22" s="6"/>
      <c r="R22" s="67"/>
      <c r="S22" s="67"/>
      <c r="T22" s="9"/>
      <c r="U22" s="6"/>
      <c r="V22" s="7">
        <f t="shared" si="3"/>
        <v>0</v>
      </c>
      <c r="W22" s="7">
        <f t="shared" si="4"/>
        <v>3168.13</v>
      </c>
      <c r="X22" s="60" t="s">
        <v>157</v>
      </c>
    </row>
    <row r="23" spans="1:24" ht="21" customHeight="1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0"/>
      <c r="O23" s="11"/>
      <c r="P23" s="59">
        <f>SUM(P7:P22)</f>
        <v>34319.640000000007</v>
      </c>
      <c r="Q23" s="6"/>
      <c r="R23" s="9"/>
      <c r="S23" s="6"/>
      <c r="T23" s="9"/>
      <c r="U23" s="6"/>
      <c r="V23" s="7">
        <f>SUM(V7:V22)</f>
        <v>12736.834999999999</v>
      </c>
      <c r="W23" s="7">
        <f>SUM(W7:W22)</f>
        <v>47056.474999999999</v>
      </c>
      <c r="X23" s="8"/>
    </row>
    <row r="25" spans="1:24" ht="15">
      <c r="A25" s="133" t="s">
        <v>34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</row>
    <row r="26" spans="1:24">
      <c r="A26" s="135" t="s">
        <v>35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2"/>
    </row>
    <row r="27" spans="1:24">
      <c r="A27" s="130" t="s">
        <v>36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2"/>
    </row>
    <row r="28" spans="1:24">
      <c r="A28" s="130" t="s">
        <v>37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2"/>
    </row>
    <row r="29" spans="1:24">
      <c r="A29" s="130" t="s">
        <v>38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2"/>
    </row>
    <row r="30" spans="1:24">
      <c r="A30" s="130" t="s">
        <v>39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2"/>
    </row>
    <row r="31" spans="1:24">
      <c r="A31" s="130" t="s">
        <v>40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2"/>
    </row>
    <row r="32" spans="1:24">
      <c r="A32" s="130" t="s">
        <v>41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2"/>
    </row>
    <row r="33" spans="1:12">
      <c r="A33" s="130" t="s">
        <v>42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2"/>
    </row>
    <row r="34" spans="1:12">
      <c r="A34" s="130" t="s">
        <v>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2"/>
    </row>
    <row r="35" spans="1:12">
      <c r="A35" s="130" t="s">
        <v>44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2"/>
    </row>
    <row r="36" spans="1:12">
      <c r="A36" s="130" t="s">
        <v>45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2"/>
    </row>
    <row r="37" spans="1:12">
      <c r="A37" s="130" t="s">
        <v>46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2"/>
    </row>
    <row r="38" spans="1:12">
      <c r="A38" s="130" t="s">
        <v>47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2"/>
    </row>
    <row r="39" spans="1:12">
      <c r="A39" s="130" t="s">
        <v>48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2"/>
    </row>
    <row r="40" spans="1:12">
      <c r="A40" s="130" t="s">
        <v>49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2"/>
    </row>
    <row r="41" spans="1:12">
      <c r="A41" s="130" t="s">
        <v>50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2"/>
    </row>
    <row r="42" spans="1:12">
      <c r="A42" s="130" t="s">
        <v>51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2"/>
    </row>
    <row r="43" spans="1:12">
      <c r="A43" s="130" t="s">
        <v>52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2"/>
    </row>
    <row r="44" spans="1:12">
      <c r="A44" s="130" t="s">
        <v>53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2"/>
    </row>
    <row r="45" spans="1:12">
      <c r="A45" s="130" t="s">
        <v>54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2"/>
    </row>
    <row r="46" spans="1:12">
      <c r="A46" s="130" t="s">
        <v>55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2"/>
    </row>
    <row r="47" spans="1:12">
      <c r="A47" s="130" t="s">
        <v>56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2"/>
    </row>
    <row r="48" spans="1:12">
      <c r="A48" s="130" t="s">
        <v>57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2"/>
    </row>
    <row r="49" spans="1:12">
      <c r="A49" s="130" t="s">
        <v>58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2"/>
    </row>
    <row r="50" spans="1:12">
      <c r="A50" s="130" t="s">
        <v>59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2"/>
    </row>
    <row r="51" spans="1:12">
      <c r="A51" s="130" t="s">
        <v>60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2"/>
    </row>
  </sheetData>
  <mergeCells count="57">
    <mergeCell ref="A1:A3"/>
    <mergeCell ref="B1:X1"/>
    <mergeCell ref="B2:X2"/>
    <mergeCell ref="B3:X3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A4:B4"/>
    <mergeCell ref="C4:E4"/>
    <mergeCell ref="F4:M4"/>
    <mergeCell ref="N4:P4"/>
    <mergeCell ref="Q4:V4"/>
    <mergeCell ref="Q5:R5"/>
    <mergeCell ref="S5:T5"/>
    <mergeCell ref="U5:U6"/>
    <mergeCell ref="V5:V6"/>
    <mergeCell ref="J5:K5"/>
    <mergeCell ref="L5:L6"/>
    <mergeCell ref="M5:M6"/>
    <mergeCell ref="N5:N6"/>
    <mergeCell ref="O5:O6"/>
    <mergeCell ref="P5:P6"/>
    <mergeCell ref="A34:L34"/>
    <mergeCell ref="A23:M23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46:L46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7:L47"/>
    <mergeCell ref="A48:L48"/>
    <mergeCell ref="A49:L49"/>
    <mergeCell ref="A50:L50"/>
    <mergeCell ref="A51:L51"/>
  </mergeCells>
  <dataValidations count="5">
    <dataValidation type="list" allowBlank="1" showErrorMessage="1" sqref="J21">
      <formula1>"PE,SP,-,DF,MG,CE,SC,SE,BA,RJ,ES,BH,PA,RS,TO,RN,GO"</formula1>
    </dataValidation>
    <dataValidation type="list" allowBlank="1" showErrorMessage="1" sqref="I21">
      <formula1>"RECIFE,FLORIANÓPOLIS,RIO DE JANEIRO,PETROLINA,LISBOA,SÃO PAULO,SALVADOR,GUARULHOS,VITÓRIA DA CONQUISTA,TEREZINA,ALAGOAS,AMAPA,BRASÍLIA,SANTA CATARINA,PARA,CEARÁ,BELÉM"</formula1>
    </dataValidation>
    <dataValidation type="list" allowBlank="1" showErrorMessage="1" sqref="G21">
      <formula1>"OUTROS,EVENTO,REUNIÃO,SERVIÇO,CURSO"</formula1>
    </dataValidation>
    <dataValidation type="list" allowBlank="1" showErrorMessage="1" sqref="H21">
      <formula1>"PE,SC,RJ,-,SP,BA,PI,AL,AP,DF,PA,CE"</formula1>
    </dataValidation>
    <dataValidation type="list" allowBlank="1" showErrorMessage="1" sqref="K21">
      <formula1>"ARACAJU,BAURU,BELÉM ,BELO               HORIZONTE,BELO HORIZONTE,BRASÍLIA,CAMPINAS,CURITIBA,ESTADOS UNIDOS,FLORIANÓPOLIS,FORTALEZA,GOIÂNIA,ILHÉUS,LISBOA,MONTEVIDEU,NATAL,PALMAS,PEQUIM,PETROLINA,PORTO ALEGRE,PRESIDENTE PRUDENTE,RECIFE,RIO DE JANEIRO,ROMA,S"&amp;"ALVADOR,SANTIAGO,SÃO PAULO,VITÓRIA,SÃO JOSÉ DOS CAMPOS,ÍNDIA"</formula1>
    </dataValidation>
  </dataValidations>
  <pageMargins left="0.11811023622047245" right="0.11811023622047245" top="0.39370078740157483" bottom="0.19685039370078741" header="0.31496062992125984" footer="0.31496062992125984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OUT</vt:lpstr>
      <vt:lpstr>NOV</vt:lpstr>
      <vt:lpstr>DEZ</vt:lpstr>
      <vt:lpstr>DEZ!Area_de_impressao</vt:lpstr>
      <vt:lpstr>NOV!Area_de_impressao</vt:lpstr>
      <vt:lpstr>OUT!Area_de_impressao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Leite de Santana Cabus</dc:creator>
  <cp:lastModifiedBy>07803613420</cp:lastModifiedBy>
  <cp:lastPrinted>2025-01-24T23:33:20Z</cp:lastPrinted>
  <dcterms:created xsi:type="dcterms:W3CDTF">2021-09-29T14:08:16Z</dcterms:created>
  <dcterms:modified xsi:type="dcterms:W3CDTF">2025-01-27T14:31:27Z</dcterms:modified>
</cp:coreProperties>
</file>