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5600" windowHeight="7875" tabRatio="254" firstSheet="6" activeTab="6"/>
  </bookViews>
  <sheets>
    <sheet name="2021-JAN" sheetId="1" state="hidden" r:id="rId1"/>
    <sheet name="2022-JUN" sheetId="2" r:id="rId2"/>
    <sheet name="2022-JUL" sheetId="5" r:id="rId3"/>
    <sheet name="2022-AGO" sheetId="6" r:id="rId4"/>
    <sheet name="2022-SET" sheetId="7" r:id="rId5"/>
    <sheet name="2022-OUT" sheetId="8" r:id="rId6"/>
    <sheet name="2022-NOV" sheetId="9" r:id="rId7"/>
    <sheet name="Decreto de Concessão de passage" sheetId="3" state="hidden" r:id="rId8"/>
    <sheet name="Cópia de 2021-JAN" sheetId="4" state="hidden" r:id="rId9"/>
  </sheets>
  <calcPr calcId="145621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X37" i="9"/>
  <c r="Y37"/>
  <c r="Z37" s="1"/>
  <c r="X24"/>
  <c r="X25"/>
  <c r="X26"/>
  <c r="X27"/>
  <c r="X28"/>
  <c r="X29"/>
  <c r="X30"/>
  <c r="X31"/>
  <c r="X32"/>
  <c r="X33"/>
  <c r="X34"/>
  <c r="X35"/>
  <c r="X36"/>
  <c r="X38"/>
  <c r="Y38" l="1"/>
  <c r="S38"/>
  <c r="Y36"/>
  <c r="S36"/>
  <c r="Y35"/>
  <c r="S35"/>
  <c r="Y34"/>
  <c r="S34"/>
  <c r="Y33"/>
  <c r="S33"/>
  <c r="Y32"/>
  <c r="S32"/>
  <c r="Y31"/>
  <c r="S31"/>
  <c r="Y30"/>
  <c r="S30"/>
  <c r="Z30" s="1"/>
  <c r="Y29"/>
  <c r="S29"/>
  <c r="Y28"/>
  <c r="S28"/>
  <c r="Y27"/>
  <c r="Z27" s="1"/>
  <c r="Y26"/>
  <c r="S26"/>
  <c r="Y25"/>
  <c r="Z25" s="1"/>
  <c r="Y24"/>
  <c r="S24"/>
  <c r="Z24" s="1"/>
  <c r="Y23"/>
  <c r="X23"/>
  <c r="S23"/>
  <c r="Z23" s="1"/>
  <c r="Y22"/>
  <c r="X22"/>
  <c r="S22"/>
  <c r="Z22" s="1"/>
  <c r="Y21"/>
  <c r="X21"/>
  <c r="S21"/>
  <c r="Z21" s="1"/>
  <c r="Y20"/>
  <c r="X20"/>
  <c r="S20"/>
  <c r="Z20" s="1"/>
  <c r="Y19"/>
  <c r="X19"/>
  <c r="S19"/>
  <c r="Y18"/>
  <c r="X18"/>
  <c r="S18"/>
  <c r="Z18" s="1"/>
  <c r="Y17"/>
  <c r="X17"/>
  <c r="S17"/>
  <c r="Z17" s="1"/>
  <c r="Y16"/>
  <c r="X16"/>
  <c r="S16"/>
  <c r="Y15"/>
  <c r="X15"/>
  <c r="S15"/>
  <c r="Z15" s="1"/>
  <c r="Y14"/>
  <c r="X14"/>
  <c r="S14"/>
  <c r="Z14" s="1"/>
  <c r="Y13"/>
  <c r="X13"/>
  <c r="S13"/>
  <c r="Z13" s="1"/>
  <c r="Y12"/>
  <c r="X12"/>
  <c r="S12"/>
  <c r="Z12" s="1"/>
  <c r="Y11"/>
  <c r="X11"/>
  <c r="S11"/>
  <c r="Y10"/>
  <c r="X10"/>
  <c r="S10"/>
  <c r="Z10" s="1"/>
  <c r="Y9"/>
  <c r="X9"/>
  <c r="S9"/>
  <c r="Z9" s="1"/>
  <c r="Y8"/>
  <c r="X8"/>
  <c r="S8"/>
  <c r="Z17" i="8"/>
  <c r="Z18"/>
  <c r="Z20"/>
  <c r="Z25"/>
  <c r="Z26"/>
  <c r="Z27"/>
  <c r="Z28"/>
  <c r="Z32"/>
  <c r="Z34"/>
  <c r="Z35"/>
  <c r="Z36"/>
  <c r="Y17"/>
  <c r="Y18"/>
  <c r="Y19"/>
  <c r="Y20"/>
  <c r="Y21"/>
  <c r="Y22"/>
  <c r="Z22" s="1"/>
  <c r="Y23"/>
  <c r="Y24"/>
  <c r="Y25"/>
  <c r="Y26"/>
  <c r="Y27"/>
  <c r="Y28"/>
  <c r="Y29"/>
  <c r="Y30"/>
  <c r="Y31"/>
  <c r="Y32"/>
  <c r="Y33"/>
  <c r="Y34"/>
  <c r="Y35"/>
  <c r="Y36"/>
  <c r="Y37"/>
  <c r="Y38"/>
  <c r="Z38" s="1"/>
  <c r="X35"/>
  <c r="X36"/>
  <c r="S35"/>
  <c r="S36"/>
  <c r="Y8"/>
  <c r="X8"/>
  <c r="S8"/>
  <c r="Z8" s="1"/>
  <c r="X38"/>
  <c r="S38"/>
  <c r="X37"/>
  <c r="S37"/>
  <c r="Z37" s="1"/>
  <c r="X34"/>
  <c r="S34"/>
  <c r="X33"/>
  <c r="S33"/>
  <c r="Z33" s="1"/>
  <c r="X32"/>
  <c r="S32"/>
  <c r="X31"/>
  <c r="S31"/>
  <c r="Z31" s="1"/>
  <c r="X30"/>
  <c r="S30"/>
  <c r="Z30" s="1"/>
  <c r="X29"/>
  <c r="S29"/>
  <c r="Z29" s="1"/>
  <c r="X28"/>
  <c r="S28"/>
  <c r="X26"/>
  <c r="S26"/>
  <c r="X24"/>
  <c r="S24"/>
  <c r="Z24" s="1"/>
  <c r="X23"/>
  <c r="S23"/>
  <c r="Z23" s="1"/>
  <c r="X22"/>
  <c r="S22"/>
  <c r="X21"/>
  <c r="S21"/>
  <c r="Z21" s="1"/>
  <c r="X20"/>
  <c r="S20"/>
  <c r="X19"/>
  <c r="S19"/>
  <c r="Z19" s="1"/>
  <c r="X18"/>
  <c r="S18"/>
  <c r="X17"/>
  <c r="S17"/>
  <c r="Y16"/>
  <c r="X16"/>
  <c r="S16"/>
  <c r="Z16" s="1"/>
  <c r="Y15"/>
  <c r="X15"/>
  <c r="S15"/>
  <c r="Z15" s="1"/>
  <c r="Y14"/>
  <c r="X14"/>
  <c r="S14"/>
  <c r="Z14" s="1"/>
  <c r="Y13"/>
  <c r="X13"/>
  <c r="S13"/>
  <c r="Z13" s="1"/>
  <c r="Y12"/>
  <c r="X12"/>
  <c r="S12"/>
  <c r="Y11"/>
  <c r="X11"/>
  <c r="S11"/>
  <c r="Z11" s="1"/>
  <c r="Y10"/>
  <c r="X10"/>
  <c r="S10"/>
  <c r="Z10" s="1"/>
  <c r="Y9"/>
  <c r="X9"/>
  <c r="S9"/>
  <c r="S29" i="7"/>
  <c r="X29"/>
  <c r="Y29"/>
  <c r="S30"/>
  <c r="X30"/>
  <c r="Y30"/>
  <c r="S31"/>
  <c r="X31"/>
  <c r="Y31"/>
  <c r="S32"/>
  <c r="X32"/>
  <c r="Y32"/>
  <c r="S33"/>
  <c r="X33"/>
  <c r="Y33"/>
  <c r="Y28"/>
  <c r="X28"/>
  <c r="S28"/>
  <c r="Z28" s="1"/>
  <c r="Z8" i="9" l="1"/>
  <c r="Z16"/>
  <c r="Z12" i="8"/>
  <c r="Z11" i="9"/>
  <c r="Z19"/>
  <c r="Z33"/>
  <c r="Z28"/>
  <c r="Z29"/>
  <c r="Z31"/>
  <c r="Z32"/>
  <c r="Z34"/>
  <c r="Z35"/>
  <c r="Z36"/>
  <c r="Z38"/>
  <c r="Z26"/>
  <c r="Z9" i="8"/>
  <c r="Z33" i="7"/>
  <c r="Z31"/>
  <c r="Z32"/>
  <c r="Z30"/>
  <c r="Z29"/>
  <c r="Y27" l="1"/>
  <c r="X27"/>
  <c r="S27"/>
  <c r="Z27" s="1"/>
  <c r="Y26"/>
  <c r="X26"/>
  <c r="S26"/>
  <c r="Z26" s="1"/>
  <c r="Y25"/>
  <c r="X25"/>
  <c r="S25"/>
  <c r="Y24"/>
  <c r="X24"/>
  <c r="S24"/>
  <c r="Z24" s="1"/>
  <c r="Y23"/>
  <c r="X23"/>
  <c r="S23"/>
  <c r="Y22"/>
  <c r="X22"/>
  <c r="S22"/>
  <c r="Y21"/>
  <c r="X21"/>
  <c r="S21"/>
  <c r="Z21" s="1"/>
  <c r="Y20"/>
  <c r="X20"/>
  <c r="S20"/>
  <c r="Y19"/>
  <c r="X19"/>
  <c r="S19"/>
  <c r="Z19" s="1"/>
  <c r="Y18"/>
  <c r="X18"/>
  <c r="S18"/>
  <c r="Y17"/>
  <c r="X17"/>
  <c r="S17"/>
  <c r="Y16"/>
  <c r="X16"/>
  <c r="S16"/>
  <c r="Y15"/>
  <c r="X15"/>
  <c r="S15"/>
  <c r="Y14"/>
  <c r="X14"/>
  <c r="S14"/>
  <c r="Y13"/>
  <c r="X13"/>
  <c r="S13"/>
  <c r="Z13" s="1"/>
  <c r="Y12"/>
  <c r="X12"/>
  <c r="S12"/>
  <c r="Z12" s="1"/>
  <c r="Y11"/>
  <c r="X11"/>
  <c r="S11"/>
  <c r="Y10"/>
  <c r="X10"/>
  <c r="S10"/>
  <c r="Y9"/>
  <c r="X9"/>
  <c r="S9"/>
  <c r="Y8"/>
  <c r="X8"/>
  <c r="S8"/>
  <c r="Y32" i="6"/>
  <c r="X32"/>
  <c r="S32"/>
  <c r="Z32" s="1"/>
  <c r="S26"/>
  <c r="X26"/>
  <c r="Y26"/>
  <c r="S27"/>
  <c r="X27"/>
  <c r="Y27"/>
  <c r="S28"/>
  <c r="X28"/>
  <c r="Y28"/>
  <c r="S29"/>
  <c r="X29"/>
  <c r="Y29"/>
  <c r="S30"/>
  <c r="X30"/>
  <c r="Y30"/>
  <c r="S31"/>
  <c r="X31"/>
  <c r="Y31"/>
  <c r="Z14" i="7" l="1"/>
  <c r="Z22"/>
  <c r="Z17"/>
  <c r="Z10"/>
  <c r="Z16"/>
  <c r="Z18"/>
  <c r="Z20"/>
  <c r="Z15"/>
  <c r="Z8"/>
  <c r="Z25"/>
  <c r="Z11"/>
  <c r="Z9"/>
  <c r="Z23"/>
  <c r="Z30" i="6"/>
  <c r="Z29"/>
  <c r="Z28"/>
  <c r="Z31"/>
  <c r="Z26"/>
  <c r="Z27"/>
  <c r="S9"/>
  <c r="X9"/>
  <c r="Y9"/>
  <c r="S10"/>
  <c r="X10"/>
  <c r="Y10"/>
  <c r="S11"/>
  <c r="X11"/>
  <c r="Y11"/>
  <c r="S12"/>
  <c r="X12"/>
  <c r="Y12"/>
  <c r="S13"/>
  <c r="X13"/>
  <c r="Y13"/>
  <c r="S14"/>
  <c r="X14"/>
  <c r="Y14"/>
  <c r="S15"/>
  <c r="X15"/>
  <c r="Y15"/>
  <c r="S16"/>
  <c r="X16"/>
  <c r="Y16"/>
  <c r="S17"/>
  <c r="X17"/>
  <c r="Y17"/>
  <c r="S18"/>
  <c r="X18"/>
  <c r="Y18"/>
  <c r="S19"/>
  <c r="X19"/>
  <c r="Y19"/>
  <c r="S20"/>
  <c r="X20"/>
  <c r="Y20"/>
  <c r="S21"/>
  <c r="X21"/>
  <c r="Y21"/>
  <c r="Y25"/>
  <c r="X25"/>
  <c r="S25"/>
  <c r="Y24"/>
  <c r="X24"/>
  <c r="S24"/>
  <c r="Y23"/>
  <c r="X23"/>
  <c r="S23"/>
  <c r="Y22"/>
  <c r="X22"/>
  <c r="S22"/>
  <c r="Y8"/>
  <c r="X8"/>
  <c r="S8"/>
  <c r="S18" i="5"/>
  <c r="X18"/>
  <c r="Y18"/>
  <c r="Z18"/>
  <c r="S19"/>
  <c r="Z19" s="1"/>
  <c r="X19"/>
  <c r="Y19"/>
  <c r="S20"/>
  <c r="X20"/>
  <c r="Y20"/>
  <c r="Z20"/>
  <c r="S21"/>
  <c r="Z21" s="1"/>
  <c r="X21"/>
  <c r="Y21"/>
  <c r="S22"/>
  <c r="X22"/>
  <c r="Y22"/>
  <c r="S23"/>
  <c r="X23"/>
  <c r="Y23"/>
  <c r="S24"/>
  <c r="Z24" s="1"/>
  <c r="X24"/>
  <c r="Y24"/>
  <c r="S25"/>
  <c r="X25"/>
  <c r="Y25"/>
  <c r="S8"/>
  <c r="X8"/>
  <c r="Y8"/>
  <c r="S9"/>
  <c r="X9"/>
  <c r="Y9"/>
  <c r="S10"/>
  <c r="X10"/>
  <c r="Y10"/>
  <c r="Z10" s="1"/>
  <c r="S11"/>
  <c r="X11"/>
  <c r="Y11"/>
  <c r="S12"/>
  <c r="X12"/>
  <c r="Y12"/>
  <c r="S13"/>
  <c r="X13"/>
  <c r="Y13"/>
  <c r="Z13" s="1"/>
  <c r="S14"/>
  <c r="X14"/>
  <c r="Y14"/>
  <c r="Z14" s="1"/>
  <c r="Z25" l="1"/>
  <c r="Z22"/>
  <c r="Z23"/>
  <c r="Z11"/>
  <c r="Z12"/>
  <c r="Z9"/>
  <c r="Z8" i="6"/>
  <c r="Z23"/>
  <c r="Z25"/>
  <c r="Z21"/>
  <c r="Z19"/>
  <c r="Z15"/>
  <c r="Z13"/>
  <c r="Z11"/>
  <c r="Z9"/>
  <c r="Z22"/>
  <c r="Z24"/>
  <c r="Z20"/>
  <c r="Z18"/>
  <c r="Z16"/>
  <c r="Z14"/>
  <c r="Z12"/>
  <c r="Z10"/>
  <c r="Z17"/>
  <c r="Z8" i="5"/>
  <c r="Y27" l="1"/>
  <c r="X27"/>
  <c r="S27"/>
  <c r="Y26"/>
  <c r="X26"/>
  <c r="S26"/>
  <c r="Z26" s="1"/>
  <c r="Y17"/>
  <c r="X17"/>
  <c r="S17"/>
  <c r="Y16"/>
  <c r="X16"/>
  <c r="S16"/>
  <c r="Y15"/>
  <c r="X15"/>
  <c r="S15"/>
  <c r="Z15" s="1"/>
  <c r="S18" i="2"/>
  <c r="S19"/>
  <c r="S20"/>
  <c r="Y18"/>
  <c r="Y19"/>
  <c r="Z19" s="1"/>
  <c r="Y20"/>
  <c r="Z20" s="1"/>
  <c r="X9"/>
  <c r="X10"/>
  <c r="X11"/>
  <c r="X12"/>
  <c r="X13"/>
  <c r="X14"/>
  <c r="X15"/>
  <c r="X16"/>
  <c r="X17"/>
  <c r="X18"/>
  <c r="X19"/>
  <c r="X20"/>
  <c r="X8"/>
  <c r="S14"/>
  <c r="Y14"/>
  <c r="Z14" s="1"/>
  <c r="S15"/>
  <c r="Y15"/>
  <c r="Z15" s="1"/>
  <c r="S16"/>
  <c r="Y16"/>
  <c r="Z16" s="1"/>
  <c r="X15" i="4"/>
  <c r="R15"/>
  <c r="Y15" s="1"/>
  <c r="X14"/>
  <c r="R14"/>
  <c r="X13"/>
  <c r="R13"/>
  <c r="Y13" s="1"/>
  <c r="X12"/>
  <c r="Y12" s="1"/>
  <c r="R12"/>
  <c r="X11"/>
  <c r="R11"/>
  <c r="X10"/>
  <c r="R10"/>
  <c r="Y10" s="1"/>
  <c r="X9"/>
  <c r="R9"/>
  <c r="Y9" s="1"/>
  <c r="X8"/>
  <c r="R8"/>
  <c r="Y8" s="1"/>
  <c r="Y17" i="2"/>
  <c r="S17"/>
  <c r="Y13"/>
  <c r="S13"/>
  <c r="Y12"/>
  <c r="S12"/>
  <c r="Y11"/>
  <c r="S11"/>
  <c r="Y10"/>
  <c r="S10"/>
  <c r="Y9"/>
  <c r="S9"/>
  <c r="Y8"/>
  <c r="S8"/>
  <c r="X15" i="1"/>
  <c r="R15"/>
  <c r="Y15" s="1"/>
  <c r="X14"/>
  <c r="R14"/>
  <c r="Y14" s="1"/>
  <c r="X13"/>
  <c r="R13"/>
  <c r="X12"/>
  <c r="R12"/>
  <c r="Y12" s="1"/>
  <c r="X11"/>
  <c r="R11"/>
  <c r="X10"/>
  <c r="R10"/>
  <c r="Y10" s="1"/>
  <c r="X9"/>
  <c r="R9"/>
  <c r="Y9" s="1"/>
  <c r="X8"/>
  <c r="R8"/>
  <c r="Y8" s="1"/>
  <c r="Y11" i="4" l="1"/>
  <c r="Y11" i="1"/>
  <c r="Z18" i="2"/>
  <c r="Y14" i="4"/>
  <c r="Y13" i="1"/>
  <c r="Z17" i="5"/>
  <c r="Z16"/>
  <c r="Z27"/>
  <c r="Z8" i="2"/>
  <c r="Z11"/>
  <c r="Z17"/>
  <c r="Z12"/>
  <c r="Z13"/>
  <c r="Z9"/>
  <c r="Z10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<sst xmlns="http://schemas.openxmlformats.org/spreadsheetml/2006/main" count="2356" uniqueCount="378">
  <si>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</si>
  <si>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</si>
  <si>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</si>
  <si>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</si>
  <si>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</si>
  <si>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</si>
  <si>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</si>
  <si>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</si>
  <si>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</si>
  <si>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</si>
  <si>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</si>
  <si>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</si>
  <si>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</si>
  <si>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</si>
  <si>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</si>
  <si>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</si>
  <si>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</si>
  <si>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</si>
  <si>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</si>
  <si>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</si>
  <si>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</si>
  <si>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</si>
  <si>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</si>
  <si>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</si>
  <si>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</si>
  <si>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</si>
  <si>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</si>
  <si>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</si>
  <si>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</si>
  <si>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</si>
  <si>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</si>
  <si>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</si>
  <si>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</si>
  <si>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</si>
  <si>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</si>
  <si>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</si>
  <si>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</si>
  <si>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</si>
  <si>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</si>
  <si>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</si>
  <si>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</si>
  <si>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</si>
  <si>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</si>
  <si>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</si>
  <si>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</si>
  <si>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</si>
  <si>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</si>
  <si>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</si>
  <si>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</si>
  <si>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</si>
  <si>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</si>
  <si>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</si>
  <si>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</si>
  <si>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</si>
  <si>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</si>
  <si>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</si>
  <si>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</si>
  <si>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</si>
  <si>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</si>
  <si>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</si>
  <si>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</si>
  <si>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</si>
  <si>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</si>
  <si>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</si>
  <si>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</si>
  <si>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</si>
  <si>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</si>
  <si>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</si>
  <si>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</si>
  <si>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</si>
  <si>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</si>
  <si>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</si>
  <si>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</si>
  <si>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</si>
  <si>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</si>
  <si>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</si>
  <si>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</si>
  <si>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</si>
  <si>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</si>
  <si>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</si>
  <si>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</si>
  <si>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</si>
  <si>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</si>
  <si>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</si>
  <si>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</si>
  <si>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</si>
  <si>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</si>
  <si>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</si>
  <si>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</si>
  <si>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</si>
  <si>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</si>
  <si>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</si>
  <si>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</si>
  <si>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</si>
  <si>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</si>
  <si>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</si>
  <si>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</si>
  <si>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</si>
  <si>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</si>
  <si>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</si>
  <si>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</si>
  <si>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</si>
  <si>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</si>
  <si>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</si>
  <si>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</si>
  <si>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</si>
  <si>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</si>
  <si>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</si>
  <si>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</si>
  <si>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</si>
  <si>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</si>
  <si>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</si>
  <si>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</si>
  <si>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</si>
  <si>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</si>
  <si>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</si>
  <si>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</si>
  <si>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</si>
  <si>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</si>
  <si>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</si>
  <si>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</si>
  <si>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</si>
  <si>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</si>
  <si>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</si>
  <si>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</si>
  <si>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</si>
  <si>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</si>
  <si>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</si>
  <si>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</si>
  <si>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</si>
  <si>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</si>
  <si>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</si>
  <si>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</si>
  <si>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</si>
  <si>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</si>
  <si>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</si>
  <si>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</si>
  <si>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</si>
  <si>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</si>
  <si>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</si>
  <si>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</si>
  <si>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</si>
  <si>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</si>
  <si>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</si>
  <si>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</si>
  <si>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UPE</t>
  </si>
  <si>
    <t>UPEGARANHUNS</t>
  </si>
  <si>
    <t>José Adeilton dos Santos Machado</t>
  </si>
  <si>
    <t>09808-6</t>
  </si>
  <si>
    <t>Motorista</t>
  </si>
  <si>
    <t>Pegar material de laboratório em Recife/PE</t>
  </si>
  <si>
    <t>Sebastião Silva de Lima</t>
  </si>
  <si>
    <t xml:space="preserve"> 01674-8</t>
  </si>
  <si>
    <t>Levar livros para bibliotecas do Campus Arcoverde e Campus Salgueiro.</t>
  </si>
  <si>
    <t>Manoel José Terto Filho</t>
  </si>
  <si>
    <t>13067-2</t>
  </si>
  <si>
    <t>Conduzir professora Suely e alunos dos cursos de Medicina, Direito e Psicologia para o programa de Extensão em Sertânia/PE. </t>
  </si>
  <si>
    <t>Conduzir o engenheiro FRANKLIN ANDRADE DE AGUIAR VASCONCELOS para Recife-PE.</t>
  </si>
  <si>
    <t>Conduzir professor Reynaldo do curso de Direito para o Campus Arcoverde PE.</t>
  </si>
  <si>
    <t>SERVIÇO</t>
  </si>
  <si>
    <t>Garanhuns</t>
  </si>
  <si>
    <t>PE</t>
  </si>
  <si>
    <t>Recife/PE</t>
  </si>
  <si>
    <t>Sertânia/PE</t>
  </si>
  <si>
    <t>10/06/2022</t>
  </si>
  <si>
    <t>Pegar material de doação para o Recife e Conduzir o engenheiro FRANKLIN ANDRADE DE AGUIAR VASCONCELOS para Garanhuns-PE.</t>
  </si>
  <si>
    <t>DIÁRIAS EXECUTADAS SEM A NECESSIDADE DE EMISSÃO DE PASSAGENS.</t>
  </si>
  <si>
    <t>Conduzir Engenheiro FRANKLIN ANDRADE DE AGUIAR VASCONCELOS para Garanhuns-PE.</t>
  </si>
  <si>
    <t>Conduzir Engenheiro FRANKLIN ANDRADE DE AGUIAR VASCONCELOS para Recife-PE</t>
  </si>
  <si>
    <t>Coletar material de laboratório em Recife-PE e Conduzir Engenheiro FRANKLIN ANDRADE DE AGUIAR VASCONCELOS para Garanhuns-PE.</t>
  </si>
  <si>
    <t>Levar o micro-ônibus para oficina em Recife/PE.</t>
  </si>
  <si>
    <t>José Rogério da Silva</t>
  </si>
  <si>
    <t>09100-6</t>
  </si>
  <si>
    <t>Conduzir engenheiro FRANKLIN ANDRADE DE AGUIAR VASCONCELOS de Recife para Garanhuns.</t>
  </si>
  <si>
    <t>Conduzir engenheiro FRANKLIN ANDRADE DE AGUIAR VASCONCELOS para Recife.</t>
  </si>
  <si>
    <t>Conduzir Vice-Diretor Adauto Trigueiro para a Reitoria.</t>
  </si>
  <si>
    <t>Adauto Trigueiro de Almeida Filho</t>
  </si>
  <si>
    <t>12087-1</t>
  </si>
  <si>
    <t>Mestre Assistente</t>
  </si>
  <si>
    <t>Participar de reunião na Reitoria</t>
  </si>
  <si>
    <t>Buscar o micro-ônibus na oficina em Recife/PE.</t>
  </si>
  <si>
    <t>Arcoverde/PE e Serra Talhada/PE</t>
  </si>
  <si>
    <t>Transportar material para o Campus Arcoverde e o Campus Serra Talhada PE.</t>
  </si>
  <si>
    <t>Transportar material para o Campus Salgueiro/PE.</t>
  </si>
  <si>
    <t>Salgueiro/PE</t>
  </si>
  <si>
    <t>Transportar material para o Campus Arcoverde PE. </t>
  </si>
  <si>
    <t>Arcoverde/PE</t>
  </si>
  <si>
    <t>ATUALIZADO EM 08/07/2022</t>
  </si>
  <si>
    <t>Transportar material para os campi Arcoverde e Serra Talhada.</t>
  </si>
  <si>
    <t>Serra Talhada/PE</t>
  </si>
  <si>
    <t>Conduzir engenheiros FRANKLIN ANDRADE DE AGUIAR VASCONCELOS de Recife para Garanhuns.</t>
  </si>
  <si>
    <t>Conduzir engenheiros FRANKLIN ANDRADE DE AGUIAR VASCONCELOS de Garanhuns para Recife.</t>
  </si>
  <si>
    <t>Conduzir professor Fernando para o Campus Arcoverde e Caruaru-PE.</t>
  </si>
  <si>
    <t>Arcoverde/PE e Caruaru/PE</t>
  </si>
  <si>
    <t>Conduzir professora e alunos do curso de história para o aeroporto do Recife/PE.</t>
  </si>
  <si>
    <t>Levar material para o Campus Serra Talhada PE</t>
  </si>
  <si>
    <t>Conduzir professor Emanoel Barreiros para o Campus Caruaru.</t>
  </si>
  <si>
    <t>Caruaru/PE</t>
  </si>
  <si>
    <t>Conduzir engenheiros FRANKLIN ANDRADE DE AGUIAR VASCONCELOS para o Garanhuns-PE.</t>
  </si>
  <si>
    <t>Conduzir engenheiros FRANKLIN ANDRADE DE AGUIAR VASCONCELOS para Recife/PE.</t>
  </si>
  <si>
    <t>ATUALIZADO EM 09/08/2022</t>
  </si>
  <si>
    <t>Transportar material para Campus Arcoverde/ Campus Serra Talhada/PE.</t>
  </si>
  <si>
    <t>Engenheiro FRANKLIN ANDRADE DE AGUIAR VASCONCELOS para Garanhuns PE.</t>
  </si>
  <si>
    <t>Conduzir professores e alunos do curso de historia do aeroporto do Recife para Garanhuns/PE.</t>
  </si>
  <si>
    <t>Engenheiro FRANKLIN ANDRADE DE AGUIAR VASCONCELOS para Recife/PE.</t>
  </si>
  <si>
    <t>Cristhovão Fonseca Gonçalves</t>
  </si>
  <si>
    <t>14498-3</t>
  </si>
  <si>
    <t>Participação, com apresentação de trabalho, do XI Encontro de Pesquisa Empírica em Direito.</t>
  </si>
  <si>
    <t>Curitiba/PR</t>
  </si>
  <si>
    <t>27/08/2022</t>
  </si>
  <si>
    <t>PR</t>
  </si>
  <si>
    <t>Professor</t>
  </si>
  <si>
    <t xml:space="preserve">NOME DA ENTIDADE/ÓRGÃO - UPE - CAMPUS GARANHUNS                         </t>
  </si>
  <si>
    <t>Conduzir professora Wanessa e alunos residentes para Águas Belas/PE.</t>
  </si>
  <si>
    <t>Águas Belas/PE</t>
  </si>
  <si>
    <t>Conduzir Engenheiro FRANKLIN ANDRADE DE AGUIAR VASCONCELOS para Garanhuns/PE.</t>
  </si>
  <si>
    <t>Conduzir Engenheiro FRANKLIN ANDRADE DE AGUIAR VASCONCELOS para Recife/PE.</t>
  </si>
  <si>
    <t>Conduzir a professora Giane Maria de Lira para a POLI, Recife/PE. </t>
  </si>
  <si>
    <t>Conduzir  a funcionária Lucimar Martim para exame médico em Recife/PE.</t>
  </si>
  <si>
    <t>Levar material para o Campus Arcoverde.</t>
  </si>
  <si>
    <t>Conduzir a Diretora para o campus Arcoverde/PE.</t>
  </si>
  <si>
    <t>Conduzir professor Fernando Augusto de Lima para Arapiraca/AL.</t>
  </si>
  <si>
    <t>AL</t>
  </si>
  <si>
    <t>Arapiraca/AL</t>
  </si>
  <si>
    <t>Conduzir professor e alunos do curso de psicologia para FCAP.</t>
  </si>
  <si>
    <t>Rosangela Estevão Alves Falcão</t>
  </si>
  <si>
    <t>11126-0</t>
  </si>
  <si>
    <t>Evento do OAB Recomenda e inauguração do Núcleo de Práticas Jurídicas no Campus Arcoverde.</t>
  </si>
  <si>
    <t>ATUALIZADO EM 31/08/2022</t>
  </si>
  <si>
    <t>Levar documentos para a Reitoria e conduzir Engenheiro FRANKLIN ANDRADE DE AGUIAR VASCONCELOS e material para Garanhuns/PE.</t>
  </si>
  <si>
    <t>Wanessa da Silva Gomes</t>
  </si>
  <si>
    <t>12202-5</t>
  </si>
  <si>
    <t>Aula de campo da Residência em Saúde Coletiva e Agroecologia</t>
  </si>
  <si>
    <t>Marillya de Moraes Monteiro Barbosa</t>
  </si>
  <si>
    <t>14857-1</t>
  </si>
  <si>
    <t>Servidora</t>
  </si>
  <si>
    <t>Participação da Capacitação Esocial e Reinf - Geração de Arquivos, no auditório da SEFAZ em Recife-PE.</t>
  </si>
  <si>
    <t>Paula Vitória Marques da Silva</t>
  </si>
  <si>
    <t>14487-8</t>
  </si>
  <si>
    <t>Participar representando a UPE na segunda reunião ordinária do CONDISI-PE.</t>
  </si>
  <si>
    <t>Belo Jardim/PE</t>
  </si>
  <si>
    <t>28/08/2022</t>
  </si>
  <si>
    <t>Diretora</t>
  </si>
  <si>
    <t>Professora</t>
  </si>
  <si>
    <t>Conduzir engenheiro FRANKLIN ANDRADE DE AGUIAR VASCONCELOS para Garanhuns-PE.</t>
  </si>
  <si>
    <t>Conduzir engenheiro FRANKLIN ANDRADE DE AGUIAR VASCONCELOS para Recife-PE.</t>
  </si>
  <si>
    <t>Conduzir alunos do DCE do Recife  para Garanhuns PE.</t>
  </si>
  <si>
    <t>Conduzir alunos do DCE para o Recife/PE.</t>
  </si>
  <si>
    <t>Conduzir servidoras Marillya de Moraes Monteiro Barbosa e Paula Vitória Marques da Silva para a Secretaria da Fazenda-PE</t>
  </si>
  <si>
    <t>Conduzir professora Wanessa da Silva Gomes para participar da Reunião Ordinária do CONDISI 2022 em Belo Jardim PE. </t>
  </si>
  <si>
    <t>Levar veículo KIL 2390 para troca de pneus, levar documento para Reitoria, em Recife e Conduzir engenheiro Franklin Andrade de Aguiar Vasconcelos de Recife para Garanhuns.</t>
  </si>
  <si>
    <t>Levar material para os Campus Serra Talhada e Salgueiro</t>
  </si>
  <si>
    <t>Serra Talhada e Salgueiro/PE</t>
  </si>
  <si>
    <t>Levar veículo Hilux, de placa QYA-1692, para devolução à Reitoria da UPE.</t>
  </si>
  <si>
    <t xml:space="preserve">Participar de Treinamento E-fisco + TECHNE no laboratório da Escola Fazendária, SEFAZ-PE </t>
  </si>
  <si>
    <t>Fernando da Silva Cardoso</t>
  </si>
  <si>
    <t>Participar, enquanto setorial de Pesquisa, em gravação de vídeo para a PROGRAD na TVPE.</t>
  </si>
  <si>
    <t>Arcoverde</t>
  </si>
  <si>
    <t>13389-2</t>
  </si>
  <si>
    <t>Recife</t>
  </si>
  <si>
    <t>Garanhuns/PE</t>
  </si>
  <si>
    <t>Conduzir alunos para o XIV Encontro Estadual de HISTÓRIA, Recife/PE. </t>
  </si>
  <si>
    <t>Conduzir o professor Fernando Cardoso para Recife/PE.</t>
  </si>
  <si>
    <t>Maceió/AL</t>
  </si>
  <si>
    <t> Conduzir o engenheiro Franklin Andrade de Aguiar Vasconcelos de Recife para Garanhuns.</t>
  </si>
  <si>
    <t> Conduzir o engenheiro Franklin Andrade de Aguiar Vasconcelos de Garanhuns para Recife..</t>
  </si>
  <si>
    <t>Conduzir professora Karina e alunos do curso de História para a UFAL em Maceió/AL</t>
  </si>
  <si>
    <t>Conduzir servidora Paula vitória para participar de uma reunião na SEFAZ em Recife.</t>
  </si>
  <si>
    <t>Levar material para Campus Arcoverde .</t>
  </si>
  <si>
    <t>Conduzir professora Rosely Tavares, curso de História, para UPE Campus Garanhuns-PE.</t>
  </si>
  <si>
    <t>Conduzir professora Rosely Tavares, curso de História, para Recife-PE.</t>
  </si>
  <si>
    <t>Conduzir engenheiro FRANKLIN ANDRADE DE AGUIAR VASCONCELOS  para UPE Campus Garanhuns-PE</t>
  </si>
  <si>
    <t>Conduzir Professor Fernando Cardoso para uma banca de mestrado UPE Campus Garanhuns PE.</t>
  </si>
  <si>
    <t>José Rogério da silva</t>
  </si>
  <si>
    <t>Conduzir:  Eng. Genildo para Campus Serra Talhada PE.</t>
  </si>
  <si>
    <t>Serra Talhada/PE e Recife/PE</t>
  </si>
  <si>
    <t>24/09/2022</t>
  </si>
  <si>
    <t>Conduzir engenheiro FRANKLIN ANDRADE DE AGUIAR VASCONCELOS  para Recife</t>
  </si>
  <si>
    <t>ATUALIZADO EM 03/10/2022</t>
  </si>
  <si>
    <t>Participar enquanto conselheira do Conselho Distrital de Saúde Indígena, representante da UPE, da formação para conselheiros que será realizada no município de Belo Jardim.</t>
  </si>
  <si>
    <t>25/09/2022</t>
  </si>
  <si>
    <t>Suely Emília de Barros Santos</t>
  </si>
  <si>
    <t>11381-6</t>
  </si>
  <si>
    <t>Atividades da Extensão do Programa TransVERgente em 3 comunidades de Sertânia/PE.</t>
  </si>
  <si>
    <t>23/09/2022</t>
  </si>
  <si>
    <t>Clarissa de Oliveira Gomes Marques da Cunha</t>
  </si>
  <si>
    <t>13617-4</t>
  </si>
  <si>
    <t>Visita à comunidade quilombola de Castainho para realizar escuta com a Defensoria da União</t>
  </si>
  <si>
    <t>Acompanhamento de 3 comunidades camponesas em audiência no MPF em Garanhuns.</t>
  </si>
  <si>
    <t>Visita à comunidade de Sobradinho (Caetés) para realizar escuta com a Defensoria da União.</t>
  </si>
  <si>
    <t>Caetés/PE</t>
  </si>
  <si>
    <t>Conduzir o servidor Melquisedeque para Campus Arcoverde para realizar o pregão da cantina.</t>
  </si>
  <si>
    <t>Conduzir o engenheiro FRANKLIN ANDRADE DE AGUIAR VASCONCELOS para o Campus Garanhuns.</t>
  </si>
  <si>
    <t>Conduzir Professora Suely e alunos do curso psicologia para Pesqueira/PE.</t>
  </si>
  <si>
    <t>Pesqueira/PE</t>
  </si>
  <si>
    <t>Conduzir o engenheiro FRANKLIN ANDRADE DE AGUIAR VASCONCELOS para o Recife.</t>
  </si>
  <si>
    <t>Levar o veiculo de placa KGA3A19 para troca de pneus, trazer ar-condicionado para Garanhuns.</t>
  </si>
  <si>
    <t>Conduzir professor Djailton e alunos do curso de Psicologia para visitar escola na comunidade do coque, creche e NEIMFA.</t>
  </si>
  <si>
    <t>08/10/2022</t>
  </si>
  <si>
    <t>Levar aparelhos de  ar-condicionado para o Campus Salgueiro.</t>
  </si>
  <si>
    <t>Kleber Carvalho Lima</t>
  </si>
  <si>
    <t>Realizar trabalho de campo referente ao desenvolvimento de projeto de pesquisa financiado pela FACEPE (APQ-04201.07/21 29454206).</t>
  </si>
  <si>
    <t>Iaponan Cardins de Sousa Almeida</t>
  </si>
  <si>
    <t>15889-5</t>
  </si>
  <si>
    <t>17/10/2022</t>
  </si>
  <si>
    <t>14407-0</t>
  </si>
  <si>
    <t>CE</t>
  </si>
  <si>
    <t>Juazeiro do Norte/CE</t>
  </si>
  <si>
    <t>Itacuruba/PE e Floresta/PE</t>
  </si>
  <si>
    <t>Patos/PB</t>
  </si>
  <si>
    <t>Sousa/PB</t>
  </si>
  <si>
    <t>PB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</si>
  <si>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Garanhuns e Juazeiro do Norte/CE.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</si>
  <si>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Juazeiro do Norte/CE e Patos/PB.</t>
  </si>
  <si>
    <t>Realização de trabalho de campo associado aos componentes curriculares de Biogeografia e Geografia Urbana, com a turma do quinto período do curso de Geografia, incluindo a caracterização das ecorregiões do bioma caatinga, compreendidas no percurso estipulado entre Patos/PB e Sousa/PB.</t>
  </si>
  <si>
    <t>Juliano Almeida Bastos</t>
  </si>
  <si>
    <t>16478-0</t>
  </si>
  <si>
    <t>Participar do XII Simpósio Brasileiro de Psicologia Política, promovido pela Associação Brasileira de Psicologia Política, em Belo Horizonte/MG.</t>
  </si>
  <si>
    <t>MG</t>
  </si>
  <si>
    <t>Belo Horizonte/MG</t>
  </si>
  <si>
    <t>Buscar material no Campus Arcoverde.</t>
  </si>
  <si>
    <t>Conduzir engenheiro FRANKLIN ANDRADE DE AGUIAR VASCONCELOS para o Campus Garanhuns.</t>
  </si>
  <si>
    <t>Conduzir engenheiro FRANKLIN ANDRADE DE AGUIAR VASCONCELOS para Recife.</t>
  </si>
  <si>
    <t>Conduzir professor Josualdo e alunos do curso de História para aula no campo Sítio Branquinha em IATI/PE.</t>
  </si>
  <si>
    <t>Iati/PE</t>
  </si>
  <si>
    <t>Levar condicionadores de ar para o Campus Salgueiro.</t>
  </si>
  <si>
    <t>Conduzir professor José Lando para Recife.</t>
  </si>
  <si>
    <t>Conduzir Residentes para Ibimirim/PE.</t>
  </si>
  <si>
    <t>Ibimirim/PE</t>
  </si>
  <si>
    <t>Conduzir professor Fernando Cardoso para o Campus Garanhuns e retorno a Caruaru.</t>
  </si>
  <si>
    <t>Conduzir estudantes para Recife.</t>
  </si>
  <si>
    <t>Buscar veículo na Reitoria.</t>
  </si>
  <si>
    <t>Conduzir professores e alunos do curso de Geografia para aula de campo em Juazeiro do Norte/CE.</t>
  </si>
  <si>
    <t>Conduzir professores e alunos do curso de Geografia para aula de campo de Juazeiro do Norte/CE para Sousa/PB.</t>
  </si>
  <si>
    <t>Conduzir professores e alunos do curso de Geografia para aula de campo de Sousa/PB para Patos/PB.</t>
  </si>
  <si>
    <t>ATUALIZADO EM 07/11/2022</t>
  </si>
  <si>
    <t>Conduzir Elaine Nascimento para Recife.</t>
  </si>
  <si>
    <t>Conduzir a professora Giseuda Machado e alunos do curso de História para União dos Palmares/AL</t>
  </si>
  <si>
    <t>União dos Palmares/AL</t>
  </si>
  <si>
    <t>Márcia Teles Barros</t>
  </si>
  <si>
    <t>14513-0</t>
  </si>
  <si>
    <t>Participar do Fórum de RH da UPE.</t>
  </si>
  <si>
    <t>Jackson Ferreira dos Santos</t>
  </si>
  <si>
    <t>16590-5</t>
  </si>
  <si>
    <t>Servidor</t>
  </si>
  <si>
    <t>Conduzir professor Carlos André para Recife.</t>
  </si>
  <si>
    <t>Conduzir engenheiro FRANKLIN ANDRADE DE AGUIAR VASCONCELOS para Garanhuns.</t>
  </si>
  <si>
    <t>Conduzir os servidores Márcia Teles e Jackson Ferreira do Setor do Recursos Humanos, para participar do VIII Fórum de Gestão de Pessoas da UPE.</t>
  </si>
  <si>
    <t>Conduzir professora Wanessa Gomes para supervisão da Residência em Saúde Coletiva Agricologia.</t>
  </si>
  <si>
    <t>Levar micro-ônibus para manutenção no ar-condicionado.</t>
  </si>
  <si>
    <t>Reunião de Diretores e reunião com a Secretaria de Educação.</t>
  </si>
  <si>
    <t>Reunião na Reitoria da UPE.</t>
  </si>
  <si>
    <t>Reunião da comissão de transição na Reitoria.</t>
  </si>
  <si>
    <t>Reunião de apresentação de novo modelo de gestão e Reunião da comissão de transição na Reitoria.</t>
  </si>
  <si>
    <t>Reunião da comissão de transição na Reitoria</t>
  </si>
  <si>
    <t>Clélio Cristiano dos Santos</t>
  </si>
  <si>
    <t>11058-2</t>
  </si>
  <si>
    <t>Viagem de campo integrando os componentes curriculares de Biogeografia e Geografia Urbana.</t>
  </si>
  <si>
    <t>19/10/2022</t>
  </si>
  <si>
    <t>Participação no IV Congresso Lati no-Americano de Psicologia Rural</t>
  </si>
  <si>
    <t>AM</t>
  </si>
  <si>
    <t>Manaus/AM</t>
  </si>
  <si>
    <t>01/12/2022</t>
  </si>
  <si>
    <t>Vice-Diretor</t>
  </si>
  <si>
    <t>REUNIÃO</t>
  </si>
  <si>
    <t>Conduzir a Profa. Rosângela Falcão para reunião na Reitoria.</t>
  </si>
  <si>
    <t>Levar material e documentos para o Campus Salgueiro PE. </t>
  </si>
  <si>
    <t>Levar  caminhonete de placa  KGA-3A19. para o Campus Serra Talhada.</t>
  </si>
  <si>
    <t>Levar documentos para a Reitoria, trazer material e conduzir o engenheiro FRANKLIN ANDRADE DE AGUIAR VASCONCELOS  para a UPE Campus Garanhuns.</t>
  </si>
  <si>
    <t>Conduzir engenheiros FRANKLIN ANDRADE DE AGUIAR VASCONCELOS  para Recife.</t>
  </si>
  <si>
    <t>Trazer material de laboratório para UPE Campus Garanhuns.</t>
  </si>
  <si>
    <t>Conduzir alunos para participar da SECAP. </t>
  </si>
  <si>
    <t>João Ricard Pereira da Silva</t>
  </si>
  <si>
    <t>11367-0</t>
  </si>
  <si>
    <t>Participação como membro da comissão do I Fórum de Saúde Mental da UPE.</t>
  </si>
  <si>
    <t>Jaboatão dos Guararapes/PE</t>
  </si>
  <si>
    <t>Conduzir o Prof. João Ricard para Recife.</t>
  </si>
  <si>
    <t>ATUALIZADO EM 07/12/2022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</si>
</sst>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165" fontId="9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4" borderId="5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0" borderId="0" xfId="0" applyFont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1"/>
      <c r="AB1" s="1"/>
    </row>
    <row r="2" spans="1:30" ht="21">
      <c r="A2" s="67"/>
      <c r="B2" s="68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1"/>
      <c r="AB2" s="1"/>
    </row>
    <row r="3" spans="1:30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A3" s="2"/>
      <c r="AB3" s="2"/>
    </row>
    <row r="4" spans="1:30" ht="15" customHeight="1">
      <c r="A4" s="3" t="s">
        <v>3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  <c r="AA4" s="2"/>
      <c r="AB4" s="2"/>
    </row>
    <row r="5" spans="1:30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56"/>
      <c r="N5" s="65"/>
      <c r="O5" s="64" t="s">
        <v>8</v>
      </c>
      <c r="P5" s="56"/>
      <c r="Q5" s="56"/>
      <c r="R5" s="57"/>
      <c r="S5" s="64" t="s">
        <v>9</v>
      </c>
      <c r="T5" s="56"/>
      <c r="U5" s="56"/>
      <c r="V5" s="56"/>
      <c r="W5" s="56"/>
      <c r="X5" s="57"/>
      <c r="Y5" s="59" t="s">
        <v>10</v>
      </c>
      <c r="Z5" s="59" t="s">
        <v>11</v>
      </c>
      <c r="AA5" s="5"/>
      <c r="AB5" s="5"/>
      <c r="AC5" s="5"/>
    </row>
    <row r="6" spans="1:30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17</v>
      </c>
      <c r="G6" s="59" t="s">
        <v>18</v>
      </c>
      <c r="H6" s="59" t="s">
        <v>19</v>
      </c>
      <c r="I6" s="64" t="s">
        <v>20</v>
      </c>
      <c r="J6" s="57"/>
      <c r="K6" s="63" t="s">
        <v>21</v>
      </c>
      <c r="L6" s="57"/>
      <c r="M6" s="59" t="s">
        <v>22</v>
      </c>
      <c r="N6" s="59" t="s">
        <v>23</v>
      </c>
      <c r="O6" s="59" t="s">
        <v>24</v>
      </c>
      <c r="P6" s="62" t="s">
        <v>25</v>
      </c>
      <c r="Q6" s="62" t="s">
        <v>26</v>
      </c>
      <c r="R6" s="62" t="s">
        <v>27</v>
      </c>
      <c r="S6" s="63" t="s">
        <v>28</v>
      </c>
      <c r="T6" s="57"/>
      <c r="U6" s="63" t="s">
        <v>29</v>
      </c>
      <c r="V6" s="57"/>
      <c r="W6" s="59" t="s">
        <v>30</v>
      </c>
      <c r="X6" s="62" t="s">
        <v>31</v>
      </c>
      <c r="Y6" s="60"/>
      <c r="Z6" s="60"/>
      <c r="AA6" s="5"/>
      <c r="AB6" s="5"/>
      <c r="AC6" s="5"/>
      <c r="AD6" s="5"/>
    </row>
    <row r="7" spans="1:30" ht="30">
      <c r="A7" s="61"/>
      <c r="B7" s="61"/>
      <c r="C7" s="61"/>
      <c r="D7" s="61"/>
      <c r="E7" s="61"/>
      <c r="F7" s="61"/>
      <c r="G7" s="61"/>
      <c r="H7" s="61"/>
      <c r="I7" s="6" t="s">
        <v>32</v>
      </c>
      <c r="J7" s="6" t="s">
        <v>33</v>
      </c>
      <c r="K7" s="6" t="s">
        <v>34</v>
      </c>
      <c r="L7" s="7" t="s">
        <v>35</v>
      </c>
      <c r="M7" s="61"/>
      <c r="N7" s="61"/>
      <c r="O7" s="61"/>
      <c r="P7" s="61"/>
      <c r="Q7" s="61"/>
      <c r="R7" s="61"/>
      <c r="S7" s="6" t="s">
        <v>36</v>
      </c>
      <c r="T7" s="7" t="s">
        <v>37</v>
      </c>
      <c r="U7" s="6" t="s">
        <v>38</v>
      </c>
      <c r="V7" s="7" t="s">
        <v>39</v>
      </c>
      <c r="W7" s="61"/>
      <c r="X7" s="61"/>
      <c r="Y7" s="61"/>
      <c r="Z7" s="61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2" t="s">
        <v>40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8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8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8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8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8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8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8" t="s">
        <v>48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8" t="s">
        <v>49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8" t="s">
        <v>50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8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8" t="s">
        <v>52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8" t="s">
        <v>53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8" t="s">
        <v>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8" t="s">
        <v>55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8" t="s">
        <v>56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8" t="s">
        <v>57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8" t="s">
        <v>58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8" t="s">
        <v>59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8" t="s">
        <v>60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8" t="s">
        <v>61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8" t="s">
        <v>62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8" t="s">
        <v>63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8" t="s">
        <v>64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8" t="s">
        <v>65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8" t="s">
        <v>66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8" t="s">
        <v>67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>
    <tabColor rgb="FF274E13"/>
  </sheetPr>
  <dimension ref="A1:AE1007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187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85.5">
      <c r="A8" s="8" t="s">
        <v>145</v>
      </c>
      <c r="B8" s="8" t="s">
        <v>146</v>
      </c>
      <c r="C8" s="9" t="s">
        <v>147</v>
      </c>
      <c r="D8" s="8" t="s">
        <v>148</v>
      </c>
      <c r="E8" s="8" t="s">
        <v>149</v>
      </c>
      <c r="F8" s="8" t="s">
        <v>150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44713</v>
      </c>
      <c r="N8" s="13">
        <v>44714</v>
      </c>
      <c r="O8" s="14"/>
      <c r="P8" s="15"/>
      <c r="Q8" s="15">
        <v>0</v>
      </c>
      <c r="R8" s="15">
        <v>0</v>
      </c>
      <c r="S8" s="16">
        <f t="shared" ref="S8:S20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17" si="1">(T8*U8)+(V8*W8)</f>
        <v>54.01</v>
      </c>
      <c r="Z8" s="16">
        <f t="shared" ref="Z8:Z17" si="2">S8+Y8</f>
        <v>54.01</v>
      </c>
      <c r="AA8" s="17" t="s">
        <v>166</v>
      </c>
      <c r="AB8" s="5"/>
      <c r="AC8" s="5"/>
      <c r="AD8" s="25" t="s">
        <v>91</v>
      </c>
      <c r="AE8" s="5"/>
    </row>
    <row r="9" spans="1:31" ht="85.5">
      <c r="A9" s="8" t="s">
        <v>145</v>
      </c>
      <c r="B9" s="8" t="s">
        <v>146</v>
      </c>
      <c r="C9" s="9" t="s">
        <v>151</v>
      </c>
      <c r="D9" s="8" t="s">
        <v>152</v>
      </c>
      <c r="E9" s="8" t="s">
        <v>149</v>
      </c>
      <c r="F9" s="8" t="s">
        <v>153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44714</v>
      </c>
      <c r="N9" s="13">
        <v>44715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0" si="3">T9+V9</f>
        <v>1</v>
      </c>
      <c r="Y9" s="16">
        <f t="shared" si="1"/>
        <v>54.01</v>
      </c>
      <c r="Z9" s="16">
        <f t="shared" si="2"/>
        <v>54.01</v>
      </c>
      <c r="AA9" s="17" t="s">
        <v>166</v>
      </c>
      <c r="AB9" s="5"/>
      <c r="AC9" s="5"/>
      <c r="AD9" s="25" t="s">
        <v>92</v>
      </c>
      <c r="AE9" s="5"/>
    </row>
    <row r="10" spans="1:31" ht="85.5">
      <c r="A10" s="8" t="s">
        <v>145</v>
      </c>
      <c r="B10" s="8" t="s">
        <v>146</v>
      </c>
      <c r="C10" s="9" t="s">
        <v>147</v>
      </c>
      <c r="D10" s="8" t="s">
        <v>148</v>
      </c>
      <c r="E10" s="8" t="s">
        <v>149</v>
      </c>
      <c r="F10" s="8" t="s">
        <v>165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44718</v>
      </c>
      <c r="N10" s="13">
        <v>44720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2</v>
      </c>
      <c r="U10" s="15">
        <v>54.01</v>
      </c>
      <c r="V10" s="8">
        <v>0</v>
      </c>
      <c r="W10" s="15">
        <v>0</v>
      </c>
      <c r="X10" s="8">
        <f t="shared" si="3"/>
        <v>2</v>
      </c>
      <c r="Y10" s="16">
        <f t="shared" si="1"/>
        <v>108.02</v>
      </c>
      <c r="Z10" s="16">
        <f t="shared" si="2"/>
        <v>108.02</v>
      </c>
      <c r="AA10" s="17" t="s">
        <v>166</v>
      </c>
      <c r="AB10" s="5"/>
      <c r="AC10" s="5"/>
      <c r="AD10" s="25" t="s">
        <v>93</v>
      </c>
      <c r="AE10" s="5"/>
    </row>
    <row r="11" spans="1:31" ht="85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156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163</v>
      </c>
      <c r="M11" s="13">
        <v>44720</v>
      </c>
      <c r="N11" s="13" t="s">
        <v>164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2</v>
      </c>
      <c r="U11" s="15">
        <v>54.01</v>
      </c>
      <c r="V11" s="8">
        <v>0</v>
      </c>
      <c r="W11" s="15">
        <v>0</v>
      </c>
      <c r="X11" s="8">
        <f t="shared" si="3"/>
        <v>2</v>
      </c>
      <c r="Y11" s="16">
        <f t="shared" si="1"/>
        <v>108.02</v>
      </c>
      <c r="Z11" s="16">
        <f t="shared" si="2"/>
        <v>108.02</v>
      </c>
      <c r="AA11" s="17" t="s">
        <v>166</v>
      </c>
      <c r="AB11" s="5"/>
      <c r="AC11" s="5"/>
      <c r="AD11" s="5"/>
      <c r="AE11" s="5"/>
    </row>
    <row r="12" spans="1:31" ht="85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157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44721</v>
      </c>
      <c r="N12" s="13">
        <v>44722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17" t="s">
        <v>166</v>
      </c>
      <c r="AB12" s="5"/>
      <c r="AC12" s="5"/>
      <c r="AD12" s="5"/>
      <c r="AE12" s="5"/>
    </row>
    <row r="13" spans="1:31" ht="85.5">
      <c r="A13" s="8" t="s">
        <v>145</v>
      </c>
      <c r="B13" s="8" t="s">
        <v>146</v>
      </c>
      <c r="C13" s="9" t="s">
        <v>151</v>
      </c>
      <c r="D13" s="8" t="s">
        <v>152</v>
      </c>
      <c r="E13" s="8" t="s">
        <v>149</v>
      </c>
      <c r="F13" s="8" t="s">
        <v>158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44722</v>
      </c>
      <c r="N13" s="13">
        <v>44722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1</v>
      </c>
      <c r="W13" s="15">
        <v>17.52</v>
      </c>
      <c r="X13" s="8">
        <f t="shared" si="3"/>
        <v>1</v>
      </c>
      <c r="Y13" s="16">
        <f t="shared" si="1"/>
        <v>17.52</v>
      </c>
      <c r="Z13" s="16">
        <f t="shared" si="2"/>
        <v>17.52</v>
      </c>
      <c r="AA13" s="17" t="s">
        <v>166</v>
      </c>
      <c r="AB13" s="5"/>
      <c r="AC13" s="5"/>
      <c r="AD13" s="5"/>
      <c r="AE13" s="5"/>
    </row>
    <row r="14" spans="1:31" s="31" customFormat="1" ht="85.5">
      <c r="A14" s="8" t="s">
        <v>145</v>
      </c>
      <c r="B14" s="8" t="s">
        <v>146</v>
      </c>
      <c r="C14" s="9" t="s">
        <v>154</v>
      </c>
      <c r="D14" s="8" t="s">
        <v>155</v>
      </c>
      <c r="E14" s="8" t="s">
        <v>149</v>
      </c>
      <c r="F14" s="8" t="s">
        <v>167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44725</v>
      </c>
      <c r="N14" s="13">
        <v>44726</v>
      </c>
      <c r="O14" s="14"/>
      <c r="P14" s="15"/>
      <c r="Q14" s="15">
        <v>0</v>
      </c>
      <c r="R14" s="15">
        <v>0</v>
      </c>
      <c r="S14" s="16">
        <f t="shared" ref="S14:S16" si="4">Q14+R14</f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ref="Y14:Y16" si="5">(T14*U14)+(V14*W14)</f>
        <v>54.01</v>
      </c>
      <c r="Z14" s="16">
        <f t="shared" ref="Z14:Z16" si="6">S14+Y14</f>
        <v>54.01</v>
      </c>
      <c r="AA14" s="17" t="s">
        <v>166</v>
      </c>
      <c r="AB14" s="5"/>
      <c r="AC14" s="5"/>
      <c r="AD14" s="5"/>
      <c r="AE14" s="5"/>
    </row>
    <row r="15" spans="1:31" s="31" customFormat="1" ht="85.5">
      <c r="A15" s="8" t="s">
        <v>145</v>
      </c>
      <c r="B15" s="8" t="s">
        <v>146</v>
      </c>
      <c r="C15" s="9" t="s">
        <v>154</v>
      </c>
      <c r="D15" s="8" t="s">
        <v>155</v>
      </c>
      <c r="E15" s="8" t="s">
        <v>149</v>
      </c>
      <c r="F15" s="8" t="s">
        <v>168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44728</v>
      </c>
      <c r="N15" s="13">
        <v>44729</v>
      </c>
      <c r="O15" s="14"/>
      <c r="P15" s="15"/>
      <c r="Q15" s="15">
        <v>0</v>
      </c>
      <c r="R15" s="15">
        <v>0</v>
      </c>
      <c r="S15" s="16">
        <f t="shared" si="4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5"/>
        <v>54.01</v>
      </c>
      <c r="Z15" s="16">
        <f t="shared" si="6"/>
        <v>54.01</v>
      </c>
      <c r="AA15" s="17" t="s">
        <v>166</v>
      </c>
      <c r="AB15" s="5"/>
      <c r="AC15" s="5"/>
      <c r="AD15" s="5"/>
      <c r="AE15" s="5"/>
    </row>
    <row r="16" spans="1:31" s="31" customFormat="1" ht="85.5">
      <c r="A16" s="8" t="s">
        <v>145</v>
      </c>
      <c r="B16" s="8" t="s">
        <v>146</v>
      </c>
      <c r="C16" s="9" t="s">
        <v>154</v>
      </c>
      <c r="D16" s="8" t="s">
        <v>155</v>
      </c>
      <c r="E16" s="8" t="s">
        <v>149</v>
      </c>
      <c r="F16" s="8" t="s">
        <v>169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162</v>
      </c>
      <c r="M16" s="13">
        <v>44731</v>
      </c>
      <c r="N16" s="13">
        <v>44733</v>
      </c>
      <c r="O16" s="14"/>
      <c r="P16" s="15"/>
      <c r="Q16" s="15">
        <v>0</v>
      </c>
      <c r="R16" s="15">
        <v>0</v>
      </c>
      <c r="S16" s="16">
        <f t="shared" si="4"/>
        <v>0</v>
      </c>
      <c r="T16" s="8">
        <v>2</v>
      </c>
      <c r="U16" s="15">
        <v>54.01</v>
      </c>
      <c r="V16" s="8">
        <v>0</v>
      </c>
      <c r="W16" s="15">
        <v>0</v>
      </c>
      <c r="X16" s="8">
        <f t="shared" si="3"/>
        <v>2</v>
      </c>
      <c r="Y16" s="16">
        <f t="shared" si="5"/>
        <v>108.02</v>
      </c>
      <c r="Z16" s="16">
        <f t="shared" si="6"/>
        <v>108.02</v>
      </c>
      <c r="AA16" s="17" t="s">
        <v>166</v>
      </c>
      <c r="AB16" s="5"/>
      <c r="AC16" s="5"/>
      <c r="AD16" s="5"/>
      <c r="AE16" s="5"/>
    </row>
    <row r="17" spans="1:31" ht="85.5">
      <c r="A17" s="8" t="s">
        <v>145</v>
      </c>
      <c r="B17" s="8" t="s">
        <v>146</v>
      </c>
      <c r="C17" s="9" t="s">
        <v>151</v>
      </c>
      <c r="D17" s="8" t="s">
        <v>152</v>
      </c>
      <c r="E17" s="8" t="s">
        <v>149</v>
      </c>
      <c r="F17" s="8" t="s">
        <v>168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44733</v>
      </c>
      <c r="N17" s="13">
        <v>44734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17" t="s">
        <v>166</v>
      </c>
      <c r="AB17" s="5"/>
      <c r="AC17" s="5"/>
      <c r="AD17" s="5"/>
      <c r="AE17" s="5"/>
    </row>
    <row r="18" spans="1:31" s="33" customFormat="1" ht="85.5">
      <c r="A18" s="8" t="s">
        <v>145</v>
      </c>
      <c r="B18" s="8" t="s">
        <v>146</v>
      </c>
      <c r="C18" s="9" t="s">
        <v>151</v>
      </c>
      <c r="D18" s="8" t="s">
        <v>152</v>
      </c>
      <c r="E18" s="8" t="s">
        <v>149</v>
      </c>
      <c r="F18" s="8" t="s">
        <v>170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162</v>
      </c>
      <c r="M18" s="13">
        <v>44739</v>
      </c>
      <c r="N18" s="13">
        <v>44740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ref="Y18:Y20" si="7">(T18*U18)+(V18*W18)</f>
        <v>54.01</v>
      </c>
      <c r="Z18" s="16">
        <f t="shared" ref="Z18:Z20" si="8">S18+Y18</f>
        <v>54.01</v>
      </c>
      <c r="AA18" s="17" t="s">
        <v>166</v>
      </c>
      <c r="AB18" s="5"/>
      <c r="AC18" s="5"/>
      <c r="AD18" s="5"/>
      <c r="AE18" s="5"/>
    </row>
    <row r="19" spans="1:31" s="33" customFormat="1" ht="85.5">
      <c r="A19" s="8" t="s">
        <v>145</v>
      </c>
      <c r="B19" s="8" t="s">
        <v>146</v>
      </c>
      <c r="C19" s="9" t="s">
        <v>171</v>
      </c>
      <c r="D19" s="8" t="s">
        <v>172</v>
      </c>
      <c r="E19" s="8" t="s">
        <v>149</v>
      </c>
      <c r="F19" s="8" t="s">
        <v>173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44740</v>
      </c>
      <c r="N19" s="13">
        <v>44741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7"/>
        <v>54.01</v>
      </c>
      <c r="Z19" s="16">
        <f t="shared" si="8"/>
        <v>54.01</v>
      </c>
      <c r="AA19" s="17" t="s">
        <v>166</v>
      </c>
      <c r="AB19" s="5"/>
      <c r="AC19" s="5"/>
      <c r="AD19" s="5"/>
      <c r="AE19" s="5"/>
    </row>
    <row r="20" spans="1:31" s="33" customFormat="1" ht="85.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174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44741</v>
      </c>
      <c r="N20" s="13">
        <v>44742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7"/>
        <v>54.01</v>
      </c>
      <c r="Z20" s="16">
        <f t="shared" si="8"/>
        <v>54.01</v>
      </c>
      <c r="AA20" s="17" t="s">
        <v>166</v>
      </c>
      <c r="AB20" s="5"/>
      <c r="AC20" s="5"/>
      <c r="AD20" s="5"/>
      <c r="AE20" s="5"/>
    </row>
    <row r="21" spans="1:31" ht="38.25" customHeight="1">
      <c r="A21" s="18"/>
      <c r="B21" s="5"/>
      <c r="C21" s="19"/>
      <c r="D21" s="20"/>
      <c r="E21" s="20"/>
      <c r="F21" s="20"/>
      <c r="G21" s="21"/>
      <c r="H21" s="21"/>
      <c r="I21" s="21"/>
      <c r="J21" s="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2"/>
      <c r="AA21" s="5"/>
      <c r="AB21" s="5"/>
      <c r="AC21" s="5"/>
    </row>
    <row r="22" spans="1:31" ht="15.75" customHeight="1">
      <c r="A22" s="52" t="s">
        <v>40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5" t="s">
        <v>41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8" t="s">
        <v>42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8" t="s">
        <v>43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58" t="s">
        <v>44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8" t="s">
        <v>45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8" t="s">
        <v>46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8" t="s">
        <v>47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8" t="s">
        <v>94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72" t="s">
        <v>95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8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8" t="s">
        <v>97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8" t="s">
        <v>98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8" t="s">
        <v>99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8" t="s">
        <v>100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8" t="s">
        <v>101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8" t="s">
        <v>102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8" t="s">
        <v>103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8" t="s">
        <v>104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8" t="s">
        <v>105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8" t="s">
        <v>106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8" t="s">
        <v>107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8" t="s">
        <v>108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8" t="s">
        <v>109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8" t="s">
        <v>110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58" t="s">
        <v>111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58" t="s">
        <v>112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58" t="s">
        <v>113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114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115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7:L27"/>
    <mergeCell ref="A28:L28"/>
    <mergeCell ref="A29:L29"/>
    <mergeCell ref="A30:L30"/>
    <mergeCell ref="A22:L22"/>
    <mergeCell ref="A23:L23"/>
    <mergeCell ref="A24:L24"/>
    <mergeCell ref="A25:L25"/>
    <mergeCell ref="A26:L26"/>
    <mergeCell ref="N6:N7"/>
    <mergeCell ref="T6:U6"/>
    <mergeCell ref="V6:W6"/>
    <mergeCell ref="X6:X7"/>
    <mergeCell ref="Y6:Y7"/>
    <mergeCell ref="C5:E5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8:L48"/>
    <mergeCell ref="A49:L49"/>
    <mergeCell ref="A50:L50"/>
    <mergeCell ref="A51:L51"/>
    <mergeCell ref="A41:L41"/>
    <mergeCell ref="A42:L42"/>
    <mergeCell ref="A43:L43"/>
    <mergeCell ref="A44:L44"/>
    <mergeCell ref="A45:L45"/>
    <mergeCell ref="A46:L46"/>
    <mergeCell ref="A47:L47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H8:H20">
      <formula1>"SERVIÇO,CURSO,EVENTO,REUNIÃO,OUTROS"</formula1>
    </dataValidation>
    <dataValidation type="list" allowBlank="1" sqref="P8:P20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14"/>
  <sheetViews>
    <sheetView zoomScale="80" zoomScaleNormal="80" workbookViewId="0">
      <pane ySplit="7" topLeftCell="A25" activePane="bottomLeft" state="frozen"/>
      <selection pane="bottomLeft" activeCell="B6" sqref="B6:B7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200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147</v>
      </c>
      <c r="D8" s="8" t="s">
        <v>148</v>
      </c>
      <c r="E8" s="8" t="s">
        <v>149</v>
      </c>
      <c r="F8" s="8" t="s">
        <v>175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44745</v>
      </c>
      <c r="N8" s="13">
        <v>44746</v>
      </c>
      <c r="O8" s="14"/>
      <c r="P8" s="15"/>
      <c r="Q8" s="15">
        <v>0</v>
      </c>
      <c r="R8" s="15">
        <v>0</v>
      </c>
      <c r="S8" s="16">
        <f t="shared" ref="S8:S27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27" si="1">(T8*U8)+(V8*W8)</f>
        <v>54.01</v>
      </c>
      <c r="Z8" s="16">
        <f t="shared" ref="Z8:Z27" si="2">S8+Y8</f>
        <v>54.01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176</v>
      </c>
      <c r="D9" s="8" t="s">
        <v>177</v>
      </c>
      <c r="E9" s="8" t="s">
        <v>178</v>
      </c>
      <c r="F9" s="8" t="s">
        <v>179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44745</v>
      </c>
      <c r="N9" s="13">
        <v>44746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7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151</v>
      </c>
      <c r="D10" s="8" t="s">
        <v>152</v>
      </c>
      <c r="E10" s="8" t="s">
        <v>149</v>
      </c>
      <c r="F10" s="8" t="s">
        <v>180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44745</v>
      </c>
      <c r="N10" s="13">
        <v>44746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42.7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173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181</v>
      </c>
      <c r="M11" s="13">
        <v>44746</v>
      </c>
      <c r="N11" s="13">
        <v>44747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182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44747</v>
      </c>
      <c r="N12" s="13">
        <v>44748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147</v>
      </c>
      <c r="D13" s="8" t="s">
        <v>148</v>
      </c>
      <c r="E13" s="8" t="s">
        <v>149</v>
      </c>
      <c r="F13" s="8" t="s">
        <v>183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184</v>
      </c>
      <c r="M13" s="13">
        <v>44747</v>
      </c>
      <c r="N13" s="13">
        <v>44748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8" t="s">
        <v>146</v>
      </c>
      <c r="C14" s="9" t="s">
        <v>147</v>
      </c>
      <c r="D14" s="8" t="s">
        <v>148</v>
      </c>
      <c r="E14" s="8" t="s">
        <v>149</v>
      </c>
      <c r="F14" s="8" t="s">
        <v>185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186</v>
      </c>
      <c r="M14" s="13">
        <v>44749</v>
      </c>
      <c r="N14" s="13">
        <v>44749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1</v>
      </c>
      <c r="W14" s="15">
        <v>17.52</v>
      </c>
      <c r="X14" s="8">
        <f t="shared" si="3"/>
        <v>1</v>
      </c>
      <c r="Y14" s="16">
        <f t="shared" si="1"/>
        <v>17.52</v>
      </c>
      <c r="Z14" s="16">
        <f t="shared" si="2"/>
        <v>17.52</v>
      </c>
      <c r="AA14" s="36" t="s">
        <v>166</v>
      </c>
      <c r="AB14" s="5"/>
      <c r="AC14" s="5"/>
      <c r="AD14" s="5"/>
      <c r="AE14" s="5"/>
    </row>
    <row r="15" spans="1:31" ht="42.75">
      <c r="A15" s="8" t="s">
        <v>145</v>
      </c>
      <c r="B15" s="8" t="s">
        <v>146</v>
      </c>
      <c r="C15" s="9" t="s">
        <v>147</v>
      </c>
      <c r="D15" s="8" t="s">
        <v>148</v>
      </c>
      <c r="E15" s="8" t="s">
        <v>149</v>
      </c>
      <c r="F15" s="8" t="s">
        <v>188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181</v>
      </c>
      <c r="M15" s="13">
        <v>44752</v>
      </c>
      <c r="N15" s="13">
        <v>44754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2</v>
      </c>
      <c r="U15" s="15">
        <v>54.01</v>
      </c>
      <c r="V15" s="8">
        <v>0</v>
      </c>
      <c r="W15" s="15">
        <v>0</v>
      </c>
      <c r="X15" s="8">
        <f t="shared" si="3"/>
        <v>2</v>
      </c>
      <c r="Y15" s="16">
        <f t="shared" si="1"/>
        <v>108.02</v>
      </c>
      <c r="Z15" s="16">
        <f t="shared" si="2"/>
        <v>108.02</v>
      </c>
      <c r="AA15" s="36" t="s">
        <v>166</v>
      </c>
      <c r="AB15" s="5"/>
      <c r="AC15" s="5"/>
      <c r="AD15" s="5"/>
      <c r="AE15" s="5"/>
    </row>
    <row r="16" spans="1:31" ht="42.75">
      <c r="A16" s="8" t="s">
        <v>145</v>
      </c>
      <c r="B16" s="8" t="s">
        <v>146</v>
      </c>
      <c r="C16" s="9" t="s">
        <v>171</v>
      </c>
      <c r="D16" s="8" t="s">
        <v>172</v>
      </c>
      <c r="E16" s="8" t="s">
        <v>149</v>
      </c>
      <c r="F16" s="8" t="s">
        <v>190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162</v>
      </c>
      <c r="M16" s="13">
        <v>44754</v>
      </c>
      <c r="N16" s="13">
        <v>44755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1</v>
      </c>
      <c r="U16" s="15">
        <v>54.01</v>
      </c>
      <c r="V16" s="8">
        <v>0</v>
      </c>
      <c r="W16" s="15">
        <v>0</v>
      </c>
      <c r="X16" s="8">
        <f t="shared" si="3"/>
        <v>1</v>
      </c>
      <c r="Y16" s="16">
        <f t="shared" si="1"/>
        <v>54.01</v>
      </c>
      <c r="Z16" s="16">
        <f t="shared" si="2"/>
        <v>54.01</v>
      </c>
      <c r="AA16" s="36" t="s">
        <v>166</v>
      </c>
      <c r="AB16" s="5"/>
      <c r="AC16" s="5"/>
      <c r="AD16" s="5"/>
      <c r="AE16" s="5"/>
    </row>
    <row r="17" spans="1:31" ht="42.75">
      <c r="A17" s="8" t="s">
        <v>145</v>
      </c>
      <c r="B17" s="8" t="s">
        <v>146</v>
      </c>
      <c r="C17" s="9" t="s">
        <v>171</v>
      </c>
      <c r="D17" s="8" t="s">
        <v>172</v>
      </c>
      <c r="E17" s="8" t="s">
        <v>149</v>
      </c>
      <c r="F17" s="8" t="s">
        <v>191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44756</v>
      </c>
      <c r="N17" s="13">
        <v>44757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36" t="s">
        <v>166</v>
      </c>
      <c r="AB17" s="5"/>
      <c r="AC17" s="5"/>
      <c r="AD17" s="5"/>
      <c r="AE17" s="5"/>
    </row>
    <row r="18" spans="1:31" s="35" customFormat="1" ht="28.5">
      <c r="A18" s="8" t="s">
        <v>145</v>
      </c>
      <c r="B18" s="8" t="s">
        <v>146</v>
      </c>
      <c r="C18" s="9" t="s">
        <v>154</v>
      </c>
      <c r="D18" s="8" t="s">
        <v>155</v>
      </c>
      <c r="E18" s="8" t="s">
        <v>149</v>
      </c>
      <c r="F18" s="8" t="s">
        <v>192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193</v>
      </c>
      <c r="M18" s="13">
        <v>44756</v>
      </c>
      <c r="N18" s="13">
        <v>44757</v>
      </c>
      <c r="O18" s="14"/>
      <c r="P18" s="15"/>
      <c r="Q18" s="15">
        <v>0</v>
      </c>
      <c r="R18" s="15">
        <v>0</v>
      </c>
      <c r="S18" s="16">
        <f t="shared" ref="S18:S25" si="4">Q18+R18</f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ref="X18:X25" si="5">T18+V18</f>
        <v>1</v>
      </c>
      <c r="Y18" s="16">
        <f t="shared" ref="Y18:Y25" si="6">(T18*U18)+(V18*W18)</f>
        <v>54.01</v>
      </c>
      <c r="Z18" s="16">
        <f t="shared" ref="Z18:Z25" si="7">S18+Y18</f>
        <v>54.01</v>
      </c>
      <c r="AA18" s="36" t="s">
        <v>166</v>
      </c>
      <c r="AB18" s="5"/>
      <c r="AC18" s="5"/>
      <c r="AD18" s="5"/>
      <c r="AE18" s="5"/>
    </row>
    <row r="19" spans="1:31" s="35" customFormat="1" ht="28.5">
      <c r="A19" s="8" t="s">
        <v>145</v>
      </c>
      <c r="B19" s="8" t="s">
        <v>146</v>
      </c>
      <c r="C19" s="9" t="s">
        <v>154</v>
      </c>
      <c r="D19" s="8" t="s">
        <v>155</v>
      </c>
      <c r="E19" s="8" t="s">
        <v>149</v>
      </c>
      <c r="F19" s="8" t="s">
        <v>198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44760</v>
      </c>
      <c r="N19" s="13">
        <v>44761</v>
      </c>
      <c r="O19" s="14"/>
      <c r="P19" s="15"/>
      <c r="Q19" s="15">
        <v>0</v>
      </c>
      <c r="R19" s="15">
        <v>0</v>
      </c>
      <c r="S19" s="16">
        <f t="shared" si="4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5"/>
        <v>1</v>
      </c>
      <c r="Y19" s="16">
        <f t="shared" si="6"/>
        <v>54.01</v>
      </c>
      <c r="Z19" s="16">
        <f t="shared" si="7"/>
        <v>54.01</v>
      </c>
      <c r="AA19" s="36" t="s">
        <v>166</v>
      </c>
      <c r="AB19" s="5"/>
      <c r="AC19" s="5"/>
      <c r="AD19" s="5"/>
      <c r="AE19" s="5"/>
    </row>
    <row r="20" spans="1:31" s="35" customFormat="1" ht="28.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194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44761</v>
      </c>
      <c r="N20" s="13">
        <v>44762</v>
      </c>
      <c r="O20" s="14"/>
      <c r="P20" s="15"/>
      <c r="Q20" s="15">
        <v>0</v>
      </c>
      <c r="R20" s="15">
        <v>0</v>
      </c>
      <c r="S20" s="16">
        <f t="shared" si="4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5"/>
        <v>1</v>
      </c>
      <c r="Y20" s="16">
        <f t="shared" si="6"/>
        <v>54.01</v>
      </c>
      <c r="Z20" s="16">
        <f t="shared" si="7"/>
        <v>54.01</v>
      </c>
      <c r="AA20" s="36" t="s">
        <v>166</v>
      </c>
      <c r="AB20" s="5"/>
      <c r="AC20" s="5"/>
      <c r="AD20" s="5"/>
      <c r="AE20" s="5"/>
    </row>
    <row r="21" spans="1:31" s="35" customFormat="1" ht="28.5">
      <c r="A21" s="8" t="s">
        <v>145</v>
      </c>
      <c r="B21" s="8" t="s">
        <v>146</v>
      </c>
      <c r="C21" s="9" t="s">
        <v>151</v>
      </c>
      <c r="D21" s="8" t="s">
        <v>152</v>
      </c>
      <c r="E21" s="8" t="s">
        <v>149</v>
      </c>
      <c r="F21" s="8" t="s">
        <v>195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189</v>
      </c>
      <c r="M21" s="13">
        <v>44759</v>
      </c>
      <c r="N21" s="13">
        <v>44760</v>
      </c>
      <c r="O21" s="14"/>
      <c r="P21" s="15"/>
      <c r="Q21" s="15">
        <v>0</v>
      </c>
      <c r="R21" s="15">
        <v>0</v>
      </c>
      <c r="S21" s="16">
        <f t="shared" si="4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5"/>
        <v>1</v>
      </c>
      <c r="Y21" s="16">
        <f t="shared" si="6"/>
        <v>54.01</v>
      </c>
      <c r="Z21" s="16">
        <f t="shared" si="7"/>
        <v>54.01</v>
      </c>
      <c r="AA21" s="36" t="s">
        <v>166</v>
      </c>
      <c r="AB21" s="5"/>
      <c r="AC21" s="5"/>
      <c r="AD21" s="5"/>
      <c r="AE21" s="5"/>
    </row>
    <row r="22" spans="1:31" s="35" customFormat="1" ht="28.5">
      <c r="A22" s="8" t="s">
        <v>145</v>
      </c>
      <c r="B22" s="8" t="s">
        <v>146</v>
      </c>
      <c r="C22" s="9" t="s">
        <v>171</v>
      </c>
      <c r="D22" s="8" t="s">
        <v>172</v>
      </c>
      <c r="E22" s="8" t="s">
        <v>149</v>
      </c>
      <c r="F22" s="8" t="s">
        <v>196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197</v>
      </c>
      <c r="M22" s="13">
        <v>44761</v>
      </c>
      <c r="N22" s="13">
        <v>44761</v>
      </c>
      <c r="O22" s="14"/>
      <c r="P22" s="15"/>
      <c r="Q22" s="15">
        <v>0</v>
      </c>
      <c r="R22" s="15">
        <v>0</v>
      </c>
      <c r="S22" s="16">
        <f t="shared" si="4"/>
        <v>0</v>
      </c>
      <c r="T22" s="8">
        <v>0</v>
      </c>
      <c r="U22" s="15">
        <v>0</v>
      </c>
      <c r="V22" s="8">
        <v>1</v>
      </c>
      <c r="W22" s="15">
        <v>17.52</v>
      </c>
      <c r="X22" s="8">
        <f t="shared" si="5"/>
        <v>1</v>
      </c>
      <c r="Y22" s="16">
        <f t="shared" si="6"/>
        <v>17.52</v>
      </c>
      <c r="Z22" s="16">
        <f t="shared" si="7"/>
        <v>17.52</v>
      </c>
      <c r="AA22" s="36" t="s">
        <v>166</v>
      </c>
      <c r="AB22" s="5"/>
      <c r="AC22" s="5"/>
      <c r="AD22" s="5"/>
      <c r="AE22" s="5"/>
    </row>
    <row r="23" spans="1:31" s="35" customFormat="1" ht="28.5">
      <c r="A23" s="8" t="s">
        <v>145</v>
      </c>
      <c r="B23" s="8" t="s">
        <v>146</v>
      </c>
      <c r="C23" s="9" t="s">
        <v>171</v>
      </c>
      <c r="D23" s="8" t="s">
        <v>172</v>
      </c>
      <c r="E23" s="8" t="s">
        <v>149</v>
      </c>
      <c r="F23" s="8" t="s">
        <v>199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44762</v>
      </c>
      <c r="N23" s="13">
        <v>44763</v>
      </c>
      <c r="O23" s="14"/>
      <c r="P23" s="15"/>
      <c r="Q23" s="15">
        <v>0</v>
      </c>
      <c r="R23" s="15">
        <v>0</v>
      </c>
      <c r="S23" s="16">
        <f t="shared" si="4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5"/>
        <v>1</v>
      </c>
      <c r="Y23" s="16">
        <f t="shared" si="6"/>
        <v>54.01</v>
      </c>
      <c r="Z23" s="16">
        <f t="shared" si="7"/>
        <v>54.01</v>
      </c>
      <c r="AA23" s="36" t="s">
        <v>166</v>
      </c>
      <c r="AB23" s="5"/>
      <c r="AC23" s="5"/>
      <c r="AD23" s="5"/>
      <c r="AE23" s="5"/>
    </row>
    <row r="24" spans="1:31" s="35" customFormat="1" ht="42.75">
      <c r="A24" s="8" t="s">
        <v>145</v>
      </c>
      <c r="B24" s="8" t="s">
        <v>146</v>
      </c>
      <c r="C24" s="9" t="s">
        <v>147</v>
      </c>
      <c r="D24" s="8" t="s">
        <v>148</v>
      </c>
      <c r="E24" s="8" t="s">
        <v>149</v>
      </c>
      <c r="F24" s="8" t="s">
        <v>201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181</v>
      </c>
      <c r="M24" s="13">
        <v>44767</v>
      </c>
      <c r="N24" s="13">
        <v>44768</v>
      </c>
      <c r="O24" s="14"/>
      <c r="P24" s="15"/>
      <c r="Q24" s="15">
        <v>0</v>
      </c>
      <c r="R24" s="15">
        <v>0</v>
      </c>
      <c r="S24" s="16">
        <f t="shared" si="4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5"/>
        <v>1</v>
      </c>
      <c r="Y24" s="16">
        <f t="shared" si="6"/>
        <v>54.01</v>
      </c>
      <c r="Z24" s="16">
        <f t="shared" si="7"/>
        <v>54.01</v>
      </c>
      <c r="AA24" s="36" t="s">
        <v>166</v>
      </c>
      <c r="AB24" s="5"/>
      <c r="AC24" s="5"/>
      <c r="AD24" s="5"/>
      <c r="AE24" s="5"/>
    </row>
    <row r="25" spans="1:31" s="35" customFormat="1" ht="28.5">
      <c r="A25" s="8" t="s">
        <v>145</v>
      </c>
      <c r="B25" s="8" t="s">
        <v>146</v>
      </c>
      <c r="C25" s="9" t="s">
        <v>147</v>
      </c>
      <c r="D25" s="8" t="s">
        <v>148</v>
      </c>
      <c r="E25" s="8" t="s">
        <v>149</v>
      </c>
      <c r="F25" s="8" t="s">
        <v>202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162</v>
      </c>
      <c r="M25" s="13">
        <v>44769</v>
      </c>
      <c r="N25" s="13">
        <v>44770</v>
      </c>
      <c r="O25" s="14"/>
      <c r="P25" s="15"/>
      <c r="Q25" s="15">
        <v>0</v>
      </c>
      <c r="R25" s="15">
        <v>0</v>
      </c>
      <c r="S25" s="16">
        <f t="shared" si="4"/>
        <v>0</v>
      </c>
      <c r="T25" s="8">
        <v>1</v>
      </c>
      <c r="U25" s="15">
        <v>54.01</v>
      </c>
      <c r="V25" s="8">
        <v>0</v>
      </c>
      <c r="W25" s="15">
        <v>0</v>
      </c>
      <c r="X25" s="8">
        <f t="shared" si="5"/>
        <v>1</v>
      </c>
      <c r="Y25" s="16">
        <f t="shared" si="6"/>
        <v>54.01</v>
      </c>
      <c r="Z25" s="16">
        <f t="shared" si="7"/>
        <v>54.01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171</v>
      </c>
      <c r="D26" s="8" t="s">
        <v>172</v>
      </c>
      <c r="E26" s="8" t="s">
        <v>149</v>
      </c>
      <c r="F26" s="8" t="s">
        <v>203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44769</v>
      </c>
      <c r="N26" s="13">
        <v>44770</v>
      </c>
      <c r="O26" s="14"/>
      <c r="P26" s="15"/>
      <c r="Q26" s="15">
        <v>0</v>
      </c>
      <c r="R26" s="15">
        <v>0</v>
      </c>
      <c r="S26" s="16">
        <f t="shared" si="0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3"/>
        <v>1</v>
      </c>
      <c r="Y26" s="16">
        <f t="shared" si="1"/>
        <v>54.01</v>
      </c>
      <c r="Z26" s="16">
        <f t="shared" si="2"/>
        <v>54.01</v>
      </c>
      <c r="AA26" s="36" t="s">
        <v>166</v>
      </c>
      <c r="AB26" s="5"/>
      <c r="AC26" s="5"/>
      <c r="AD26" s="5"/>
      <c r="AE26" s="5"/>
    </row>
    <row r="27" spans="1:31" ht="28.5">
      <c r="A27" s="8" t="s">
        <v>145</v>
      </c>
      <c r="B27" s="8" t="s">
        <v>146</v>
      </c>
      <c r="C27" s="9" t="s">
        <v>171</v>
      </c>
      <c r="D27" s="8" t="s">
        <v>172</v>
      </c>
      <c r="E27" s="8" t="s">
        <v>149</v>
      </c>
      <c r="F27" s="8" t="s">
        <v>204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44770</v>
      </c>
      <c r="N27" s="13">
        <v>44771</v>
      </c>
      <c r="O27" s="14"/>
      <c r="P27" s="15"/>
      <c r="Q27" s="15">
        <v>0</v>
      </c>
      <c r="R27" s="15">
        <v>0</v>
      </c>
      <c r="S27" s="16">
        <f t="shared" si="0"/>
        <v>0</v>
      </c>
      <c r="T27" s="8">
        <v>1</v>
      </c>
      <c r="U27" s="15">
        <v>54.01</v>
      </c>
      <c r="V27" s="8">
        <v>0</v>
      </c>
      <c r="W27" s="15">
        <v>0</v>
      </c>
      <c r="X27" s="8">
        <f t="shared" si="3"/>
        <v>1</v>
      </c>
      <c r="Y27" s="16">
        <f t="shared" si="1"/>
        <v>54.01</v>
      </c>
      <c r="Z27" s="16">
        <f t="shared" si="2"/>
        <v>54.01</v>
      </c>
      <c r="AA27" s="36" t="s">
        <v>166</v>
      </c>
      <c r="AB27" s="5"/>
      <c r="AC27" s="5"/>
      <c r="AD27" s="5"/>
      <c r="AE27" s="5"/>
    </row>
    <row r="28" spans="1:31" ht="38.25" customHeight="1">
      <c r="A28" s="18"/>
      <c r="B28" s="5"/>
      <c r="C28" s="19"/>
      <c r="D28" s="20"/>
      <c r="E28" s="20"/>
      <c r="F28" s="20"/>
      <c r="G28" s="21"/>
      <c r="H28" s="21"/>
      <c r="I28" s="21"/>
      <c r="J28" s="2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2"/>
      <c r="AA28" s="5"/>
      <c r="AB28" s="5"/>
      <c r="AC28" s="5"/>
    </row>
    <row r="29" spans="1:31" ht="15.75" customHeight="1">
      <c r="A29" s="52" t="s">
        <v>40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5" t="s">
        <v>41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8" t="s">
        <v>42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8" t="s">
        <v>43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31" ht="15.75" customHeight="1">
      <c r="A33" s="58" t="s">
        <v>44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1" ht="15.75" customHeight="1">
      <c r="A34" s="58" t="s">
        <v>45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1" ht="15.75" customHeight="1">
      <c r="A35" s="58" t="s">
        <v>46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58" t="s">
        <v>47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58" t="s">
        <v>94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>
      <c r="A38" s="72" t="s">
        <v>95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58" t="s">
        <v>96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58" t="s">
        <v>97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58" t="s">
        <v>98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58" t="s">
        <v>99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58" t="s">
        <v>100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>
      <c r="A44" s="58" t="s">
        <v>101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58" t="s">
        <v>102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58" t="s">
        <v>103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58" t="s">
        <v>104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58" t="s">
        <v>105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58" t="s">
        <v>106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107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108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58" t="s">
        <v>109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58" t="s">
        <v>110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58" t="s">
        <v>111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58" t="s">
        <v>112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58" t="s">
        <v>113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58" t="s">
        <v>114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58" t="s">
        <v>115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/>
    <row r="260" spans="1:29" ht="15.75" customHeight="1"/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3">
    <mergeCell ref="A58:L58"/>
    <mergeCell ref="A52:L52"/>
    <mergeCell ref="A53:L53"/>
    <mergeCell ref="A54:L54"/>
    <mergeCell ref="A55:L55"/>
    <mergeCell ref="A56:L56"/>
    <mergeCell ref="A57:L5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P8:P27">
      <formula1>$AD$8:$AD$10</formula1>
    </dataValidation>
    <dataValidation type="list" allowBlank="1" sqref="H8:H27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0"/>
  <sheetViews>
    <sheetView zoomScale="80" zoomScaleNormal="80" workbookViewId="0">
      <pane ySplit="7" topLeftCell="A28" activePane="bottomLeft" state="frozen"/>
      <selection pane="bottomLeft" activeCell="F29" sqref="F29"/>
    </sheetView>
  </sheetViews>
  <sheetFormatPr defaultColWidth="12.625" defaultRowHeight="15" customHeight="1"/>
  <cols>
    <col min="1" max="1" width="18.125" style="35" customWidth="1"/>
    <col min="2" max="2" width="17.25" style="35" customWidth="1"/>
    <col min="3" max="3" width="40.625" style="35" customWidth="1"/>
    <col min="4" max="4" width="14" style="35" customWidth="1"/>
    <col min="5" max="5" width="36.25" style="35" customWidth="1"/>
    <col min="6" max="6" width="51.375" style="35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54.375" style="35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212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228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205</v>
      </c>
      <c r="D8" s="8" t="s">
        <v>206</v>
      </c>
      <c r="E8" s="8" t="s">
        <v>211</v>
      </c>
      <c r="F8" s="8" t="s">
        <v>207</v>
      </c>
      <c r="G8" s="10"/>
      <c r="H8" s="8" t="s">
        <v>7</v>
      </c>
      <c r="I8" s="8" t="s">
        <v>161</v>
      </c>
      <c r="J8" s="11" t="s">
        <v>160</v>
      </c>
      <c r="K8" s="8" t="s">
        <v>210</v>
      </c>
      <c r="L8" s="12" t="s">
        <v>208</v>
      </c>
      <c r="M8" s="13">
        <v>44795</v>
      </c>
      <c r="N8" s="13" t="s">
        <v>209</v>
      </c>
      <c r="O8" s="14"/>
      <c r="P8" s="15"/>
      <c r="Q8" s="15">
        <v>0</v>
      </c>
      <c r="R8" s="15">
        <v>0</v>
      </c>
      <c r="S8" s="16">
        <f t="shared" ref="S8:S25" si="0">Q8+R8</f>
        <v>0</v>
      </c>
      <c r="T8" s="8">
        <v>5</v>
      </c>
      <c r="U8" s="15">
        <v>156.63999999999999</v>
      </c>
      <c r="V8" s="8">
        <v>0</v>
      </c>
      <c r="W8" s="15">
        <v>0</v>
      </c>
      <c r="X8" s="8">
        <f>T8+V8</f>
        <v>5</v>
      </c>
      <c r="Y8" s="16">
        <f t="shared" ref="Y8:Y25" si="1">(T8*U8)+(V8*W8)</f>
        <v>783.19999999999993</v>
      </c>
      <c r="Z8" s="16">
        <f t="shared" ref="Z8:Z25" si="2">S8+Y8</f>
        <v>783.19999999999993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171</v>
      </c>
      <c r="D9" s="8" t="s">
        <v>172</v>
      </c>
      <c r="E9" s="8" t="s">
        <v>149</v>
      </c>
      <c r="F9" s="8" t="s">
        <v>213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214</v>
      </c>
      <c r="M9" s="13">
        <v>44773</v>
      </c>
      <c r="N9" s="13">
        <v>44774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5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154</v>
      </c>
      <c r="D10" s="8" t="s">
        <v>155</v>
      </c>
      <c r="E10" s="8" t="s">
        <v>149</v>
      </c>
      <c r="F10" s="8" t="s">
        <v>215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44774</v>
      </c>
      <c r="N10" s="13">
        <v>44775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28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216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162</v>
      </c>
      <c r="M11" s="13">
        <v>44775</v>
      </c>
      <c r="N11" s="13">
        <v>44776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171</v>
      </c>
      <c r="D12" s="8" t="s">
        <v>172</v>
      </c>
      <c r="E12" s="8" t="s">
        <v>149</v>
      </c>
      <c r="F12" s="8" t="s">
        <v>215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44782</v>
      </c>
      <c r="N12" s="13">
        <v>44783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171</v>
      </c>
      <c r="D13" s="8" t="s">
        <v>172</v>
      </c>
      <c r="E13" s="8" t="s">
        <v>149</v>
      </c>
      <c r="F13" s="8" t="s">
        <v>216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44783</v>
      </c>
      <c r="N13" s="13">
        <v>44784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8" t="s">
        <v>146</v>
      </c>
      <c r="C14" s="9" t="s">
        <v>147</v>
      </c>
      <c r="D14" s="8" t="s">
        <v>148</v>
      </c>
      <c r="E14" s="8" t="s">
        <v>149</v>
      </c>
      <c r="F14" s="8" t="s">
        <v>217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44782</v>
      </c>
      <c r="N14" s="13">
        <v>44783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si="1"/>
        <v>54.01</v>
      </c>
      <c r="Z14" s="16">
        <f t="shared" si="2"/>
        <v>54.01</v>
      </c>
      <c r="AA14" s="36" t="s">
        <v>166</v>
      </c>
      <c r="AB14" s="5"/>
      <c r="AC14" s="5"/>
      <c r="AD14" s="5"/>
      <c r="AE14" s="5"/>
    </row>
    <row r="15" spans="1:31" ht="28.5">
      <c r="A15" s="8" t="s">
        <v>145</v>
      </c>
      <c r="B15" s="8" t="s">
        <v>146</v>
      </c>
      <c r="C15" s="9" t="s">
        <v>147</v>
      </c>
      <c r="D15" s="8" t="s">
        <v>148</v>
      </c>
      <c r="E15" s="8" t="s">
        <v>149</v>
      </c>
      <c r="F15" s="8" t="s">
        <v>218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44784</v>
      </c>
      <c r="N15" s="13">
        <v>44785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1"/>
        <v>54.01</v>
      </c>
      <c r="Z15" s="16">
        <f t="shared" si="2"/>
        <v>54.01</v>
      </c>
      <c r="AA15" s="36" t="s">
        <v>166</v>
      </c>
      <c r="AB15" s="5"/>
      <c r="AC15" s="5"/>
      <c r="AD15" s="5"/>
      <c r="AE15" s="5"/>
    </row>
    <row r="16" spans="1:31" ht="14.25">
      <c r="A16" s="8" t="s">
        <v>145</v>
      </c>
      <c r="B16" s="8" t="s">
        <v>146</v>
      </c>
      <c r="C16" s="9" t="s">
        <v>151</v>
      </c>
      <c r="D16" s="8" t="s">
        <v>152</v>
      </c>
      <c r="E16" s="8" t="s">
        <v>149</v>
      </c>
      <c r="F16" s="8" t="s">
        <v>219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186</v>
      </c>
      <c r="M16" s="13">
        <v>44783</v>
      </c>
      <c r="N16" s="13">
        <v>44783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1</v>
      </c>
      <c r="W16" s="15">
        <v>17.52</v>
      </c>
      <c r="X16" s="8">
        <f t="shared" si="3"/>
        <v>1</v>
      </c>
      <c r="Y16" s="16">
        <f t="shared" si="1"/>
        <v>17.52</v>
      </c>
      <c r="Z16" s="16">
        <f t="shared" si="2"/>
        <v>17.52</v>
      </c>
      <c r="AA16" s="36" t="s">
        <v>166</v>
      </c>
      <c r="AB16" s="5"/>
      <c r="AC16" s="5"/>
      <c r="AD16" s="5"/>
      <c r="AE16" s="5"/>
    </row>
    <row r="17" spans="1:31" ht="42.75">
      <c r="A17" s="8" t="s">
        <v>145</v>
      </c>
      <c r="B17" s="8" t="s">
        <v>146</v>
      </c>
      <c r="C17" s="9" t="s">
        <v>154</v>
      </c>
      <c r="D17" s="8" t="s">
        <v>155</v>
      </c>
      <c r="E17" s="8" t="s">
        <v>149</v>
      </c>
      <c r="F17" s="8" t="s">
        <v>229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44788</v>
      </c>
      <c r="N17" s="13">
        <v>44790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2</v>
      </c>
      <c r="U17" s="15">
        <v>54.01</v>
      </c>
      <c r="V17" s="8">
        <v>0</v>
      </c>
      <c r="W17" s="15">
        <v>0</v>
      </c>
      <c r="X17" s="8">
        <f t="shared" si="3"/>
        <v>2</v>
      </c>
      <c r="Y17" s="16">
        <f t="shared" si="1"/>
        <v>108.02</v>
      </c>
      <c r="Z17" s="16">
        <f t="shared" si="2"/>
        <v>108.02</v>
      </c>
      <c r="AA17" s="36" t="s">
        <v>166</v>
      </c>
      <c r="AB17" s="5"/>
      <c r="AC17" s="5"/>
      <c r="AD17" s="5"/>
      <c r="AE17" s="5"/>
    </row>
    <row r="18" spans="1:31" ht="14.25">
      <c r="A18" s="8" t="s">
        <v>145</v>
      </c>
      <c r="B18" s="8" t="s">
        <v>146</v>
      </c>
      <c r="C18" s="9" t="s">
        <v>147</v>
      </c>
      <c r="D18" s="8" t="s">
        <v>148</v>
      </c>
      <c r="E18" s="8" t="s">
        <v>149</v>
      </c>
      <c r="F18" s="8" t="s">
        <v>220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186</v>
      </c>
      <c r="M18" s="13">
        <v>44789</v>
      </c>
      <c r="N18" s="13">
        <v>44790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si="1"/>
        <v>54.01</v>
      </c>
      <c r="Z18" s="16">
        <f t="shared" si="2"/>
        <v>54.01</v>
      </c>
      <c r="AA18" s="36" t="s">
        <v>166</v>
      </c>
      <c r="AB18" s="5"/>
      <c r="AC18" s="5"/>
      <c r="AD18" s="5"/>
      <c r="AE18" s="5"/>
    </row>
    <row r="19" spans="1:31" ht="28.5">
      <c r="A19" s="8" t="s">
        <v>145</v>
      </c>
      <c r="B19" s="8" t="s">
        <v>146</v>
      </c>
      <c r="C19" s="9" t="s">
        <v>151</v>
      </c>
      <c r="D19" s="8" t="s">
        <v>152</v>
      </c>
      <c r="E19" s="8" t="s">
        <v>149</v>
      </c>
      <c r="F19" s="8" t="s">
        <v>221</v>
      </c>
      <c r="G19" s="10"/>
      <c r="H19" s="8" t="s">
        <v>159</v>
      </c>
      <c r="I19" s="8" t="s">
        <v>161</v>
      </c>
      <c r="J19" s="11" t="s">
        <v>160</v>
      </c>
      <c r="K19" s="8" t="s">
        <v>222</v>
      </c>
      <c r="L19" s="12" t="s">
        <v>223</v>
      </c>
      <c r="M19" s="13">
        <v>44789</v>
      </c>
      <c r="N19" s="13">
        <v>44790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1"/>
        <v>54.01</v>
      </c>
      <c r="Z19" s="16">
        <f t="shared" si="2"/>
        <v>54.01</v>
      </c>
      <c r="AA19" s="36" t="s">
        <v>166</v>
      </c>
      <c r="AB19" s="5"/>
      <c r="AC19" s="5"/>
      <c r="AD19" s="5"/>
      <c r="AE19" s="5"/>
    </row>
    <row r="20" spans="1:31" ht="28.5">
      <c r="A20" s="8" t="s">
        <v>145</v>
      </c>
      <c r="B20" s="8" t="s">
        <v>146</v>
      </c>
      <c r="C20" s="9" t="s">
        <v>151</v>
      </c>
      <c r="D20" s="8" t="s">
        <v>152</v>
      </c>
      <c r="E20" s="8" t="s">
        <v>149</v>
      </c>
      <c r="F20" s="8" t="s">
        <v>224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44790</v>
      </c>
      <c r="N20" s="13">
        <v>44791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1"/>
        <v>54.01</v>
      </c>
      <c r="Z20" s="16">
        <f t="shared" si="2"/>
        <v>54.01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225</v>
      </c>
      <c r="D21" s="8" t="s">
        <v>226</v>
      </c>
      <c r="E21" s="8" t="s">
        <v>242</v>
      </c>
      <c r="F21" s="8" t="s">
        <v>227</v>
      </c>
      <c r="G21" s="10"/>
      <c r="H21" s="8" t="s">
        <v>7</v>
      </c>
      <c r="I21" s="8" t="s">
        <v>161</v>
      </c>
      <c r="J21" s="11" t="s">
        <v>160</v>
      </c>
      <c r="K21" s="8" t="s">
        <v>161</v>
      </c>
      <c r="L21" s="12" t="s">
        <v>186</v>
      </c>
      <c r="M21" s="13">
        <v>44789</v>
      </c>
      <c r="N21" s="13">
        <v>44790</v>
      </c>
      <c r="O21" s="14"/>
      <c r="P21" s="15"/>
      <c r="Q21" s="15">
        <v>0</v>
      </c>
      <c r="R21" s="15">
        <v>0</v>
      </c>
      <c r="S21" s="16">
        <f t="shared" si="0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3"/>
        <v>1</v>
      </c>
      <c r="Y21" s="16">
        <f t="shared" si="1"/>
        <v>54.01</v>
      </c>
      <c r="Z21" s="16">
        <f t="shared" si="2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230</v>
      </c>
      <c r="D22" s="8" t="s">
        <v>231</v>
      </c>
      <c r="E22" s="8" t="s">
        <v>243</v>
      </c>
      <c r="F22" s="8" t="s">
        <v>232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214</v>
      </c>
      <c r="M22" s="13">
        <v>44784</v>
      </c>
      <c r="N22" s="13">
        <v>44785</v>
      </c>
      <c r="O22" s="14"/>
      <c r="P22" s="15"/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3"/>
        <v>1</v>
      </c>
      <c r="Y22" s="16">
        <f t="shared" si="1"/>
        <v>54.01</v>
      </c>
      <c r="Z22" s="16">
        <f t="shared" si="2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233</v>
      </c>
      <c r="D23" s="8" t="s">
        <v>234</v>
      </c>
      <c r="E23" s="8" t="s">
        <v>235</v>
      </c>
      <c r="F23" s="8" t="s">
        <v>236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44798</v>
      </c>
      <c r="N23" s="13">
        <v>44799</v>
      </c>
      <c r="O23" s="14"/>
      <c r="P23" s="15"/>
      <c r="Q23" s="15">
        <v>0</v>
      </c>
      <c r="R23" s="15">
        <v>0</v>
      </c>
      <c r="S23" s="16">
        <f t="shared" si="0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3"/>
        <v>1</v>
      </c>
      <c r="Y23" s="16">
        <f t="shared" si="1"/>
        <v>54.01</v>
      </c>
      <c r="Z23" s="16">
        <f t="shared" si="2"/>
        <v>54.01</v>
      </c>
      <c r="AA23" s="36" t="s">
        <v>166</v>
      </c>
      <c r="AB23" s="5"/>
      <c r="AC23" s="5"/>
      <c r="AD23" s="5"/>
      <c r="AE23" s="5"/>
    </row>
    <row r="24" spans="1:31" ht="28.5">
      <c r="A24" s="8" t="s">
        <v>145</v>
      </c>
      <c r="B24" s="8" t="s">
        <v>146</v>
      </c>
      <c r="C24" s="9" t="s">
        <v>237</v>
      </c>
      <c r="D24" s="8" t="s">
        <v>238</v>
      </c>
      <c r="E24" s="8" t="s">
        <v>235</v>
      </c>
      <c r="F24" s="8" t="s">
        <v>236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162</v>
      </c>
      <c r="M24" s="13">
        <v>44798</v>
      </c>
      <c r="N24" s="13">
        <v>44799</v>
      </c>
      <c r="O24" s="14"/>
      <c r="P24" s="15"/>
      <c r="Q24" s="15">
        <v>0</v>
      </c>
      <c r="R24" s="15">
        <v>0</v>
      </c>
      <c r="S24" s="16">
        <f t="shared" si="0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3"/>
        <v>1</v>
      </c>
      <c r="Y24" s="16">
        <f t="shared" si="1"/>
        <v>54.01</v>
      </c>
      <c r="Z24" s="16">
        <f t="shared" si="2"/>
        <v>54.01</v>
      </c>
      <c r="AA24" s="36" t="s">
        <v>166</v>
      </c>
      <c r="AB24" s="5"/>
      <c r="AC24" s="5"/>
      <c r="AD24" s="5"/>
      <c r="AE24" s="5"/>
    </row>
    <row r="25" spans="1:31" ht="28.5">
      <c r="A25" s="8" t="s">
        <v>145</v>
      </c>
      <c r="B25" s="8" t="s">
        <v>146</v>
      </c>
      <c r="C25" s="9" t="s">
        <v>230</v>
      </c>
      <c r="D25" s="8" t="s">
        <v>231</v>
      </c>
      <c r="E25" s="8" t="s">
        <v>243</v>
      </c>
      <c r="F25" s="8" t="s">
        <v>239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240</v>
      </c>
      <c r="M25" s="13">
        <v>44798</v>
      </c>
      <c r="N25" s="13" t="s">
        <v>241</v>
      </c>
      <c r="O25" s="14"/>
      <c r="P25" s="15"/>
      <c r="Q25" s="15">
        <v>0</v>
      </c>
      <c r="R25" s="15">
        <v>0</v>
      </c>
      <c r="S25" s="16">
        <f t="shared" si="0"/>
        <v>0</v>
      </c>
      <c r="T25" s="8">
        <v>3</v>
      </c>
      <c r="U25" s="15">
        <v>54.01</v>
      </c>
      <c r="V25" s="8">
        <v>0</v>
      </c>
      <c r="W25" s="15">
        <v>0</v>
      </c>
      <c r="X25" s="8">
        <f t="shared" si="3"/>
        <v>3</v>
      </c>
      <c r="Y25" s="16">
        <f t="shared" si="1"/>
        <v>162.03</v>
      </c>
      <c r="Z25" s="16">
        <f t="shared" si="2"/>
        <v>162.03</v>
      </c>
      <c r="AA25" s="36" t="s">
        <v>166</v>
      </c>
      <c r="AB25" s="5"/>
      <c r="AC25" s="5"/>
      <c r="AD25" s="5"/>
      <c r="AE25" s="5"/>
    </row>
    <row r="26" spans="1:31" s="37" customFormat="1" ht="28.5">
      <c r="A26" s="8" t="s">
        <v>145</v>
      </c>
      <c r="B26" s="8" t="s">
        <v>146</v>
      </c>
      <c r="C26" s="9" t="s">
        <v>171</v>
      </c>
      <c r="D26" s="8" t="s">
        <v>172</v>
      </c>
      <c r="E26" s="8" t="s">
        <v>149</v>
      </c>
      <c r="F26" s="8" t="s">
        <v>244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44796</v>
      </c>
      <c r="N26" s="13">
        <v>44797</v>
      </c>
      <c r="O26" s="14"/>
      <c r="P26" s="15"/>
      <c r="Q26" s="15">
        <v>0</v>
      </c>
      <c r="R26" s="15">
        <v>0</v>
      </c>
      <c r="S26" s="16">
        <f t="shared" ref="S26:S30" si="4">Q26+R26</f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ref="X26:X30" si="5">T26+V26</f>
        <v>1</v>
      </c>
      <c r="Y26" s="16">
        <f t="shared" ref="Y26:Y30" si="6">(T26*U26)+(V26*W26)</f>
        <v>54.01</v>
      </c>
      <c r="Z26" s="16">
        <f t="shared" ref="Z26:Z30" si="7">S26+Y26</f>
        <v>54.01</v>
      </c>
      <c r="AA26" s="36" t="s">
        <v>166</v>
      </c>
      <c r="AB26" s="5"/>
      <c r="AC26" s="5"/>
      <c r="AD26" s="5"/>
      <c r="AE26" s="5"/>
    </row>
    <row r="27" spans="1:31" s="37" customFormat="1" ht="28.5">
      <c r="A27" s="8" t="s">
        <v>145</v>
      </c>
      <c r="B27" s="8" t="s">
        <v>146</v>
      </c>
      <c r="C27" s="9" t="s">
        <v>147</v>
      </c>
      <c r="D27" s="8" t="s">
        <v>148</v>
      </c>
      <c r="E27" s="8" t="s">
        <v>149</v>
      </c>
      <c r="F27" s="8" t="s">
        <v>245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44798</v>
      </c>
      <c r="N27" s="13">
        <v>44799</v>
      </c>
      <c r="O27" s="14"/>
      <c r="P27" s="15"/>
      <c r="Q27" s="15">
        <v>0</v>
      </c>
      <c r="R27" s="15">
        <v>0</v>
      </c>
      <c r="S27" s="16">
        <f t="shared" si="4"/>
        <v>0</v>
      </c>
      <c r="T27" s="8">
        <v>1</v>
      </c>
      <c r="U27" s="15">
        <v>54.01</v>
      </c>
      <c r="V27" s="8">
        <v>0</v>
      </c>
      <c r="W27" s="15">
        <v>0</v>
      </c>
      <c r="X27" s="8">
        <f t="shared" si="5"/>
        <v>1</v>
      </c>
      <c r="Y27" s="16">
        <f t="shared" si="6"/>
        <v>54.01</v>
      </c>
      <c r="Z27" s="16">
        <f t="shared" si="7"/>
        <v>54.01</v>
      </c>
      <c r="AA27" s="36" t="s">
        <v>166</v>
      </c>
      <c r="AB27" s="5"/>
      <c r="AC27" s="5"/>
      <c r="AD27" s="5"/>
      <c r="AE27" s="5"/>
    </row>
    <row r="28" spans="1:31" s="37" customFormat="1" ht="14.25">
      <c r="A28" s="8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8" t="s">
        <v>246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44794</v>
      </c>
      <c r="N28" s="13">
        <v>44795</v>
      </c>
      <c r="O28" s="14"/>
      <c r="P28" s="15"/>
      <c r="Q28" s="15">
        <v>0</v>
      </c>
      <c r="R28" s="15">
        <v>0</v>
      </c>
      <c r="S28" s="16">
        <f t="shared" si="4"/>
        <v>0</v>
      </c>
      <c r="T28" s="8">
        <v>1</v>
      </c>
      <c r="U28" s="15">
        <v>54.01</v>
      </c>
      <c r="V28" s="8">
        <v>0</v>
      </c>
      <c r="W28" s="15">
        <v>0</v>
      </c>
      <c r="X28" s="8">
        <f t="shared" si="5"/>
        <v>1</v>
      </c>
      <c r="Y28" s="16">
        <f t="shared" si="6"/>
        <v>54.01</v>
      </c>
      <c r="Z28" s="16">
        <f t="shared" si="7"/>
        <v>54.01</v>
      </c>
      <c r="AA28" s="36" t="s">
        <v>166</v>
      </c>
      <c r="AB28" s="5"/>
      <c r="AC28" s="5"/>
      <c r="AD28" s="5"/>
      <c r="AE28" s="5"/>
    </row>
    <row r="29" spans="1:31" s="37" customFormat="1" ht="14.25">
      <c r="A29" s="8" t="s">
        <v>145</v>
      </c>
      <c r="B29" s="8" t="s">
        <v>146</v>
      </c>
      <c r="C29" s="9" t="s">
        <v>147</v>
      </c>
      <c r="D29" s="8" t="s">
        <v>148</v>
      </c>
      <c r="E29" s="8" t="s">
        <v>149</v>
      </c>
      <c r="F29" s="8" t="s">
        <v>247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162</v>
      </c>
      <c r="M29" s="13">
        <v>44796</v>
      </c>
      <c r="N29" s="13">
        <v>44797</v>
      </c>
      <c r="O29" s="14"/>
      <c r="P29" s="15"/>
      <c r="Q29" s="15">
        <v>0</v>
      </c>
      <c r="R29" s="15">
        <v>0</v>
      </c>
      <c r="S29" s="16">
        <f t="shared" si="4"/>
        <v>0</v>
      </c>
      <c r="T29" s="8">
        <v>1</v>
      </c>
      <c r="U29" s="15">
        <v>54.01</v>
      </c>
      <c r="V29" s="8">
        <v>0</v>
      </c>
      <c r="W29" s="15">
        <v>0</v>
      </c>
      <c r="X29" s="8">
        <f t="shared" si="5"/>
        <v>1</v>
      </c>
      <c r="Y29" s="16">
        <f t="shared" si="6"/>
        <v>54.01</v>
      </c>
      <c r="Z29" s="16">
        <f t="shared" si="7"/>
        <v>54.01</v>
      </c>
      <c r="AA29" s="36" t="s">
        <v>166</v>
      </c>
      <c r="AB29" s="5"/>
      <c r="AC29" s="5"/>
      <c r="AD29" s="5"/>
      <c r="AE29" s="5"/>
    </row>
    <row r="30" spans="1:31" s="37" customFormat="1" ht="42.75">
      <c r="A30" s="8" t="s">
        <v>145</v>
      </c>
      <c r="B30" s="8" t="s">
        <v>146</v>
      </c>
      <c r="C30" s="9" t="s">
        <v>171</v>
      </c>
      <c r="D30" s="8" t="s">
        <v>172</v>
      </c>
      <c r="E30" s="8" t="s">
        <v>149</v>
      </c>
      <c r="F30" s="8" t="s">
        <v>248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162</v>
      </c>
      <c r="M30" s="13">
        <v>44798</v>
      </c>
      <c r="N30" s="13">
        <v>44799</v>
      </c>
      <c r="O30" s="14"/>
      <c r="P30" s="15"/>
      <c r="Q30" s="15">
        <v>0</v>
      </c>
      <c r="R30" s="15">
        <v>0</v>
      </c>
      <c r="S30" s="16">
        <f t="shared" si="4"/>
        <v>0</v>
      </c>
      <c r="T30" s="8">
        <v>1</v>
      </c>
      <c r="U30" s="15">
        <v>54.01</v>
      </c>
      <c r="V30" s="8">
        <v>0</v>
      </c>
      <c r="W30" s="15">
        <v>0</v>
      </c>
      <c r="X30" s="8">
        <f t="shared" si="5"/>
        <v>1</v>
      </c>
      <c r="Y30" s="16">
        <f t="shared" si="6"/>
        <v>54.01</v>
      </c>
      <c r="Z30" s="16">
        <f t="shared" si="7"/>
        <v>54.01</v>
      </c>
      <c r="AA30" s="36" t="s">
        <v>166</v>
      </c>
      <c r="AB30" s="5"/>
      <c r="AC30" s="5"/>
      <c r="AD30" s="5"/>
      <c r="AE30" s="5"/>
    </row>
    <row r="31" spans="1:31" s="38" customFormat="1" ht="42.75">
      <c r="A31" s="8" t="s">
        <v>145</v>
      </c>
      <c r="B31" s="8" t="s">
        <v>146</v>
      </c>
      <c r="C31" s="9" t="s">
        <v>151</v>
      </c>
      <c r="D31" s="8" t="s">
        <v>152</v>
      </c>
      <c r="E31" s="8" t="s">
        <v>149</v>
      </c>
      <c r="F31" s="8" t="s">
        <v>249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240</v>
      </c>
      <c r="M31" s="13">
        <v>44798</v>
      </c>
      <c r="N31" s="13" t="s">
        <v>241</v>
      </c>
      <c r="O31" s="14"/>
      <c r="P31" s="15"/>
      <c r="Q31" s="15">
        <v>0</v>
      </c>
      <c r="R31" s="15">
        <v>0</v>
      </c>
      <c r="S31" s="16">
        <f>Q31+R31</f>
        <v>0</v>
      </c>
      <c r="T31" s="8">
        <v>3</v>
      </c>
      <c r="U31" s="15">
        <v>54.01</v>
      </c>
      <c r="V31" s="8">
        <v>0</v>
      </c>
      <c r="W31" s="15">
        <v>0</v>
      </c>
      <c r="X31" s="8">
        <f>T31+V31</f>
        <v>3</v>
      </c>
      <c r="Y31" s="16">
        <f>(T31*U31)+(V31*W31)</f>
        <v>162.03</v>
      </c>
      <c r="Z31" s="16">
        <f>S31+Y31</f>
        <v>162.03</v>
      </c>
      <c r="AA31" s="36" t="s">
        <v>166</v>
      </c>
      <c r="AB31" s="5"/>
      <c r="AC31" s="5"/>
      <c r="AD31" s="5"/>
      <c r="AE31" s="5"/>
    </row>
    <row r="32" spans="1:31" s="39" customFormat="1" ht="57">
      <c r="A32" s="8" t="s">
        <v>145</v>
      </c>
      <c r="B32" s="8" t="s">
        <v>146</v>
      </c>
      <c r="C32" s="9" t="s">
        <v>154</v>
      </c>
      <c r="D32" s="8" t="s">
        <v>155</v>
      </c>
      <c r="E32" s="8" t="s">
        <v>149</v>
      </c>
      <c r="F32" s="41" t="s">
        <v>250</v>
      </c>
      <c r="G32" s="37"/>
      <c r="H32" s="8" t="s">
        <v>159</v>
      </c>
      <c r="I32" s="8" t="s">
        <v>161</v>
      </c>
      <c r="J32" s="11" t="s">
        <v>160</v>
      </c>
      <c r="K32" s="8" t="s">
        <v>161</v>
      </c>
      <c r="L32" s="42" t="s">
        <v>162</v>
      </c>
      <c r="M32" s="43">
        <v>44802</v>
      </c>
      <c r="N32" s="43">
        <v>44804</v>
      </c>
      <c r="O32" s="37"/>
      <c r="P32" s="37"/>
      <c r="Q32" s="15">
        <v>0</v>
      </c>
      <c r="R32" s="15">
        <v>0</v>
      </c>
      <c r="S32" s="16">
        <f>Q32+R32</f>
        <v>0</v>
      </c>
      <c r="T32" s="44">
        <v>2</v>
      </c>
      <c r="U32" s="15">
        <v>54.01</v>
      </c>
      <c r="V32" s="44">
        <v>0</v>
      </c>
      <c r="W32" s="15">
        <v>0</v>
      </c>
      <c r="X32" s="44">
        <f>T32+V32</f>
        <v>2</v>
      </c>
      <c r="Y32" s="16">
        <f>(T32*U32)+(V32*W32)</f>
        <v>108.02</v>
      </c>
      <c r="Z32" s="16">
        <f>S32+Y32</f>
        <v>108.02</v>
      </c>
      <c r="AA32" s="36" t="s">
        <v>166</v>
      </c>
      <c r="AB32" s="5"/>
      <c r="AC32" s="5"/>
      <c r="AD32" s="5"/>
      <c r="AE32" s="5"/>
    </row>
    <row r="33" spans="1:31" s="37" customFormat="1" ht="62.25" customHeight="1"/>
    <row r="34" spans="1:31" ht="38.25" customHeight="1">
      <c r="A34" s="18"/>
      <c r="B34" s="5"/>
      <c r="C34" s="19"/>
      <c r="D34" s="20"/>
      <c r="E34" s="20"/>
      <c r="F34" s="20"/>
      <c r="G34" s="21"/>
      <c r="H34" s="21"/>
      <c r="I34" s="21"/>
      <c r="J34" s="2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5"/>
      <c r="AB34" s="5"/>
      <c r="AC34" s="5"/>
    </row>
    <row r="35" spans="1:31" ht="15.75" customHeight="1">
      <c r="A35" s="52" t="s">
        <v>40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55" t="s">
        <v>41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58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>
      <c r="A38" s="58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58" t="s">
        <v>44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58" t="s">
        <v>45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58" t="s">
        <v>46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58" t="s">
        <v>47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58" t="s">
        <v>94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72" t="s">
        <v>95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58" t="s">
        <v>96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58" t="s">
        <v>97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58" t="s">
        <v>98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58" t="s">
        <v>99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58" t="s">
        <v>100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101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102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58" t="s">
        <v>103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58" t="s">
        <v>104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58" t="s">
        <v>105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58" t="s">
        <v>106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58" t="s">
        <v>107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58" t="s">
        <v>108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58" t="s">
        <v>109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58" t="s">
        <v>110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58" t="s">
        <v>111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58" t="s">
        <v>112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58" t="s">
        <v>113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58" t="s">
        <v>114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58" t="s">
        <v>115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40:L40"/>
    <mergeCell ref="A41:L4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9:L39"/>
    <mergeCell ref="Y6:Y7"/>
    <mergeCell ref="A35:L35"/>
    <mergeCell ref="A36:L36"/>
    <mergeCell ref="A37:L37"/>
    <mergeCell ref="A38:L38"/>
    <mergeCell ref="V6:W6"/>
    <mergeCell ref="X6:X7"/>
    <mergeCell ref="R6:R7"/>
    <mergeCell ref="S6:S7"/>
    <mergeCell ref="T6:U6"/>
    <mergeCell ref="I6:J6"/>
    <mergeCell ref="M6:M7"/>
    <mergeCell ref="A42:L42"/>
    <mergeCell ref="A43:L43"/>
    <mergeCell ref="A44:L44"/>
    <mergeCell ref="A57:L57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45:L45"/>
    <mergeCell ref="A64:L64"/>
    <mergeCell ref="A58:L58"/>
    <mergeCell ref="A59:L59"/>
    <mergeCell ref="A60:L60"/>
    <mergeCell ref="A61:L61"/>
    <mergeCell ref="A62:L62"/>
    <mergeCell ref="A63:L63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32">
      <formula1>"SERVIÇO,CURSO,EVENTO,REUNIÃO,OUTROS"</formula1>
    </dataValidation>
    <dataValidation type="list" allowBlank="1" sqref="P8:P31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0"/>
  <sheetViews>
    <sheetView zoomScale="80" zoomScaleNormal="80" workbookViewId="0">
      <pane ySplit="7" topLeftCell="A36" activePane="bottomLeft" state="frozen"/>
      <selection pane="bottomLeft" activeCell="A16" sqref="A16:XFD17"/>
    </sheetView>
  </sheetViews>
  <sheetFormatPr defaultColWidth="12.625" defaultRowHeight="15" customHeight="1"/>
  <cols>
    <col min="1" max="1" width="18.125" style="40" customWidth="1"/>
    <col min="2" max="2" width="17.25" style="40" customWidth="1"/>
    <col min="3" max="3" width="40.625" style="40" customWidth="1"/>
    <col min="4" max="4" width="14" style="40" customWidth="1"/>
    <col min="5" max="5" width="36.25" style="40" customWidth="1"/>
    <col min="6" max="6" width="51.375" style="40" customWidth="1"/>
    <col min="7" max="7" width="18.375" style="40" customWidth="1"/>
    <col min="8" max="10" width="13.125" style="40" customWidth="1"/>
    <col min="11" max="11" width="21.5" style="40" customWidth="1"/>
    <col min="12" max="12" width="14" style="40" customWidth="1"/>
    <col min="13" max="13" width="13.125" style="40" customWidth="1"/>
    <col min="14" max="14" width="15.625" style="40" customWidth="1"/>
    <col min="15" max="15" width="17.875" style="40" customWidth="1"/>
    <col min="16" max="17" width="18" style="40" customWidth="1"/>
    <col min="18" max="18" width="16.625" style="40" customWidth="1"/>
    <col min="19" max="19" width="15.75" style="40" customWidth="1"/>
    <col min="20" max="20" width="15.5" style="40" customWidth="1"/>
    <col min="21" max="21" width="14.75" style="40" customWidth="1"/>
    <col min="22" max="22" width="13.125" style="40" customWidth="1"/>
    <col min="23" max="23" width="17.25" style="40" customWidth="1"/>
    <col min="24" max="24" width="17.5" style="40" customWidth="1"/>
    <col min="25" max="25" width="54.375" style="40" customWidth="1"/>
    <col min="26" max="26" width="19.375" style="40" customWidth="1"/>
    <col min="27" max="27" width="15.875" style="40" customWidth="1"/>
    <col min="28" max="29" width="13.125" style="40" customWidth="1"/>
    <col min="30" max="16384" width="12.625" style="40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212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278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28.5">
      <c r="A8" s="8" t="s">
        <v>145</v>
      </c>
      <c r="B8" s="8" t="s">
        <v>146</v>
      </c>
      <c r="C8" s="9" t="s">
        <v>171</v>
      </c>
      <c r="D8" s="8" t="s">
        <v>172</v>
      </c>
      <c r="E8" s="8" t="s">
        <v>149</v>
      </c>
      <c r="F8" s="8" t="s">
        <v>216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44805</v>
      </c>
      <c r="N8" s="13">
        <v>44806</v>
      </c>
      <c r="O8" s="14"/>
      <c r="P8" s="15"/>
      <c r="Q8" s="15">
        <v>0</v>
      </c>
      <c r="R8" s="15">
        <v>0</v>
      </c>
      <c r="S8" s="16">
        <f t="shared" ref="S8:S26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26" si="1">(T8*U8)+(V8*W8)</f>
        <v>54.01</v>
      </c>
      <c r="Z8" s="16">
        <f t="shared" ref="Z8:Z26" si="2">S8+Y8</f>
        <v>54.01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151</v>
      </c>
      <c r="D9" s="8" t="s">
        <v>152</v>
      </c>
      <c r="E9" s="8" t="s">
        <v>149</v>
      </c>
      <c r="F9" s="8" t="s">
        <v>251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252</v>
      </c>
      <c r="M9" s="13">
        <v>44804</v>
      </c>
      <c r="N9" s="13">
        <v>44805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6" si="3"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92</v>
      </c>
      <c r="AE9" s="5"/>
    </row>
    <row r="10" spans="1:31" ht="28.5">
      <c r="A10" s="8" t="s">
        <v>145</v>
      </c>
      <c r="B10" s="8" t="s">
        <v>146</v>
      </c>
      <c r="C10" s="9" t="s">
        <v>151</v>
      </c>
      <c r="D10" s="8" t="s">
        <v>152</v>
      </c>
      <c r="E10" s="8" t="s">
        <v>149</v>
      </c>
      <c r="F10" s="8" t="s">
        <v>253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44805</v>
      </c>
      <c r="N10" s="13">
        <v>44806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si="3"/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93</v>
      </c>
      <c r="AE10" s="5"/>
    </row>
    <row r="11" spans="1:31" ht="28.5">
      <c r="A11" s="8" t="s">
        <v>145</v>
      </c>
      <c r="B11" s="8" t="s">
        <v>146</v>
      </c>
      <c r="C11" s="9" t="s">
        <v>237</v>
      </c>
      <c r="D11" s="8" t="s">
        <v>238</v>
      </c>
      <c r="E11" s="8" t="s">
        <v>235</v>
      </c>
      <c r="F11" s="8" t="s">
        <v>254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162</v>
      </c>
      <c r="M11" s="13">
        <v>44812</v>
      </c>
      <c r="N11" s="13">
        <v>44813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5"/>
      <c r="AE11" s="5"/>
    </row>
    <row r="12" spans="1:31" ht="28.5">
      <c r="A12" s="8" t="s">
        <v>145</v>
      </c>
      <c r="B12" s="8" t="s">
        <v>146</v>
      </c>
      <c r="C12" s="9" t="s">
        <v>255</v>
      </c>
      <c r="D12" s="45" t="s">
        <v>258</v>
      </c>
      <c r="E12" s="8" t="s">
        <v>211</v>
      </c>
      <c r="F12" s="8" t="s">
        <v>256</v>
      </c>
      <c r="G12" s="10"/>
      <c r="H12" s="8" t="s">
        <v>159</v>
      </c>
      <c r="I12" s="8" t="s">
        <v>161</v>
      </c>
      <c r="J12" s="11" t="s">
        <v>257</v>
      </c>
      <c r="K12" s="8" t="s">
        <v>161</v>
      </c>
      <c r="L12" s="12" t="s">
        <v>162</v>
      </c>
      <c r="M12" s="13">
        <v>44817</v>
      </c>
      <c r="N12" s="13">
        <v>44818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45" t="s">
        <v>145</v>
      </c>
      <c r="B13" s="45" t="s">
        <v>146</v>
      </c>
      <c r="C13" s="46" t="s">
        <v>171</v>
      </c>
      <c r="D13" s="45" t="s">
        <v>172</v>
      </c>
      <c r="E13" s="45" t="s">
        <v>149</v>
      </c>
      <c r="F13" s="8" t="s">
        <v>215</v>
      </c>
      <c r="G13" s="10"/>
      <c r="H13" s="8" t="s">
        <v>159</v>
      </c>
      <c r="I13" s="8" t="s">
        <v>161</v>
      </c>
      <c r="J13" s="11" t="s">
        <v>259</v>
      </c>
      <c r="K13" s="8" t="s">
        <v>161</v>
      </c>
      <c r="L13" s="12" t="s">
        <v>260</v>
      </c>
      <c r="M13" s="13">
        <v>44817</v>
      </c>
      <c r="N13" s="13">
        <v>44818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28.5">
      <c r="A14" s="8" t="s">
        <v>145</v>
      </c>
      <c r="B14" s="45" t="s">
        <v>146</v>
      </c>
      <c r="C14" s="9" t="s">
        <v>147</v>
      </c>
      <c r="D14" s="8" t="s">
        <v>148</v>
      </c>
      <c r="E14" s="8" t="s">
        <v>149</v>
      </c>
      <c r="F14" s="8" t="s">
        <v>261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44817</v>
      </c>
      <c r="N14" s="13">
        <v>44818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si="1"/>
        <v>54.01</v>
      </c>
      <c r="Z14" s="16">
        <f t="shared" si="2"/>
        <v>54.01</v>
      </c>
      <c r="AA14" s="36" t="s">
        <v>166</v>
      </c>
      <c r="AB14" s="5"/>
      <c r="AC14" s="5"/>
      <c r="AD14" s="5"/>
      <c r="AE14" s="5"/>
    </row>
    <row r="15" spans="1:31" ht="24" customHeight="1">
      <c r="A15" s="45" t="s">
        <v>145</v>
      </c>
      <c r="B15" s="45" t="s">
        <v>146</v>
      </c>
      <c r="C15" s="46" t="s">
        <v>154</v>
      </c>
      <c r="D15" s="8" t="s">
        <v>155</v>
      </c>
      <c r="E15" s="8" t="s">
        <v>149</v>
      </c>
      <c r="F15" s="8" t="s">
        <v>262</v>
      </c>
      <c r="G15" s="10"/>
      <c r="H15" s="8" t="s">
        <v>159</v>
      </c>
      <c r="I15" s="8" t="s">
        <v>161</v>
      </c>
      <c r="J15" s="11" t="s">
        <v>257</v>
      </c>
      <c r="K15" s="8" t="s">
        <v>161</v>
      </c>
      <c r="L15" s="12" t="s">
        <v>162</v>
      </c>
      <c r="M15" s="47">
        <v>44817</v>
      </c>
      <c r="N15" s="13">
        <v>44818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1"/>
        <v>54.01</v>
      </c>
      <c r="Z15" s="16">
        <f t="shared" si="2"/>
        <v>54.01</v>
      </c>
      <c r="AA15" s="36" t="s">
        <v>166</v>
      </c>
      <c r="AB15" s="5"/>
      <c r="AC15" s="5"/>
      <c r="AD15" s="5"/>
      <c r="AE15" s="5"/>
    </row>
    <row r="16" spans="1:31" ht="28.5">
      <c r="A16" s="8" t="s">
        <v>145</v>
      </c>
      <c r="B16" s="8" t="s">
        <v>146</v>
      </c>
      <c r="C16" s="9" t="s">
        <v>147</v>
      </c>
      <c r="D16" s="8" t="s">
        <v>148</v>
      </c>
      <c r="E16" s="8" t="s">
        <v>149</v>
      </c>
      <c r="F16" s="8" t="s">
        <v>264</v>
      </c>
      <c r="G16" s="10"/>
      <c r="H16" s="8" t="s">
        <v>159</v>
      </c>
      <c r="I16" s="8" t="s">
        <v>161</v>
      </c>
      <c r="J16" s="11" t="s">
        <v>259</v>
      </c>
      <c r="K16" s="8" t="s">
        <v>161</v>
      </c>
      <c r="L16" s="12" t="s">
        <v>260</v>
      </c>
      <c r="M16" s="13">
        <v>44811</v>
      </c>
      <c r="N16" s="13">
        <v>44812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1</v>
      </c>
      <c r="U16" s="15">
        <v>54.01</v>
      </c>
      <c r="V16" s="8">
        <v>0</v>
      </c>
      <c r="W16" s="15">
        <v>0</v>
      </c>
      <c r="X16" s="8">
        <f t="shared" si="3"/>
        <v>1</v>
      </c>
      <c r="Y16" s="16">
        <f t="shared" si="1"/>
        <v>54.01</v>
      </c>
      <c r="Z16" s="16">
        <f t="shared" si="2"/>
        <v>54.01</v>
      </c>
      <c r="AA16" s="36" t="s">
        <v>166</v>
      </c>
      <c r="AB16" s="5"/>
      <c r="AC16" s="5"/>
      <c r="AD16" s="5"/>
      <c r="AE16" s="5"/>
    </row>
    <row r="17" spans="1:31" ht="28.5">
      <c r="A17" s="8" t="s">
        <v>145</v>
      </c>
      <c r="B17" s="45" t="s">
        <v>146</v>
      </c>
      <c r="C17" s="9" t="s">
        <v>147</v>
      </c>
      <c r="D17" s="8" t="s">
        <v>148</v>
      </c>
      <c r="E17" s="8" t="s">
        <v>149</v>
      </c>
      <c r="F17" s="8" t="s">
        <v>265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44812</v>
      </c>
      <c r="N17" s="13">
        <v>44813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36" t="s">
        <v>166</v>
      </c>
      <c r="AB17" s="5"/>
      <c r="AC17" s="5"/>
      <c r="AD17" s="5"/>
      <c r="AE17" s="5"/>
    </row>
    <row r="18" spans="1:31" ht="36" customHeight="1">
      <c r="A18" s="8" t="s">
        <v>145</v>
      </c>
      <c r="B18" s="45" t="s">
        <v>146</v>
      </c>
      <c r="C18" s="9" t="s">
        <v>154</v>
      </c>
      <c r="D18" s="8" t="s">
        <v>155</v>
      </c>
      <c r="E18" s="8" t="s">
        <v>149</v>
      </c>
      <c r="F18" s="8" t="s">
        <v>266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263</v>
      </c>
      <c r="M18" s="13">
        <v>44815</v>
      </c>
      <c r="N18" s="13">
        <v>44816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107.7</v>
      </c>
      <c r="V18" s="8">
        <v>0</v>
      </c>
      <c r="W18" s="15">
        <v>0</v>
      </c>
      <c r="X18" s="8">
        <f t="shared" si="3"/>
        <v>1</v>
      </c>
      <c r="Y18" s="16">
        <f t="shared" si="1"/>
        <v>107.7</v>
      </c>
      <c r="Z18" s="16">
        <f t="shared" si="2"/>
        <v>107.7</v>
      </c>
      <c r="AA18" s="36" t="s">
        <v>166</v>
      </c>
      <c r="AB18" s="5"/>
      <c r="AC18" s="5"/>
      <c r="AD18" s="5"/>
      <c r="AE18" s="5"/>
    </row>
    <row r="19" spans="1:31" ht="28.5">
      <c r="A19" s="8" t="s">
        <v>145</v>
      </c>
      <c r="B19" s="8" t="s">
        <v>146</v>
      </c>
      <c r="C19" s="9" t="s">
        <v>171</v>
      </c>
      <c r="D19" s="8" t="s">
        <v>172</v>
      </c>
      <c r="E19" s="8" t="s">
        <v>149</v>
      </c>
      <c r="F19" s="8" t="s">
        <v>267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44812</v>
      </c>
      <c r="N19" s="13">
        <v>44813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1"/>
        <v>54.01</v>
      </c>
      <c r="Z19" s="16">
        <f t="shared" si="2"/>
        <v>54.01</v>
      </c>
      <c r="AA19" s="36" t="s">
        <v>166</v>
      </c>
      <c r="AB19" s="5"/>
      <c r="AC19" s="5"/>
      <c r="AD19" s="5"/>
      <c r="AE19" s="5"/>
    </row>
    <row r="20" spans="1:31" ht="14.25">
      <c r="A20" s="8" t="s">
        <v>145</v>
      </c>
      <c r="B20" s="8" t="s">
        <v>146</v>
      </c>
      <c r="C20" s="9" t="s">
        <v>171</v>
      </c>
      <c r="D20" s="8" t="s">
        <v>172</v>
      </c>
      <c r="E20" s="8" t="s">
        <v>149</v>
      </c>
      <c r="F20" s="8" t="s">
        <v>268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186</v>
      </c>
      <c r="M20" s="13">
        <v>44830</v>
      </c>
      <c r="N20" s="13">
        <v>44830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/>
      <c r="U20" s="15">
        <v>54.01</v>
      </c>
      <c r="V20" s="8">
        <v>1</v>
      </c>
      <c r="W20" s="15">
        <v>17.52</v>
      </c>
      <c r="X20" s="8">
        <f t="shared" si="3"/>
        <v>1</v>
      </c>
      <c r="Y20" s="16">
        <f t="shared" si="1"/>
        <v>17.52</v>
      </c>
      <c r="Z20" s="16">
        <f t="shared" si="2"/>
        <v>17.52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147</v>
      </c>
      <c r="D21" s="8" t="s">
        <v>148</v>
      </c>
      <c r="E21" s="8" t="s">
        <v>149</v>
      </c>
      <c r="F21" s="8" t="s">
        <v>269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162</v>
      </c>
      <c r="M21" s="13">
        <v>44829</v>
      </c>
      <c r="N21" s="13">
        <v>44830</v>
      </c>
      <c r="O21" s="14"/>
      <c r="P21" s="15"/>
      <c r="Q21" s="15">
        <v>0</v>
      </c>
      <c r="R21" s="15">
        <v>0</v>
      </c>
      <c r="S21" s="16">
        <f t="shared" si="0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3"/>
        <v>1</v>
      </c>
      <c r="Y21" s="16">
        <f t="shared" si="1"/>
        <v>54.01</v>
      </c>
      <c r="Z21" s="16">
        <f t="shared" si="2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147</v>
      </c>
      <c r="D22" s="8" t="s">
        <v>148</v>
      </c>
      <c r="E22" s="8" t="s">
        <v>149</v>
      </c>
      <c r="F22" s="8" t="s">
        <v>270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162</v>
      </c>
      <c r="M22" s="13">
        <v>44830</v>
      </c>
      <c r="N22" s="13">
        <v>44831</v>
      </c>
      <c r="O22" s="14"/>
      <c r="P22" s="15"/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3"/>
        <v>1</v>
      </c>
      <c r="Y22" s="16">
        <f t="shared" si="1"/>
        <v>54.01</v>
      </c>
      <c r="Z22" s="16">
        <f t="shared" si="2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147</v>
      </c>
      <c r="D23" s="8" t="s">
        <v>148</v>
      </c>
      <c r="E23" s="8" t="s">
        <v>149</v>
      </c>
      <c r="F23" s="8" t="s">
        <v>271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44831</v>
      </c>
      <c r="N23" s="13">
        <v>44832</v>
      </c>
      <c r="O23" s="14"/>
      <c r="P23" s="15"/>
      <c r="Q23" s="15">
        <v>0</v>
      </c>
      <c r="R23" s="15">
        <v>0</v>
      </c>
      <c r="S23" s="16">
        <f t="shared" si="0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3"/>
        <v>1</v>
      </c>
      <c r="Y23" s="16">
        <f t="shared" si="1"/>
        <v>54.01</v>
      </c>
      <c r="Z23" s="16">
        <f t="shared" si="2"/>
        <v>54.01</v>
      </c>
      <c r="AA23" s="36" t="s">
        <v>166</v>
      </c>
      <c r="AB23" s="5"/>
      <c r="AC23" s="5"/>
      <c r="AD23" s="5"/>
      <c r="AE23" s="5"/>
    </row>
    <row r="24" spans="1:31" ht="28.5">
      <c r="A24" s="8" t="s">
        <v>145</v>
      </c>
      <c r="B24" s="8" t="s">
        <v>146</v>
      </c>
      <c r="C24" s="9" t="s">
        <v>154</v>
      </c>
      <c r="D24" s="8" t="s">
        <v>155</v>
      </c>
      <c r="E24" s="8" t="s">
        <v>149</v>
      </c>
      <c r="F24" s="8" t="s">
        <v>272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197</v>
      </c>
      <c r="M24" s="13">
        <v>44831</v>
      </c>
      <c r="N24" s="13">
        <v>44832</v>
      </c>
      <c r="O24" s="14"/>
      <c r="P24" s="15"/>
      <c r="Q24" s="15">
        <v>0</v>
      </c>
      <c r="R24" s="15">
        <v>0</v>
      </c>
      <c r="S24" s="16">
        <f t="shared" si="0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3"/>
        <v>1</v>
      </c>
      <c r="Y24" s="16">
        <f t="shared" si="1"/>
        <v>54.01</v>
      </c>
      <c r="Z24" s="16">
        <f t="shared" si="2"/>
        <v>54.01</v>
      </c>
      <c r="AA24" s="36" t="s">
        <v>166</v>
      </c>
      <c r="AB24" s="5"/>
      <c r="AC24" s="5"/>
      <c r="AD24" s="5"/>
      <c r="AE24" s="5"/>
    </row>
    <row r="25" spans="1:31" ht="42.75">
      <c r="A25" s="8" t="s">
        <v>145</v>
      </c>
      <c r="B25" s="8" t="s">
        <v>146</v>
      </c>
      <c r="C25" s="9" t="s">
        <v>273</v>
      </c>
      <c r="D25" s="8" t="s">
        <v>172</v>
      </c>
      <c r="E25" s="8" t="s">
        <v>149</v>
      </c>
      <c r="F25" s="8" t="s">
        <v>274</v>
      </c>
      <c r="G25" s="10"/>
      <c r="H25" s="8" t="s">
        <v>159</v>
      </c>
      <c r="I25" s="8" t="s">
        <v>161</v>
      </c>
      <c r="J25" s="11" t="s">
        <v>160</v>
      </c>
      <c r="K25" s="8" t="s">
        <v>161</v>
      </c>
      <c r="L25" s="12" t="s">
        <v>275</v>
      </c>
      <c r="M25" s="13">
        <v>44824</v>
      </c>
      <c r="N25" s="13" t="s">
        <v>276</v>
      </c>
      <c r="O25" s="14"/>
      <c r="P25" s="15"/>
      <c r="Q25" s="15">
        <v>0</v>
      </c>
      <c r="R25" s="15">
        <v>0</v>
      </c>
      <c r="S25" s="16">
        <f t="shared" si="0"/>
        <v>0</v>
      </c>
      <c r="T25" s="8">
        <v>4</v>
      </c>
      <c r="U25" s="15">
        <v>54.01</v>
      </c>
      <c r="V25" s="8">
        <v>0</v>
      </c>
      <c r="W25" s="15">
        <v>0</v>
      </c>
      <c r="X25" s="8">
        <f t="shared" si="3"/>
        <v>4</v>
      </c>
      <c r="Y25" s="16">
        <f t="shared" si="1"/>
        <v>216.04</v>
      </c>
      <c r="Z25" s="16">
        <f t="shared" si="2"/>
        <v>216.04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154</v>
      </c>
      <c r="D26" s="8" t="s">
        <v>155</v>
      </c>
      <c r="E26" s="8" t="s">
        <v>149</v>
      </c>
      <c r="F26" s="8" t="s">
        <v>271</v>
      </c>
      <c r="G26" s="10"/>
      <c r="H26" s="8" t="s">
        <v>159</v>
      </c>
      <c r="I26" s="8" t="s">
        <v>161</v>
      </c>
      <c r="J26" s="11" t="s">
        <v>160</v>
      </c>
      <c r="K26" s="8" t="s">
        <v>161</v>
      </c>
      <c r="L26" s="12" t="s">
        <v>162</v>
      </c>
      <c r="M26" s="13">
        <v>44824</v>
      </c>
      <c r="N26" s="13">
        <v>44825</v>
      </c>
      <c r="O26" s="14"/>
      <c r="P26" s="15"/>
      <c r="Q26" s="15">
        <v>0</v>
      </c>
      <c r="R26" s="15">
        <v>0</v>
      </c>
      <c r="S26" s="16">
        <f t="shared" si="0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3"/>
        <v>1</v>
      </c>
      <c r="Y26" s="16">
        <f t="shared" si="1"/>
        <v>54.01</v>
      </c>
      <c r="Z26" s="16">
        <f t="shared" si="2"/>
        <v>54.01</v>
      </c>
      <c r="AA26" s="36" t="s">
        <v>166</v>
      </c>
      <c r="AB26" s="5"/>
      <c r="AC26" s="5"/>
      <c r="AD26" s="5"/>
      <c r="AE26" s="5"/>
    </row>
    <row r="27" spans="1:31" ht="37.5" customHeight="1">
      <c r="A27" s="8" t="s">
        <v>145</v>
      </c>
      <c r="B27" s="8" t="s">
        <v>146</v>
      </c>
      <c r="C27" s="9" t="s">
        <v>154</v>
      </c>
      <c r="D27" s="8" t="s">
        <v>155</v>
      </c>
      <c r="E27" s="8" t="s">
        <v>149</v>
      </c>
      <c r="F27" s="8" t="s">
        <v>277</v>
      </c>
      <c r="G27" s="10"/>
      <c r="H27" s="8" t="s">
        <v>159</v>
      </c>
      <c r="I27" s="8" t="s">
        <v>161</v>
      </c>
      <c r="J27" s="11" t="s">
        <v>160</v>
      </c>
      <c r="K27" s="8" t="s">
        <v>161</v>
      </c>
      <c r="L27" s="12" t="s">
        <v>162</v>
      </c>
      <c r="M27" s="13">
        <v>44826</v>
      </c>
      <c r="N27" s="13">
        <v>44827</v>
      </c>
      <c r="O27" s="14"/>
      <c r="P27" s="15"/>
      <c r="Q27" s="15">
        <v>0</v>
      </c>
      <c r="R27" s="15">
        <v>0</v>
      </c>
      <c r="S27" s="16">
        <f>Q27+R27</f>
        <v>0</v>
      </c>
      <c r="T27" s="8">
        <v>1</v>
      </c>
      <c r="U27" s="15">
        <v>54.01</v>
      </c>
      <c r="V27" s="8">
        <v>0</v>
      </c>
      <c r="W27" s="15">
        <v>0</v>
      </c>
      <c r="X27" s="8">
        <f>T27+V27</f>
        <v>1</v>
      </c>
      <c r="Y27" s="16">
        <f>(T27*U27)+(V27*W27)</f>
        <v>54.01</v>
      </c>
      <c r="Z27" s="16">
        <f>S27+Y27</f>
        <v>54.01</v>
      </c>
      <c r="AA27" s="36" t="s">
        <v>166</v>
      </c>
      <c r="AB27" s="5"/>
      <c r="AC27" s="5"/>
      <c r="AD27" s="5"/>
      <c r="AE27" s="5"/>
    </row>
    <row r="28" spans="1:31" s="48" customFormat="1" ht="28.5">
      <c r="A28" s="8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8" t="s">
        <v>277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44833</v>
      </c>
      <c r="N28" s="13">
        <v>44834</v>
      </c>
      <c r="O28" s="14"/>
      <c r="P28" s="15"/>
      <c r="Q28" s="15">
        <v>0</v>
      </c>
      <c r="R28" s="15">
        <v>0</v>
      </c>
      <c r="S28" s="16">
        <f>Q28+R28</f>
        <v>0</v>
      </c>
      <c r="T28" s="8">
        <v>1</v>
      </c>
      <c r="U28" s="15">
        <v>54.01</v>
      </c>
      <c r="V28" s="8">
        <v>0</v>
      </c>
      <c r="W28" s="15">
        <v>0</v>
      </c>
      <c r="X28" s="8">
        <f>T28+V28</f>
        <v>1</v>
      </c>
      <c r="Y28" s="16">
        <f>(T28*U28)+(V28*W28)</f>
        <v>54.01</v>
      </c>
      <c r="Z28" s="16">
        <f>S28+Y28</f>
        <v>54.01</v>
      </c>
      <c r="AA28" s="36" t="s">
        <v>166</v>
      </c>
      <c r="AB28" s="5"/>
      <c r="AC28" s="5"/>
      <c r="AD28" s="5"/>
      <c r="AE28" s="5"/>
    </row>
    <row r="29" spans="1:31" s="48" customFormat="1" ht="37.5" customHeight="1">
      <c r="A29" s="8" t="s">
        <v>145</v>
      </c>
      <c r="B29" s="8" t="s">
        <v>146</v>
      </c>
      <c r="C29" s="9" t="s">
        <v>230</v>
      </c>
      <c r="D29" s="8" t="s">
        <v>231</v>
      </c>
      <c r="E29" s="8" t="s">
        <v>243</v>
      </c>
      <c r="F29" s="8" t="s">
        <v>279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240</v>
      </c>
      <c r="M29" s="13">
        <v>44826</v>
      </c>
      <c r="N29" s="13" t="s">
        <v>280</v>
      </c>
      <c r="O29" s="14"/>
      <c r="P29" s="15"/>
      <c r="Q29" s="15">
        <v>0</v>
      </c>
      <c r="R29" s="15">
        <v>0</v>
      </c>
      <c r="S29" s="16">
        <f t="shared" ref="S29:S33" si="4">Q29+R29</f>
        <v>0</v>
      </c>
      <c r="T29" s="8">
        <v>3</v>
      </c>
      <c r="U29" s="15">
        <v>54.01</v>
      </c>
      <c r="V29" s="8">
        <v>0</v>
      </c>
      <c r="W29" s="15">
        <v>0</v>
      </c>
      <c r="X29" s="8">
        <f t="shared" ref="X29:X33" si="5">T29+V29</f>
        <v>3</v>
      </c>
      <c r="Y29" s="16">
        <f t="shared" ref="Y29:Y33" si="6">(T29*U29)+(V29*W29)</f>
        <v>162.03</v>
      </c>
      <c r="Z29" s="16">
        <f t="shared" ref="Z29:Z33" si="7">S29+Y29</f>
        <v>162.03</v>
      </c>
      <c r="AA29" s="36" t="s">
        <v>166</v>
      </c>
      <c r="AB29" s="5"/>
      <c r="AC29" s="5"/>
      <c r="AD29" s="5"/>
      <c r="AE29" s="5"/>
    </row>
    <row r="30" spans="1:31" s="48" customFormat="1" ht="37.5" customHeight="1">
      <c r="A30" s="8" t="s">
        <v>145</v>
      </c>
      <c r="B30" s="8" t="s">
        <v>146</v>
      </c>
      <c r="C30" s="9" t="s">
        <v>281</v>
      </c>
      <c r="D30" s="8" t="s">
        <v>282</v>
      </c>
      <c r="E30" s="8" t="s">
        <v>243</v>
      </c>
      <c r="F30" s="8" t="s">
        <v>283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163</v>
      </c>
      <c r="M30" s="13">
        <v>44825</v>
      </c>
      <c r="N30" s="13" t="s">
        <v>284</v>
      </c>
      <c r="O30" s="14"/>
      <c r="P30" s="15"/>
      <c r="Q30" s="15">
        <v>0</v>
      </c>
      <c r="R30" s="15">
        <v>0</v>
      </c>
      <c r="S30" s="16">
        <f t="shared" si="4"/>
        <v>0</v>
      </c>
      <c r="T30" s="8">
        <v>2</v>
      </c>
      <c r="U30" s="15">
        <v>54.01</v>
      </c>
      <c r="V30" s="8">
        <v>0</v>
      </c>
      <c r="W30" s="15">
        <v>0</v>
      </c>
      <c r="X30" s="8">
        <f t="shared" si="5"/>
        <v>2</v>
      </c>
      <c r="Y30" s="16">
        <f t="shared" si="6"/>
        <v>108.02</v>
      </c>
      <c r="Z30" s="16">
        <f t="shared" si="7"/>
        <v>108.02</v>
      </c>
      <c r="AA30" s="36" t="s">
        <v>166</v>
      </c>
      <c r="AB30" s="5"/>
      <c r="AC30" s="5"/>
      <c r="AD30" s="5"/>
      <c r="AE30" s="5"/>
    </row>
    <row r="31" spans="1:31" s="48" customFormat="1" ht="37.5" customHeight="1">
      <c r="A31" s="8" t="s">
        <v>145</v>
      </c>
      <c r="B31" s="8" t="s">
        <v>146</v>
      </c>
      <c r="C31" s="9" t="s">
        <v>285</v>
      </c>
      <c r="D31" s="8" t="s">
        <v>286</v>
      </c>
      <c r="E31" s="8" t="s">
        <v>243</v>
      </c>
      <c r="F31" s="8" t="s">
        <v>287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260</v>
      </c>
      <c r="M31" s="13">
        <v>44830</v>
      </c>
      <c r="N31" s="13">
        <v>44831</v>
      </c>
      <c r="O31" s="14"/>
      <c r="P31" s="15"/>
      <c r="Q31" s="15">
        <v>0</v>
      </c>
      <c r="R31" s="15">
        <v>0</v>
      </c>
      <c r="S31" s="16">
        <f t="shared" si="4"/>
        <v>0</v>
      </c>
      <c r="T31" s="8">
        <v>1</v>
      </c>
      <c r="U31" s="15">
        <v>54.01</v>
      </c>
      <c r="V31" s="8">
        <v>0</v>
      </c>
      <c r="W31" s="15">
        <v>0</v>
      </c>
      <c r="X31" s="8">
        <f t="shared" si="5"/>
        <v>1</v>
      </c>
      <c r="Y31" s="16">
        <f t="shared" si="6"/>
        <v>54.01</v>
      </c>
      <c r="Z31" s="16">
        <f t="shared" si="7"/>
        <v>54.01</v>
      </c>
      <c r="AA31" s="36" t="s">
        <v>166</v>
      </c>
      <c r="AB31" s="5"/>
      <c r="AC31" s="5"/>
      <c r="AD31" s="5"/>
      <c r="AE31" s="5"/>
    </row>
    <row r="32" spans="1:31" s="48" customFormat="1" ht="37.5" customHeight="1">
      <c r="A32" s="8" t="s">
        <v>145</v>
      </c>
      <c r="B32" s="8" t="s">
        <v>146</v>
      </c>
      <c r="C32" s="9" t="s">
        <v>285</v>
      </c>
      <c r="D32" s="8" t="s">
        <v>286</v>
      </c>
      <c r="E32" s="8" t="s">
        <v>243</v>
      </c>
      <c r="F32" s="8" t="s">
        <v>288</v>
      </c>
      <c r="G32" s="10"/>
      <c r="H32" s="8" t="s">
        <v>159</v>
      </c>
      <c r="I32" s="8" t="s">
        <v>161</v>
      </c>
      <c r="J32" s="11" t="s">
        <v>160</v>
      </c>
      <c r="K32" s="8" t="s">
        <v>161</v>
      </c>
      <c r="L32" s="12" t="s">
        <v>260</v>
      </c>
      <c r="M32" s="13">
        <v>44831</v>
      </c>
      <c r="N32" s="13">
        <v>44832</v>
      </c>
      <c r="O32" s="14"/>
      <c r="P32" s="15"/>
      <c r="Q32" s="15">
        <v>0</v>
      </c>
      <c r="R32" s="15">
        <v>0</v>
      </c>
      <c r="S32" s="16">
        <f t="shared" si="4"/>
        <v>0</v>
      </c>
      <c r="T32" s="8">
        <v>1</v>
      </c>
      <c r="U32" s="15">
        <v>54.01</v>
      </c>
      <c r="V32" s="8">
        <v>0</v>
      </c>
      <c r="W32" s="15">
        <v>0</v>
      </c>
      <c r="X32" s="8">
        <f t="shared" si="5"/>
        <v>1</v>
      </c>
      <c r="Y32" s="16">
        <f t="shared" si="6"/>
        <v>54.01</v>
      </c>
      <c r="Z32" s="16">
        <f t="shared" si="7"/>
        <v>54.01</v>
      </c>
      <c r="AA32" s="36" t="s">
        <v>166</v>
      </c>
      <c r="AB32" s="5"/>
      <c r="AC32" s="5"/>
      <c r="AD32" s="5"/>
      <c r="AE32" s="5"/>
    </row>
    <row r="33" spans="1:31" ht="28.5">
      <c r="A33" s="8" t="s">
        <v>145</v>
      </c>
      <c r="B33" s="8" t="s">
        <v>146</v>
      </c>
      <c r="C33" s="9" t="s">
        <v>285</v>
      </c>
      <c r="D33" s="8" t="s">
        <v>286</v>
      </c>
      <c r="E33" s="8" t="s">
        <v>243</v>
      </c>
      <c r="F33" s="8" t="s">
        <v>289</v>
      </c>
      <c r="G33" s="10"/>
      <c r="H33" s="8" t="s">
        <v>159</v>
      </c>
      <c r="I33" s="8" t="s">
        <v>161</v>
      </c>
      <c r="J33" s="11" t="s">
        <v>160</v>
      </c>
      <c r="K33" s="8" t="s">
        <v>161</v>
      </c>
      <c r="L33" s="12" t="s">
        <v>290</v>
      </c>
      <c r="M33" s="13">
        <v>44832</v>
      </c>
      <c r="N33" s="13">
        <v>44833</v>
      </c>
      <c r="O33" s="14"/>
      <c r="P33" s="15"/>
      <c r="Q33" s="15">
        <v>0</v>
      </c>
      <c r="R33" s="15">
        <v>0</v>
      </c>
      <c r="S33" s="16">
        <f t="shared" si="4"/>
        <v>0</v>
      </c>
      <c r="T33" s="8">
        <v>1</v>
      </c>
      <c r="U33" s="15">
        <v>54.01</v>
      </c>
      <c r="V33" s="8">
        <v>0</v>
      </c>
      <c r="W33" s="15">
        <v>0</v>
      </c>
      <c r="X33" s="8">
        <f t="shared" si="5"/>
        <v>1</v>
      </c>
      <c r="Y33" s="16">
        <f t="shared" si="6"/>
        <v>54.01</v>
      </c>
      <c r="Z33" s="16">
        <f t="shared" si="7"/>
        <v>54.01</v>
      </c>
      <c r="AA33" s="36" t="s">
        <v>166</v>
      </c>
      <c r="AB33" s="5"/>
      <c r="AC33" s="5"/>
      <c r="AD33" s="5"/>
      <c r="AE33" s="5"/>
    </row>
    <row r="34" spans="1:31" ht="38.25" customHeight="1">
      <c r="A34" s="18"/>
      <c r="B34" s="5"/>
      <c r="C34" s="19"/>
      <c r="D34" s="20"/>
      <c r="E34" s="20"/>
      <c r="F34" s="20"/>
      <c r="G34" s="21"/>
      <c r="H34" s="21"/>
      <c r="I34" s="21"/>
      <c r="J34" s="2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2"/>
      <c r="AA34" s="5"/>
      <c r="AB34" s="5"/>
      <c r="AC34" s="5"/>
    </row>
    <row r="35" spans="1:31" ht="15.75" customHeight="1">
      <c r="A35" s="52" t="s">
        <v>40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31" ht="15.75" customHeight="1">
      <c r="A36" s="55" t="s">
        <v>41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31" ht="15.75" customHeight="1">
      <c r="A37" s="58" t="s">
        <v>42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31" ht="15.75" customHeight="1">
      <c r="A38" s="58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31" ht="15.75" customHeight="1">
      <c r="A39" s="58" t="s">
        <v>44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31" ht="15.75" customHeight="1">
      <c r="A40" s="58" t="s">
        <v>45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58" t="s">
        <v>46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58" t="s">
        <v>47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58" t="s">
        <v>94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72" t="s">
        <v>95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58" t="s">
        <v>96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58" t="s">
        <v>97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58" t="s">
        <v>98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58" t="s">
        <v>99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58" t="s">
        <v>100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101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102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58" t="s">
        <v>103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58" t="s">
        <v>104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58" t="s">
        <v>105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58" t="s">
        <v>106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58" t="s">
        <v>107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58" t="s">
        <v>108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58" t="s">
        <v>109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58" t="s">
        <v>110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58" t="s">
        <v>111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58" t="s">
        <v>112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58" t="s">
        <v>113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58" t="s">
        <v>114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58" t="s">
        <v>115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40:L40"/>
    <mergeCell ref="A41:L4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9:L39"/>
    <mergeCell ref="Y6:Y7"/>
    <mergeCell ref="A35:L35"/>
    <mergeCell ref="A36:L36"/>
    <mergeCell ref="A37:L37"/>
    <mergeCell ref="A38:L38"/>
    <mergeCell ref="V6:W6"/>
    <mergeCell ref="X6:X7"/>
    <mergeCell ref="R6:R7"/>
    <mergeCell ref="S6:S7"/>
    <mergeCell ref="T6:U6"/>
    <mergeCell ref="I6:J6"/>
    <mergeCell ref="M6:M7"/>
    <mergeCell ref="A42:L42"/>
    <mergeCell ref="A43:L43"/>
    <mergeCell ref="A44:L44"/>
    <mergeCell ref="A57:L57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45:L45"/>
    <mergeCell ref="A64:L64"/>
    <mergeCell ref="A58:L58"/>
    <mergeCell ref="A59:L59"/>
    <mergeCell ref="A60:L60"/>
    <mergeCell ref="A61:L61"/>
    <mergeCell ref="A62:L62"/>
    <mergeCell ref="A63:L63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P8:P27">
      <formula1>$AD$8:$AD$10</formula1>
    </dataValidation>
    <dataValidation type="list" allowBlank="1" sqref="H8:H33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5"/>
  <sheetViews>
    <sheetView zoomScale="80" zoomScaleNormal="80" workbookViewId="0">
      <pane ySplit="7" topLeftCell="A34" activePane="bottomLeft" state="frozen"/>
      <selection pane="bottomLeft" activeCell="E14" sqref="E14"/>
    </sheetView>
  </sheetViews>
  <sheetFormatPr defaultColWidth="12.625" defaultRowHeight="15" customHeight="1"/>
  <cols>
    <col min="1" max="1" width="18.125" style="49" customWidth="1"/>
    <col min="2" max="2" width="17.25" style="49" customWidth="1"/>
    <col min="3" max="3" width="40.625" style="49" customWidth="1"/>
    <col min="4" max="4" width="14" style="49" customWidth="1"/>
    <col min="5" max="5" width="36.25" style="49" customWidth="1"/>
    <col min="6" max="6" width="51.375" style="49" customWidth="1"/>
    <col min="7" max="7" width="18.375" style="49" customWidth="1"/>
    <col min="8" max="10" width="13.125" style="49" customWidth="1"/>
    <col min="11" max="11" width="21.5" style="49" customWidth="1"/>
    <col min="12" max="12" width="14" style="49" customWidth="1"/>
    <col min="13" max="13" width="13.125" style="49" customWidth="1"/>
    <col min="14" max="14" width="15.625" style="49" customWidth="1"/>
    <col min="15" max="15" width="17.875" style="49" customWidth="1"/>
    <col min="16" max="17" width="18" style="49" customWidth="1"/>
    <col min="18" max="18" width="16.625" style="49" customWidth="1"/>
    <col min="19" max="19" width="15.75" style="49" customWidth="1"/>
    <col min="20" max="20" width="15.5" style="49" customWidth="1"/>
    <col min="21" max="21" width="14.75" style="49" customWidth="1"/>
    <col min="22" max="22" width="13.125" style="49" customWidth="1"/>
    <col min="23" max="23" width="17.25" style="49" customWidth="1"/>
    <col min="24" max="24" width="17.5" style="49" customWidth="1"/>
    <col min="25" max="25" width="54.375" style="49" customWidth="1"/>
    <col min="26" max="26" width="19.375" style="49" customWidth="1"/>
    <col min="27" max="27" width="15.875" style="49" customWidth="1"/>
    <col min="28" max="29" width="13.125" style="49" customWidth="1"/>
    <col min="30" max="16384" width="12.625" style="49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212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335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42.75">
      <c r="A8" s="8" t="s">
        <v>145</v>
      </c>
      <c r="B8" s="8" t="s">
        <v>146</v>
      </c>
      <c r="C8" s="9" t="s">
        <v>315</v>
      </c>
      <c r="D8" s="8" t="s">
        <v>316</v>
      </c>
      <c r="E8" s="8" t="s">
        <v>211</v>
      </c>
      <c r="F8" s="8" t="s">
        <v>317</v>
      </c>
      <c r="G8" s="10"/>
      <c r="H8" s="8" t="s">
        <v>7</v>
      </c>
      <c r="I8" s="8" t="s">
        <v>161</v>
      </c>
      <c r="J8" s="11" t="s">
        <v>160</v>
      </c>
      <c r="K8" s="8" t="s">
        <v>318</v>
      </c>
      <c r="L8" s="12" t="s">
        <v>319</v>
      </c>
      <c r="M8" s="13">
        <v>44845.458333333336</v>
      </c>
      <c r="N8" s="13">
        <v>44850.458333333336</v>
      </c>
      <c r="O8" s="14"/>
      <c r="P8" s="15"/>
      <c r="Q8" s="15">
        <v>0</v>
      </c>
      <c r="R8" s="15">
        <v>0</v>
      </c>
      <c r="S8" s="16">
        <f t="shared" ref="S8" si="0">Q8+R8</f>
        <v>0</v>
      </c>
      <c r="T8" s="8">
        <v>5</v>
      </c>
      <c r="U8" s="15">
        <v>166.04</v>
      </c>
      <c r="V8" s="8">
        <v>0</v>
      </c>
      <c r="W8" s="15">
        <v>0</v>
      </c>
      <c r="X8" s="8">
        <f>T8+V8</f>
        <v>5</v>
      </c>
      <c r="Y8" s="16">
        <f t="shared" ref="Y8" si="1">(T8*U8)+(V8*W8)</f>
        <v>830.19999999999993</v>
      </c>
      <c r="Z8" s="16">
        <f t="shared" ref="Z8" si="2">S8+Y8</f>
        <v>830.19999999999993</v>
      </c>
      <c r="AA8" s="36" t="s">
        <v>166</v>
      </c>
      <c r="AB8" s="5"/>
      <c r="AC8" s="5"/>
      <c r="AD8" s="25" t="s">
        <v>91</v>
      </c>
      <c r="AE8" s="5"/>
    </row>
    <row r="9" spans="1:31" ht="28.5">
      <c r="A9" s="8" t="s">
        <v>145</v>
      </c>
      <c r="B9" s="8" t="s">
        <v>146</v>
      </c>
      <c r="C9" s="9" t="s">
        <v>154</v>
      </c>
      <c r="D9" s="8" t="s">
        <v>155</v>
      </c>
      <c r="E9" s="8" t="s">
        <v>149</v>
      </c>
      <c r="F9" s="8" t="s">
        <v>291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186</v>
      </c>
      <c r="M9" s="13">
        <v>44837</v>
      </c>
      <c r="N9" s="13">
        <v>44837</v>
      </c>
      <c r="O9" s="14"/>
      <c r="P9" s="15"/>
      <c r="Q9" s="15">
        <v>0</v>
      </c>
      <c r="R9" s="15">
        <v>0</v>
      </c>
      <c r="S9" s="16">
        <f t="shared" ref="S9:S29" si="3">Q9+R9</f>
        <v>0</v>
      </c>
      <c r="T9" s="8">
        <v>0</v>
      </c>
      <c r="U9" s="15">
        <v>0</v>
      </c>
      <c r="V9" s="8">
        <v>1</v>
      </c>
      <c r="W9" s="15">
        <v>17.52</v>
      </c>
      <c r="X9" s="8">
        <f>T9+V9</f>
        <v>1</v>
      </c>
      <c r="Y9" s="16">
        <f t="shared" ref="Y9:Y38" si="4">(T9*U9)+(V9*W9)</f>
        <v>17.52</v>
      </c>
      <c r="Z9" s="16">
        <f t="shared" ref="Z9:Z38" si="5">S9+Y9</f>
        <v>17.52</v>
      </c>
      <c r="AA9" s="36" t="s">
        <v>166</v>
      </c>
      <c r="AB9" s="5"/>
      <c r="AC9" s="5"/>
      <c r="AD9" s="25" t="s">
        <v>91</v>
      </c>
      <c r="AE9" s="5"/>
    </row>
    <row r="10" spans="1:31" ht="28.5">
      <c r="A10" s="8" t="s">
        <v>145</v>
      </c>
      <c r="B10" s="8" t="s">
        <v>146</v>
      </c>
      <c r="C10" s="9" t="s">
        <v>154</v>
      </c>
      <c r="D10" s="8" t="s">
        <v>155</v>
      </c>
      <c r="E10" s="8" t="s">
        <v>149</v>
      </c>
      <c r="F10" s="8" t="s">
        <v>292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44837</v>
      </c>
      <c r="N10" s="13">
        <v>44838</v>
      </c>
      <c r="O10" s="14"/>
      <c r="P10" s="15"/>
      <c r="Q10" s="15">
        <v>0</v>
      </c>
      <c r="R10" s="15">
        <v>0</v>
      </c>
      <c r="S10" s="16">
        <f t="shared" si="3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ref="X10:X29" si="6">T10+V10</f>
        <v>1</v>
      </c>
      <c r="Y10" s="16">
        <f t="shared" si="4"/>
        <v>54.01</v>
      </c>
      <c r="Z10" s="16">
        <f t="shared" si="5"/>
        <v>54.01</v>
      </c>
      <c r="AA10" s="36" t="s">
        <v>166</v>
      </c>
      <c r="AB10" s="5"/>
      <c r="AC10" s="5"/>
      <c r="AD10" s="25" t="s">
        <v>92</v>
      </c>
      <c r="AE10" s="5"/>
    </row>
    <row r="11" spans="1:31" ht="28.5">
      <c r="A11" s="8" t="s">
        <v>145</v>
      </c>
      <c r="B11" s="8" t="s">
        <v>146</v>
      </c>
      <c r="C11" s="9" t="s">
        <v>147</v>
      </c>
      <c r="D11" s="8" t="s">
        <v>148</v>
      </c>
      <c r="E11" s="8" t="s">
        <v>149</v>
      </c>
      <c r="F11" s="8" t="s">
        <v>293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294</v>
      </c>
      <c r="M11" s="13">
        <v>44837</v>
      </c>
      <c r="N11" s="13">
        <v>44838</v>
      </c>
      <c r="O11" s="14"/>
      <c r="P11" s="15"/>
      <c r="Q11" s="15">
        <v>0</v>
      </c>
      <c r="R11" s="15">
        <v>0</v>
      </c>
      <c r="S11" s="16">
        <f t="shared" si="3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6"/>
        <v>1</v>
      </c>
      <c r="Y11" s="16">
        <f t="shared" si="4"/>
        <v>54.01</v>
      </c>
      <c r="Z11" s="16">
        <f t="shared" si="5"/>
        <v>54.01</v>
      </c>
      <c r="AA11" s="36" t="s">
        <v>166</v>
      </c>
      <c r="AB11" s="5"/>
      <c r="AC11" s="5"/>
      <c r="AD11" s="25" t="s">
        <v>93</v>
      </c>
      <c r="AE11" s="5"/>
    </row>
    <row r="12" spans="1:31" ht="28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295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44840</v>
      </c>
      <c r="N12" s="13">
        <v>44841</v>
      </c>
      <c r="O12" s="14"/>
      <c r="P12" s="15"/>
      <c r="Q12" s="15">
        <v>0</v>
      </c>
      <c r="R12" s="15">
        <v>0</v>
      </c>
      <c r="S12" s="16">
        <f t="shared" si="3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6"/>
        <v>1</v>
      </c>
      <c r="Y12" s="16">
        <f t="shared" si="4"/>
        <v>54.01</v>
      </c>
      <c r="Z12" s="16">
        <f t="shared" si="5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151</v>
      </c>
      <c r="D13" s="45" t="s">
        <v>152</v>
      </c>
      <c r="E13" s="8" t="s">
        <v>149</v>
      </c>
      <c r="F13" s="8" t="s">
        <v>296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44837</v>
      </c>
      <c r="N13" s="13">
        <v>44838</v>
      </c>
      <c r="O13" s="14"/>
      <c r="P13" s="15"/>
      <c r="Q13" s="15">
        <v>0</v>
      </c>
      <c r="R13" s="15">
        <v>0</v>
      </c>
      <c r="S13" s="16">
        <f t="shared" si="3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6"/>
        <v>1</v>
      </c>
      <c r="Y13" s="16">
        <f t="shared" si="4"/>
        <v>54.01</v>
      </c>
      <c r="Z13" s="16">
        <f t="shared" si="5"/>
        <v>54.01</v>
      </c>
      <c r="AA13" s="36" t="s">
        <v>166</v>
      </c>
      <c r="AB13" s="5"/>
      <c r="AC13" s="5"/>
      <c r="AD13" s="5"/>
      <c r="AE13" s="5"/>
    </row>
    <row r="14" spans="1:31" ht="42.75">
      <c r="A14" s="45" t="s">
        <v>145</v>
      </c>
      <c r="B14" s="45" t="s">
        <v>146</v>
      </c>
      <c r="C14" s="46" t="s">
        <v>151</v>
      </c>
      <c r="D14" s="45" t="s">
        <v>152</v>
      </c>
      <c r="E14" s="45" t="s">
        <v>149</v>
      </c>
      <c r="F14" s="8" t="s">
        <v>297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44840</v>
      </c>
      <c r="N14" s="13" t="s">
        <v>298</v>
      </c>
      <c r="O14" s="14"/>
      <c r="P14" s="15"/>
      <c r="Q14" s="15">
        <v>0</v>
      </c>
      <c r="R14" s="15">
        <v>0</v>
      </c>
      <c r="S14" s="16">
        <f t="shared" si="3"/>
        <v>0</v>
      </c>
      <c r="T14" s="8">
        <v>2</v>
      </c>
      <c r="U14" s="15">
        <v>54.01</v>
      </c>
      <c r="V14" s="8">
        <v>0</v>
      </c>
      <c r="W14" s="15">
        <v>0</v>
      </c>
      <c r="X14" s="8">
        <f t="shared" si="6"/>
        <v>2</v>
      </c>
      <c r="Y14" s="16">
        <f t="shared" si="4"/>
        <v>108.02</v>
      </c>
      <c r="Z14" s="16">
        <f t="shared" si="5"/>
        <v>108.02</v>
      </c>
      <c r="AA14" s="36" t="s">
        <v>166</v>
      </c>
      <c r="AB14" s="5"/>
      <c r="AC14" s="5"/>
      <c r="AD14" s="5"/>
      <c r="AE14" s="5"/>
    </row>
    <row r="15" spans="1:31" ht="28.5">
      <c r="A15" s="8" t="s">
        <v>145</v>
      </c>
      <c r="B15" s="45" t="s">
        <v>146</v>
      </c>
      <c r="C15" s="9" t="s">
        <v>151</v>
      </c>
      <c r="D15" s="8" t="s">
        <v>152</v>
      </c>
      <c r="E15" s="8" t="s">
        <v>149</v>
      </c>
      <c r="F15" s="8" t="s">
        <v>299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184</v>
      </c>
      <c r="M15" s="13">
        <v>44844</v>
      </c>
      <c r="N15" s="13">
        <v>44845</v>
      </c>
      <c r="O15" s="14"/>
      <c r="P15" s="15"/>
      <c r="Q15" s="15">
        <v>0</v>
      </c>
      <c r="R15" s="15">
        <v>0</v>
      </c>
      <c r="S15" s="16">
        <f t="shared" si="3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6"/>
        <v>1</v>
      </c>
      <c r="Y15" s="16">
        <f t="shared" si="4"/>
        <v>54.01</v>
      </c>
      <c r="Z15" s="16">
        <f t="shared" si="5"/>
        <v>54.01</v>
      </c>
      <c r="AA15" s="36" t="s">
        <v>166</v>
      </c>
      <c r="AB15" s="5"/>
      <c r="AC15" s="5"/>
      <c r="AD15" s="5"/>
      <c r="AE15" s="5"/>
    </row>
    <row r="16" spans="1:31" ht="42.75">
      <c r="A16" s="45" t="s">
        <v>145</v>
      </c>
      <c r="B16" s="45" t="s">
        <v>146</v>
      </c>
      <c r="C16" s="46" t="s">
        <v>300</v>
      </c>
      <c r="D16" s="8" t="s">
        <v>303</v>
      </c>
      <c r="E16" s="8" t="s">
        <v>211</v>
      </c>
      <c r="F16" s="8" t="s">
        <v>301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308</v>
      </c>
      <c r="M16" s="47">
        <v>44844</v>
      </c>
      <c r="N16" s="13" t="s">
        <v>304</v>
      </c>
      <c r="O16" s="14"/>
      <c r="P16" s="15"/>
      <c r="Q16" s="15">
        <v>0</v>
      </c>
      <c r="R16" s="15">
        <v>0</v>
      </c>
      <c r="S16" s="16">
        <f t="shared" si="3"/>
        <v>0</v>
      </c>
      <c r="T16" s="8">
        <v>7</v>
      </c>
      <c r="U16" s="15">
        <v>54.01</v>
      </c>
      <c r="V16" s="8">
        <v>0</v>
      </c>
      <c r="W16" s="15">
        <v>0</v>
      </c>
      <c r="X16" s="8">
        <f t="shared" si="6"/>
        <v>7</v>
      </c>
      <c r="Y16" s="16">
        <f t="shared" si="4"/>
        <v>378.07</v>
      </c>
      <c r="Z16" s="16">
        <f t="shared" si="5"/>
        <v>378.07</v>
      </c>
      <c r="AA16" s="36" t="s">
        <v>166</v>
      </c>
      <c r="AB16" s="5"/>
      <c r="AC16" s="5"/>
      <c r="AD16" s="5"/>
      <c r="AE16" s="5"/>
    </row>
    <row r="17" spans="1:31" ht="85.5">
      <c r="A17" s="8" t="s">
        <v>145</v>
      </c>
      <c r="B17" s="8" t="s">
        <v>146</v>
      </c>
      <c r="C17" s="9" t="s">
        <v>302</v>
      </c>
      <c r="D17" s="8" t="s">
        <v>305</v>
      </c>
      <c r="E17" s="8" t="s">
        <v>211</v>
      </c>
      <c r="F17" s="8" t="s">
        <v>312</v>
      </c>
      <c r="G17" s="10"/>
      <c r="H17" s="8" t="s">
        <v>159</v>
      </c>
      <c r="I17" s="8" t="s">
        <v>161</v>
      </c>
      <c r="J17" s="11" t="s">
        <v>160</v>
      </c>
      <c r="K17" s="8" t="s">
        <v>306</v>
      </c>
      <c r="L17" s="12" t="s">
        <v>307</v>
      </c>
      <c r="M17" s="13">
        <v>44850</v>
      </c>
      <c r="N17" s="13">
        <v>44851</v>
      </c>
      <c r="O17" s="14"/>
      <c r="P17" s="15"/>
      <c r="Q17" s="15">
        <v>0</v>
      </c>
      <c r="R17" s="15">
        <v>0</v>
      </c>
      <c r="S17" s="16">
        <f t="shared" si="3"/>
        <v>0</v>
      </c>
      <c r="T17" s="8">
        <v>1</v>
      </c>
      <c r="U17" s="15">
        <v>125.31</v>
      </c>
      <c r="V17" s="8">
        <v>0</v>
      </c>
      <c r="W17" s="15">
        <v>0</v>
      </c>
      <c r="X17" s="8">
        <f t="shared" si="6"/>
        <v>1</v>
      </c>
      <c r="Y17" s="16">
        <f t="shared" si="4"/>
        <v>125.31</v>
      </c>
      <c r="Z17" s="16">
        <f t="shared" si="5"/>
        <v>125.31</v>
      </c>
      <c r="AA17" s="36" t="s">
        <v>166</v>
      </c>
      <c r="AB17" s="5"/>
      <c r="AC17" s="5"/>
      <c r="AD17" s="5"/>
      <c r="AE17" s="5"/>
    </row>
    <row r="18" spans="1:31" ht="85.5">
      <c r="A18" s="8" t="s">
        <v>145</v>
      </c>
      <c r="B18" s="45" t="s">
        <v>146</v>
      </c>
      <c r="C18" s="9" t="s">
        <v>302</v>
      </c>
      <c r="D18" s="8" t="s">
        <v>305</v>
      </c>
      <c r="E18" s="8" t="s">
        <v>211</v>
      </c>
      <c r="F18" s="8" t="s">
        <v>313</v>
      </c>
      <c r="G18" s="10"/>
      <c r="H18" s="8" t="s">
        <v>159</v>
      </c>
      <c r="I18" s="8" t="s">
        <v>306</v>
      </c>
      <c r="J18" s="12" t="s">
        <v>307</v>
      </c>
      <c r="K18" s="8" t="s">
        <v>311</v>
      </c>
      <c r="L18" s="12" t="s">
        <v>309</v>
      </c>
      <c r="M18" s="13">
        <v>44851</v>
      </c>
      <c r="N18" s="13">
        <v>44852</v>
      </c>
      <c r="O18" s="14"/>
      <c r="P18" s="15"/>
      <c r="Q18" s="15">
        <v>0</v>
      </c>
      <c r="R18" s="15">
        <v>0</v>
      </c>
      <c r="S18" s="16">
        <f t="shared" si="3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6"/>
        <v>1</v>
      </c>
      <c r="Y18" s="16">
        <f t="shared" si="4"/>
        <v>54.01</v>
      </c>
      <c r="Z18" s="16">
        <f t="shared" si="5"/>
        <v>54.01</v>
      </c>
      <c r="AA18" s="36" t="s">
        <v>166</v>
      </c>
      <c r="AB18" s="5"/>
      <c r="AC18" s="5"/>
      <c r="AD18" s="5"/>
      <c r="AE18" s="5"/>
    </row>
    <row r="19" spans="1:31" ht="85.5">
      <c r="A19" s="8" t="s">
        <v>145</v>
      </c>
      <c r="B19" s="45" t="s">
        <v>146</v>
      </c>
      <c r="C19" s="9" t="s">
        <v>302</v>
      </c>
      <c r="D19" s="8" t="s">
        <v>305</v>
      </c>
      <c r="E19" s="8" t="s">
        <v>211</v>
      </c>
      <c r="F19" s="8" t="s">
        <v>314</v>
      </c>
      <c r="G19" s="10"/>
      <c r="H19" s="8" t="s">
        <v>159</v>
      </c>
      <c r="I19" s="8" t="s">
        <v>311</v>
      </c>
      <c r="J19" s="12" t="s">
        <v>309</v>
      </c>
      <c r="K19" s="8" t="s">
        <v>311</v>
      </c>
      <c r="L19" s="12" t="s">
        <v>310</v>
      </c>
      <c r="M19" s="13">
        <v>44852</v>
      </c>
      <c r="N19" s="13">
        <v>44853</v>
      </c>
      <c r="O19" s="14"/>
      <c r="P19" s="15"/>
      <c r="Q19" s="15">
        <v>0</v>
      </c>
      <c r="R19" s="15">
        <v>0</v>
      </c>
      <c r="S19" s="16">
        <f t="shared" si="3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6"/>
        <v>1</v>
      </c>
      <c r="Y19" s="16">
        <f t="shared" si="4"/>
        <v>54.01</v>
      </c>
      <c r="Z19" s="16">
        <f t="shared" si="5"/>
        <v>54.01</v>
      </c>
      <c r="AA19" s="36" t="s">
        <v>166</v>
      </c>
      <c r="AB19" s="5"/>
      <c r="AC19" s="5"/>
      <c r="AD19" s="5"/>
      <c r="AE19" s="5"/>
    </row>
    <row r="20" spans="1:31" ht="14.2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320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186</v>
      </c>
      <c r="M20" s="13">
        <v>44844</v>
      </c>
      <c r="N20" s="13">
        <v>44845</v>
      </c>
      <c r="O20" s="14"/>
      <c r="P20" s="15"/>
      <c r="Q20" s="15">
        <v>0</v>
      </c>
      <c r="R20" s="15">
        <v>0</v>
      </c>
      <c r="S20" s="16">
        <f t="shared" si="3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6"/>
        <v>1</v>
      </c>
      <c r="Y20" s="16">
        <f t="shared" si="4"/>
        <v>54.01</v>
      </c>
      <c r="Z20" s="16">
        <f t="shared" si="5"/>
        <v>54.01</v>
      </c>
      <c r="AA20" s="36" t="s">
        <v>166</v>
      </c>
      <c r="AB20" s="5"/>
      <c r="AC20" s="5"/>
      <c r="AD20" s="5"/>
      <c r="AE20" s="5"/>
    </row>
    <row r="21" spans="1:31" ht="28.5">
      <c r="A21" s="8" t="s">
        <v>145</v>
      </c>
      <c r="B21" s="8" t="s">
        <v>146</v>
      </c>
      <c r="C21" s="9" t="s">
        <v>147</v>
      </c>
      <c r="D21" s="8" t="s">
        <v>148</v>
      </c>
      <c r="E21" s="8" t="s">
        <v>149</v>
      </c>
      <c r="F21" s="8" t="s">
        <v>321</v>
      </c>
      <c r="G21" s="10"/>
      <c r="H21" s="8" t="s">
        <v>159</v>
      </c>
      <c r="I21" s="8" t="s">
        <v>161</v>
      </c>
      <c r="J21" s="11" t="s">
        <v>160</v>
      </c>
      <c r="K21" s="8" t="s">
        <v>161</v>
      </c>
      <c r="L21" s="12" t="s">
        <v>162</v>
      </c>
      <c r="M21" s="13">
        <v>44846</v>
      </c>
      <c r="N21" s="13">
        <v>44847</v>
      </c>
      <c r="O21" s="14"/>
      <c r="P21" s="15"/>
      <c r="Q21" s="15">
        <v>0</v>
      </c>
      <c r="R21" s="15">
        <v>0</v>
      </c>
      <c r="S21" s="16">
        <f t="shared" si="3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6"/>
        <v>1</v>
      </c>
      <c r="Y21" s="16">
        <f t="shared" si="4"/>
        <v>54.01</v>
      </c>
      <c r="Z21" s="16">
        <f t="shared" si="5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147</v>
      </c>
      <c r="D22" s="8" t="s">
        <v>148</v>
      </c>
      <c r="E22" s="8" t="s">
        <v>149</v>
      </c>
      <c r="F22" s="8" t="s">
        <v>322</v>
      </c>
      <c r="G22" s="10"/>
      <c r="H22" s="8" t="s">
        <v>159</v>
      </c>
      <c r="I22" s="8" t="s">
        <v>161</v>
      </c>
      <c r="J22" s="11" t="s">
        <v>160</v>
      </c>
      <c r="K22" s="8" t="s">
        <v>161</v>
      </c>
      <c r="L22" s="12" t="s">
        <v>162</v>
      </c>
      <c r="M22" s="13">
        <v>44847</v>
      </c>
      <c r="N22" s="13">
        <v>44848</v>
      </c>
      <c r="O22" s="14"/>
      <c r="P22" s="15"/>
      <c r="Q22" s="15">
        <v>0</v>
      </c>
      <c r="R22" s="15">
        <v>0</v>
      </c>
      <c r="S22" s="16">
        <f t="shared" si="3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6"/>
        <v>1</v>
      </c>
      <c r="Y22" s="16">
        <f t="shared" si="4"/>
        <v>54.01</v>
      </c>
      <c r="Z22" s="16">
        <f t="shared" si="5"/>
        <v>54.01</v>
      </c>
      <c r="AA22" s="36" t="s">
        <v>166</v>
      </c>
      <c r="AB22" s="5"/>
      <c r="AC22" s="5"/>
      <c r="AD22" s="5"/>
      <c r="AE22" s="5"/>
    </row>
    <row r="23" spans="1:31" ht="28.5">
      <c r="A23" s="8" t="s">
        <v>145</v>
      </c>
      <c r="B23" s="8" t="s">
        <v>146</v>
      </c>
      <c r="C23" s="9" t="s">
        <v>151</v>
      </c>
      <c r="D23" s="8" t="s">
        <v>152</v>
      </c>
      <c r="E23" s="8" t="s">
        <v>149</v>
      </c>
      <c r="F23" s="8" t="s">
        <v>323</v>
      </c>
      <c r="G23" s="10"/>
      <c r="H23" s="8" t="s">
        <v>159</v>
      </c>
      <c r="I23" s="8" t="s">
        <v>161</v>
      </c>
      <c r="J23" s="11" t="s">
        <v>160</v>
      </c>
      <c r="K23" s="8" t="s">
        <v>161</v>
      </c>
      <c r="L23" s="12" t="s">
        <v>324</v>
      </c>
      <c r="M23" s="13">
        <v>44848</v>
      </c>
      <c r="N23" s="13">
        <v>44849</v>
      </c>
      <c r="O23" s="14"/>
      <c r="P23" s="15"/>
      <c r="Q23" s="15">
        <v>0</v>
      </c>
      <c r="R23" s="15">
        <v>0</v>
      </c>
      <c r="S23" s="16">
        <f t="shared" si="3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6"/>
        <v>1</v>
      </c>
      <c r="Y23" s="16">
        <f t="shared" si="4"/>
        <v>54.01</v>
      </c>
      <c r="Z23" s="16">
        <f t="shared" si="5"/>
        <v>54.01</v>
      </c>
      <c r="AA23" s="36" t="s">
        <v>166</v>
      </c>
      <c r="AB23" s="5"/>
      <c r="AC23" s="5"/>
      <c r="AD23" s="5"/>
      <c r="AE23" s="5"/>
    </row>
    <row r="24" spans="1:31" ht="14.25">
      <c r="A24" s="8" t="s">
        <v>145</v>
      </c>
      <c r="B24" s="8" t="s">
        <v>146</v>
      </c>
      <c r="C24" s="9" t="s">
        <v>151</v>
      </c>
      <c r="D24" s="8" t="s">
        <v>152</v>
      </c>
      <c r="E24" s="8" t="s">
        <v>149</v>
      </c>
      <c r="F24" s="8" t="s">
        <v>325</v>
      </c>
      <c r="G24" s="10"/>
      <c r="H24" s="8" t="s">
        <v>159</v>
      </c>
      <c r="I24" s="8" t="s">
        <v>161</v>
      </c>
      <c r="J24" s="11" t="s">
        <v>160</v>
      </c>
      <c r="K24" s="8" t="s">
        <v>161</v>
      </c>
      <c r="L24" s="12" t="s">
        <v>184</v>
      </c>
      <c r="M24" s="13">
        <v>44850</v>
      </c>
      <c r="N24" s="13">
        <v>44851</v>
      </c>
      <c r="O24" s="14"/>
      <c r="P24" s="15"/>
      <c r="Q24" s="15">
        <v>0</v>
      </c>
      <c r="R24" s="15">
        <v>0</v>
      </c>
      <c r="S24" s="16">
        <f t="shared" si="3"/>
        <v>0</v>
      </c>
      <c r="T24" s="8">
        <v>1</v>
      </c>
      <c r="U24" s="15">
        <v>54.01</v>
      </c>
      <c r="V24" s="8">
        <v>0</v>
      </c>
      <c r="W24" s="15">
        <v>0</v>
      </c>
      <c r="X24" s="8">
        <f t="shared" si="6"/>
        <v>1</v>
      </c>
      <c r="Y24" s="16">
        <f t="shared" si="4"/>
        <v>54.01</v>
      </c>
      <c r="Z24" s="16">
        <f t="shared" si="5"/>
        <v>54.01</v>
      </c>
      <c r="AA24" s="36" t="s">
        <v>166</v>
      </c>
      <c r="AB24" s="5"/>
      <c r="AC24" s="5"/>
      <c r="AD24" s="5"/>
      <c r="AE24" s="5"/>
    </row>
    <row r="25" spans="1:31" s="50" customFormat="1" ht="28.5">
      <c r="A25" s="8" t="s">
        <v>145</v>
      </c>
      <c r="B25" s="8" t="s">
        <v>146</v>
      </c>
      <c r="C25" s="9" t="s">
        <v>147</v>
      </c>
      <c r="D25" s="8" t="s">
        <v>148</v>
      </c>
      <c r="E25" s="8" t="s">
        <v>149</v>
      </c>
      <c r="F25" s="8" t="s">
        <v>332</v>
      </c>
      <c r="G25" s="10"/>
      <c r="H25" s="8" t="s">
        <v>159</v>
      </c>
      <c r="I25" s="8" t="s">
        <v>161</v>
      </c>
      <c r="J25" s="11" t="s">
        <v>160</v>
      </c>
      <c r="K25" s="8" t="s">
        <v>306</v>
      </c>
      <c r="L25" s="12" t="s">
        <v>307</v>
      </c>
      <c r="M25" s="13">
        <v>44850</v>
      </c>
      <c r="N25" s="13">
        <v>44851</v>
      </c>
      <c r="O25" s="14"/>
      <c r="P25" s="15"/>
      <c r="Q25" s="15">
        <v>0</v>
      </c>
      <c r="R25" s="15">
        <v>0</v>
      </c>
      <c r="S25" s="16">
        <v>0</v>
      </c>
      <c r="T25" s="8">
        <v>1</v>
      </c>
      <c r="U25" s="15">
        <v>86.16</v>
      </c>
      <c r="V25" s="8">
        <v>0</v>
      </c>
      <c r="W25" s="15">
        <v>0</v>
      </c>
      <c r="X25" s="8">
        <v>1</v>
      </c>
      <c r="Y25" s="16">
        <f t="shared" si="4"/>
        <v>86.16</v>
      </c>
      <c r="Z25" s="16">
        <f t="shared" si="5"/>
        <v>86.16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147</v>
      </c>
      <c r="D26" s="8" t="s">
        <v>148</v>
      </c>
      <c r="E26" s="8" t="s">
        <v>149</v>
      </c>
      <c r="F26" s="8" t="s">
        <v>333</v>
      </c>
      <c r="G26" s="10"/>
      <c r="H26" s="8" t="s">
        <v>159</v>
      </c>
      <c r="I26" s="8" t="s">
        <v>306</v>
      </c>
      <c r="J26" s="12" t="s">
        <v>307</v>
      </c>
      <c r="K26" s="8" t="s">
        <v>311</v>
      </c>
      <c r="L26" s="12" t="s">
        <v>310</v>
      </c>
      <c r="M26" s="13">
        <v>44851</v>
      </c>
      <c r="N26" s="13">
        <v>44852</v>
      </c>
      <c r="O26" s="14"/>
      <c r="P26" s="15"/>
      <c r="Q26" s="15">
        <v>0</v>
      </c>
      <c r="R26" s="15">
        <v>0</v>
      </c>
      <c r="S26" s="16">
        <f t="shared" si="3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6"/>
        <v>1</v>
      </c>
      <c r="Y26" s="16">
        <f t="shared" si="4"/>
        <v>54.01</v>
      </c>
      <c r="Z26" s="16">
        <f t="shared" si="5"/>
        <v>54.01</v>
      </c>
      <c r="AA26" s="36" t="s">
        <v>166</v>
      </c>
      <c r="AB26" s="5"/>
      <c r="AC26" s="5"/>
      <c r="AD26" s="5"/>
      <c r="AE26" s="5"/>
    </row>
    <row r="27" spans="1:31" s="50" customFormat="1" ht="28.5">
      <c r="A27" s="8" t="s">
        <v>145</v>
      </c>
      <c r="B27" s="8" t="s">
        <v>146</v>
      </c>
      <c r="C27" s="9" t="s">
        <v>147</v>
      </c>
      <c r="D27" s="8" t="s">
        <v>148</v>
      </c>
      <c r="E27" s="8" t="s">
        <v>149</v>
      </c>
      <c r="F27" s="8" t="s">
        <v>334</v>
      </c>
      <c r="G27" s="10"/>
      <c r="H27" s="8" t="s">
        <v>159</v>
      </c>
      <c r="I27" s="8" t="s">
        <v>311</v>
      </c>
      <c r="J27" s="11" t="s">
        <v>310</v>
      </c>
      <c r="K27" s="8" t="s">
        <v>311</v>
      </c>
      <c r="L27" s="12" t="s">
        <v>309</v>
      </c>
      <c r="M27" s="13">
        <v>44852</v>
      </c>
      <c r="N27" s="13">
        <v>44853</v>
      </c>
      <c r="O27" s="14"/>
      <c r="P27" s="15"/>
      <c r="Q27" s="15">
        <v>0</v>
      </c>
      <c r="R27" s="15">
        <v>0</v>
      </c>
      <c r="S27" s="16">
        <v>0</v>
      </c>
      <c r="T27" s="8">
        <v>1</v>
      </c>
      <c r="U27" s="15">
        <v>54.01</v>
      </c>
      <c r="V27" s="8">
        <v>0</v>
      </c>
      <c r="W27" s="15">
        <v>0</v>
      </c>
      <c r="X27" s="8">
        <v>1</v>
      </c>
      <c r="Y27" s="16">
        <f t="shared" si="4"/>
        <v>54.01</v>
      </c>
      <c r="Z27" s="16">
        <f t="shared" si="5"/>
        <v>54.01</v>
      </c>
      <c r="AA27" s="36" t="s">
        <v>166</v>
      </c>
      <c r="AB27" s="5"/>
      <c r="AC27" s="5"/>
      <c r="AD27" s="5"/>
      <c r="AE27" s="5"/>
    </row>
    <row r="28" spans="1:31" ht="14.25">
      <c r="A28" s="8" t="s">
        <v>145</v>
      </c>
      <c r="B28" s="8" t="s">
        <v>146</v>
      </c>
      <c r="C28" s="9" t="s">
        <v>154</v>
      </c>
      <c r="D28" s="8" t="s">
        <v>155</v>
      </c>
      <c r="E28" s="8" t="s">
        <v>149</v>
      </c>
      <c r="F28" s="8" t="s">
        <v>326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44851</v>
      </c>
      <c r="N28" s="13">
        <v>44852</v>
      </c>
      <c r="O28" s="14"/>
      <c r="P28" s="15"/>
      <c r="Q28" s="15">
        <v>0</v>
      </c>
      <c r="R28" s="15">
        <v>0</v>
      </c>
      <c r="S28" s="16">
        <f t="shared" si="3"/>
        <v>0</v>
      </c>
      <c r="T28" s="8">
        <v>1</v>
      </c>
      <c r="U28" s="15">
        <v>54.01</v>
      </c>
      <c r="V28" s="8">
        <v>0</v>
      </c>
      <c r="W28" s="15">
        <v>0</v>
      </c>
      <c r="X28" s="8">
        <f t="shared" si="6"/>
        <v>1</v>
      </c>
      <c r="Y28" s="16">
        <f t="shared" si="4"/>
        <v>54.01</v>
      </c>
      <c r="Z28" s="16">
        <f t="shared" si="5"/>
        <v>54.01</v>
      </c>
      <c r="AA28" s="36" t="s">
        <v>166</v>
      </c>
      <c r="AB28" s="5"/>
      <c r="AC28" s="5"/>
      <c r="AD28" s="5"/>
      <c r="AE28" s="5"/>
    </row>
    <row r="29" spans="1:31" ht="28.5">
      <c r="A29" s="8" t="s">
        <v>145</v>
      </c>
      <c r="B29" s="8" t="s">
        <v>146</v>
      </c>
      <c r="C29" s="9" t="s">
        <v>154</v>
      </c>
      <c r="D29" s="8" t="s">
        <v>155</v>
      </c>
      <c r="E29" s="8" t="s">
        <v>149</v>
      </c>
      <c r="F29" s="8" t="s">
        <v>321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162</v>
      </c>
      <c r="M29" s="13">
        <v>44852</v>
      </c>
      <c r="N29" s="13">
        <v>44853</v>
      </c>
      <c r="O29" s="14"/>
      <c r="P29" s="15"/>
      <c r="Q29" s="15">
        <v>0</v>
      </c>
      <c r="R29" s="15">
        <v>0</v>
      </c>
      <c r="S29" s="16">
        <f t="shared" si="3"/>
        <v>0</v>
      </c>
      <c r="T29" s="8">
        <v>1</v>
      </c>
      <c r="U29" s="15">
        <v>54.01</v>
      </c>
      <c r="V29" s="8">
        <v>0</v>
      </c>
      <c r="W29" s="15">
        <v>0</v>
      </c>
      <c r="X29" s="8">
        <f t="shared" si="6"/>
        <v>1</v>
      </c>
      <c r="Y29" s="16">
        <f t="shared" si="4"/>
        <v>54.01</v>
      </c>
      <c r="Z29" s="16">
        <f t="shared" si="5"/>
        <v>54.01</v>
      </c>
      <c r="AA29" s="36" t="s">
        <v>166</v>
      </c>
      <c r="AB29" s="5"/>
      <c r="AC29" s="5"/>
      <c r="AD29" s="5"/>
      <c r="AE29" s="5"/>
    </row>
    <row r="30" spans="1:31" ht="37.5" customHeight="1">
      <c r="A30" s="8" t="s">
        <v>145</v>
      </c>
      <c r="B30" s="8" t="s">
        <v>146</v>
      </c>
      <c r="C30" s="9" t="s">
        <v>147</v>
      </c>
      <c r="D30" s="8" t="s">
        <v>148</v>
      </c>
      <c r="E30" s="8" t="s">
        <v>149</v>
      </c>
      <c r="F30" s="8" t="s">
        <v>327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328</v>
      </c>
      <c r="M30" s="13">
        <v>44853</v>
      </c>
      <c r="N30" s="13">
        <v>44854</v>
      </c>
      <c r="O30" s="14"/>
      <c r="P30" s="15"/>
      <c r="Q30" s="15">
        <v>0</v>
      </c>
      <c r="R30" s="15">
        <v>0</v>
      </c>
      <c r="S30" s="16">
        <f>Q30+R30</f>
        <v>0</v>
      </c>
      <c r="T30" s="8">
        <v>1</v>
      </c>
      <c r="U30" s="15">
        <v>54.01</v>
      </c>
      <c r="V30" s="8">
        <v>0</v>
      </c>
      <c r="W30" s="15">
        <v>0</v>
      </c>
      <c r="X30" s="8">
        <f>T30+V30</f>
        <v>1</v>
      </c>
      <c r="Y30" s="16">
        <f t="shared" si="4"/>
        <v>54.01</v>
      </c>
      <c r="Z30" s="16">
        <f t="shared" si="5"/>
        <v>54.01</v>
      </c>
      <c r="AA30" s="36" t="s">
        <v>166</v>
      </c>
      <c r="AB30" s="5"/>
      <c r="AC30" s="5"/>
      <c r="AD30" s="5"/>
      <c r="AE30" s="5"/>
    </row>
    <row r="31" spans="1:31" ht="28.5">
      <c r="A31" s="8" t="s">
        <v>145</v>
      </c>
      <c r="B31" s="8" t="s">
        <v>146</v>
      </c>
      <c r="C31" s="9" t="s">
        <v>154</v>
      </c>
      <c r="D31" s="8" t="s">
        <v>155</v>
      </c>
      <c r="E31" s="8" t="s">
        <v>149</v>
      </c>
      <c r="F31" s="8" t="s">
        <v>329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197</v>
      </c>
      <c r="M31" s="13">
        <v>44853</v>
      </c>
      <c r="N31" s="13">
        <v>44854</v>
      </c>
      <c r="O31" s="14"/>
      <c r="P31" s="15"/>
      <c r="Q31" s="15">
        <v>0</v>
      </c>
      <c r="R31" s="15">
        <v>0</v>
      </c>
      <c r="S31" s="16">
        <f>Q31+R31</f>
        <v>0</v>
      </c>
      <c r="T31" s="8">
        <v>1</v>
      </c>
      <c r="U31" s="15">
        <v>54.01</v>
      </c>
      <c r="V31" s="8">
        <v>0</v>
      </c>
      <c r="W31" s="15">
        <v>0</v>
      </c>
      <c r="X31" s="8">
        <f>T31+V31</f>
        <v>1</v>
      </c>
      <c r="Y31" s="16">
        <f t="shared" si="4"/>
        <v>54.01</v>
      </c>
      <c r="Z31" s="16">
        <f t="shared" si="5"/>
        <v>54.01</v>
      </c>
      <c r="AA31" s="36" t="s">
        <v>166</v>
      </c>
      <c r="AB31" s="5"/>
      <c r="AC31" s="5"/>
      <c r="AD31" s="5"/>
      <c r="AE31" s="5"/>
    </row>
    <row r="32" spans="1:31" ht="37.5" customHeight="1">
      <c r="A32" s="8" t="s">
        <v>145</v>
      </c>
      <c r="B32" s="8" t="s">
        <v>146</v>
      </c>
      <c r="C32" s="9" t="s">
        <v>154</v>
      </c>
      <c r="D32" s="8" t="s">
        <v>155</v>
      </c>
      <c r="E32" s="8" t="s">
        <v>149</v>
      </c>
      <c r="F32" s="8" t="s">
        <v>322</v>
      </c>
      <c r="G32" s="10"/>
      <c r="H32" s="8" t="s">
        <v>159</v>
      </c>
      <c r="I32" s="8" t="s">
        <v>161</v>
      </c>
      <c r="J32" s="11" t="s">
        <v>160</v>
      </c>
      <c r="K32" s="8" t="s">
        <v>161</v>
      </c>
      <c r="L32" s="12" t="s">
        <v>162</v>
      </c>
      <c r="M32" s="13">
        <v>44854</v>
      </c>
      <c r="N32" s="13">
        <v>44855</v>
      </c>
      <c r="O32" s="14"/>
      <c r="P32" s="15"/>
      <c r="Q32" s="15">
        <v>0</v>
      </c>
      <c r="R32" s="15">
        <v>0</v>
      </c>
      <c r="S32" s="16">
        <f t="shared" ref="S32:S38" si="7">Q32+R32</f>
        <v>0</v>
      </c>
      <c r="T32" s="8">
        <v>1</v>
      </c>
      <c r="U32" s="15">
        <v>54.01</v>
      </c>
      <c r="V32" s="8">
        <v>0</v>
      </c>
      <c r="W32" s="15">
        <v>0</v>
      </c>
      <c r="X32" s="8">
        <f t="shared" ref="X32:X38" si="8">T32+V32</f>
        <v>1</v>
      </c>
      <c r="Y32" s="16">
        <f t="shared" si="4"/>
        <v>54.01</v>
      </c>
      <c r="Z32" s="16">
        <f t="shared" si="5"/>
        <v>54.01</v>
      </c>
      <c r="AA32" s="36" t="s">
        <v>166</v>
      </c>
      <c r="AB32" s="5"/>
      <c r="AC32" s="5"/>
      <c r="AD32" s="5"/>
      <c r="AE32" s="5"/>
    </row>
    <row r="33" spans="1:31" ht="37.5" customHeight="1">
      <c r="A33" s="8" t="s">
        <v>145</v>
      </c>
      <c r="B33" s="8" t="s">
        <v>146</v>
      </c>
      <c r="C33" s="9" t="s">
        <v>151</v>
      </c>
      <c r="D33" s="8" t="s">
        <v>152</v>
      </c>
      <c r="E33" s="8" t="s">
        <v>149</v>
      </c>
      <c r="F33" s="8" t="s">
        <v>330</v>
      </c>
      <c r="G33" s="10"/>
      <c r="H33" s="8" t="s">
        <v>159</v>
      </c>
      <c r="I33" s="8" t="s">
        <v>161</v>
      </c>
      <c r="J33" s="11" t="s">
        <v>160</v>
      </c>
      <c r="K33" s="8" t="s">
        <v>161</v>
      </c>
      <c r="L33" s="12" t="s">
        <v>162</v>
      </c>
      <c r="M33" s="13">
        <v>44856</v>
      </c>
      <c r="N33" s="13">
        <v>44857</v>
      </c>
      <c r="O33" s="14"/>
      <c r="P33" s="15"/>
      <c r="Q33" s="15">
        <v>0</v>
      </c>
      <c r="R33" s="15">
        <v>0</v>
      </c>
      <c r="S33" s="16">
        <f t="shared" si="7"/>
        <v>0</v>
      </c>
      <c r="T33" s="8">
        <v>1</v>
      </c>
      <c r="U33" s="15">
        <v>54.01</v>
      </c>
      <c r="V33" s="8">
        <v>0</v>
      </c>
      <c r="W33" s="15">
        <v>0</v>
      </c>
      <c r="X33" s="8">
        <f t="shared" si="8"/>
        <v>1</v>
      </c>
      <c r="Y33" s="16">
        <f t="shared" si="4"/>
        <v>54.01</v>
      </c>
      <c r="Z33" s="16">
        <f t="shared" si="5"/>
        <v>54.01</v>
      </c>
      <c r="AA33" s="36" t="s">
        <v>166</v>
      </c>
      <c r="AB33" s="5"/>
      <c r="AC33" s="5"/>
      <c r="AD33" s="5"/>
      <c r="AE33" s="5"/>
    </row>
    <row r="34" spans="1:31" ht="37.5" customHeight="1">
      <c r="A34" s="8" t="s">
        <v>145</v>
      </c>
      <c r="B34" s="8" t="s">
        <v>146</v>
      </c>
      <c r="C34" s="9" t="s">
        <v>151</v>
      </c>
      <c r="D34" s="8" t="s">
        <v>152</v>
      </c>
      <c r="E34" s="8" t="s">
        <v>149</v>
      </c>
      <c r="F34" s="8" t="s">
        <v>331</v>
      </c>
      <c r="G34" s="10"/>
      <c r="H34" s="8" t="s">
        <v>159</v>
      </c>
      <c r="I34" s="8" t="s">
        <v>161</v>
      </c>
      <c r="J34" s="11" t="s">
        <v>160</v>
      </c>
      <c r="K34" s="8" t="s">
        <v>161</v>
      </c>
      <c r="L34" s="12" t="s">
        <v>162</v>
      </c>
      <c r="M34" s="13">
        <v>44857</v>
      </c>
      <c r="N34" s="13">
        <v>44858</v>
      </c>
      <c r="O34" s="14"/>
      <c r="P34" s="15"/>
      <c r="Q34" s="15">
        <v>0</v>
      </c>
      <c r="R34" s="15">
        <v>0</v>
      </c>
      <c r="S34" s="16">
        <f t="shared" si="7"/>
        <v>0</v>
      </c>
      <c r="T34" s="8">
        <v>1</v>
      </c>
      <c r="U34" s="15">
        <v>54.01</v>
      </c>
      <c r="V34" s="8">
        <v>0</v>
      </c>
      <c r="W34" s="15">
        <v>0</v>
      </c>
      <c r="X34" s="8">
        <f t="shared" si="8"/>
        <v>1</v>
      </c>
      <c r="Y34" s="16">
        <f t="shared" si="4"/>
        <v>54.01</v>
      </c>
      <c r="Z34" s="16">
        <f t="shared" si="5"/>
        <v>54.01</v>
      </c>
      <c r="AA34" s="36" t="s">
        <v>166</v>
      </c>
      <c r="AB34" s="5"/>
      <c r="AC34" s="5"/>
      <c r="AD34" s="5"/>
      <c r="AE34" s="5"/>
    </row>
    <row r="35" spans="1:31" s="50" customFormat="1" ht="37.5" customHeight="1">
      <c r="A35" s="8" t="s">
        <v>145</v>
      </c>
      <c r="B35" s="8" t="s">
        <v>146</v>
      </c>
      <c r="C35" s="9" t="s">
        <v>154</v>
      </c>
      <c r="D35" s="8" t="s">
        <v>155</v>
      </c>
      <c r="E35" s="8" t="s">
        <v>149</v>
      </c>
      <c r="F35" s="8" t="s">
        <v>336</v>
      </c>
      <c r="G35" s="10"/>
      <c r="H35" s="8" t="s">
        <v>159</v>
      </c>
      <c r="I35" s="8" t="s">
        <v>161</v>
      </c>
      <c r="J35" s="11" t="s">
        <v>160</v>
      </c>
      <c r="K35" s="8" t="s">
        <v>161</v>
      </c>
      <c r="L35" s="12" t="s">
        <v>162</v>
      </c>
      <c r="M35" s="13">
        <v>44858</v>
      </c>
      <c r="N35" s="13">
        <v>44859</v>
      </c>
      <c r="O35" s="14"/>
      <c r="P35" s="15"/>
      <c r="Q35" s="15">
        <v>0</v>
      </c>
      <c r="R35" s="15">
        <v>0</v>
      </c>
      <c r="S35" s="16">
        <f t="shared" si="7"/>
        <v>0</v>
      </c>
      <c r="T35" s="8">
        <v>1</v>
      </c>
      <c r="U35" s="15">
        <v>54.01</v>
      </c>
      <c r="V35" s="8">
        <v>0</v>
      </c>
      <c r="W35" s="15">
        <v>0</v>
      </c>
      <c r="X35" s="8">
        <f t="shared" ref="X35:X36" si="9">T35+V35</f>
        <v>1</v>
      </c>
      <c r="Y35" s="16">
        <f t="shared" si="4"/>
        <v>54.01</v>
      </c>
      <c r="Z35" s="16">
        <f t="shared" si="5"/>
        <v>54.01</v>
      </c>
      <c r="AA35" s="36" t="s">
        <v>166</v>
      </c>
      <c r="AB35" s="5"/>
      <c r="AC35" s="5"/>
      <c r="AD35" s="5"/>
      <c r="AE35" s="5"/>
    </row>
    <row r="36" spans="1:31" s="50" customFormat="1" ht="37.5" customHeight="1">
      <c r="A36" s="8" t="s">
        <v>145</v>
      </c>
      <c r="B36" s="8" t="s">
        <v>146</v>
      </c>
      <c r="C36" s="9" t="s">
        <v>154</v>
      </c>
      <c r="D36" s="8" t="s">
        <v>155</v>
      </c>
      <c r="E36" s="8" t="s">
        <v>149</v>
      </c>
      <c r="F36" s="8" t="s">
        <v>321</v>
      </c>
      <c r="G36" s="10"/>
      <c r="H36" s="8" t="s">
        <v>159</v>
      </c>
      <c r="I36" s="8" t="s">
        <v>161</v>
      </c>
      <c r="J36" s="11" t="s">
        <v>160</v>
      </c>
      <c r="K36" s="8" t="s">
        <v>161</v>
      </c>
      <c r="L36" s="12" t="s">
        <v>162</v>
      </c>
      <c r="M36" s="13">
        <v>44859</v>
      </c>
      <c r="N36" s="13">
        <v>44860</v>
      </c>
      <c r="O36" s="14"/>
      <c r="P36" s="15"/>
      <c r="Q36" s="15">
        <v>0</v>
      </c>
      <c r="R36" s="15">
        <v>0</v>
      </c>
      <c r="S36" s="16">
        <f t="shared" si="7"/>
        <v>0</v>
      </c>
      <c r="T36" s="8">
        <v>1</v>
      </c>
      <c r="U36" s="15">
        <v>54.01</v>
      </c>
      <c r="V36" s="8">
        <v>0</v>
      </c>
      <c r="W36" s="15">
        <v>0</v>
      </c>
      <c r="X36" s="8">
        <f t="shared" si="9"/>
        <v>1</v>
      </c>
      <c r="Y36" s="16">
        <f t="shared" si="4"/>
        <v>54.01</v>
      </c>
      <c r="Z36" s="16">
        <f t="shared" si="5"/>
        <v>54.01</v>
      </c>
      <c r="AA36" s="36" t="s">
        <v>166</v>
      </c>
      <c r="AB36" s="5"/>
      <c r="AC36" s="5"/>
      <c r="AD36" s="5"/>
      <c r="AE36" s="5"/>
    </row>
    <row r="37" spans="1:31" ht="37.5" customHeight="1">
      <c r="A37" s="8" t="s">
        <v>145</v>
      </c>
      <c r="B37" s="8" t="s">
        <v>146</v>
      </c>
      <c r="C37" s="9" t="s">
        <v>154</v>
      </c>
      <c r="D37" s="8" t="s">
        <v>155</v>
      </c>
      <c r="E37" s="8" t="s">
        <v>149</v>
      </c>
      <c r="F37" s="8" t="s">
        <v>322</v>
      </c>
      <c r="G37" s="10"/>
      <c r="H37" s="8" t="s">
        <v>159</v>
      </c>
      <c r="I37" s="8" t="s">
        <v>161</v>
      </c>
      <c r="J37" s="11" t="s">
        <v>160</v>
      </c>
      <c r="K37" s="8" t="s">
        <v>161</v>
      </c>
      <c r="L37" s="12" t="s">
        <v>162</v>
      </c>
      <c r="M37" s="13">
        <v>44861</v>
      </c>
      <c r="N37" s="13">
        <v>44862</v>
      </c>
      <c r="O37" s="14"/>
      <c r="P37" s="15"/>
      <c r="Q37" s="15">
        <v>0</v>
      </c>
      <c r="R37" s="15">
        <v>0</v>
      </c>
      <c r="S37" s="16">
        <f t="shared" si="7"/>
        <v>0</v>
      </c>
      <c r="T37" s="8">
        <v>1</v>
      </c>
      <c r="U37" s="15">
        <v>54.01</v>
      </c>
      <c r="V37" s="8">
        <v>0</v>
      </c>
      <c r="W37" s="15">
        <v>0</v>
      </c>
      <c r="X37" s="8">
        <f t="shared" si="8"/>
        <v>1</v>
      </c>
      <c r="Y37" s="16">
        <f t="shared" si="4"/>
        <v>54.01</v>
      </c>
      <c r="Z37" s="16">
        <f t="shared" si="5"/>
        <v>54.01</v>
      </c>
      <c r="AA37" s="36" t="s">
        <v>166</v>
      </c>
      <c r="AB37" s="5"/>
      <c r="AC37" s="5"/>
      <c r="AD37" s="5"/>
      <c r="AE37" s="5"/>
    </row>
    <row r="38" spans="1:31" ht="28.5">
      <c r="A38" s="8" t="s">
        <v>145</v>
      </c>
      <c r="B38" s="8" t="s">
        <v>146</v>
      </c>
      <c r="C38" s="9" t="s">
        <v>147</v>
      </c>
      <c r="D38" s="8" t="s">
        <v>148</v>
      </c>
      <c r="E38" s="8" t="s">
        <v>149</v>
      </c>
      <c r="F38" s="8" t="s">
        <v>337</v>
      </c>
      <c r="G38" s="10"/>
      <c r="H38" s="8" t="s">
        <v>159</v>
      </c>
      <c r="I38" s="8" t="s">
        <v>161</v>
      </c>
      <c r="J38" s="11" t="s">
        <v>160</v>
      </c>
      <c r="K38" s="8" t="s">
        <v>222</v>
      </c>
      <c r="L38" s="12" t="s">
        <v>338</v>
      </c>
      <c r="M38" s="13">
        <v>44860</v>
      </c>
      <c r="N38" s="13">
        <v>44861</v>
      </c>
      <c r="O38" s="14"/>
      <c r="P38" s="15"/>
      <c r="Q38" s="15">
        <v>0</v>
      </c>
      <c r="R38" s="15">
        <v>0</v>
      </c>
      <c r="S38" s="16">
        <f t="shared" si="7"/>
        <v>0</v>
      </c>
      <c r="T38" s="8">
        <v>1</v>
      </c>
      <c r="U38" s="15">
        <v>54.01</v>
      </c>
      <c r="V38" s="8">
        <v>0</v>
      </c>
      <c r="W38" s="15">
        <v>0</v>
      </c>
      <c r="X38" s="8">
        <f t="shared" si="8"/>
        <v>1</v>
      </c>
      <c r="Y38" s="16">
        <f t="shared" si="4"/>
        <v>54.01</v>
      </c>
      <c r="Z38" s="16">
        <f t="shared" si="5"/>
        <v>54.01</v>
      </c>
      <c r="AA38" s="36" t="s">
        <v>166</v>
      </c>
      <c r="AB38" s="5"/>
      <c r="AC38" s="5"/>
      <c r="AD38" s="5"/>
      <c r="AE38" s="5"/>
    </row>
    <row r="39" spans="1:31" ht="38.25" customHeight="1">
      <c r="A39" s="18"/>
      <c r="B39" s="5"/>
      <c r="C39" s="19"/>
      <c r="D39" s="20"/>
      <c r="E39" s="20"/>
      <c r="F39" s="20"/>
      <c r="G39" s="21"/>
      <c r="H39" s="21"/>
      <c r="I39" s="21"/>
      <c r="J39" s="2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2"/>
      <c r="AA39" s="5"/>
      <c r="AB39" s="5"/>
      <c r="AC39" s="5"/>
    </row>
    <row r="40" spans="1:31" ht="15.75" customHeight="1">
      <c r="A40" s="52" t="s">
        <v>40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55" t="s">
        <v>41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58" t="s">
        <v>42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58" t="s">
        <v>43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>
      <c r="A44" s="58" t="s">
        <v>44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58" t="s">
        <v>45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58" t="s">
        <v>46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58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58" t="s">
        <v>94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29" ht="15.75" customHeight="1">
      <c r="A49" s="72" t="s">
        <v>95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96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58" t="s">
        <v>98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58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58" t="s">
        <v>100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58" t="s">
        <v>101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58" t="s">
        <v>102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58" t="s">
        <v>103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58" t="s">
        <v>104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58" t="s">
        <v>105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58" t="s">
        <v>106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58" t="s">
        <v>107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58" t="s">
        <v>108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58" t="s">
        <v>109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58" t="s">
        <v>110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58" t="s">
        <v>111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58" t="s">
        <v>112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58" t="s">
        <v>113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58" t="s">
        <v>114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58" t="s">
        <v>115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63">
    <mergeCell ref="A69:L69"/>
    <mergeCell ref="A63:L63"/>
    <mergeCell ref="A64:L64"/>
    <mergeCell ref="A65:L65"/>
    <mergeCell ref="A66:L66"/>
    <mergeCell ref="A67:L67"/>
    <mergeCell ref="A68:L68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Y6:Y7"/>
    <mergeCell ref="A40:L40"/>
    <mergeCell ref="A41:L41"/>
    <mergeCell ref="A42:L42"/>
    <mergeCell ref="A43:L43"/>
    <mergeCell ref="V6:W6"/>
    <mergeCell ref="X6:X7"/>
    <mergeCell ref="R6:R7"/>
    <mergeCell ref="S6:S7"/>
    <mergeCell ref="T6:U6"/>
    <mergeCell ref="I6:J6"/>
    <mergeCell ref="M6:M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9:AD11">
    <cfRule type="notContainsBlanks" dxfId="2" priority="2">
      <formula>LEN(TRIM(AD9))&gt;0</formula>
    </cfRule>
  </conditionalFormatting>
  <conditionalFormatting sqref="AD8">
    <cfRule type="notContainsBlanks" dxfId="1" priority="1">
      <formula>LEN(TRIM(AD8))&gt;0</formula>
    </cfRule>
  </conditionalFormatting>
  <dataValidations count="2">
    <dataValidation type="list" allowBlank="1" sqref="H8:H38">
      <formula1>"SERVIÇO,CURSO,EVENTO,REUNIÃO,OUTROS"</formula1>
    </dataValidation>
    <dataValidation type="list" allowBlank="1" sqref="P8:P30">
      <formula1>$AD$9:$AD$11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25"/>
  <sheetViews>
    <sheetView tabSelected="1" zoomScale="80" zoomScaleNormal="80" workbookViewId="0">
      <pane ySplit="7" topLeftCell="A11" activePane="bottomLeft" state="frozen"/>
      <selection pane="bottomLeft" activeCell="E27" sqref="E27"/>
    </sheetView>
  </sheetViews>
  <sheetFormatPr defaultColWidth="12.625" defaultRowHeight="15" customHeight="1"/>
  <cols>
    <col min="1" max="1" width="18.125" style="50" customWidth="1"/>
    <col min="2" max="2" width="17.25" style="50" customWidth="1"/>
    <col min="3" max="3" width="40.625" style="50" customWidth="1"/>
    <col min="4" max="4" width="14" style="50" customWidth="1"/>
    <col min="5" max="5" width="36.25" style="50" customWidth="1"/>
    <col min="6" max="6" width="51.375" style="50" customWidth="1"/>
    <col min="7" max="7" width="18.375" style="50" customWidth="1"/>
    <col min="8" max="10" width="13.125" style="50" customWidth="1"/>
    <col min="11" max="11" width="21.5" style="50" customWidth="1"/>
    <col min="12" max="12" width="14" style="50" customWidth="1"/>
    <col min="13" max="13" width="13.125" style="50" customWidth="1"/>
    <col min="14" max="14" width="15.625" style="50" customWidth="1"/>
    <col min="15" max="15" width="17.875" style="50" customWidth="1"/>
    <col min="16" max="17" width="18" style="50" customWidth="1"/>
    <col min="18" max="18" width="16.625" style="50" customWidth="1"/>
    <col min="19" max="19" width="15.75" style="50" customWidth="1"/>
    <col min="20" max="20" width="15.5" style="50" customWidth="1"/>
    <col min="21" max="21" width="14.75" style="50" customWidth="1"/>
    <col min="22" max="22" width="13.125" style="50" customWidth="1"/>
    <col min="23" max="23" width="17.25" style="50" customWidth="1"/>
    <col min="24" max="24" width="17.5" style="50" customWidth="1"/>
    <col min="25" max="25" width="54.375" style="50" customWidth="1"/>
    <col min="26" max="26" width="19.375" style="50" customWidth="1"/>
    <col min="27" max="27" width="15.875" style="50" customWidth="1"/>
    <col min="28" max="29" width="13.125" style="50" customWidth="1"/>
    <col min="30" max="16384" width="12.625" style="50"/>
  </cols>
  <sheetData>
    <row r="1" spans="1:31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4"/>
      <c r="AB1" s="1"/>
      <c r="AC1" s="1"/>
    </row>
    <row r="2" spans="1:31" ht="21">
      <c r="A2" s="67"/>
      <c r="B2" s="68" t="s">
        <v>212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"/>
      <c r="AC2" s="1"/>
    </row>
    <row r="3" spans="1:31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2"/>
      <c r="AC3" s="2"/>
    </row>
    <row r="4" spans="1:31" ht="15" customHeight="1">
      <c r="A4" s="3" t="s">
        <v>377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2"/>
      <c r="AC4" s="2"/>
    </row>
    <row r="5" spans="1:31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64" t="s">
        <v>8</v>
      </c>
      <c r="N5" s="56"/>
      <c r="O5" s="56"/>
      <c r="P5" s="56"/>
      <c r="Q5" s="56"/>
      <c r="R5" s="56"/>
      <c r="S5" s="57"/>
      <c r="T5" s="64" t="s">
        <v>9</v>
      </c>
      <c r="U5" s="56"/>
      <c r="V5" s="56"/>
      <c r="W5" s="56"/>
      <c r="X5" s="56"/>
      <c r="Y5" s="57"/>
      <c r="Z5" s="59" t="s">
        <v>69</v>
      </c>
      <c r="AA5" s="59" t="s">
        <v>70</v>
      </c>
      <c r="AB5" s="5"/>
      <c r="AC5" s="5"/>
      <c r="AD5" s="5"/>
    </row>
    <row r="6" spans="1:31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71</v>
      </c>
      <c r="G6" s="59" t="s">
        <v>72</v>
      </c>
      <c r="H6" s="59" t="s">
        <v>73</v>
      </c>
      <c r="I6" s="64" t="s">
        <v>20</v>
      </c>
      <c r="J6" s="57"/>
      <c r="K6" s="63" t="s">
        <v>21</v>
      </c>
      <c r="L6" s="57"/>
      <c r="M6" s="59" t="s">
        <v>74</v>
      </c>
      <c r="N6" s="59" t="s">
        <v>75</v>
      </c>
      <c r="O6" s="59" t="s">
        <v>76</v>
      </c>
      <c r="P6" s="59" t="s">
        <v>77</v>
      </c>
      <c r="Q6" s="62" t="s">
        <v>78</v>
      </c>
      <c r="R6" s="62" t="s">
        <v>79</v>
      </c>
      <c r="S6" s="62" t="s">
        <v>80</v>
      </c>
      <c r="T6" s="63" t="s">
        <v>28</v>
      </c>
      <c r="U6" s="57"/>
      <c r="V6" s="63" t="s">
        <v>29</v>
      </c>
      <c r="W6" s="57"/>
      <c r="X6" s="59" t="s">
        <v>81</v>
      </c>
      <c r="Y6" s="62" t="s">
        <v>82</v>
      </c>
      <c r="Z6" s="60"/>
      <c r="AA6" s="60"/>
      <c r="AB6" s="5"/>
      <c r="AC6" s="5"/>
      <c r="AD6" s="5"/>
      <c r="AE6" s="5"/>
    </row>
    <row r="7" spans="1:31" ht="30">
      <c r="A7" s="61"/>
      <c r="B7" s="61"/>
      <c r="C7" s="61"/>
      <c r="D7" s="61"/>
      <c r="E7" s="61"/>
      <c r="F7" s="61"/>
      <c r="G7" s="61"/>
      <c r="H7" s="61"/>
      <c r="I7" s="23" t="s">
        <v>83</v>
      </c>
      <c r="J7" s="23" t="s">
        <v>84</v>
      </c>
      <c r="K7" s="23" t="s">
        <v>85</v>
      </c>
      <c r="L7" s="24" t="s">
        <v>86</v>
      </c>
      <c r="M7" s="61"/>
      <c r="N7" s="61"/>
      <c r="O7" s="61"/>
      <c r="P7" s="61"/>
      <c r="Q7" s="61"/>
      <c r="R7" s="61"/>
      <c r="S7" s="61"/>
      <c r="T7" s="23" t="s">
        <v>87</v>
      </c>
      <c r="U7" s="24" t="s">
        <v>88</v>
      </c>
      <c r="V7" s="23" t="s">
        <v>89</v>
      </c>
      <c r="W7" s="24" t="s">
        <v>90</v>
      </c>
      <c r="X7" s="61"/>
      <c r="Y7" s="61"/>
      <c r="Z7" s="61"/>
      <c r="AA7" s="61"/>
      <c r="AB7" s="5"/>
      <c r="AC7" s="5"/>
      <c r="AD7" s="5"/>
      <c r="AE7" s="5"/>
    </row>
    <row r="8" spans="1:31" ht="14.25">
      <c r="A8" s="8" t="s">
        <v>145</v>
      </c>
      <c r="B8" s="8" t="s">
        <v>146</v>
      </c>
      <c r="C8" s="9" t="s">
        <v>339</v>
      </c>
      <c r="D8" s="8" t="s">
        <v>340</v>
      </c>
      <c r="E8" s="8" t="s">
        <v>235</v>
      </c>
      <c r="F8" s="8" t="s">
        <v>341</v>
      </c>
      <c r="G8" s="10"/>
      <c r="H8" s="8" t="s">
        <v>7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44874</v>
      </c>
      <c r="N8" s="13">
        <v>44875</v>
      </c>
      <c r="O8" s="14"/>
      <c r="P8" s="15"/>
      <c r="Q8" s="15">
        <v>0</v>
      </c>
      <c r="R8" s="15">
        <v>0</v>
      </c>
      <c r="S8" s="16">
        <f t="shared" ref="S8:S29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38" si="1">(T8*U8)+(V8*W8)</f>
        <v>54.01</v>
      </c>
      <c r="Z8" s="16">
        <f t="shared" ref="Z8:Z38" si="2">S8+Y8</f>
        <v>54.01</v>
      </c>
      <c r="AA8" s="36" t="s">
        <v>166</v>
      </c>
      <c r="AB8" s="5"/>
      <c r="AC8" s="5"/>
      <c r="AD8" s="25" t="s">
        <v>91</v>
      </c>
      <c r="AE8" s="5"/>
    </row>
    <row r="9" spans="1:31" ht="14.25">
      <c r="A9" s="8" t="s">
        <v>145</v>
      </c>
      <c r="B9" s="8" t="s">
        <v>146</v>
      </c>
      <c r="C9" s="9" t="s">
        <v>342</v>
      </c>
      <c r="D9" s="8" t="s">
        <v>343</v>
      </c>
      <c r="E9" s="8" t="s">
        <v>344</v>
      </c>
      <c r="F9" s="8" t="s">
        <v>341</v>
      </c>
      <c r="G9" s="10"/>
      <c r="H9" s="8" t="s">
        <v>7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44874</v>
      </c>
      <c r="N9" s="13">
        <v>44875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>T9+V9</f>
        <v>1</v>
      </c>
      <c r="Y9" s="16">
        <f t="shared" si="1"/>
        <v>54.01</v>
      </c>
      <c r="Z9" s="16">
        <f t="shared" si="2"/>
        <v>54.01</v>
      </c>
      <c r="AA9" s="36" t="s">
        <v>166</v>
      </c>
      <c r="AB9" s="5"/>
      <c r="AC9" s="5"/>
      <c r="AD9" s="25" t="s">
        <v>91</v>
      </c>
      <c r="AE9" s="5"/>
    </row>
    <row r="10" spans="1:31" ht="14.25">
      <c r="A10" s="8" t="s">
        <v>145</v>
      </c>
      <c r="B10" s="8" t="s">
        <v>146</v>
      </c>
      <c r="C10" s="9" t="s">
        <v>154</v>
      </c>
      <c r="D10" s="8" t="s">
        <v>155</v>
      </c>
      <c r="E10" s="8" t="s">
        <v>149</v>
      </c>
      <c r="F10" s="8" t="s">
        <v>345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44866</v>
      </c>
      <c r="N10" s="13">
        <v>44867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8">
        <f t="shared" ref="X10:X38" si="3">T10+V10</f>
        <v>1</v>
      </c>
      <c r="Y10" s="16">
        <f t="shared" si="1"/>
        <v>54.01</v>
      </c>
      <c r="Z10" s="16">
        <f t="shared" si="2"/>
        <v>54.01</v>
      </c>
      <c r="AA10" s="36" t="s">
        <v>166</v>
      </c>
      <c r="AB10" s="5"/>
      <c r="AC10" s="5"/>
      <c r="AD10" s="25" t="s">
        <v>92</v>
      </c>
      <c r="AE10" s="5"/>
    </row>
    <row r="11" spans="1:31" ht="28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346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162</v>
      </c>
      <c r="M11" s="13">
        <v>44867</v>
      </c>
      <c r="N11" s="13">
        <v>44868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8">
        <f t="shared" si="3"/>
        <v>1</v>
      </c>
      <c r="Y11" s="16">
        <f t="shared" si="1"/>
        <v>54.01</v>
      </c>
      <c r="Z11" s="16">
        <f t="shared" si="2"/>
        <v>54.01</v>
      </c>
      <c r="AA11" s="36" t="s">
        <v>166</v>
      </c>
      <c r="AB11" s="5"/>
      <c r="AC11" s="5"/>
      <c r="AD11" s="25" t="s">
        <v>93</v>
      </c>
      <c r="AE11" s="5"/>
    </row>
    <row r="12" spans="1:31" ht="28.5">
      <c r="A12" s="8" t="s">
        <v>145</v>
      </c>
      <c r="B12" s="8" t="s">
        <v>146</v>
      </c>
      <c r="C12" s="9" t="s">
        <v>154</v>
      </c>
      <c r="D12" s="8" t="s">
        <v>155</v>
      </c>
      <c r="E12" s="8" t="s">
        <v>149</v>
      </c>
      <c r="F12" s="8" t="s">
        <v>174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44868</v>
      </c>
      <c r="N12" s="13">
        <v>44869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36" t="s">
        <v>166</v>
      </c>
      <c r="AB12" s="5"/>
      <c r="AC12" s="5"/>
      <c r="AD12" s="5"/>
      <c r="AE12" s="5"/>
    </row>
    <row r="13" spans="1:31" ht="28.5">
      <c r="A13" s="8" t="s">
        <v>145</v>
      </c>
      <c r="B13" s="8" t="s">
        <v>146</v>
      </c>
      <c r="C13" s="9" t="s">
        <v>147</v>
      </c>
      <c r="D13" s="45" t="s">
        <v>148</v>
      </c>
      <c r="E13" s="8" t="s">
        <v>149</v>
      </c>
      <c r="F13" s="8" t="s">
        <v>346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44873</v>
      </c>
      <c r="N13" s="13">
        <v>44874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54.01</v>
      </c>
      <c r="V13" s="8">
        <v>0</v>
      </c>
      <c r="W13" s="15">
        <v>0</v>
      </c>
      <c r="X13" s="8">
        <f t="shared" si="3"/>
        <v>1</v>
      </c>
      <c r="Y13" s="16">
        <f t="shared" si="1"/>
        <v>54.01</v>
      </c>
      <c r="Z13" s="16">
        <f t="shared" si="2"/>
        <v>54.01</v>
      </c>
      <c r="AA13" s="36" t="s">
        <v>166</v>
      </c>
      <c r="AB13" s="5"/>
      <c r="AC13" s="5"/>
      <c r="AD13" s="5"/>
      <c r="AE13" s="5"/>
    </row>
    <row r="14" spans="1:31" ht="42.75">
      <c r="A14" s="45" t="s">
        <v>145</v>
      </c>
      <c r="B14" s="45" t="s">
        <v>146</v>
      </c>
      <c r="C14" s="46" t="s">
        <v>154</v>
      </c>
      <c r="D14" s="45" t="s">
        <v>155</v>
      </c>
      <c r="E14" s="45" t="s">
        <v>149</v>
      </c>
      <c r="F14" s="8" t="s">
        <v>347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44874</v>
      </c>
      <c r="N14" s="13">
        <v>44875</v>
      </c>
      <c r="O14" s="14"/>
      <c r="P14" s="15"/>
      <c r="Q14" s="15">
        <v>0</v>
      </c>
      <c r="R14" s="15">
        <v>0</v>
      </c>
      <c r="S14" s="16">
        <f t="shared" si="0"/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si="1"/>
        <v>54.01</v>
      </c>
      <c r="Z14" s="16">
        <f t="shared" si="2"/>
        <v>54.01</v>
      </c>
      <c r="AA14" s="36" t="s">
        <v>166</v>
      </c>
      <c r="AB14" s="5"/>
      <c r="AC14" s="5"/>
      <c r="AD14" s="5"/>
      <c r="AE14" s="5"/>
    </row>
    <row r="15" spans="1:31" ht="28.5">
      <c r="A15" s="8" t="s">
        <v>145</v>
      </c>
      <c r="B15" s="45" t="s">
        <v>146</v>
      </c>
      <c r="C15" s="9" t="s">
        <v>147</v>
      </c>
      <c r="D15" s="8" t="s">
        <v>148</v>
      </c>
      <c r="E15" s="8" t="s">
        <v>149</v>
      </c>
      <c r="F15" s="8" t="s">
        <v>174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44875</v>
      </c>
      <c r="N15" s="13">
        <v>44876</v>
      </c>
      <c r="O15" s="14"/>
      <c r="P15" s="15"/>
      <c r="Q15" s="15">
        <v>0</v>
      </c>
      <c r="R15" s="15">
        <v>0</v>
      </c>
      <c r="S15" s="16">
        <f t="shared" si="0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1"/>
        <v>54.01</v>
      </c>
      <c r="Z15" s="16">
        <f t="shared" si="2"/>
        <v>54.01</v>
      </c>
      <c r="AA15" s="36" t="s">
        <v>166</v>
      </c>
      <c r="AB15" s="5"/>
      <c r="AC15" s="5"/>
      <c r="AD15" s="5"/>
      <c r="AE15" s="5"/>
    </row>
    <row r="16" spans="1:31" ht="28.5">
      <c r="A16" s="45" t="s">
        <v>145</v>
      </c>
      <c r="B16" s="45" t="s">
        <v>146</v>
      </c>
      <c r="C16" s="46" t="s">
        <v>154</v>
      </c>
      <c r="D16" s="8" t="s">
        <v>155</v>
      </c>
      <c r="E16" s="8" t="s">
        <v>149</v>
      </c>
      <c r="F16" s="8" t="s">
        <v>348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214</v>
      </c>
      <c r="M16" s="47">
        <v>44875</v>
      </c>
      <c r="N16" s="13">
        <v>44876</v>
      </c>
      <c r="O16" s="14"/>
      <c r="P16" s="15"/>
      <c r="Q16" s="15">
        <v>0</v>
      </c>
      <c r="R16" s="15">
        <v>0</v>
      </c>
      <c r="S16" s="16">
        <f t="shared" si="0"/>
        <v>0</v>
      </c>
      <c r="T16" s="8">
        <v>1</v>
      </c>
      <c r="U16" s="15">
        <v>54.01</v>
      </c>
      <c r="V16" s="8">
        <v>0</v>
      </c>
      <c r="W16" s="15">
        <v>0</v>
      </c>
      <c r="X16" s="8">
        <f t="shared" si="3"/>
        <v>1</v>
      </c>
      <c r="Y16" s="16">
        <f t="shared" si="1"/>
        <v>54.01</v>
      </c>
      <c r="Z16" s="16">
        <f t="shared" si="2"/>
        <v>54.01</v>
      </c>
      <c r="AA16" s="36" t="s">
        <v>166</v>
      </c>
      <c r="AB16" s="5"/>
      <c r="AC16" s="5"/>
      <c r="AD16" s="5"/>
      <c r="AE16" s="5"/>
    </row>
    <row r="17" spans="1:31" ht="14.25">
      <c r="A17" s="8" t="s">
        <v>145</v>
      </c>
      <c r="B17" s="8" t="s">
        <v>146</v>
      </c>
      <c r="C17" s="9" t="s">
        <v>151</v>
      </c>
      <c r="D17" s="8" t="s">
        <v>152</v>
      </c>
      <c r="E17" s="8" t="s">
        <v>149</v>
      </c>
      <c r="F17" s="8" t="s">
        <v>349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44875</v>
      </c>
      <c r="N17" s="13">
        <v>44876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36" t="s">
        <v>166</v>
      </c>
      <c r="AB17" s="5"/>
      <c r="AC17" s="5"/>
      <c r="AD17" s="5"/>
      <c r="AE17" s="5"/>
    </row>
    <row r="18" spans="1:31" ht="28.5">
      <c r="A18" s="8" t="s">
        <v>145</v>
      </c>
      <c r="B18" s="45" t="s">
        <v>146</v>
      </c>
      <c r="C18" s="9" t="s">
        <v>225</v>
      </c>
      <c r="D18" s="8" t="s">
        <v>226</v>
      </c>
      <c r="E18" s="8" t="s">
        <v>242</v>
      </c>
      <c r="F18" s="8" t="s">
        <v>350</v>
      </c>
      <c r="G18" s="10"/>
      <c r="H18" s="8" t="s">
        <v>364</v>
      </c>
      <c r="I18" s="8" t="s">
        <v>161</v>
      </c>
      <c r="J18" s="12" t="s">
        <v>160</v>
      </c>
      <c r="K18" s="8" t="s">
        <v>161</v>
      </c>
      <c r="L18" s="12" t="s">
        <v>162</v>
      </c>
      <c r="M18" s="13">
        <v>44836</v>
      </c>
      <c r="N18" s="13">
        <v>44837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si="1"/>
        <v>54.01</v>
      </c>
      <c r="Z18" s="16">
        <f t="shared" si="2"/>
        <v>54.01</v>
      </c>
      <c r="AA18" s="36" t="s">
        <v>166</v>
      </c>
      <c r="AB18" s="5"/>
      <c r="AC18" s="5"/>
      <c r="AD18" s="5"/>
      <c r="AE18" s="5"/>
    </row>
    <row r="19" spans="1:31" ht="14.25">
      <c r="A19" s="8" t="s">
        <v>145</v>
      </c>
      <c r="B19" s="45" t="s">
        <v>146</v>
      </c>
      <c r="C19" s="9" t="s">
        <v>225</v>
      </c>
      <c r="D19" s="8" t="s">
        <v>226</v>
      </c>
      <c r="E19" s="8" t="s">
        <v>242</v>
      </c>
      <c r="F19" s="8" t="s">
        <v>351</v>
      </c>
      <c r="G19" s="10"/>
      <c r="H19" s="8" t="s">
        <v>364</v>
      </c>
      <c r="I19" s="8" t="s">
        <v>161</v>
      </c>
      <c r="J19" s="12" t="s">
        <v>160</v>
      </c>
      <c r="K19" s="8" t="s">
        <v>161</v>
      </c>
      <c r="L19" s="12" t="s">
        <v>162</v>
      </c>
      <c r="M19" s="13">
        <v>44881</v>
      </c>
      <c r="N19" s="13">
        <v>44882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1"/>
        <v>54.01</v>
      </c>
      <c r="Z19" s="16">
        <f t="shared" si="2"/>
        <v>54.01</v>
      </c>
      <c r="AA19" s="36" t="s">
        <v>166</v>
      </c>
      <c r="AB19" s="5"/>
      <c r="AC19" s="5"/>
      <c r="AD19" s="5"/>
      <c r="AE19" s="5"/>
    </row>
    <row r="20" spans="1:31" ht="14.25">
      <c r="A20" s="8" t="s">
        <v>145</v>
      </c>
      <c r="B20" s="8" t="s">
        <v>146</v>
      </c>
      <c r="C20" s="9" t="s">
        <v>176</v>
      </c>
      <c r="D20" s="8" t="s">
        <v>177</v>
      </c>
      <c r="E20" s="8" t="s">
        <v>363</v>
      </c>
      <c r="F20" s="8" t="s">
        <v>352</v>
      </c>
      <c r="G20" s="10"/>
      <c r="H20" s="8" t="s">
        <v>364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44860</v>
      </c>
      <c r="N20" s="13">
        <v>44861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1"/>
        <v>54.01</v>
      </c>
      <c r="Z20" s="16">
        <f t="shared" si="2"/>
        <v>54.01</v>
      </c>
      <c r="AA20" s="36" t="s">
        <v>166</v>
      </c>
      <c r="AB20" s="5"/>
      <c r="AC20" s="5"/>
      <c r="AD20" s="5"/>
      <c r="AE20" s="5"/>
    </row>
    <row r="21" spans="1:31" ht="14.25">
      <c r="A21" s="8" t="s">
        <v>145</v>
      </c>
      <c r="B21" s="8" t="s">
        <v>146</v>
      </c>
      <c r="C21" s="9" t="s">
        <v>176</v>
      </c>
      <c r="D21" s="8" t="s">
        <v>177</v>
      </c>
      <c r="E21" s="8" t="s">
        <v>363</v>
      </c>
      <c r="F21" s="8" t="s">
        <v>352</v>
      </c>
      <c r="G21" s="10"/>
      <c r="H21" s="8" t="s">
        <v>364</v>
      </c>
      <c r="I21" s="8" t="s">
        <v>161</v>
      </c>
      <c r="J21" s="11" t="s">
        <v>160</v>
      </c>
      <c r="K21" s="8" t="s">
        <v>161</v>
      </c>
      <c r="L21" s="12" t="s">
        <v>162</v>
      </c>
      <c r="M21" s="13">
        <v>44865</v>
      </c>
      <c r="N21" s="13">
        <v>44866</v>
      </c>
      <c r="O21" s="14"/>
      <c r="P21" s="15"/>
      <c r="Q21" s="15">
        <v>0</v>
      </c>
      <c r="R21" s="15">
        <v>0</v>
      </c>
      <c r="S21" s="16">
        <f t="shared" si="0"/>
        <v>0</v>
      </c>
      <c r="T21" s="8">
        <v>1</v>
      </c>
      <c r="U21" s="15">
        <v>54.01</v>
      </c>
      <c r="V21" s="8">
        <v>0</v>
      </c>
      <c r="W21" s="15">
        <v>0</v>
      </c>
      <c r="X21" s="8">
        <f t="shared" si="3"/>
        <v>1</v>
      </c>
      <c r="Y21" s="16">
        <f t="shared" si="1"/>
        <v>54.01</v>
      </c>
      <c r="Z21" s="16">
        <f t="shared" si="2"/>
        <v>54.01</v>
      </c>
      <c r="AA21" s="36" t="s">
        <v>166</v>
      </c>
      <c r="AB21" s="5"/>
      <c r="AC21" s="5"/>
      <c r="AD21" s="5"/>
      <c r="AE21" s="5"/>
    </row>
    <row r="22" spans="1:31" ht="28.5">
      <c r="A22" s="8" t="s">
        <v>145</v>
      </c>
      <c r="B22" s="8" t="s">
        <v>146</v>
      </c>
      <c r="C22" s="9" t="s">
        <v>176</v>
      </c>
      <c r="D22" s="8" t="s">
        <v>177</v>
      </c>
      <c r="E22" s="8" t="s">
        <v>363</v>
      </c>
      <c r="F22" s="8" t="s">
        <v>353</v>
      </c>
      <c r="G22" s="10"/>
      <c r="H22" s="8" t="s">
        <v>364</v>
      </c>
      <c r="I22" s="8" t="s">
        <v>161</v>
      </c>
      <c r="J22" s="11" t="s">
        <v>160</v>
      </c>
      <c r="K22" s="8" t="s">
        <v>161</v>
      </c>
      <c r="L22" s="12" t="s">
        <v>162</v>
      </c>
      <c r="M22" s="13">
        <v>44867</v>
      </c>
      <c r="N22" s="13">
        <v>44868</v>
      </c>
      <c r="O22" s="14"/>
      <c r="P22" s="15"/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54.01</v>
      </c>
      <c r="V22" s="8">
        <v>0</v>
      </c>
      <c r="W22" s="15">
        <v>0</v>
      </c>
      <c r="X22" s="8">
        <f t="shared" si="3"/>
        <v>1</v>
      </c>
      <c r="Y22" s="16">
        <f t="shared" si="1"/>
        <v>54.01</v>
      </c>
      <c r="Z22" s="16">
        <f t="shared" si="2"/>
        <v>54.01</v>
      </c>
      <c r="AA22" s="36" t="s">
        <v>166</v>
      </c>
      <c r="AB22" s="5"/>
      <c r="AC22" s="5"/>
      <c r="AD22" s="5"/>
      <c r="AE22" s="5"/>
    </row>
    <row r="23" spans="1:31" ht="14.25">
      <c r="A23" s="8" t="s">
        <v>145</v>
      </c>
      <c r="B23" s="8" t="s">
        <v>146</v>
      </c>
      <c r="C23" s="9" t="s">
        <v>176</v>
      </c>
      <c r="D23" s="8" t="s">
        <v>177</v>
      </c>
      <c r="E23" s="8" t="s">
        <v>363</v>
      </c>
      <c r="F23" s="8" t="s">
        <v>354</v>
      </c>
      <c r="G23" s="10"/>
      <c r="H23" s="8" t="s">
        <v>364</v>
      </c>
      <c r="I23" s="8" t="s">
        <v>161</v>
      </c>
      <c r="J23" s="11" t="s">
        <v>160</v>
      </c>
      <c r="K23" s="8" t="s">
        <v>161</v>
      </c>
      <c r="L23" s="12" t="s">
        <v>162</v>
      </c>
      <c r="M23" s="13">
        <v>44871</v>
      </c>
      <c r="N23" s="13">
        <v>44872</v>
      </c>
      <c r="O23" s="14"/>
      <c r="P23" s="15"/>
      <c r="Q23" s="15">
        <v>0</v>
      </c>
      <c r="R23" s="15">
        <v>0</v>
      </c>
      <c r="S23" s="16">
        <f t="shared" si="0"/>
        <v>0</v>
      </c>
      <c r="T23" s="8">
        <v>1</v>
      </c>
      <c r="U23" s="15">
        <v>54.01</v>
      </c>
      <c r="V23" s="8">
        <v>0</v>
      </c>
      <c r="W23" s="15">
        <v>0</v>
      </c>
      <c r="X23" s="8">
        <f t="shared" si="3"/>
        <v>1</v>
      </c>
      <c r="Y23" s="16">
        <f t="shared" si="1"/>
        <v>54.01</v>
      </c>
      <c r="Z23" s="16">
        <f t="shared" si="2"/>
        <v>54.01</v>
      </c>
      <c r="AA23" s="36" t="s">
        <v>166</v>
      </c>
      <c r="AB23" s="5"/>
      <c r="AC23" s="5"/>
      <c r="AD23" s="5"/>
      <c r="AE23" s="5"/>
    </row>
    <row r="24" spans="1:31" ht="28.5">
      <c r="A24" s="8" t="s">
        <v>145</v>
      </c>
      <c r="B24" s="8" t="s">
        <v>146</v>
      </c>
      <c r="C24" s="9" t="s">
        <v>355</v>
      </c>
      <c r="D24" s="8" t="s">
        <v>356</v>
      </c>
      <c r="E24" s="8" t="s">
        <v>211</v>
      </c>
      <c r="F24" s="8" t="s">
        <v>357</v>
      </c>
      <c r="G24" s="10"/>
      <c r="H24" s="8" t="s">
        <v>159</v>
      </c>
      <c r="I24" s="8" t="s">
        <v>161</v>
      </c>
      <c r="J24" s="11" t="s">
        <v>160</v>
      </c>
      <c r="K24" s="8" t="s">
        <v>306</v>
      </c>
      <c r="L24" s="12" t="s">
        <v>307</v>
      </c>
      <c r="M24" s="13">
        <v>44850</v>
      </c>
      <c r="N24" s="13" t="s">
        <v>358</v>
      </c>
      <c r="O24" s="14"/>
      <c r="P24" s="15"/>
      <c r="Q24" s="15">
        <v>0</v>
      </c>
      <c r="R24" s="15">
        <v>0</v>
      </c>
      <c r="S24" s="16">
        <f t="shared" si="0"/>
        <v>0</v>
      </c>
      <c r="T24" s="8">
        <v>1</v>
      </c>
      <c r="U24" s="15">
        <v>125.31</v>
      </c>
      <c r="V24" s="8">
        <v>0</v>
      </c>
      <c r="W24" s="15">
        <v>0</v>
      </c>
      <c r="X24" s="8">
        <f t="shared" si="3"/>
        <v>1</v>
      </c>
      <c r="Y24" s="16">
        <f t="shared" si="1"/>
        <v>125.31</v>
      </c>
      <c r="Z24" s="16">
        <f t="shared" si="2"/>
        <v>125.31</v>
      </c>
      <c r="AA24" s="36" t="s">
        <v>166</v>
      </c>
      <c r="AB24" s="5"/>
      <c r="AC24" s="5"/>
      <c r="AD24" s="5"/>
      <c r="AE24" s="5"/>
    </row>
    <row r="25" spans="1:31" ht="28.5">
      <c r="A25" s="8" t="s">
        <v>145</v>
      </c>
      <c r="B25" s="8" t="s">
        <v>146</v>
      </c>
      <c r="C25" s="9" t="s">
        <v>355</v>
      </c>
      <c r="D25" s="8" t="s">
        <v>356</v>
      </c>
      <c r="E25" s="8" t="s">
        <v>211</v>
      </c>
      <c r="F25" s="8" t="s">
        <v>357</v>
      </c>
      <c r="G25" s="10"/>
      <c r="H25" s="8" t="s">
        <v>159</v>
      </c>
      <c r="I25" s="8" t="s">
        <v>306</v>
      </c>
      <c r="J25" s="12" t="s">
        <v>307</v>
      </c>
      <c r="K25" s="8" t="s">
        <v>311</v>
      </c>
      <c r="L25" s="12" t="s">
        <v>310</v>
      </c>
      <c r="M25" s="13">
        <v>44850</v>
      </c>
      <c r="N25" s="13" t="s">
        <v>358</v>
      </c>
      <c r="O25" s="14"/>
      <c r="P25" s="15"/>
      <c r="Q25" s="15">
        <v>0</v>
      </c>
      <c r="R25" s="15">
        <v>0</v>
      </c>
      <c r="S25" s="16">
        <v>0</v>
      </c>
      <c r="T25" s="8">
        <v>1</v>
      </c>
      <c r="U25" s="15">
        <v>54.01</v>
      </c>
      <c r="V25" s="8">
        <v>0</v>
      </c>
      <c r="W25" s="15">
        <v>0</v>
      </c>
      <c r="X25" s="8">
        <f t="shared" si="3"/>
        <v>1</v>
      </c>
      <c r="Y25" s="16">
        <f t="shared" si="1"/>
        <v>54.01</v>
      </c>
      <c r="Z25" s="16">
        <f t="shared" si="2"/>
        <v>54.01</v>
      </c>
      <c r="AA25" s="36" t="s">
        <v>166</v>
      </c>
      <c r="AB25" s="5"/>
      <c r="AC25" s="5"/>
      <c r="AD25" s="5"/>
      <c r="AE25" s="5"/>
    </row>
    <row r="26" spans="1:31" ht="28.5">
      <c r="A26" s="8" t="s">
        <v>145</v>
      </c>
      <c r="B26" s="8" t="s">
        <v>146</v>
      </c>
      <c r="C26" s="9" t="s">
        <v>355</v>
      </c>
      <c r="D26" s="8" t="s">
        <v>356</v>
      </c>
      <c r="E26" s="8" t="s">
        <v>211</v>
      </c>
      <c r="F26" s="8" t="s">
        <v>357</v>
      </c>
      <c r="G26" s="10"/>
      <c r="H26" s="8" t="s">
        <v>159</v>
      </c>
      <c r="I26" s="8" t="s">
        <v>311</v>
      </c>
      <c r="J26" s="12" t="s">
        <v>310</v>
      </c>
      <c r="K26" s="8" t="s">
        <v>311</v>
      </c>
      <c r="L26" s="12" t="s">
        <v>309</v>
      </c>
      <c r="M26" s="13">
        <v>44850</v>
      </c>
      <c r="N26" s="13" t="s">
        <v>358</v>
      </c>
      <c r="O26" s="14"/>
      <c r="P26" s="15"/>
      <c r="Q26" s="15">
        <v>0</v>
      </c>
      <c r="R26" s="15">
        <v>0</v>
      </c>
      <c r="S26" s="16">
        <f t="shared" si="0"/>
        <v>0</v>
      </c>
      <c r="T26" s="8">
        <v>1</v>
      </c>
      <c r="U26" s="15">
        <v>54.01</v>
      </c>
      <c r="V26" s="8">
        <v>0</v>
      </c>
      <c r="W26" s="15">
        <v>0</v>
      </c>
      <c r="X26" s="8">
        <f t="shared" si="3"/>
        <v>1</v>
      </c>
      <c r="Y26" s="16">
        <f t="shared" si="1"/>
        <v>54.01</v>
      </c>
      <c r="Z26" s="16">
        <f t="shared" si="2"/>
        <v>54.01</v>
      </c>
      <c r="AA26" s="36" t="s">
        <v>166</v>
      </c>
      <c r="AB26" s="5"/>
      <c r="AC26" s="5"/>
      <c r="AD26" s="5"/>
      <c r="AE26" s="5"/>
    </row>
    <row r="27" spans="1:31" ht="28.5">
      <c r="A27" s="8" t="s">
        <v>145</v>
      </c>
      <c r="B27" s="8" t="s">
        <v>146</v>
      </c>
      <c r="C27" s="9" t="s">
        <v>281</v>
      </c>
      <c r="D27" s="8" t="s">
        <v>282</v>
      </c>
      <c r="E27" s="8" t="s">
        <v>243</v>
      </c>
      <c r="F27" s="8" t="s">
        <v>359</v>
      </c>
      <c r="G27" s="10"/>
      <c r="H27" s="8" t="s">
        <v>7</v>
      </c>
      <c r="I27" s="8" t="s">
        <v>161</v>
      </c>
      <c r="J27" s="11" t="s">
        <v>160</v>
      </c>
      <c r="K27" s="8" t="s">
        <v>360</v>
      </c>
      <c r="L27" s="12" t="s">
        <v>361</v>
      </c>
      <c r="M27" s="13">
        <v>44892</v>
      </c>
      <c r="N27" s="13" t="s">
        <v>362</v>
      </c>
      <c r="O27" s="14"/>
      <c r="P27" s="15"/>
      <c r="Q27" s="15">
        <v>0</v>
      </c>
      <c r="R27" s="15">
        <v>0</v>
      </c>
      <c r="S27" s="16">
        <v>0</v>
      </c>
      <c r="T27" s="8">
        <v>4</v>
      </c>
      <c r="U27" s="15">
        <v>175.44</v>
      </c>
      <c r="V27" s="8">
        <v>0</v>
      </c>
      <c r="W27" s="15">
        <v>0</v>
      </c>
      <c r="X27" s="8">
        <f t="shared" si="3"/>
        <v>4</v>
      </c>
      <c r="Y27" s="16">
        <f t="shared" si="1"/>
        <v>701.76</v>
      </c>
      <c r="Z27" s="16">
        <f t="shared" si="2"/>
        <v>701.76</v>
      </c>
      <c r="AA27" s="36" t="s">
        <v>166</v>
      </c>
      <c r="AB27" s="5"/>
      <c r="AC27" s="5"/>
      <c r="AD27" s="5"/>
      <c r="AE27" s="5"/>
    </row>
    <row r="28" spans="1:31" ht="28.5">
      <c r="A28" s="8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8" t="s">
        <v>365</v>
      </c>
      <c r="G28" s="10"/>
      <c r="H28" s="8" t="s">
        <v>159</v>
      </c>
      <c r="I28" s="8" t="s">
        <v>161</v>
      </c>
      <c r="J28" s="11" t="s">
        <v>160</v>
      </c>
      <c r="K28" s="8" t="s">
        <v>161</v>
      </c>
      <c r="L28" s="12" t="s">
        <v>162</v>
      </c>
      <c r="M28" s="13">
        <v>44881</v>
      </c>
      <c r="N28" s="13">
        <v>44882</v>
      </c>
      <c r="O28" s="14"/>
      <c r="P28" s="15"/>
      <c r="Q28" s="15">
        <v>0</v>
      </c>
      <c r="R28" s="15">
        <v>0</v>
      </c>
      <c r="S28" s="16">
        <f t="shared" si="0"/>
        <v>0</v>
      </c>
      <c r="T28" s="8">
        <v>1</v>
      </c>
      <c r="U28" s="15">
        <v>54.01</v>
      </c>
      <c r="V28" s="8">
        <v>0</v>
      </c>
      <c r="W28" s="15">
        <v>0</v>
      </c>
      <c r="X28" s="8">
        <f t="shared" si="3"/>
        <v>1</v>
      </c>
      <c r="Y28" s="16">
        <f t="shared" si="1"/>
        <v>54.01</v>
      </c>
      <c r="Z28" s="16">
        <f t="shared" si="2"/>
        <v>54.01</v>
      </c>
      <c r="AA28" s="36" t="s">
        <v>166</v>
      </c>
      <c r="AB28" s="5"/>
      <c r="AC28" s="5"/>
      <c r="AD28" s="5"/>
      <c r="AE28" s="5"/>
    </row>
    <row r="29" spans="1:31" ht="14.25">
      <c r="A29" s="8" t="s">
        <v>145</v>
      </c>
      <c r="B29" s="8" t="s">
        <v>146</v>
      </c>
      <c r="C29" s="9" t="s">
        <v>147</v>
      </c>
      <c r="D29" s="8" t="s">
        <v>148</v>
      </c>
      <c r="E29" s="8" t="s">
        <v>149</v>
      </c>
      <c r="F29" s="8" t="s">
        <v>366</v>
      </c>
      <c r="G29" s="10"/>
      <c r="H29" s="8" t="s">
        <v>159</v>
      </c>
      <c r="I29" s="8" t="s">
        <v>161</v>
      </c>
      <c r="J29" s="11" t="s">
        <v>160</v>
      </c>
      <c r="K29" s="8" t="s">
        <v>161</v>
      </c>
      <c r="L29" s="12" t="s">
        <v>184</v>
      </c>
      <c r="M29" s="13">
        <v>44882</v>
      </c>
      <c r="N29" s="13">
        <v>44883</v>
      </c>
      <c r="O29" s="14"/>
      <c r="P29" s="15"/>
      <c r="Q29" s="15">
        <v>0</v>
      </c>
      <c r="R29" s="15">
        <v>0</v>
      </c>
      <c r="S29" s="16">
        <f t="shared" si="0"/>
        <v>0</v>
      </c>
      <c r="T29" s="8">
        <v>1</v>
      </c>
      <c r="U29" s="15">
        <v>54.01</v>
      </c>
      <c r="V29" s="8">
        <v>0</v>
      </c>
      <c r="W29" s="15">
        <v>0</v>
      </c>
      <c r="X29" s="8">
        <f t="shared" si="3"/>
        <v>1</v>
      </c>
      <c r="Y29" s="16">
        <f t="shared" si="1"/>
        <v>54.01</v>
      </c>
      <c r="Z29" s="16">
        <f t="shared" si="2"/>
        <v>54.01</v>
      </c>
      <c r="AA29" s="36" t="s">
        <v>166</v>
      </c>
      <c r="AB29" s="5"/>
      <c r="AC29" s="5"/>
      <c r="AD29" s="5"/>
      <c r="AE29" s="5"/>
    </row>
    <row r="30" spans="1:31" ht="37.5" customHeight="1">
      <c r="A30" s="8" t="s">
        <v>145</v>
      </c>
      <c r="B30" s="8" t="s">
        <v>146</v>
      </c>
      <c r="C30" s="9" t="s">
        <v>151</v>
      </c>
      <c r="D30" s="8" t="s">
        <v>152</v>
      </c>
      <c r="E30" s="8" t="s">
        <v>149</v>
      </c>
      <c r="F30" s="8" t="s">
        <v>367</v>
      </c>
      <c r="G30" s="10"/>
      <c r="H30" s="8" t="s">
        <v>159</v>
      </c>
      <c r="I30" s="8" t="s">
        <v>161</v>
      </c>
      <c r="J30" s="11" t="s">
        <v>160</v>
      </c>
      <c r="K30" s="8" t="s">
        <v>161</v>
      </c>
      <c r="L30" s="12" t="s">
        <v>189</v>
      </c>
      <c r="M30" s="13">
        <v>44882</v>
      </c>
      <c r="N30" s="13">
        <v>44883</v>
      </c>
      <c r="O30" s="14"/>
      <c r="P30" s="15"/>
      <c r="Q30" s="15">
        <v>0</v>
      </c>
      <c r="R30" s="15">
        <v>0</v>
      </c>
      <c r="S30" s="16">
        <f>Q30+R30</f>
        <v>0</v>
      </c>
      <c r="T30" s="8">
        <v>1</v>
      </c>
      <c r="U30" s="15">
        <v>54.01</v>
      </c>
      <c r="V30" s="8">
        <v>0</v>
      </c>
      <c r="W30" s="15">
        <v>0</v>
      </c>
      <c r="X30" s="8">
        <f t="shared" si="3"/>
        <v>1</v>
      </c>
      <c r="Y30" s="16">
        <f t="shared" si="1"/>
        <v>54.01</v>
      </c>
      <c r="Z30" s="16">
        <f t="shared" si="2"/>
        <v>54.01</v>
      </c>
      <c r="AA30" s="36" t="s">
        <v>166</v>
      </c>
      <c r="AB30" s="5"/>
      <c r="AC30" s="5"/>
      <c r="AD30" s="5"/>
      <c r="AE30" s="5"/>
    </row>
    <row r="31" spans="1:31" ht="14.25">
      <c r="A31" s="8" t="s">
        <v>145</v>
      </c>
      <c r="B31" s="8" t="s">
        <v>146</v>
      </c>
      <c r="C31" s="9" t="s">
        <v>147</v>
      </c>
      <c r="D31" s="8" t="s">
        <v>148</v>
      </c>
      <c r="E31" s="8" t="s">
        <v>149</v>
      </c>
      <c r="F31" s="8" t="s">
        <v>219</v>
      </c>
      <c r="G31" s="10"/>
      <c r="H31" s="8" t="s">
        <v>159</v>
      </c>
      <c r="I31" s="8" t="s">
        <v>161</v>
      </c>
      <c r="J31" s="11" t="s">
        <v>160</v>
      </c>
      <c r="K31" s="8" t="s">
        <v>161</v>
      </c>
      <c r="L31" s="12" t="s">
        <v>186</v>
      </c>
      <c r="M31" s="13">
        <v>44885</v>
      </c>
      <c r="N31" s="13">
        <v>44886</v>
      </c>
      <c r="O31" s="14"/>
      <c r="P31" s="15"/>
      <c r="Q31" s="15">
        <v>0</v>
      </c>
      <c r="R31" s="15">
        <v>0</v>
      </c>
      <c r="S31" s="16">
        <f>Q31+R31</f>
        <v>0</v>
      </c>
      <c r="T31" s="8">
        <v>1</v>
      </c>
      <c r="U31" s="15">
        <v>54.01</v>
      </c>
      <c r="V31" s="8">
        <v>0</v>
      </c>
      <c r="W31" s="15">
        <v>0</v>
      </c>
      <c r="X31" s="8">
        <f t="shared" si="3"/>
        <v>1</v>
      </c>
      <c r="Y31" s="16">
        <f t="shared" si="1"/>
        <v>54.01</v>
      </c>
      <c r="Z31" s="16">
        <f t="shared" si="2"/>
        <v>54.01</v>
      </c>
      <c r="AA31" s="36" t="s">
        <v>166</v>
      </c>
      <c r="AB31" s="5"/>
      <c r="AC31" s="5"/>
      <c r="AD31" s="5"/>
      <c r="AE31" s="5"/>
    </row>
    <row r="32" spans="1:31" ht="37.5" customHeight="1">
      <c r="A32" s="8" t="s">
        <v>145</v>
      </c>
      <c r="B32" s="8" t="s">
        <v>146</v>
      </c>
      <c r="C32" s="9" t="s">
        <v>147</v>
      </c>
      <c r="D32" s="8" t="s">
        <v>148</v>
      </c>
      <c r="E32" s="8" t="s">
        <v>149</v>
      </c>
      <c r="F32" s="8" t="s">
        <v>368</v>
      </c>
      <c r="G32" s="10"/>
      <c r="H32" s="8" t="s">
        <v>159</v>
      </c>
      <c r="I32" s="8" t="s">
        <v>161</v>
      </c>
      <c r="J32" s="11" t="s">
        <v>160</v>
      </c>
      <c r="K32" s="8" t="s">
        <v>161</v>
      </c>
      <c r="L32" s="12" t="s">
        <v>162</v>
      </c>
      <c r="M32" s="13">
        <v>44886</v>
      </c>
      <c r="N32" s="13">
        <v>44888</v>
      </c>
      <c r="O32" s="14"/>
      <c r="P32" s="15"/>
      <c r="Q32" s="15">
        <v>0</v>
      </c>
      <c r="R32" s="15">
        <v>0</v>
      </c>
      <c r="S32" s="16">
        <f t="shared" ref="S32:S38" si="4">Q32+R32</f>
        <v>0</v>
      </c>
      <c r="T32" s="8">
        <v>2</v>
      </c>
      <c r="U32" s="15">
        <v>54.01</v>
      </c>
      <c r="V32" s="8">
        <v>0</v>
      </c>
      <c r="W32" s="15">
        <v>0</v>
      </c>
      <c r="X32" s="8">
        <f t="shared" si="3"/>
        <v>2</v>
      </c>
      <c r="Y32" s="16">
        <f t="shared" si="1"/>
        <v>108.02</v>
      </c>
      <c r="Z32" s="16">
        <f t="shared" si="2"/>
        <v>108.02</v>
      </c>
      <c r="AA32" s="36" t="s">
        <v>166</v>
      </c>
      <c r="AB32" s="5"/>
      <c r="AC32" s="5"/>
      <c r="AD32" s="5"/>
      <c r="AE32" s="5"/>
    </row>
    <row r="33" spans="1:31" ht="37.5" customHeight="1">
      <c r="A33" s="8" t="s">
        <v>145</v>
      </c>
      <c r="B33" s="8" t="s">
        <v>146</v>
      </c>
      <c r="C33" s="9" t="s">
        <v>147</v>
      </c>
      <c r="D33" s="8" t="s">
        <v>148</v>
      </c>
      <c r="E33" s="8" t="s">
        <v>149</v>
      </c>
      <c r="F33" s="8" t="s">
        <v>369</v>
      </c>
      <c r="G33" s="10"/>
      <c r="H33" s="8" t="s">
        <v>159</v>
      </c>
      <c r="I33" s="8" t="s">
        <v>161</v>
      </c>
      <c r="J33" s="11" t="s">
        <v>160</v>
      </c>
      <c r="K33" s="8" t="s">
        <v>161</v>
      </c>
      <c r="L33" s="12" t="s">
        <v>162</v>
      </c>
      <c r="M33" s="13">
        <v>44889</v>
      </c>
      <c r="N33" s="13">
        <v>44890</v>
      </c>
      <c r="O33" s="14"/>
      <c r="P33" s="15"/>
      <c r="Q33" s="15">
        <v>0</v>
      </c>
      <c r="R33" s="15">
        <v>0</v>
      </c>
      <c r="S33" s="16">
        <f t="shared" si="4"/>
        <v>0</v>
      </c>
      <c r="T33" s="8">
        <v>1</v>
      </c>
      <c r="U33" s="15">
        <v>54.01</v>
      </c>
      <c r="V33" s="8">
        <v>0</v>
      </c>
      <c r="W33" s="15">
        <v>0</v>
      </c>
      <c r="X33" s="8">
        <f t="shared" si="3"/>
        <v>1</v>
      </c>
      <c r="Y33" s="16">
        <f t="shared" si="1"/>
        <v>54.01</v>
      </c>
      <c r="Z33" s="16">
        <f t="shared" si="2"/>
        <v>54.01</v>
      </c>
      <c r="AA33" s="36" t="s">
        <v>166</v>
      </c>
      <c r="AB33" s="5"/>
      <c r="AC33" s="5"/>
      <c r="AD33" s="5"/>
      <c r="AE33" s="5"/>
    </row>
    <row r="34" spans="1:31" ht="37.5" customHeight="1">
      <c r="A34" s="8" t="s">
        <v>145</v>
      </c>
      <c r="B34" s="8" t="s">
        <v>146</v>
      </c>
      <c r="C34" s="9" t="s">
        <v>147</v>
      </c>
      <c r="D34" s="8" t="s">
        <v>148</v>
      </c>
      <c r="E34" s="8" t="s">
        <v>149</v>
      </c>
      <c r="F34" s="8" t="s">
        <v>370</v>
      </c>
      <c r="G34" s="10"/>
      <c r="H34" s="8" t="s">
        <v>159</v>
      </c>
      <c r="I34" s="8" t="s">
        <v>161</v>
      </c>
      <c r="J34" s="11" t="s">
        <v>160</v>
      </c>
      <c r="K34" s="8" t="s">
        <v>161</v>
      </c>
      <c r="L34" s="12" t="s">
        <v>162</v>
      </c>
      <c r="M34" s="13">
        <v>44892</v>
      </c>
      <c r="N34" s="13">
        <v>44893</v>
      </c>
      <c r="O34" s="14"/>
      <c r="P34" s="15"/>
      <c r="Q34" s="15">
        <v>0</v>
      </c>
      <c r="R34" s="15">
        <v>0</v>
      </c>
      <c r="S34" s="16">
        <f t="shared" si="4"/>
        <v>0</v>
      </c>
      <c r="T34" s="8">
        <v>1</v>
      </c>
      <c r="U34" s="15">
        <v>54.01</v>
      </c>
      <c r="V34" s="8">
        <v>0</v>
      </c>
      <c r="W34" s="15">
        <v>0</v>
      </c>
      <c r="X34" s="8">
        <f t="shared" si="3"/>
        <v>1</v>
      </c>
      <c r="Y34" s="16">
        <f t="shared" si="1"/>
        <v>54.01</v>
      </c>
      <c r="Z34" s="16">
        <f t="shared" si="2"/>
        <v>54.01</v>
      </c>
      <c r="AA34" s="36" t="s">
        <v>166</v>
      </c>
      <c r="AB34" s="5"/>
      <c r="AC34" s="5"/>
      <c r="AD34" s="5"/>
      <c r="AE34" s="5"/>
    </row>
    <row r="35" spans="1:31" ht="37.5" customHeight="1">
      <c r="A35" s="8" t="s">
        <v>145</v>
      </c>
      <c r="B35" s="8" t="s">
        <v>146</v>
      </c>
      <c r="C35" s="9" t="s">
        <v>151</v>
      </c>
      <c r="D35" s="8" t="s">
        <v>152</v>
      </c>
      <c r="E35" s="8" t="s">
        <v>149</v>
      </c>
      <c r="F35" s="8" t="s">
        <v>371</v>
      </c>
      <c r="G35" s="10"/>
      <c r="H35" s="8" t="s">
        <v>159</v>
      </c>
      <c r="I35" s="8" t="s">
        <v>161</v>
      </c>
      <c r="J35" s="11" t="s">
        <v>160</v>
      </c>
      <c r="K35" s="8" t="s">
        <v>161</v>
      </c>
      <c r="L35" s="12" t="s">
        <v>193</v>
      </c>
      <c r="M35" s="13">
        <v>44892</v>
      </c>
      <c r="N35" s="13">
        <v>44893</v>
      </c>
      <c r="O35" s="14"/>
      <c r="P35" s="15"/>
      <c r="Q35" s="15">
        <v>0</v>
      </c>
      <c r="R35" s="15">
        <v>0</v>
      </c>
      <c r="S35" s="16">
        <f t="shared" si="4"/>
        <v>0</v>
      </c>
      <c r="T35" s="8">
        <v>1</v>
      </c>
      <c r="U35" s="15">
        <v>54.01</v>
      </c>
      <c r="V35" s="8">
        <v>0</v>
      </c>
      <c r="W35" s="15">
        <v>0</v>
      </c>
      <c r="X35" s="8">
        <f t="shared" si="3"/>
        <v>1</v>
      </c>
      <c r="Y35" s="16">
        <f t="shared" si="1"/>
        <v>54.01</v>
      </c>
      <c r="Z35" s="16">
        <f t="shared" si="2"/>
        <v>54.01</v>
      </c>
      <c r="AA35" s="36" t="s">
        <v>166</v>
      </c>
      <c r="AB35" s="5"/>
      <c r="AC35" s="5"/>
      <c r="AD35" s="5"/>
      <c r="AE35" s="5"/>
    </row>
    <row r="36" spans="1:31" ht="37.5" customHeight="1">
      <c r="A36" s="8" t="s">
        <v>145</v>
      </c>
      <c r="B36" s="8" t="s">
        <v>146</v>
      </c>
      <c r="C36" s="9" t="s">
        <v>372</v>
      </c>
      <c r="D36" s="8" t="s">
        <v>373</v>
      </c>
      <c r="E36" s="8" t="s">
        <v>211</v>
      </c>
      <c r="F36" s="8" t="s">
        <v>374</v>
      </c>
      <c r="G36" s="10"/>
      <c r="H36" s="8" t="s">
        <v>159</v>
      </c>
      <c r="I36" s="8" t="s">
        <v>161</v>
      </c>
      <c r="J36" s="11" t="s">
        <v>160</v>
      </c>
      <c r="K36" s="8" t="s">
        <v>161</v>
      </c>
      <c r="L36" s="12" t="s">
        <v>375</v>
      </c>
      <c r="M36" s="13">
        <v>44895</v>
      </c>
      <c r="N36" s="13">
        <v>44896</v>
      </c>
      <c r="O36" s="14"/>
      <c r="P36" s="15"/>
      <c r="Q36" s="15">
        <v>0</v>
      </c>
      <c r="R36" s="15">
        <v>0</v>
      </c>
      <c r="S36" s="16">
        <f t="shared" si="4"/>
        <v>0</v>
      </c>
      <c r="T36" s="8">
        <v>1</v>
      </c>
      <c r="U36" s="15">
        <v>54.01</v>
      </c>
      <c r="V36" s="8">
        <v>0</v>
      </c>
      <c r="W36" s="15">
        <v>0</v>
      </c>
      <c r="X36" s="8">
        <f t="shared" si="3"/>
        <v>1</v>
      </c>
      <c r="Y36" s="16">
        <f t="shared" si="1"/>
        <v>54.01</v>
      </c>
      <c r="Z36" s="16">
        <f t="shared" si="2"/>
        <v>54.01</v>
      </c>
      <c r="AA36" s="36" t="s">
        <v>166</v>
      </c>
      <c r="AB36" s="5"/>
      <c r="AC36" s="5"/>
      <c r="AD36" s="5"/>
      <c r="AE36" s="5"/>
    </row>
    <row r="37" spans="1:31" s="51" customFormat="1" ht="37.5" customHeight="1">
      <c r="A37" s="8" t="s">
        <v>145</v>
      </c>
      <c r="B37" s="8" t="s">
        <v>146</v>
      </c>
      <c r="C37" s="9" t="s">
        <v>154</v>
      </c>
      <c r="D37" s="8" t="s">
        <v>155</v>
      </c>
      <c r="E37" s="8" t="s">
        <v>149</v>
      </c>
      <c r="F37" s="8" t="s">
        <v>346</v>
      </c>
      <c r="G37" s="10"/>
      <c r="H37" s="8" t="s">
        <v>159</v>
      </c>
      <c r="I37" s="8" t="s">
        <v>161</v>
      </c>
      <c r="J37" s="11" t="s">
        <v>160</v>
      </c>
      <c r="K37" s="8" t="s">
        <v>161</v>
      </c>
      <c r="L37" s="12" t="s">
        <v>162</v>
      </c>
      <c r="M37" s="13">
        <v>44894</v>
      </c>
      <c r="N37" s="13">
        <v>44895</v>
      </c>
      <c r="O37" s="14"/>
      <c r="P37" s="15"/>
      <c r="Q37" s="15">
        <v>0</v>
      </c>
      <c r="R37" s="15">
        <v>0</v>
      </c>
      <c r="S37" s="16"/>
      <c r="T37" s="8">
        <v>1</v>
      </c>
      <c r="U37" s="15">
        <v>54.01</v>
      </c>
      <c r="V37" s="8">
        <v>0</v>
      </c>
      <c r="W37" s="15">
        <v>0</v>
      </c>
      <c r="X37" s="8">
        <f t="shared" ref="X37" si="5">T37+V37</f>
        <v>1</v>
      </c>
      <c r="Y37" s="16">
        <f t="shared" ref="Y37" si="6">(T37*U37)+(V37*W37)</f>
        <v>54.01</v>
      </c>
      <c r="Z37" s="16">
        <f t="shared" ref="Z37" si="7">S37+Y37</f>
        <v>54.01</v>
      </c>
      <c r="AA37" s="36" t="s">
        <v>166</v>
      </c>
      <c r="AB37" s="5"/>
      <c r="AC37" s="5"/>
      <c r="AD37" s="5"/>
      <c r="AE37" s="5"/>
    </row>
    <row r="38" spans="1:31" ht="14.25">
      <c r="A38" s="8" t="s">
        <v>145</v>
      </c>
      <c r="B38" s="8" t="s">
        <v>146</v>
      </c>
      <c r="C38" s="9" t="s">
        <v>147</v>
      </c>
      <c r="D38" s="8" t="s">
        <v>148</v>
      </c>
      <c r="E38" s="8" t="s">
        <v>149</v>
      </c>
      <c r="F38" s="8" t="s">
        <v>376</v>
      </c>
      <c r="G38" s="10"/>
      <c r="H38" s="8" t="s">
        <v>159</v>
      </c>
      <c r="I38" s="8" t="s">
        <v>161</v>
      </c>
      <c r="J38" s="11" t="s">
        <v>160</v>
      </c>
      <c r="K38" s="8" t="s">
        <v>161</v>
      </c>
      <c r="L38" s="12" t="s">
        <v>162</v>
      </c>
      <c r="M38" s="13">
        <v>44894</v>
      </c>
      <c r="N38" s="13">
        <v>44895</v>
      </c>
      <c r="O38" s="14"/>
      <c r="P38" s="15"/>
      <c r="Q38" s="15">
        <v>0</v>
      </c>
      <c r="R38" s="15">
        <v>0</v>
      </c>
      <c r="S38" s="16">
        <f t="shared" si="4"/>
        <v>0</v>
      </c>
      <c r="T38" s="8">
        <v>1</v>
      </c>
      <c r="U38" s="15">
        <v>54.01</v>
      </c>
      <c r="V38" s="8">
        <v>0</v>
      </c>
      <c r="W38" s="15">
        <v>0</v>
      </c>
      <c r="X38" s="8">
        <f t="shared" si="3"/>
        <v>1</v>
      </c>
      <c r="Y38" s="16">
        <f t="shared" si="1"/>
        <v>54.01</v>
      </c>
      <c r="Z38" s="16">
        <f t="shared" si="2"/>
        <v>54.01</v>
      </c>
      <c r="AA38" s="36" t="s">
        <v>166</v>
      </c>
      <c r="AB38" s="5"/>
      <c r="AC38" s="5"/>
      <c r="AD38" s="5"/>
      <c r="AE38" s="5"/>
    </row>
    <row r="39" spans="1:31" ht="38.25" customHeight="1">
      <c r="A39" s="18"/>
      <c r="B39" s="5"/>
      <c r="C39" s="19"/>
      <c r="D39" s="20"/>
      <c r="E39" s="20"/>
      <c r="F39" s="20"/>
      <c r="G39" s="21"/>
      <c r="H39" s="21"/>
      <c r="I39" s="21"/>
      <c r="J39" s="2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2"/>
      <c r="AA39" s="5"/>
      <c r="AB39" s="5"/>
      <c r="AC39" s="5"/>
    </row>
    <row r="40" spans="1:31" ht="15.75" customHeight="1">
      <c r="A40" s="52" t="s">
        <v>40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31" ht="15.75" customHeight="1">
      <c r="A41" s="55" t="s">
        <v>41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31" ht="15.75" customHeight="1">
      <c r="A42" s="58" t="s">
        <v>42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1" ht="15.75" customHeight="1">
      <c r="A43" s="58" t="s">
        <v>43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31" ht="15.75" customHeight="1">
      <c r="A44" s="58" t="s">
        <v>44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31" ht="15.75" customHeight="1">
      <c r="A45" s="58" t="s">
        <v>45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31" ht="15.75" customHeight="1">
      <c r="A46" s="58" t="s">
        <v>46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1" ht="15.75" customHeight="1">
      <c r="A47" s="58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.75" customHeight="1">
      <c r="A48" s="58" t="s">
        <v>94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29" ht="15.75" customHeight="1">
      <c r="A49" s="72" t="s">
        <v>95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8" t="s">
        <v>96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8" t="s">
        <v>97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58" t="s">
        <v>98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58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58" t="s">
        <v>100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58" t="s">
        <v>101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58" t="s">
        <v>102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58" t="s">
        <v>103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7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58" t="s">
        <v>104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7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58" t="s">
        <v>105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58" t="s">
        <v>106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7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58" t="s">
        <v>107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58" t="s">
        <v>108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7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58" t="s">
        <v>109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7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58" t="s">
        <v>110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7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58" t="s">
        <v>111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7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58" t="s">
        <v>112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7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58" t="s">
        <v>113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7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58" t="s">
        <v>114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7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58" t="s">
        <v>115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7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Q6:Q7"/>
    <mergeCell ref="R6:R7"/>
    <mergeCell ref="S6:S7"/>
    <mergeCell ref="T6:U6"/>
    <mergeCell ref="I6:J6"/>
    <mergeCell ref="M6:M7"/>
    <mergeCell ref="Y6:Y7"/>
    <mergeCell ref="A40:L40"/>
    <mergeCell ref="A41:L41"/>
    <mergeCell ref="A42:L42"/>
    <mergeCell ref="A43:L43"/>
    <mergeCell ref="V6:W6"/>
    <mergeCell ref="X6:X7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A69:L69"/>
    <mergeCell ref="A63:L63"/>
    <mergeCell ref="A64:L64"/>
    <mergeCell ref="A65:L65"/>
    <mergeCell ref="A66:L66"/>
    <mergeCell ref="A67:L67"/>
    <mergeCell ref="A68:L68"/>
  </mergeCells>
  <conditionalFormatting sqref="AD8:AD11">
    <cfRule type="notContainsBlanks" dxfId="0" priority="2">
      <formula>LEN(TRIM(AD8))&gt;0</formula>
    </cfRule>
  </conditionalFormatting>
  <dataValidations count="2">
    <dataValidation type="list" allowBlank="1" sqref="P8:P30">
      <formula1>$AD$9:$AD$11</formula1>
    </dataValidation>
    <dataValidation type="list" allowBlank="1" sqref="H8:H38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3"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75" t="s">
        <v>117</v>
      </c>
      <c r="C4" s="67"/>
      <c r="D4" s="67"/>
      <c r="E4" s="67"/>
      <c r="F4" s="67"/>
      <c r="G4" s="67"/>
      <c r="H4" s="67"/>
      <c r="I4" s="67"/>
    </row>
    <row r="5" spans="2:9" ht="14.25">
      <c r="B5" s="75" t="s">
        <v>118</v>
      </c>
      <c r="C5" s="67"/>
      <c r="D5" s="67"/>
      <c r="E5" s="67"/>
      <c r="F5" s="67"/>
      <c r="G5" s="67"/>
      <c r="H5" s="67"/>
      <c r="I5" s="67"/>
    </row>
    <row r="6" spans="2:9" ht="14.25">
      <c r="B6" s="75" t="s">
        <v>119</v>
      </c>
      <c r="C6" s="67"/>
      <c r="D6" s="67"/>
      <c r="E6" s="67"/>
      <c r="F6" s="67"/>
      <c r="G6" s="67"/>
      <c r="H6" s="67"/>
      <c r="I6" s="67"/>
    </row>
    <row r="7" spans="2:9" ht="14.25">
      <c r="B7" s="75" t="s">
        <v>120</v>
      </c>
      <c r="C7" s="67"/>
      <c r="D7" s="67"/>
      <c r="E7" s="67"/>
      <c r="F7" s="67"/>
      <c r="G7" s="67"/>
      <c r="H7" s="67"/>
      <c r="I7" s="67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4"/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6"/>
      <c r="B1" s="6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1"/>
      <c r="AB1" s="1"/>
    </row>
    <row r="2" spans="1:30" ht="21">
      <c r="A2" s="67"/>
      <c r="B2" s="68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1"/>
      <c r="AB2" s="1"/>
    </row>
    <row r="3" spans="1:30" ht="21">
      <c r="A3" s="67"/>
      <c r="B3" s="68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A3" s="2"/>
      <c r="AB3" s="2"/>
    </row>
    <row r="4" spans="1:30" ht="15" customHeight="1">
      <c r="A4" s="3" t="s">
        <v>3</v>
      </c>
      <c r="B4" s="4"/>
      <c r="C4" s="69" t="s">
        <v>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  <c r="AA4" s="2"/>
      <c r="AB4" s="2"/>
    </row>
    <row r="5" spans="1:30" ht="15.75" customHeight="1">
      <c r="A5" s="64" t="s">
        <v>5</v>
      </c>
      <c r="B5" s="57"/>
      <c r="C5" s="64" t="s">
        <v>6</v>
      </c>
      <c r="D5" s="56"/>
      <c r="E5" s="57"/>
      <c r="F5" s="64" t="s">
        <v>7</v>
      </c>
      <c r="G5" s="56"/>
      <c r="H5" s="56"/>
      <c r="I5" s="56"/>
      <c r="J5" s="56"/>
      <c r="K5" s="56"/>
      <c r="L5" s="56"/>
      <c r="M5" s="56"/>
      <c r="N5" s="65"/>
      <c r="O5" s="64" t="s">
        <v>8</v>
      </c>
      <c r="P5" s="56"/>
      <c r="Q5" s="56"/>
      <c r="R5" s="57"/>
      <c r="S5" s="64" t="s">
        <v>9</v>
      </c>
      <c r="T5" s="56"/>
      <c r="U5" s="56"/>
      <c r="V5" s="56"/>
      <c r="W5" s="56"/>
      <c r="X5" s="57"/>
      <c r="Y5" s="59" t="s">
        <v>121</v>
      </c>
      <c r="Z5" s="59" t="s">
        <v>122</v>
      </c>
      <c r="AA5" s="5"/>
      <c r="AB5" s="5"/>
      <c r="AC5" s="5"/>
    </row>
    <row r="6" spans="1:30" ht="15.75" customHeight="1">
      <c r="A6" s="59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17</v>
      </c>
      <c r="G6" s="59" t="s">
        <v>18</v>
      </c>
      <c r="H6" s="59" t="s">
        <v>19</v>
      </c>
      <c r="I6" s="64" t="s">
        <v>20</v>
      </c>
      <c r="J6" s="57"/>
      <c r="K6" s="63" t="s">
        <v>21</v>
      </c>
      <c r="L6" s="57"/>
      <c r="M6" s="59" t="s">
        <v>22</v>
      </c>
      <c r="N6" s="59" t="s">
        <v>23</v>
      </c>
      <c r="O6" s="59" t="s">
        <v>123</v>
      </c>
      <c r="P6" s="62" t="s">
        <v>124</v>
      </c>
      <c r="Q6" s="62" t="s">
        <v>125</v>
      </c>
      <c r="R6" s="62" t="s">
        <v>126</v>
      </c>
      <c r="S6" s="63" t="s">
        <v>28</v>
      </c>
      <c r="T6" s="57"/>
      <c r="U6" s="63" t="s">
        <v>29</v>
      </c>
      <c r="V6" s="57"/>
      <c r="W6" s="59" t="s">
        <v>127</v>
      </c>
      <c r="X6" s="62" t="s">
        <v>128</v>
      </c>
      <c r="Y6" s="60"/>
      <c r="Z6" s="60"/>
      <c r="AA6" s="5"/>
      <c r="AB6" s="5"/>
      <c r="AC6" s="5"/>
      <c r="AD6" s="5"/>
    </row>
    <row r="7" spans="1:30" ht="30">
      <c r="A7" s="61"/>
      <c r="B7" s="61"/>
      <c r="C7" s="61"/>
      <c r="D7" s="61"/>
      <c r="E7" s="61"/>
      <c r="F7" s="61"/>
      <c r="G7" s="61"/>
      <c r="H7" s="61"/>
      <c r="I7" s="6" t="s">
        <v>32</v>
      </c>
      <c r="J7" s="6" t="s">
        <v>33</v>
      </c>
      <c r="K7" s="6" t="s">
        <v>34</v>
      </c>
      <c r="L7" s="7" t="s">
        <v>35</v>
      </c>
      <c r="M7" s="61"/>
      <c r="N7" s="61"/>
      <c r="O7" s="61"/>
      <c r="P7" s="61"/>
      <c r="Q7" s="61"/>
      <c r="R7" s="61"/>
      <c r="S7" s="23" t="s">
        <v>129</v>
      </c>
      <c r="T7" s="24" t="s">
        <v>130</v>
      </c>
      <c r="U7" s="23" t="s">
        <v>87</v>
      </c>
      <c r="V7" s="24" t="s">
        <v>88</v>
      </c>
      <c r="W7" s="61"/>
      <c r="X7" s="61"/>
      <c r="Y7" s="61"/>
      <c r="Z7" s="61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2" t="s">
        <v>40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5" t="s">
        <v>41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8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8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8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8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8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8" t="s">
        <v>47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8" t="s">
        <v>48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8" t="s">
        <v>49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8" t="s">
        <v>50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8" t="s">
        <v>51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8" t="s">
        <v>52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8" t="s">
        <v>53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8" t="s">
        <v>54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8" t="s">
        <v>55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8" t="s">
        <v>56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8" t="s">
        <v>131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8" t="s">
        <v>132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8" t="s">
        <v>133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8" t="s">
        <v>134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8" t="s">
        <v>135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8" t="s">
        <v>136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8" t="s">
        <v>137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8" t="s">
        <v>138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8" t="s">
        <v>139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8" t="s">
        <v>140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8" t="s">
        <v>141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8" t="s">
        <v>142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2021-JAN</vt:lpstr>
      <vt:lpstr>2022-JUN</vt:lpstr>
      <vt:lpstr>2022-JUL</vt:lpstr>
      <vt:lpstr>2022-AGO</vt:lpstr>
      <vt:lpstr>2022-SET</vt:lpstr>
      <vt:lpstr>2022-OUT</vt:lpstr>
      <vt:lpstr>2022-NOV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2022-12-16T13:31:55Z</dcterms:modified>
</cp:coreProperties>
</file>