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0730" windowHeight="9720"/>
  </bookViews>
  <sheets>
    <sheet name="Plan1" sheetId="1" r:id="rId1"/>
    <sheet name="Plan3" sheetId="3" r:id="rId2"/>
  </sheets>
  <definedNames>
    <definedName name="_xlnm.Print_Area" localSheetId="0">Plan1!$A$1:$M$30</definedName>
  </definedNames>
  <calcPr calcId="144525"/>
</workbook>
</file>

<file path=xl/calcChain.xml><?xml version="1.0" encoding="utf-8"?>
<calcChain xmlns="http://schemas.openxmlformats.org/spreadsheetml/2006/main">
  <c r="G29" i="1" l="1"/>
  <c r="J28" i="1"/>
  <c r="I28" i="1"/>
  <c r="F28" i="1"/>
  <c r="E28" i="1"/>
  <c r="F23" i="1"/>
  <c r="J18" i="1"/>
  <c r="I18" i="1"/>
  <c r="J16" i="1"/>
  <c r="I16" i="1"/>
  <c r="G27" i="1"/>
  <c r="J26" i="1"/>
  <c r="I26" i="1"/>
  <c r="F26" i="1"/>
  <c r="E26" i="1"/>
  <c r="G21" i="1"/>
  <c r="F18" i="1"/>
  <c r="E18" i="1"/>
  <c r="E16" i="1"/>
  <c r="G19" i="1"/>
  <c r="F16" i="1"/>
  <c r="G25" i="1"/>
  <c r="J24" i="1"/>
  <c r="I24" i="1"/>
  <c r="F24" i="1"/>
  <c r="E24" i="1"/>
  <c r="E20" i="1"/>
  <c r="G23" i="1" l="1"/>
  <c r="J22" i="1"/>
  <c r="I22" i="1"/>
  <c r="F22" i="1"/>
  <c r="E22" i="1"/>
  <c r="G17" i="1" l="1"/>
  <c r="J20" i="1" l="1"/>
  <c r="I20" i="1"/>
  <c r="F20" i="1"/>
  <c r="J14" i="1"/>
  <c r="I14" i="1"/>
  <c r="F14" i="1"/>
  <c r="F30" i="1" s="1"/>
  <c r="G30" i="1" s="1"/>
  <c r="E14" i="1"/>
  <c r="E30" i="1" s="1"/>
  <c r="G15" i="1" l="1"/>
</calcChain>
</file>

<file path=xl/sharedStrings.xml><?xml version="1.0" encoding="utf-8"?>
<sst xmlns="http://schemas.openxmlformats.org/spreadsheetml/2006/main" count="72" uniqueCount="66">
  <si>
    <t>ANEXO XIX</t>
  </si>
  <si>
    <t>MODELO 1 – SECRETARIAS DE ESTADO COM ENTIDADES SUPERVISIONADAS</t>
  </si>
  <si>
    <t>Dotação</t>
  </si>
  <si>
    <t>autorizada</t>
  </si>
  <si>
    <t>(B)</t>
  </si>
  <si>
    <t>Despesa</t>
  </si>
  <si>
    <t>liquidada</t>
  </si>
  <si>
    <t>(C)</t>
  </si>
  <si>
    <t>% C/B</t>
  </si>
  <si>
    <t>(D)</t>
  </si>
  <si>
    <t>Produto</t>
  </si>
  <si>
    <t>(E)</t>
  </si>
  <si>
    <t>Meta física</t>
  </si>
  <si>
    <t>prevista (F)</t>
  </si>
  <si>
    <t>realizada (G)</t>
  </si>
  <si>
    <t>Comentários</t>
  </si>
  <si>
    <t>(H)</t>
  </si>
  <si>
    <t>Indicador do</t>
  </si>
  <si>
    <t>programa (I)</t>
  </si>
  <si>
    <t xml:space="preserve">1.1 </t>
  </si>
  <si>
    <t>2.1</t>
  </si>
  <si>
    <t>Programa/Ações/                       Subação (A)</t>
  </si>
  <si>
    <t>0075</t>
  </si>
  <si>
    <t>0000</t>
  </si>
  <si>
    <t>Aluno Matriculado</t>
  </si>
  <si>
    <t xml:space="preserve"> 2.</t>
  </si>
  <si>
    <t>UPE - UNIVERSIDADE DE PERNAMBUCO</t>
  </si>
  <si>
    <t>0078</t>
  </si>
  <si>
    <t>Conservação e adap.de Unidades de Ensino</t>
  </si>
  <si>
    <t>0094</t>
  </si>
  <si>
    <t>3.</t>
  </si>
  <si>
    <t>3.1</t>
  </si>
  <si>
    <t>0785</t>
  </si>
  <si>
    <t>Promoção da Extensão</t>
  </si>
  <si>
    <t>projeto desenvolvido</t>
  </si>
  <si>
    <t>4.</t>
  </si>
  <si>
    <t>4.1</t>
  </si>
  <si>
    <t>Promoção e Expansão do Ensino da Graduação</t>
  </si>
  <si>
    <t>aluno matriculado</t>
  </si>
  <si>
    <t>5.</t>
  </si>
  <si>
    <t>5.1</t>
  </si>
  <si>
    <t>6.1</t>
  </si>
  <si>
    <t>7.1</t>
  </si>
  <si>
    <t>4399</t>
  </si>
  <si>
    <t>Outras atividades de gestão</t>
  </si>
  <si>
    <t xml:space="preserve">OBS: </t>
  </si>
  <si>
    <t>Promoção da Pesquisa</t>
  </si>
  <si>
    <t>Pesquisa desenvolvida</t>
  </si>
  <si>
    <t>0095</t>
  </si>
  <si>
    <t>Promoção e Expansão do Ensino de Pós-graduação</t>
  </si>
  <si>
    <t>Unidade mantida</t>
  </si>
  <si>
    <t>Ação executada</t>
  </si>
  <si>
    <t>2205</t>
  </si>
  <si>
    <t>0158</t>
  </si>
  <si>
    <t>Operacionalização do acesso à rede digital Corporativa do governo-UPE</t>
  </si>
  <si>
    <t>Rede mantida</t>
  </si>
  <si>
    <t>Indicador de Programa - A SEPLAG, órgão responsável pelo Planejamento do Estado, não trabalha com indicadores por programa de governo e sim por "objetivos estratégicos, dessa forma não temos como informar o indicador do programa</t>
  </si>
  <si>
    <t>RESOLUÇÃO  TC Nº 109, de 09 DE DEZEMBRO DE 2020</t>
  </si>
  <si>
    <t>ITEM 31   -                                                                                                                               RELATÓRIO DE DESEMPENHO DA GESTÃO</t>
  </si>
  <si>
    <t>FFPNM - FACULDADE DE FORMAÇÃO DE PROFESSORES DE NAZARÉ DA MATA</t>
  </si>
  <si>
    <t>Palmares apresenta internet e ponto de voz inclusos no pacote do CMN.</t>
  </si>
  <si>
    <t>1. Número e nome do Programa na LOA*</t>
  </si>
  <si>
    <t>1585</t>
  </si>
  <si>
    <t>Pagamento de Obrigações Patronais das Unidades de Ensino ao FUNAFIN</t>
  </si>
  <si>
    <t>Ação Executada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</si>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</sst>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3" xfId="0" applyFill="1" applyBorder="1"/>
    <xf numFmtId="0" fontId="0" fillId="0" borderId="3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7" xfId="0" applyBorder="1" applyAlignment="1">
      <alignment horizontal="left" vertical="center" wrapText="1"/>
    </xf>
    <xf numFmtId="0" fontId="0" fillId="0" borderId="1" xfId="0" applyFill="1" applyBorder="1"/>
    <xf numFmtId="0" fontId="0" fillId="0" borderId="0" xfId="0" applyFill="1" applyBorder="1"/>
    <xf numFmtId="9" fontId="0" fillId="0" borderId="0" xfId="2" applyFont="1"/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4" borderId="1" xfId="0" applyFill="1" applyBorder="1"/>
    <xf numFmtId="0" fontId="0" fillId="4" borderId="2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9" fontId="0" fillId="4" borderId="0" xfId="2" applyFont="1" applyFill="1"/>
    <xf numFmtId="43" fontId="0" fillId="4" borderId="0" xfId="1" applyFont="1" applyFill="1"/>
    <xf numFmtId="0" fontId="0" fillId="3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3" fontId="2" fillId="3" borderId="3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43" fontId="2" fillId="5" borderId="1" xfId="1" applyFont="1" applyFill="1" applyBorder="1" applyAlignment="1">
      <alignment horizontal="center" vertical="center"/>
    </xf>
    <xf numFmtId="10" fontId="0" fillId="5" borderId="3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43" fontId="0" fillId="5" borderId="1" xfId="1" applyFont="1" applyFill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6" borderId="20" xfId="0" applyNumberFormat="1" applyFont="1" applyFill="1" applyBorder="1" applyAlignment="1">
      <alignment vertical="center"/>
    </xf>
    <xf numFmtId="4" fontId="4" fillId="6" borderId="20" xfId="0" applyNumberFormat="1" applyFont="1" applyFill="1" applyBorder="1" applyAlignment="1">
      <alignment horizontal="center" vertical="center"/>
    </xf>
    <xf numFmtId="3" fontId="4" fillId="6" borderId="20" xfId="0" applyNumberFormat="1" applyFont="1" applyFill="1" applyBorder="1" applyAlignment="1">
      <alignment horizontal="center" vertical="center" wrapText="1"/>
    </xf>
    <xf numFmtId="0" fontId="8" fillId="6" borderId="20" xfId="0" applyNumberFormat="1" applyFont="1" applyFill="1" applyBorder="1" applyAlignment="1">
      <alignment horizontal="left" vertical="center" wrapText="1"/>
    </xf>
    <xf numFmtId="3" fontId="4" fillId="6" borderId="2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4" fillId="6" borderId="18" xfId="0" applyNumberFormat="1" applyFont="1" applyFill="1" applyBorder="1" applyAlignment="1">
      <alignment horizontal="center" vertical="center"/>
    </xf>
    <xf numFmtId="49" fontId="4" fillId="6" borderId="19" xfId="0" applyNumberFormat="1" applyFont="1" applyFill="1" applyBorder="1" applyAlignment="1">
      <alignment horizontal="center" vertical="center"/>
    </xf>
    <xf numFmtId="49" fontId="4" fillId="6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7">
    <cellStyle name="Normal" xfId="0" builtinId="0"/>
    <cellStyle name="Normal 2" xfId="3"/>
    <cellStyle name="Porcentagem" xfId="2" builtinId="5"/>
    <cellStyle name="Separador de milhares 2" xfId="4"/>
    <cellStyle name="Separador de milhares 2 2" xfId="5"/>
    <cellStyle name="Separador de milhares 2 2 2" xfId="6"/>
    <cellStyle name="Vírgula" xfId="1" builtinId="3"/>
  </cellStyles>
  <dxfs count="0"/>
  <tableStyles count="1" defaultTableStyle="TableStyleMedium9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57150</xdr:rowOff>
    </xdr:from>
    <xdr:to>
      <xdr:col>1</xdr:col>
      <xdr:colOff>657225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47650"/>
          <a:ext cx="990600" cy="704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tabSelected="1" workbookViewId="0">
      <selection activeCell="K17" sqref="K17"/>
    </sheetView>
  </sheetViews>
  <sheetFormatPr defaultRowHeight="15" x14ac:dyDescent="0.25"/>
  <cols>
    <col min="1" max="1" width="6.28515625" customWidth="1"/>
    <col min="2" max="2" width="10.5703125" customWidth="1"/>
    <col min="3" max="3" width="6.7109375" customWidth="1"/>
    <col min="4" max="4" width="26.140625" style="34" customWidth="1"/>
    <col min="5" max="5" width="15" customWidth="1"/>
    <col min="6" max="6" width="13.28515625" bestFit="1" customWidth="1"/>
    <col min="7" max="7" width="10.5703125" customWidth="1"/>
    <col min="8" max="8" width="12.7109375" style="26" customWidth="1"/>
    <col min="9" max="9" width="13.7109375" customWidth="1"/>
    <col min="10" max="10" width="12.28515625" customWidth="1"/>
    <col min="11" max="11" width="28.42578125" customWidth="1"/>
    <col min="12" max="12" width="14.85546875" customWidth="1"/>
    <col min="13" max="13" width="0.28515625" hidden="1" customWidth="1"/>
    <col min="15" max="15" width="10.5703125" bestFit="1" customWidth="1"/>
    <col min="16" max="16" width="13" customWidth="1"/>
    <col min="18" max="18" width="13.140625" customWidth="1"/>
  </cols>
  <sheetData>
    <row r="2" spans="1:18" x14ac:dyDescent="0.25">
      <c r="D2" s="90" t="s">
        <v>26</v>
      </c>
      <c r="E2" s="90"/>
      <c r="F2" s="90"/>
      <c r="G2" s="90"/>
      <c r="H2" s="90"/>
      <c r="I2" s="90"/>
    </row>
    <row r="3" spans="1:18" x14ac:dyDescent="0.25">
      <c r="D3" s="90" t="s">
        <v>59</v>
      </c>
      <c r="E3" s="90"/>
      <c r="F3" s="90"/>
      <c r="G3" s="90"/>
      <c r="H3" s="90"/>
      <c r="I3" s="90"/>
    </row>
    <row r="5" spans="1:18" s="54" customFormat="1" x14ac:dyDescent="0.25">
      <c r="D5" s="80" t="s">
        <v>57</v>
      </c>
      <c r="E5" s="80"/>
      <c r="F5" s="80"/>
      <c r="G5" s="80"/>
      <c r="H5" s="26"/>
    </row>
    <row r="6" spans="1:18" x14ac:dyDescent="0.25">
      <c r="A6" s="91" t="s">
        <v>0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8" x14ac:dyDescent="0.25">
      <c r="A7" s="91" t="s">
        <v>58</v>
      </c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8" x14ac:dyDescent="0.25">
      <c r="A8" s="1"/>
      <c r="B8" s="1"/>
      <c r="C8" s="1"/>
      <c r="E8" s="1"/>
      <c r="F8" s="1"/>
      <c r="G8" s="1"/>
      <c r="I8" s="1"/>
      <c r="J8" s="1"/>
      <c r="K8" s="1"/>
    </row>
    <row r="9" spans="1:18" x14ac:dyDescent="0.25">
      <c r="A9" t="s">
        <v>1</v>
      </c>
    </row>
    <row r="10" spans="1:18" ht="15" customHeight="1" x14ac:dyDescent="0.25">
      <c r="A10" s="81" t="s">
        <v>21</v>
      </c>
      <c r="B10" s="82"/>
      <c r="C10" s="82"/>
      <c r="D10" s="83"/>
      <c r="E10" s="5" t="s">
        <v>2</v>
      </c>
      <c r="F10" s="5" t="s">
        <v>5</v>
      </c>
      <c r="G10" s="5" t="s">
        <v>8</v>
      </c>
      <c r="H10" s="27" t="s">
        <v>10</v>
      </c>
      <c r="I10" s="5" t="s">
        <v>12</v>
      </c>
      <c r="J10" s="5" t="s">
        <v>12</v>
      </c>
      <c r="K10" s="5" t="s">
        <v>15</v>
      </c>
      <c r="L10" s="5" t="s">
        <v>17</v>
      </c>
      <c r="M10" s="2"/>
      <c r="O10" s="23"/>
      <c r="P10" s="23"/>
      <c r="Q10" s="23"/>
      <c r="R10" s="23"/>
    </row>
    <row r="11" spans="1:18" x14ac:dyDescent="0.25">
      <c r="A11" s="84"/>
      <c r="B11" s="85"/>
      <c r="C11" s="85"/>
      <c r="D11" s="86"/>
      <c r="E11" s="6" t="s">
        <v>3</v>
      </c>
      <c r="F11" s="6" t="s">
        <v>6</v>
      </c>
      <c r="G11" s="6" t="s">
        <v>9</v>
      </c>
      <c r="H11" s="28" t="s">
        <v>11</v>
      </c>
      <c r="I11" s="6" t="s">
        <v>13</v>
      </c>
      <c r="J11" s="6" t="s">
        <v>14</v>
      </c>
      <c r="K11" s="6" t="s">
        <v>16</v>
      </c>
      <c r="L11" s="6" t="s">
        <v>18</v>
      </c>
      <c r="M11" s="2"/>
      <c r="O11" s="23"/>
      <c r="P11" s="24"/>
      <c r="Q11" s="23"/>
      <c r="R11" s="25"/>
    </row>
    <row r="12" spans="1:18" x14ac:dyDescent="0.25">
      <c r="A12" s="87"/>
      <c r="B12" s="88"/>
      <c r="C12" s="88"/>
      <c r="D12" s="89"/>
      <c r="E12" s="6" t="s">
        <v>4</v>
      </c>
      <c r="F12" s="6" t="s">
        <v>7</v>
      </c>
      <c r="G12" s="6"/>
      <c r="H12" s="28"/>
      <c r="I12" s="6"/>
      <c r="J12" s="6"/>
      <c r="K12" s="6"/>
      <c r="L12" s="6"/>
      <c r="M12" s="2"/>
      <c r="O12" s="23"/>
      <c r="P12" s="24"/>
      <c r="Q12" s="23"/>
      <c r="R12" s="25"/>
    </row>
    <row r="13" spans="1:18" x14ac:dyDescent="0.25">
      <c r="A13" s="7" t="s">
        <v>61</v>
      </c>
      <c r="B13" s="8"/>
      <c r="C13" s="8"/>
      <c r="D13" s="35"/>
      <c r="E13" s="9"/>
      <c r="F13" s="9"/>
      <c r="G13" s="9"/>
      <c r="H13" s="29"/>
      <c r="I13" s="9"/>
      <c r="J13" s="9"/>
      <c r="K13" s="9"/>
      <c r="L13" s="9"/>
      <c r="O13" s="23"/>
      <c r="P13" s="24"/>
      <c r="Q13" s="23"/>
      <c r="R13" s="25"/>
    </row>
    <row r="14" spans="1:18" x14ac:dyDescent="0.25">
      <c r="A14" s="10"/>
      <c r="B14" s="11"/>
      <c r="C14" s="11"/>
      <c r="D14" s="36"/>
      <c r="E14" s="51">
        <f>E15</f>
        <v>175116.25</v>
      </c>
      <c r="F14" s="51">
        <f>F15</f>
        <v>165605</v>
      </c>
      <c r="G14" s="45"/>
      <c r="H14" s="30"/>
      <c r="I14" s="45">
        <f>I15</f>
        <v>2</v>
      </c>
      <c r="J14" s="45">
        <f>J15</f>
        <v>2</v>
      </c>
      <c r="K14" s="12"/>
      <c r="L14" s="12"/>
    </row>
    <row r="15" spans="1:18" ht="30" x14ac:dyDescent="0.25">
      <c r="A15" s="13" t="s">
        <v>19</v>
      </c>
      <c r="B15" s="14" t="s">
        <v>27</v>
      </c>
      <c r="C15" s="15" t="s">
        <v>23</v>
      </c>
      <c r="D15" s="19" t="s">
        <v>28</v>
      </c>
      <c r="E15" s="65">
        <v>175116.25</v>
      </c>
      <c r="F15" s="65">
        <v>165605</v>
      </c>
      <c r="G15" s="16">
        <f>F15/E15</f>
        <v>0.9456860799611686</v>
      </c>
      <c r="H15" s="31" t="s">
        <v>50</v>
      </c>
      <c r="I15" s="46">
        <v>2</v>
      </c>
      <c r="J15" s="46">
        <v>2</v>
      </c>
      <c r="K15" s="13"/>
      <c r="L15" s="13"/>
    </row>
    <row r="16" spans="1:18" x14ac:dyDescent="0.25">
      <c r="A16" s="56" t="s">
        <v>25</v>
      </c>
      <c r="B16" s="57"/>
      <c r="C16" s="57"/>
      <c r="D16" s="58"/>
      <c r="E16" s="59">
        <f>E17</f>
        <v>64000</v>
      </c>
      <c r="F16" s="59">
        <f>F17</f>
        <v>63999.12</v>
      </c>
      <c r="G16" s="60"/>
      <c r="H16" s="61"/>
      <c r="I16" s="56">
        <f>I17</f>
        <v>1875</v>
      </c>
      <c r="J16" s="56">
        <f>J17</f>
        <v>2073</v>
      </c>
      <c r="K16" s="62"/>
      <c r="L16" s="62"/>
    </row>
    <row r="17" spans="1:16" ht="30" x14ac:dyDescent="0.25">
      <c r="A17" s="3" t="s">
        <v>20</v>
      </c>
      <c r="B17" s="49" t="s">
        <v>22</v>
      </c>
      <c r="C17" s="49" t="s">
        <v>23</v>
      </c>
      <c r="D17" s="37" t="s">
        <v>37</v>
      </c>
      <c r="E17" s="66">
        <v>64000</v>
      </c>
      <c r="F17" s="66">
        <v>63999.12</v>
      </c>
      <c r="G17" s="16">
        <f t="shared" ref="G17" si="0">F17/E17</f>
        <v>0.99998625000000008</v>
      </c>
      <c r="H17" s="32" t="s">
        <v>38</v>
      </c>
      <c r="I17" s="3">
        <v>1875</v>
      </c>
      <c r="J17" s="3">
        <v>2073</v>
      </c>
      <c r="K17" s="20"/>
      <c r="L17" s="20"/>
      <c r="O17" s="22"/>
    </row>
    <row r="18" spans="1:16" x14ac:dyDescent="0.25">
      <c r="A18" s="56" t="s">
        <v>30</v>
      </c>
      <c r="B18" s="57"/>
      <c r="C18" s="57"/>
      <c r="D18" s="58"/>
      <c r="E18" s="59">
        <f>E19</f>
        <v>16800</v>
      </c>
      <c r="F18" s="59">
        <f>F19</f>
        <v>16800</v>
      </c>
      <c r="G18" s="56"/>
      <c r="H18" s="61"/>
      <c r="I18" s="56">
        <f>I19</f>
        <v>65</v>
      </c>
      <c r="J18" s="56">
        <f>J19</f>
        <v>15</v>
      </c>
      <c r="K18" s="62"/>
      <c r="L18" s="62"/>
      <c r="O18" s="22"/>
      <c r="P18" s="24"/>
    </row>
    <row r="19" spans="1:16" s="42" customFormat="1" ht="63.75" customHeight="1" x14ac:dyDescent="0.25">
      <c r="A19" s="3" t="s">
        <v>31</v>
      </c>
      <c r="B19" s="50" t="s">
        <v>29</v>
      </c>
      <c r="C19" s="50" t="s">
        <v>23</v>
      </c>
      <c r="D19" s="40" t="s">
        <v>46</v>
      </c>
      <c r="E19" s="66">
        <v>16800</v>
      </c>
      <c r="F19" s="66">
        <v>16800</v>
      </c>
      <c r="G19" s="52">
        <f>F19/E19</f>
        <v>1</v>
      </c>
      <c r="H19" s="41" t="s">
        <v>47</v>
      </c>
      <c r="I19" s="48">
        <v>65</v>
      </c>
      <c r="J19" s="48">
        <v>15</v>
      </c>
      <c r="K19" s="53"/>
      <c r="L19" s="39"/>
      <c r="O19" s="43"/>
      <c r="P19" s="44"/>
    </row>
    <row r="20" spans="1:16" x14ac:dyDescent="0.25">
      <c r="A20" s="56" t="s">
        <v>35</v>
      </c>
      <c r="B20" s="57"/>
      <c r="C20" s="57"/>
      <c r="D20" s="58"/>
      <c r="E20" s="63">
        <f>E21</f>
        <v>14400</v>
      </c>
      <c r="F20" s="63">
        <f>F21</f>
        <v>14400</v>
      </c>
      <c r="G20" s="64"/>
      <c r="H20" s="61"/>
      <c r="I20" s="56">
        <f>I21</f>
        <v>35</v>
      </c>
      <c r="J20" s="56">
        <f>J21</f>
        <v>20</v>
      </c>
      <c r="K20" s="62"/>
      <c r="L20" s="62"/>
    </row>
    <row r="21" spans="1:16" ht="34.5" customHeight="1" x14ac:dyDescent="0.25">
      <c r="A21" s="3" t="s">
        <v>36</v>
      </c>
      <c r="B21" s="17" t="s">
        <v>32</v>
      </c>
      <c r="C21" s="17" t="s">
        <v>23</v>
      </c>
      <c r="D21" s="38" t="s">
        <v>33</v>
      </c>
      <c r="E21" s="65">
        <v>14400</v>
      </c>
      <c r="F21" s="65">
        <v>14400</v>
      </c>
      <c r="G21" s="52">
        <f t="shared" ref="G21" si="1">F21/E21</f>
        <v>1</v>
      </c>
      <c r="H21" s="33" t="s">
        <v>34</v>
      </c>
      <c r="I21" s="74">
        <v>35</v>
      </c>
      <c r="J21" s="75">
        <v>20</v>
      </c>
      <c r="K21" s="18"/>
      <c r="L21" s="4"/>
    </row>
    <row r="22" spans="1:16" x14ac:dyDescent="0.25">
      <c r="A22" s="56" t="s">
        <v>39</v>
      </c>
      <c r="B22" s="57"/>
      <c r="C22" s="57"/>
      <c r="D22" s="58"/>
      <c r="E22" s="59">
        <f>E23</f>
        <v>859072.91</v>
      </c>
      <c r="F22" s="59">
        <f>F23</f>
        <v>778086.83000000007</v>
      </c>
      <c r="G22" s="56"/>
      <c r="H22" s="61"/>
      <c r="I22" s="56">
        <f>I23</f>
        <v>2</v>
      </c>
      <c r="J22" s="56">
        <f>J23</f>
        <v>2</v>
      </c>
      <c r="K22" s="62"/>
      <c r="L22" s="62"/>
    </row>
    <row r="23" spans="1:16" ht="30" customHeight="1" x14ac:dyDescent="0.25">
      <c r="A23" s="3" t="s">
        <v>40</v>
      </c>
      <c r="B23" s="17" t="s">
        <v>43</v>
      </c>
      <c r="C23" s="17" t="s">
        <v>23</v>
      </c>
      <c r="D23" s="38" t="s">
        <v>44</v>
      </c>
      <c r="E23" s="68">
        <v>859072.91</v>
      </c>
      <c r="F23" s="68">
        <f>773564.51+3256.18+1266.14</f>
        <v>778086.83000000007</v>
      </c>
      <c r="G23" s="52">
        <f>F23/E23</f>
        <v>0.90572851377655483</v>
      </c>
      <c r="H23" s="33" t="s">
        <v>51</v>
      </c>
      <c r="I23" s="47">
        <v>2</v>
      </c>
      <c r="J23" s="3">
        <v>2</v>
      </c>
      <c r="K23" s="4"/>
      <c r="L23" s="4"/>
    </row>
    <row r="24" spans="1:16" s="23" customFormat="1" ht="30" customHeight="1" x14ac:dyDescent="0.25">
      <c r="A24" s="56">
        <v>6</v>
      </c>
      <c r="B24" s="57"/>
      <c r="C24" s="57"/>
      <c r="D24" s="58"/>
      <c r="E24" s="59">
        <f>E25</f>
        <v>1410</v>
      </c>
      <c r="F24" s="59">
        <f>F25</f>
        <v>1410</v>
      </c>
      <c r="G24" s="56"/>
      <c r="H24" s="61"/>
      <c r="I24" s="56">
        <f>I25</f>
        <v>254</v>
      </c>
      <c r="J24" s="56">
        <f>J25</f>
        <v>276</v>
      </c>
      <c r="K24" s="62"/>
      <c r="L24" s="62"/>
    </row>
    <row r="25" spans="1:16" s="23" customFormat="1" ht="49.5" customHeight="1" x14ac:dyDescent="0.25">
      <c r="A25" s="3" t="s">
        <v>41</v>
      </c>
      <c r="B25" s="17" t="s">
        <v>48</v>
      </c>
      <c r="C25" s="17" t="s">
        <v>23</v>
      </c>
      <c r="D25" s="38" t="s">
        <v>49</v>
      </c>
      <c r="E25" s="67">
        <v>1410</v>
      </c>
      <c r="F25" s="67">
        <v>1410</v>
      </c>
      <c r="G25" s="52">
        <f>F25/E25</f>
        <v>1</v>
      </c>
      <c r="H25" s="33" t="s">
        <v>24</v>
      </c>
      <c r="I25" s="47">
        <v>254</v>
      </c>
      <c r="J25" s="47">
        <v>276</v>
      </c>
      <c r="K25" s="53"/>
      <c r="L25" s="4"/>
    </row>
    <row r="26" spans="1:16" s="23" customFormat="1" ht="30" customHeight="1" x14ac:dyDescent="0.25">
      <c r="A26" s="56">
        <v>7</v>
      </c>
      <c r="B26" s="57"/>
      <c r="C26" s="57"/>
      <c r="D26" s="58"/>
      <c r="E26" s="59">
        <f>E27</f>
        <v>29233.07</v>
      </c>
      <c r="F26" s="59">
        <f>F27</f>
        <v>24345.81</v>
      </c>
      <c r="G26" s="56"/>
      <c r="H26" s="61"/>
      <c r="I26" s="56">
        <f>I27</f>
        <v>2</v>
      </c>
      <c r="J26" s="56">
        <f>J27</f>
        <v>2</v>
      </c>
      <c r="K26" s="62"/>
      <c r="L26" s="62"/>
    </row>
    <row r="27" spans="1:16" s="23" customFormat="1" ht="49.5" customHeight="1" x14ac:dyDescent="0.25">
      <c r="A27" s="3" t="s">
        <v>42</v>
      </c>
      <c r="B27" s="17" t="s">
        <v>52</v>
      </c>
      <c r="C27" s="17" t="s">
        <v>53</v>
      </c>
      <c r="D27" s="38" t="s">
        <v>54</v>
      </c>
      <c r="E27" s="67">
        <v>29233.07</v>
      </c>
      <c r="F27" s="67">
        <v>24345.81</v>
      </c>
      <c r="G27" s="52">
        <f>F27/E27</f>
        <v>0.83281742218658528</v>
      </c>
      <c r="H27" s="33" t="s">
        <v>55</v>
      </c>
      <c r="I27" s="47">
        <v>2</v>
      </c>
      <c r="J27" s="3">
        <v>2</v>
      </c>
      <c r="K27" s="53" t="s">
        <v>60</v>
      </c>
      <c r="L27" s="4"/>
    </row>
    <row r="28" spans="1:16" s="55" customFormat="1" ht="30" customHeight="1" x14ac:dyDescent="0.25">
      <c r="A28" s="56">
        <v>8</v>
      </c>
      <c r="B28" s="57"/>
      <c r="C28" s="57"/>
      <c r="D28" s="58"/>
      <c r="E28" s="59">
        <f>E29</f>
        <v>3013</v>
      </c>
      <c r="F28" s="59">
        <f>F29</f>
        <v>2117.34</v>
      </c>
      <c r="G28" s="56"/>
      <c r="H28" s="61"/>
      <c r="I28" s="56">
        <f>I29</f>
        <v>1</v>
      </c>
      <c r="J28" s="56">
        <f>J29</f>
        <v>1</v>
      </c>
      <c r="K28" s="62"/>
      <c r="L28" s="62"/>
    </row>
    <row r="29" spans="1:16" s="55" customFormat="1" ht="49.5" customHeight="1" thickBot="1" x14ac:dyDescent="0.3">
      <c r="A29" s="3">
        <v>8.1</v>
      </c>
      <c r="B29" s="17" t="s">
        <v>62</v>
      </c>
      <c r="C29" s="17"/>
      <c r="D29" s="38" t="s">
        <v>63</v>
      </c>
      <c r="E29" s="68">
        <v>3013</v>
      </c>
      <c r="F29" s="68">
        <v>2117.34</v>
      </c>
      <c r="G29" s="52">
        <f>F29/E29</f>
        <v>0.70273481579820785</v>
      </c>
      <c r="H29" s="33" t="s">
        <v>64</v>
      </c>
      <c r="I29" s="47">
        <v>1</v>
      </c>
      <c r="J29" s="3">
        <v>1</v>
      </c>
      <c r="K29" s="53"/>
      <c r="L29" s="4"/>
    </row>
    <row r="30" spans="1:16" ht="21.75" customHeight="1" thickBot="1" x14ac:dyDescent="0.3">
      <c r="A30" s="77" t="s">
        <v>65</v>
      </c>
      <c r="B30" s="78"/>
      <c r="C30" s="78"/>
      <c r="D30" s="79"/>
      <c r="E30" s="69">
        <f>E14+E16+E18+E20+E22+E24+E26+E28</f>
        <v>1163045.2300000002</v>
      </c>
      <c r="F30" s="69">
        <f>F14+F16+F18+F20+F22+F24+F26+F28</f>
        <v>1066764.1000000001</v>
      </c>
      <c r="G30" s="70">
        <f t="shared" ref="G30" si="2">F30*100/E30</f>
        <v>91.721634935900127</v>
      </c>
      <c r="H30" s="71"/>
      <c r="I30" s="69"/>
      <c r="J30" s="69"/>
      <c r="K30" s="72"/>
      <c r="L30" s="73"/>
    </row>
    <row r="32" spans="1:16" s="55" customFormat="1" x14ac:dyDescent="0.25">
      <c r="A32" s="21" t="s">
        <v>45</v>
      </c>
      <c r="B32" s="76" t="s">
        <v>56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P32" s="55">
        <v>39</v>
      </c>
    </row>
    <row r="33" spans="1:16" s="55" customFormat="1" x14ac:dyDescent="0.25">
      <c r="A33" s="21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P33" s="55">
        <v>19</v>
      </c>
    </row>
  </sheetData>
  <mergeCells count="8">
    <mergeCell ref="B32:M33"/>
    <mergeCell ref="A30:D30"/>
    <mergeCell ref="D5:G5"/>
    <mergeCell ref="A10:D12"/>
    <mergeCell ref="D2:I2"/>
    <mergeCell ref="D3:I3"/>
    <mergeCell ref="A6:K6"/>
    <mergeCell ref="A7:K7"/>
  </mergeCells>
  <pageMargins left="0" right="0" top="0" bottom="0" header="0" footer="0"/>
  <pageSetup paperSize="9" scale="7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Plan3</vt:lpstr>
      <vt:lpstr>Plan1!Area_de_impressao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Gecilvane Rocha</dc:creator>
  <cp:lastModifiedBy>Ednaldo Vasconcelos</cp:lastModifiedBy>
  <cp:lastPrinted>2019-03-21T17:03:53Z</cp:lastPrinted>
  <dcterms:created xsi:type="dcterms:W3CDTF">2017-03-03T16:22:00Z</dcterms:created>
  <dcterms:modified xsi:type="dcterms:W3CDTF">2021-04-01T12:21:12Z</dcterms:modified>
</cp:coreProperties>
</file>