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tabRatio="336"/>
  </bookViews>
  <sheets>
    <sheet name="2019" sheetId="2" r:id="rId1"/>
  </sheets>
  <definedNames>
    <definedName name="_xlnm._FilterDatabase" localSheetId="0" hidden="1">'2019'!$A$11:$W$25</definedName>
    <definedName name="_xlnm.Print_Area" localSheetId="0">'2019'!$A$1:$W$30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1" i="2" l="1"/>
  <c r="O17" i="2"/>
  <c r="R14" i="2"/>
  <c r="R13" i="2"/>
  <c r="U15" i="2"/>
  <c r="U23" i="2"/>
  <c r="U24" i="2" l="1"/>
  <c r="P23" i="2"/>
  <c r="V23" i="2"/>
  <c r="T23" i="2"/>
  <c r="S23" i="2"/>
  <c r="R23" i="2"/>
  <c r="O23" i="2"/>
  <c r="O24" i="2" s="1"/>
  <c r="L23" i="2"/>
  <c r="F23" i="2"/>
  <c r="E23" i="2"/>
  <c r="V15" i="2"/>
  <c r="T15" i="2"/>
  <c r="S15" i="2"/>
  <c r="R15" i="2"/>
  <c r="L15" i="2"/>
  <c r="F15" i="2"/>
  <c r="E15" i="2"/>
  <c r="T24" i="2" l="1"/>
  <c r="S24" i="2"/>
  <c r="R24" i="2"/>
  <c r="L24" i="2"/>
  <c r="F24" i="2"/>
  <c r="V24" i="2"/>
  <c r="E24" i="2"/>
  <c r="P24" i="2"/>
</calcChain>
</file>

<file path=xl/sharedStrings.xml><?xml version="1.0" encoding="utf-8"?>
<sst xmlns="http://schemas.openxmlformats.org/spreadsheetml/2006/main" count="145" uniqueCount="108">
  <si>
    <t>OBRA OU SERVIÇO</t>
  </si>
  <si>
    <t>DESPESAS NO EXERCICIO</t>
  </si>
  <si>
    <t>Contrato</t>
  </si>
  <si>
    <t>Aditivo</t>
  </si>
  <si>
    <t>Contratado</t>
  </si>
  <si>
    <t>ESTADO DE PERNAMBUCO</t>
  </si>
  <si>
    <t>TRIBUNAL DE CONTAS</t>
  </si>
  <si>
    <t>MAPA DEMONSTRATIVO DE OBRAS E SERVIÇOS DE ENGENHARIA REALIZADAS NO EXERCÍCIO</t>
  </si>
  <si>
    <t>UNIDADE ORÇAMENTÁRIA: 406 - UNIVERSIDADE DE PERNAMBUDO - UPE</t>
  </si>
  <si>
    <t>UNIDADE GESTORA: 440702 - FESP/UPE</t>
  </si>
  <si>
    <t>Modalidade/ Nº Licitação</t>
  </si>
  <si>
    <t>Identificação da Obra Serviço ou Aquisição</t>
  </si>
  <si>
    <t>Conce dente</t>
  </si>
  <si>
    <t>Contra partida   (R$)</t>
  </si>
  <si>
    <t>CNPJ/CPF</t>
  </si>
  <si>
    <t>Razão Social</t>
  </si>
  <si>
    <t>Data Inicio</t>
  </si>
  <si>
    <t>Prazo</t>
  </si>
  <si>
    <t>Valor Contratado (R$)</t>
  </si>
  <si>
    <t>Prazo Aditado</t>
  </si>
  <si>
    <t xml:space="preserve">Valor Aditado Acumulado (R$) </t>
  </si>
  <si>
    <t>Natureza da Despesa</t>
  </si>
  <si>
    <t>Valor Medido Acumulado</t>
  </si>
  <si>
    <t>Valor Pago Acumulado no Periodo (R$)</t>
  </si>
  <si>
    <t>Valor Pago Acumulado na Obra ou Serviço (R$)</t>
  </si>
  <si>
    <t>Situação</t>
  </si>
  <si>
    <t>Valor Pago Acumulado no Exercicio (R$)</t>
  </si>
  <si>
    <t>TOTAL CONVÊNIO</t>
  </si>
  <si>
    <t>TOTAL OUTROS RECURSOS</t>
  </si>
  <si>
    <t>TOTAL GERAL</t>
  </si>
  <si>
    <t>4.4.90.51</t>
  </si>
  <si>
    <t>FNDE</t>
  </si>
  <si>
    <t>Reajuste (R$)</t>
  </si>
  <si>
    <t>Convênio</t>
  </si>
  <si>
    <t>Em Andamento</t>
  </si>
  <si>
    <t>Repasse+ Aplicação Financeira (R$)</t>
  </si>
  <si>
    <t>782788/2013</t>
  </si>
  <si>
    <t>Nº /Ano</t>
  </si>
  <si>
    <t>Nº/Ano</t>
  </si>
  <si>
    <t xml:space="preserve">Data Conclusão / Parali zação </t>
  </si>
  <si>
    <t>Valores durante execução do contrato</t>
  </si>
  <si>
    <t>3.3.90.39</t>
  </si>
  <si>
    <t>02.566.653/0001-68</t>
  </si>
  <si>
    <t>Empresa Geral de Construções Ltda.</t>
  </si>
  <si>
    <t>12 meses</t>
  </si>
  <si>
    <t>008/2019</t>
  </si>
  <si>
    <t>Tomada de Preços Nº 01/2019</t>
  </si>
  <si>
    <t>Tomada de Preços Nº 02/2019</t>
  </si>
  <si>
    <t>Construção da Coberta da Quadra Poliesportiva do Campus da UPE em Nazare da Mata</t>
  </si>
  <si>
    <t>815209/2014</t>
  </si>
  <si>
    <t>21.921.643/0001-48</t>
  </si>
  <si>
    <t>José Arthur Araujo e Silva EIRELI (CLS, Construções, Locações e Serviços)</t>
  </si>
  <si>
    <t>034/2019</t>
  </si>
  <si>
    <t>6 meses</t>
  </si>
  <si>
    <t>Tomada de Preços Nº 03/2019</t>
  </si>
  <si>
    <t>Implantação de 72 Metros de Rampas e Aquisição de um Elevador no Campus Garanhuns</t>
  </si>
  <si>
    <t>815207/2014</t>
  </si>
  <si>
    <t>AHIH Serviços de Engenharia e Consultoria EIRELI - ME</t>
  </si>
  <si>
    <t>19389810/0001-00</t>
  </si>
  <si>
    <t>036/2019</t>
  </si>
  <si>
    <t>5 meses</t>
  </si>
  <si>
    <t>Acessibilidade da Faculdade de Ciências Medicas de Pernambuco - FCM</t>
  </si>
  <si>
    <t>24.118.265/0001-57</t>
  </si>
  <si>
    <t>Alt's Serviços de Construções EIRELI EPP</t>
  </si>
  <si>
    <t>24/2019</t>
  </si>
  <si>
    <t>Tomada de Preço Nº 04/2019</t>
  </si>
  <si>
    <t>Remanescente  da Construção do Bloco Padrão "B" Pilotis + Tres Pavimentos de Salas de Aula e Laboratorios no Campus da UPE em Garanhuns</t>
  </si>
  <si>
    <t>-</t>
  </si>
  <si>
    <t>Valor Pago Acumulado na Obra ou Serviço ao Credor (R$)</t>
  </si>
  <si>
    <t>Recursos do Tesouro Estadual</t>
  </si>
  <si>
    <t>ITEM 32 - MAPA DEMONSTRATIVO DE OBRAS E SERVIÇOS DE ENGENHARIA</t>
  </si>
  <si>
    <t>Dispensa  Licitação  nº 73/2019</t>
  </si>
  <si>
    <t>Andrade Pontes Engenharia</t>
  </si>
  <si>
    <t>09.053.050/0001-01</t>
  </si>
  <si>
    <t>02/2020</t>
  </si>
  <si>
    <t>60 dias</t>
  </si>
  <si>
    <t>Tomada de Preço Nº 05/2019</t>
  </si>
  <si>
    <t>Tomada de Preço Nº 06/2019</t>
  </si>
  <si>
    <t>Tomada de Preço Nº 08/2019</t>
  </si>
  <si>
    <t xml:space="preserve">Carta Convite Nº 02/2019 </t>
  </si>
  <si>
    <t xml:space="preserve">Carta Convite Nº 03/2019 </t>
  </si>
  <si>
    <t>Projetos Executivos de Incendio</t>
  </si>
  <si>
    <t>Obra de Transferência da FOP para o ITEP</t>
  </si>
  <si>
    <t>Clinica Odontologica FOP/HUOC</t>
  </si>
  <si>
    <t>Acessibilidade de ICB</t>
  </si>
  <si>
    <t>Construção do 2º e 3º Pavimentos do Edificio Anexo ao PROCAPE</t>
  </si>
  <si>
    <t>Projetos de Media e Baixa Tensão e iluminação publica  Campus Santo Amaro</t>
  </si>
  <si>
    <t>13.392.132/0001-58</t>
  </si>
  <si>
    <t>CRX</t>
  </si>
  <si>
    <t>27907882/0001-20</t>
  </si>
  <si>
    <t>INFINIT Engenharia e Projetos Ltda.</t>
  </si>
  <si>
    <t>43/2019</t>
  </si>
  <si>
    <t>03/2020</t>
  </si>
  <si>
    <t>44/2019</t>
  </si>
  <si>
    <t>15/2019</t>
  </si>
  <si>
    <t>16/2019</t>
  </si>
  <si>
    <t>180 dias</t>
  </si>
  <si>
    <t>Paralisada devido ao não repasse do convênio</t>
  </si>
  <si>
    <t>116 dias</t>
  </si>
  <si>
    <t>4 meses</t>
  </si>
  <si>
    <t>Em andamento</t>
  </si>
  <si>
    <t>120   dias</t>
  </si>
  <si>
    <t>120  dias</t>
  </si>
  <si>
    <t>240  dias</t>
  </si>
  <si>
    <t>360  dias</t>
  </si>
  <si>
    <t>206 dias</t>
  </si>
  <si>
    <t>143 dias</t>
  </si>
  <si>
    <t>Janeiro a Dezembro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</si>
</sst>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5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3" fontId="12" fillId="0" borderId="0" xfId="1" applyFont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right" vertical="center" wrapText="1"/>
    </xf>
    <xf numFmtId="164" fontId="7" fillId="3" borderId="1" xfId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vertical="center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17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10" xfId="1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4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0" xfId="1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164" fontId="12" fillId="0" borderId="10" xfId="0" applyNumberFormat="1" applyFont="1" applyFill="1" applyBorder="1" applyAlignment="1">
      <alignment horizontal="right" vertical="center" wrapText="1"/>
    </xf>
    <xf numFmtId="43" fontId="11" fillId="0" borderId="10" xfId="0" applyNumberFormat="1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vertical="center" wrapText="1"/>
    </xf>
    <xf numFmtId="164" fontId="11" fillId="0" borderId="10" xfId="0" applyNumberFormat="1" applyFont="1" applyFill="1" applyBorder="1" applyAlignment="1">
      <alignment vertical="center" wrapText="1"/>
    </xf>
    <xf numFmtId="14" fontId="11" fillId="0" borderId="10" xfId="0" applyNumberFormat="1" applyFont="1" applyFill="1" applyBorder="1" applyAlignment="1" applyProtection="1">
      <alignment vertical="center" wrapText="1"/>
      <protection locked="0"/>
    </xf>
    <xf numFmtId="164" fontId="10" fillId="0" borderId="10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17" fontId="7" fillId="0" borderId="10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vertical="center" wrapText="1"/>
    </xf>
    <xf numFmtId="164" fontId="7" fillId="0" borderId="10" xfId="0" applyNumberFormat="1" applyFont="1" applyFill="1" applyBorder="1" applyAlignment="1">
      <alignment horizontal="right" vertical="center" wrapText="1"/>
    </xf>
    <xf numFmtId="14" fontId="11" fillId="0" borderId="10" xfId="0" applyNumberFormat="1" applyFont="1" applyFill="1" applyBorder="1" applyAlignment="1">
      <alignment horizontal="center" vertical="center" wrapText="1"/>
    </xf>
    <xf numFmtId="164" fontId="11" fillId="0" borderId="10" xfId="1" applyNumberFormat="1" applyFont="1" applyFill="1" applyBorder="1" applyAlignment="1">
      <alignment horizontal="right" vertical="center" wrapText="1"/>
    </xf>
    <xf numFmtId="164" fontId="11" fillId="0" borderId="10" xfId="0" applyNumberFormat="1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left" vertical="center" wrapText="1"/>
    </xf>
    <xf numFmtId="17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11" xfId="1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vertical="center" wrapText="1"/>
    </xf>
    <xf numFmtId="14" fontId="11" fillId="0" borderId="11" xfId="0" applyNumberFormat="1" applyFont="1" applyFill="1" applyBorder="1" applyAlignment="1">
      <alignment horizontal="center" vertical="center" wrapText="1"/>
    </xf>
    <xf numFmtId="164" fontId="11" fillId="0" borderId="11" xfId="1" applyNumberFormat="1" applyFont="1" applyFill="1" applyBorder="1" applyAlignment="1">
      <alignment horizontal="right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1" fillId="0" borderId="33" xfId="0" applyNumberFormat="1" applyFont="1" applyFill="1" applyBorder="1" applyAlignment="1">
      <alignment vertical="center" wrapText="1"/>
    </xf>
    <xf numFmtId="164" fontId="11" fillId="0" borderId="24" xfId="0" applyNumberFormat="1" applyFont="1" applyFill="1" applyBorder="1" applyAlignment="1">
      <alignment horizontal="center" vertical="center" wrapText="1"/>
    </xf>
    <xf numFmtId="164" fontId="11" fillId="0" borderId="24" xfId="0" applyNumberFormat="1" applyFont="1" applyFill="1" applyBorder="1" applyAlignment="1">
      <alignment vertical="center" wrapText="1"/>
    </xf>
    <xf numFmtId="164" fontId="11" fillId="0" borderId="34" xfId="0" applyNumberFormat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164" fontId="11" fillId="0" borderId="36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vertical="center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0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22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14" fontId="7" fillId="3" borderId="8" xfId="0" applyNumberFormat="1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43" fontId="7" fillId="3" borderId="8" xfId="1" applyFont="1" applyFill="1" applyBorder="1" applyAlignment="1">
      <alignment horizontal="center" vertical="center" wrapText="1"/>
    </xf>
    <xf numFmtId="43" fontId="7" fillId="3" borderId="22" xfId="1" applyFont="1" applyFill="1" applyBorder="1" applyAlignment="1">
      <alignment horizontal="center" vertical="center" wrapText="1"/>
    </xf>
    <xf numFmtId="43" fontId="7" fillId="3" borderId="9" xfId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tabSelected="1" topLeftCell="A4" zoomScale="77" zoomScaleNormal="77" workbookViewId="0">
      <pane xSplit="2" ySplit="8" topLeftCell="I15" activePane="bottomRight" state="frozen"/>
      <selection activeCell="A4" sqref="A4"/>
      <selection pane="topRight" activeCell="C4" sqref="C4"/>
      <selection pane="bottomLeft" activeCell="A12" sqref="A12"/>
      <selection pane="bottomRight" activeCell="A6" sqref="A6:W6"/>
    </sheetView>
  </sheetViews>
  <sheetFormatPr defaultRowHeight="15" x14ac:dyDescent="0.25"/>
  <cols>
    <col min="1" max="1" width="16.7109375" style="2" customWidth="1"/>
    <col min="2" max="2" width="25" style="2" customWidth="1"/>
    <col min="3" max="3" width="15.140625" style="2" customWidth="1"/>
    <col min="4" max="4" width="9" style="2" customWidth="1"/>
    <col min="5" max="5" width="15.42578125" style="12" customWidth="1"/>
    <col min="6" max="6" width="11.85546875" style="12" customWidth="1"/>
    <col min="7" max="7" width="22" style="2" customWidth="1"/>
    <col min="8" max="8" width="28.85546875" style="21" bestFit="1" customWidth="1"/>
    <col min="9" max="9" width="11.42578125" style="2" customWidth="1"/>
    <col min="10" max="10" width="14.5703125" style="2" customWidth="1"/>
    <col min="11" max="11" width="9" style="2" customWidth="1"/>
    <col min="12" max="12" width="15.42578125" style="14" customWidth="1"/>
    <col min="13" max="13" width="12.85546875" style="2" customWidth="1"/>
    <col min="14" max="14" width="11.85546875" style="2" customWidth="1"/>
    <col min="15" max="15" width="16.140625" style="16" customWidth="1"/>
    <col min="16" max="16" width="14.7109375" style="18" customWidth="1"/>
    <col min="17" max="17" width="11.5703125" style="2" customWidth="1"/>
    <col min="18" max="18" width="14.85546875" style="14" customWidth="1"/>
    <col min="19" max="19" width="13.42578125" style="14" customWidth="1"/>
    <col min="20" max="20" width="14.140625" style="14" customWidth="1"/>
    <col min="21" max="21" width="18.7109375" style="14" customWidth="1"/>
    <col min="22" max="22" width="14.85546875" style="14" customWidth="1"/>
    <col min="23" max="23" width="13.140625" style="1" customWidth="1"/>
    <col min="24" max="24" width="12.140625" style="1" bestFit="1" customWidth="1"/>
    <col min="25" max="25" width="15.85546875" style="1" customWidth="1"/>
    <col min="26" max="26" width="14.28515625" style="1" bestFit="1" customWidth="1"/>
    <col min="27" max="16384" width="9.140625" style="1"/>
  </cols>
  <sheetData>
    <row r="1" spans="1:26" s="4" customFormat="1" ht="20.25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40"/>
    </row>
    <row r="2" spans="1:26" s="4" customFormat="1" ht="20.25" x14ac:dyDescent="0.25">
      <c r="A2" s="141" t="s">
        <v>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3"/>
    </row>
    <row r="3" spans="1:26" s="4" customFormat="1" ht="20.25" x14ac:dyDescent="0.25">
      <c r="A3" s="141">
        <v>2019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6" s="4" customFormat="1" ht="19.5" x14ac:dyDescent="0.25">
      <c r="A4" s="125" t="s">
        <v>70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7"/>
    </row>
    <row r="5" spans="1:26" s="4" customFormat="1" ht="19.5" x14ac:dyDescent="0.25">
      <c r="A5" s="125" t="s">
        <v>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7"/>
    </row>
    <row r="6" spans="1:26" s="4" customFormat="1" ht="20.25" thickBot="1" x14ac:dyDescent="0.3">
      <c r="A6" s="125" t="s">
        <v>107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7"/>
    </row>
    <row r="7" spans="1:26" s="3" customFormat="1" ht="18.75" thickBot="1" x14ac:dyDescent="0.3">
      <c r="A7" s="128" t="s">
        <v>9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</row>
    <row r="8" spans="1:26" s="3" customFormat="1" ht="18.75" thickBot="1" x14ac:dyDescent="0.3">
      <c r="A8" s="128" t="s">
        <v>8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0"/>
    </row>
    <row r="9" spans="1:26" s="19" customFormat="1" ht="17.45" customHeight="1" thickBot="1" x14ac:dyDescent="0.3">
      <c r="A9" s="102" t="s">
        <v>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34" t="s">
        <v>1</v>
      </c>
      <c r="R9" s="135"/>
      <c r="S9" s="135"/>
      <c r="T9" s="135"/>
      <c r="U9" s="136"/>
      <c r="V9" s="131" t="s">
        <v>24</v>
      </c>
      <c r="W9" s="102" t="s">
        <v>25</v>
      </c>
      <c r="Y9" s="90"/>
    </row>
    <row r="10" spans="1:26" s="19" customFormat="1" ht="38.25" customHeight="1" thickBot="1" x14ac:dyDescent="0.3">
      <c r="A10" s="133" t="s">
        <v>10</v>
      </c>
      <c r="B10" s="133" t="s">
        <v>11</v>
      </c>
      <c r="C10" s="133" t="s">
        <v>33</v>
      </c>
      <c r="D10" s="133"/>
      <c r="E10" s="133"/>
      <c r="F10" s="133"/>
      <c r="G10" s="102" t="s">
        <v>4</v>
      </c>
      <c r="H10" s="102"/>
      <c r="I10" s="102" t="s">
        <v>2</v>
      </c>
      <c r="J10" s="102"/>
      <c r="K10" s="102"/>
      <c r="L10" s="102"/>
      <c r="M10" s="102"/>
      <c r="N10" s="102" t="s">
        <v>3</v>
      </c>
      <c r="O10" s="102"/>
      <c r="P10" s="22" t="s">
        <v>32</v>
      </c>
      <c r="Q10" s="102" t="s">
        <v>21</v>
      </c>
      <c r="R10" s="131" t="s">
        <v>22</v>
      </c>
      <c r="S10" s="131" t="s">
        <v>23</v>
      </c>
      <c r="T10" s="131" t="s">
        <v>26</v>
      </c>
      <c r="U10" s="132" t="s">
        <v>68</v>
      </c>
      <c r="V10" s="131"/>
      <c r="W10" s="102"/>
    </row>
    <row r="11" spans="1:26" s="19" customFormat="1" ht="63.75" thickBot="1" x14ac:dyDescent="0.3">
      <c r="A11" s="133"/>
      <c r="B11" s="133"/>
      <c r="C11" s="23" t="s">
        <v>37</v>
      </c>
      <c r="D11" s="23" t="s">
        <v>12</v>
      </c>
      <c r="E11" s="24" t="s">
        <v>35</v>
      </c>
      <c r="F11" s="24" t="s">
        <v>13</v>
      </c>
      <c r="G11" s="25" t="s">
        <v>14</v>
      </c>
      <c r="H11" s="25" t="s">
        <v>15</v>
      </c>
      <c r="I11" s="25" t="s">
        <v>38</v>
      </c>
      <c r="J11" s="25" t="s">
        <v>16</v>
      </c>
      <c r="K11" s="25" t="s">
        <v>17</v>
      </c>
      <c r="L11" s="26" t="s">
        <v>18</v>
      </c>
      <c r="M11" s="25" t="s">
        <v>39</v>
      </c>
      <c r="N11" s="25" t="s">
        <v>19</v>
      </c>
      <c r="O11" s="26" t="s">
        <v>20</v>
      </c>
      <c r="P11" s="22" t="s">
        <v>40</v>
      </c>
      <c r="Q11" s="102"/>
      <c r="R11" s="131"/>
      <c r="S11" s="131"/>
      <c r="T11" s="131"/>
      <c r="U11" s="137"/>
      <c r="V11" s="132"/>
      <c r="W11" s="102"/>
    </row>
    <row r="12" spans="1:26" s="19" customFormat="1" ht="126" customHeight="1" x14ac:dyDescent="0.25">
      <c r="A12" s="43" t="s">
        <v>46</v>
      </c>
      <c r="B12" s="58" t="s">
        <v>66</v>
      </c>
      <c r="C12" s="83" t="s">
        <v>36</v>
      </c>
      <c r="D12" s="83" t="s">
        <v>31</v>
      </c>
      <c r="E12" s="84">
        <v>1788639.05</v>
      </c>
      <c r="F12" s="84">
        <v>31000</v>
      </c>
      <c r="G12" s="43" t="s">
        <v>42</v>
      </c>
      <c r="H12" s="44" t="s">
        <v>43</v>
      </c>
      <c r="I12" s="45" t="s">
        <v>45</v>
      </c>
      <c r="J12" s="46">
        <v>43654</v>
      </c>
      <c r="K12" s="43" t="s">
        <v>44</v>
      </c>
      <c r="L12" s="54">
        <v>1309243.72</v>
      </c>
      <c r="M12" s="46">
        <v>44384</v>
      </c>
      <c r="N12" s="63" t="s">
        <v>44</v>
      </c>
      <c r="O12" s="64"/>
      <c r="P12" s="65"/>
      <c r="Q12" s="43" t="s">
        <v>30</v>
      </c>
      <c r="R12" s="54">
        <v>301226.71999999997</v>
      </c>
      <c r="S12" s="47" t="s">
        <v>67</v>
      </c>
      <c r="T12" s="47" t="s">
        <v>67</v>
      </c>
      <c r="U12" s="78" t="s">
        <v>67</v>
      </c>
      <c r="V12" s="77"/>
      <c r="W12" s="86" t="s">
        <v>97</v>
      </c>
    </row>
    <row r="13" spans="1:26" s="19" customFormat="1" ht="78.75" x14ac:dyDescent="0.25">
      <c r="A13" s="57" t="s">
        <v>47</v>
      </c>
      <c r="B13" s="58" t="s">
        <v>48</v>
      </c>
      <c r="C13" s="57" t="s">
        <v>49</v>
      </c>
      <c r="D13" s="57" t="s">
        <v>31</v>
      </c>
      <c r="E13" s="65">
        <v>180711.55</v>
      </c>
      <c r="F13" s="65">
        <v>17164.41</v>
      </c>
      <c r="G13" s="57" t="s">
        <v>50</v>
      </c>
      <c r="H13" s="58" t="s">
        <v>51</v>
      </c>
      <c r="I13" s="59" t="s">
        <v>52</v>
      </c>
      <c r="J13" s="60">
        <v>43801</v>
      </c>
      <c r="K13" s="57" t="s">
        <v>53</v>
      </c>
      <c r="L13" s="61">
        <v>426951.39</v>
      </c>
      <c r="M13" s="60">
        <v>44251</v>
      </c>
      <c r="N13" s="57" t="s">
        <v>53</v>
      </c>
      <c r="O13" s="62">
        <v>39142.94</v>
      </c>
      <c r="P13" s="62"/>
      <c r="Q13" s="57" t="s">
        <v>30</v>
      </c>
      <c r="R13" s="61">
        <f>172020.83+38200.7</f>
        <v>210221.52999999997</v>
      </c>
      <c r="S13" s="61"/>
      <c r="T13" s="61"/>
      <c r="U13" s="79"/>
      <c r="V13" s="77"/>
      <c r="W13" s="89" t="s">
        <v>100</v>
      </c>
    </row>
    <row r="14" spans="1:26" s="27" customFormat="1" ht="79.5" thickBot="1" x14ac:dyDescent="0.3">
      <c r="A14" s="66" t="s">
        <v>54</v>
      </c>
      <c r="B14" s="67" t="s">
        <v>55</v>
      </c>
      <c r="C14" s="68" t="s">
        <v>56</v>
      </c>
      <c r="D14" s="66" t="s">
        <v>31</v>
      </c>
      <c r="E14" s="69">
        <v>254461.37</v>
      </c>
      <c r="F14" s="69">
        <v>9801.65</v>
      </c>
      <c r="G14" s="66" t="s">
        <v>58</v>
      </c>
      <c r="H14" s="70" t="s">
        <v>57</v>
      </c>
      <c r="I14" s="71" t="s">
        <v>59</v>
      </c>
      <c r="J14" s="72">
        <v>43801</v>
      </c>
      <c r="K14" s="66" t="s">
        <v>60</v>
      </c>
      <c r="L14" s="73">
        <v>285700.21000000002</v>
      </c>
      <c r="M14" s="72">
        <v>44163</v>
      </c>
      <c r="N14" s="74" t="s">
        <v>99</v>
      </c>
      <c r="O14" s="75"/>
      <c r="P14" s="69"/>
      <c r="Q14" s="66" t="s">
        <v>30</v>
      </c>
      <c r="R14" s="76">
        <f>33990.42+29528.33</f>
        <v>63518.75</v>
      </c>
      <c r="S14" s="76"/>
      <c r="T14" s="76"/>
      <c r="U14" s="80"/>
      <c r="V14" s="82"/>
      <c r="W14" s="81" t="s">
        <v>34</v>
      </c>
      <c r="Z14" s="28"/>
    </row>
    <row r="15" spans="1:26" s="32" customFormat="1" ht="22.5" customHeight="1" thickBot="1" x14ac:dyDescent="0.3">
      <c r="A15" s="94" t="s">
        <v>27</v>
      </c>
      <c r="B15" s="95"/>
      <c r="C15" s="95"/>
      <c r="D15" s="96"/>
      <c r="E15" s="29">
        <f>SUM(E12:E14)</f>
        <v>2223811.9700000002</v>
      </c>
      <c r="F15" s="29">
        <f>SUM(F12:F14)</f>
        <v>57966.060000000005</v>
      </c>
      <c r="G15" s="94"/>
      <c r="H15" s="95"/>
      <c r="I15" s="95"/>
      <c r="J15" s="95"/>
      <c r="K15" s="96"/>
      <c r="L15" s="30">
        <f>SUM(L12:L14)</f>
        <v>2021895.3199999998</v>
      </c>
      <c r="M15" s="147"/>
      <c r="N15" s="148"/>
      <c r="O15" s="148"/>
      <c r="P15" s="148"/>
      <c r="Q15" s="149"/>
      <c r="R15" s="30">
        <f>SUM(R12:R14)</f>
        <v>574967</v>
      </c>
      <c r="S15" s="30">
        <f>SUM(S12:S14)</f>
        <v>0</v>
      </c>
      <c r="T15" s="30">
        <f>SUM(T12:T14)</f>
        <v>0</v>
      </c>
      <c r="U15" s="30">
        <f>SUM(U12:U14)</f>
        <v>0</v>
      </c>
      <c r="V15" s="30">
        <f>SUM(V12:V14)</f>
        <v>0</v>
      </c>
      <c r="W15" s="31"/>
      <c r="Y15" s="33"/>
    </row>
    <row r="16" spans="1:26" s="27" customFormat="1" ht="76.5" customHeight="1" thickBot="1" x14ac:dyDescent="0.3">
      <c r="A16" s="41" t="s">
        <v>65</v>
      </c>
      <c r="B16" s="50" t="s">
        <v>61</v>
      </c>
      <c r="C16" s="119" t="s">
        <v>69</v>
      </c>
      <c r="D16" s="120"/>
      <c r="E16" s="120"/>
      <c r="F16" s="121"/>
      <c r="G16" s="43" t="s">
        <v>62</v>
      </c>
      <c r="H16" s="44" t="s">
        <v>63</v>
      </c>
      <c r="I16" s="45" t="s">
        <v>64</v>
      </c>
      <c r="J16" s="46">
        <v>43752</v>
      </c>
      <c r="K16" s="43" t="s">
        <v>53</v>
      </c>
      <c r="L16" s="49">
        <v>179516.13</v>
      </c>
      <c r="M16" s="46">
        <v>43935</v>
      </c>
      <c r="N16" s="43" t="s">
        <v>105</v>
      </c>
      <c r="O16" s="64">
        <v>16003.08</v>
      </c>
      <c r="P16" s="51"/>
      <c r="Q16" s="52" t="s">
        <v>41</v>
      </c>
      <c r="R16" s="49">
        <v>142817.42000000001</v>
      </c>
      <c r="S16" s="49"/>
      <c r="T16" s="49"/>
      <c r="U16" s="49"/>
      <c r="V16" s="49"/>
      <c r="W16" s="41" t="s">
        <v>34</v>
      </c>
      <c r="Y16" s="34"/>
      <c r="Z16" s="34"/>
    </row>
    <row r="17" spans="1:26" s="27" customFormat="1" ht="76.5" customHeight="1" x14ac:dyDescent="0.25">
      <c r="A17" s="41" t="s">
        <v>71</v>
      </c>
      <c r="B17" s="42" t="s">
        <v>82</v>
      </c>
      <c r="C17" s="144" t="s">
        <v>69</v>
      </c>
      <c r="D17" s="145"/>
      <c r="E17" s="145"/>
      <c r="F17" s="146"/>
      <c r="G17" s="43" t="s">
        <v>73</v>
      </c>
      <c r="H17" s="44" t="s">
        <v>72</v>
      </c>
      <c r="I17" s="85" t="s">
        <v>74</v>
      </c>
      <c r="J17" s="46">
        <v>43837</v>
      </c>
      <c r="K17" s="41" t="s">
        <v>75</v>
      </c>
      <c r="L17" s="54">
        <v>549370.24</v>
      </c>
      <c r="M17" s="55">
        <v>44129</v>
      </c>
      <c r="N17" s="43" t="s">
        <v>98</v>
      </c>
      <c r="O17" s="65">
        <f>123975.97+4431.05</f>
        <v>128407.02</v>
      </c>
      <c r="P17" s="56"/>
      <c r="Q17" s="43" t="s">
        <v>41</v>
      </c>
      <c r="R17" s="49">
        <v>592902.80000000005</v>
      </c>
      <c r="S17" s="49"/>
      <c r="T17" s="49"/>
      <c r="U17" s="49"/>
      <c r="V17" s="49"/>
      <c r="W17" s="41" t="s">
        <v>34</v>
      </c>
      <c r="Y17" s="34"/>
      <c r="Z17" s="34"/>
    </row>
    <row r="18" spans="1:26" s="27" customFormat="1" ht="76.5" customHeight="1" x14ac:dyDescent="0.25">
      <c r="A18" s="41" t="s">
        <v>76</v>
      </c>
      <c r="B18" s="42" t="s">
        <v>83</v>
      </c>
      <c r="C18" s="122" t="s">
        <v>69</v>
      </c>
      <c r="D18" s="123"/>
      <c r="E18" s="123"/>
      <c r="F18" s="124"/>
      <c r="G18" s="66" t="s">
        <v>58</v>
      </c>
      <c r="H18" s="70" t="s">
        <v>57</v>
      </c>
      <c r="I18" s="87" t="s">
        <v>91</v>
      </c>
      <c r="J18" s="46">
        <v>43844</v>
      </c>
      <c r="K18" s="41" t="s">
        <v>96</v>
      </c>
      <c r="L18" s="47">
        <v>277788.68</v>
      </c>
      <c r="M18" s="48">
        <v>44213</v>
      </c>
      <c r="N18" s="43"/>
      <c r="O18" s="88"/>
      <c r="P18" s="47"/>
      <c r="Q18" s="43" t="s">
        <v>41</v>
      </c>
      <c r="R18" s="49">
        <v>87879.51</v>
      </c>
      <c r="S18" s="49"/>
      <c r="T18" s="49"/>
      <c r="U18" s="49"/>
      <c r="V18" s="49"/>
      <c r="W18" s="41" t="s">
        <v>100</v>
      </c>
      <c r="Y18" s="34"/>
      <c r="Z18" s="34"/>
    </row>
    <row r="19" spans="1:26" s="27" customFormat="1" ht="90.75" customHeight="1" x14ac:dyDescent="0.25">
      <c r="A19" s="41" t="s">
        <v>77</v>
      </c>
      <c r="B19" s="42" t="s">
        <v>84</v>
      </c>
      <c r="C19" s="122" t="s">
        <v>69</v>
      </c>
      <c r="D19" s="123"/>
      <c r="E19" s="123"/>
      <c r="F19" s="124"/>
      <c r="G19" s="66" t="s">
        <v>58</v>
      </c>
      <c r="H19" s="70" t="s">
        <v>57</v>
      </c>
      <c r="I19" s="85" t="s">
        <v>92</v>
      </c>
      <c r="J19" s="46">
        <v>43865</v>
      </c>
      <c r="K19" s="41" t="s">
        <v>96</v>
      </c>
      <c r="L19" s="47">
        <v>218619.7</v>
      </c>
      <c r="M19" s="48">
        <v>44252</v>
      </c>
      <c r="N19" s="43" t="s">
        <v>106</v>
      </c>
      <c r="O19" s="88"/>
      <c r="P19" s="47"/>
      <c r="Q19" s="43" t="s">
        <v>41</v>
      </c>
      <c r="R19" s="49">
        <v>46469.72</v>
      </c>
      <c r="S19" s="49"/>
      <c r="T19" s="49"/>
      <c r="U19" s="49"/>
      <c r="V19" s="49"/>
      <c r="W19" s="41" t="s">
        <v>100</v>
      </c>
      <c r="Y19" s="34"/>
      <c r="Z19" s="34"/>
    </row>
    <row r="20" spans="1:26" s="27" customFormat="1" ht="90.75" customHeight="1" thickBot="1" x14ac:dyDescent="0.3">
      <c r="A20" s="41" t="s">
        <v>78</v>
      </c>
      <c r="B20" s="42" t="s">
        <v>85</v>
      </c>
      <c r="C20" s="119" t="s">
        <v>69</v>
      </c>
      <c r="D20" s="120"/>
      <c r="E20" s="120"/>
      <c r="F20" s="121"/>
      <c r="G20" s="66" t="s">
        <v>58</v>
      </c>
      <c r="H20" s="70" t="s">
        <v>57</v>
      </c>
      <c r="I20" s="87" t="s">
        <v>93</v>
      </c>
      <c r="J20" s="46">
        <v>43851</v>
      </c>
      <c r="K20" s="41" t="s">
        <v>44</v>
      </c>
      <c r="L20" s="47">
        <v>2143538.1</v>
      </c>
      <c r="M20" s="48">
        <v>44336</v>
      </c>
      <c r="N20" s="43" t="s">
        <v>67</v>
      </c>
      <c r="O20" s="47"/>
      <c r="P20" s="47"/>
      <c r="Q20" s="43" t="s">
        <v>30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1" t="s">
        <v>100</v>
      </c>
      <c r="Y20" s="34"/>
      <c r="Z20" s="34"/>
    </row>
    <row r="21" spans="1:26" s="27" customFormat="1" ht="90.75" customHeight="1" thickBot="1" x14ac:dyDescent="0.3">
      <c r="A21" s="41" t="s">
        <v>79</v>
      </c>
      <c r="B21" s="42" t="s">
        <v>81</v>
      </c>
      <c r="C21" s="119" t="s">
        <v>69</v>
      </c>
      <c r="D21" s="120"/>
      <c r="E21" s="120"/>
      <c r="F21" s="121"/>
      <c r="G21" s="43" t="s">
        <v>89</v>
      </c>
      <c r="H21" s="44" t="s">
        <v>90</v>
      </c>
      <c r="I21" s="87" t="s">
        <v>94</v>
      </c>
      <c r="J21" s="46">
        <v>43717</v>
      </c>
      <c r="K21" s="41" t="s">
        <v>101</v>
      </c>
      <c r="L21" s="47">
        <v>93259.04</v>
      </c>
      <c r="M21" s="48">
        <v>44197</v>
      </c>
      <c r="N21" s="43" t="s">
        <v>103</v>
      </c>
      <c r="O21" s="47">
        <v>12125.52</v>
      </c>
      <c r="P21" s="47"/>
      <c r="Q21" s="43" t="s">
        <v>41</v>
      </c>
      <c r="R21" s="49">
        <f>16824.29+11174.94+11729.06</f>
        <v>39728.29</v>
      </c>
      <c r="S21" s="49"/>
      <c r="T21" s="49"/>
      <c r="U21" s="49"/>
      <c r="V21" s="49"/>
      <c r="W21" s="41" t="s">
        <v>100</v>
      </c>
      <c r="Y21" s="34"/>
      <c r="Z21" s="34"/>
    </row>
    <row r="22" spans="1:26" s="27" customFormat="1" ht="98.25" customHeight="1" thickBot="1" x14ac:dyDescent="0.3">
      <c r="A22" s="41" t="s">
        <v>80</v>
      </c>
      <c r="B22" s="50" t="s">
        <v>86</v>
      </c>
      <c r="C22" s="119" t="s">
        <v>69</v>
      </c>
      <c r="D22" s="120"/>
      <c r="E22" s="120"/>
      <c r="F22" s="121"/>
      <c r="G22" s="43" t="s">
        <v>87</v>
      </c>
      <c r="H22" s="44" t="s">
        <v>88</v>
      </c>
      <c r="I22" s="87" t="s">
        <v>95</v>
      </c>
      <c r="J22" s="46">
        <v>43717</v>
      </c>
      <c r="K22" s="43" t="s">
        <v>102</v>
      </c>
      <c r="L22" s="49">
        <v>149978.03</v>
      </c>
      <c r="M22" s="46">
        <v>44290</v>
      </c>
      <c r="N22" s="43" t="s">
        <v>104</v>
      </c>
      <c r="O22" s="64"/>
      <c r="P22" s="51"/>
      <c r="Q22" s="52" t="s">
        <v>30</v>
      </c>
      <c r="R22" s="49">
        <v>0</v>
      </c>
      <c r="S22" s="53">
        <v>0</v>
      </c>
      <c r="T22" s="53">
        <v>0</v>
      </c>
      <c r="U22" s="53">
        <v>0</v>
      </c>
      <c r="V22" s="49">
        <v>0</v>
      </c>
      <c r="W22" s="43" t="s">
        <v>100</v>
      </c>
    </row>
    <row r="23" spans="1:26" s="32" customFormat="1" ht="22.9" customHeight="1" thickBot="1" x14ac:dyDescent="0.3">
      <c r="A23" s="94" t="s">
        <v>28</v>
      </c>
      <c r="B23" s="95"/>
      <c r="C23" s="95"/>
      <c r="D23" s="96"/>
      <c r="E23" s="35">
        <f>SUM(E16:E22)</f>
        <v>0</v>
      </c>
      <c r="F23" s="35">
        <f>SUM(F16:F22)</f>
        <v>0</v>
      </c>
      <c r="G23" s="94"/>
      <c r="H23" s="95"/>
      <c r="I23" s="95"/>
      <c r="J23" s="95"/>
      <c r="K23" s="96"/>
      <c r="L23" s="36">
        <f>SUM(L16:L22)</f>
        <v>3612069.92</v>
      </c>
      <c r="M23" s="100"/>
      <c r="N23" s="101"/>
      <c r="O23" s="35">
        <f>SUM(O16:O22)</f>
        <v>156535.62</v>
      </c>
      <c r="P23" s="35">
        <f>SUM(P16:P22)</f>
        <v>0</v>
      </c>
      <c r="Q23" s="31"/>
      <c r="R23" s="36">
        <f>SUM(R16:R22)</f>
        <v>909797.74000000011</v>
      </c>
      <c r="S23" s="36">
        <f>SUM(S16:S22)</f>
        <v>0</v>
      </c>
      <c r="T23" s="36">
        <f>SUM(T16:T22)</f>
        <v>0</v>
      </c>
      <c r="U23" s="36">
        <f>SUM(U16:U22)</f>
        <v>0</v>
      </c>
      <c r="V23" s="36">
        <f>SUM(V16:V22)</f>
        <v>0</v>
      </c>
      <c r="W23" s="31"/>
    </row>
    <row r="24" spans="1:26" s="19" customFormat="1" ht="27" customHeight="1" thickBot="1" x14ac:dyDescent="0.3">
      <c r="A24" s="91" t="s">
        <v>29</v>
      </c>
      <c r="B24" s="92"/>
      <c r="C24" s="92"/>
      <c r="D24" s="93"/>
      <c r="E24" s="38">
        <f>SUM(E23+E15)</f>
        <v>2223811.9700000002</v>
      </c>
      <c r="F24" s="38">
        <f>SUM(F23+F15)</f>
        <v>57966.060000000005</v>
      </c>
      <c r="G24" s="97"/>
      <c r="H24" s="98"/>
      <c r="I24" s="98"/>
      <c r="J24" s="98"/>
      <c r="K24" s="99"/>
      <c r="L24" s="40">
        <f>SUM(L23+L15)</f>
        <v>5633965.2400000002</v>
      </c>
      <c r="M24" s="97"/>
      <c r="N24" s="99"/>
      <c r="O24" s="38">
        <f>SUM(O23+O15)</f>
        <v>156535.62</v>
      </c>
      <c r="P24" s="38">
        <f>SUM(P23+P15)</f>
        <v>0</v>
      </c>
      <c r="Q24" s="39"/>
      <c r="R24" s="40">
        <f>SUM(R23+R15)</f>
        <v>1484764.7400000002</v>
      </c>
      <c r="S24" s="40">
        <f>SUM(S23+S15)</f>
        <v>0</v>
      </c>
      <c r="T24" s="40">
        <f>SUM(T23+T15)</f>
        <v>0</v>
      </c>
      <c r="U24" s="40">
        <f>SUM(U23+U15)</f>
        <v>0</v>
      </c>
      <c r="V24" s="40">
        <f>SUM(V23+V15)</f>
        <v>0</v>
      </c>
      <c r="W24" s="37"/>
    </row>
    <row r="25" spans="1:26" s="5" customFormat="1" ht="18" x14ac:dyDescent="0.25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10"/>
    </row>
    <row r="26" spans="1:26" s="5" customFormat="1" ht="18" x14ac:dyDescent="0.25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</row>
    <row r="27" spans="1:26" s="5" customFormat="1" ht="48" customHeight="1" x14ac:dyDescent="0.25">
      <c r="A27" s="7"/>
      <c r="B27" s="8"/>
      <c r="C27" s="8"/>
      <c r="D27" s="8"/>
      <c r="E27" s="9"/>
      <c r="F27" s="9"/>
      <c r="G27" s="8"/>
      <c r="H27" s="20"/>
      <c r="I27" s="8"/>
      <c r="J27" s="8"/>
      <c r="K27" s="8"/>
      <c r="L27" s="13"/>
      <c r="M27" s="8"/>
      <c r="N27" s="8"/>
      <c r="O27" s="15"/>
      <c r="P27" s="17"/>
      <c r="Q27" s="8"/>
      <c r="R27" s="13"/>
      <c r="S27" s="13"/>
      <c r="T27" s="13"/>
      <c r="U27" s="13"/>
      <c r="V27" s="13"/>
      <c r="W27" s="6"/>
    </row>
    <row r="28" spans="1:26" s="4" customFormat="1" ht="18" x14ac:dyDescent="0.25">
      <c r="A28" s="114"/>
      <c r="B28" s="115"/>
      <c r="C28" s="115"/>
      <c r="D28" s="115"/>
      <c r="E28" s="115"/>
      <c r="F28" s="10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6"/>
    </row>
    <row r="29" spans="1:26" s="4" customFormat="1" ht="18" x14ac:dyDescent="0.25">
      <c r="A29" s="117"/>
      <c r="B29" s="118"/>
      <c r="C29" s="118"/>
      <c r="D29" s="118"/>
      <c r="E29" s="118"/>
      <c r="F29" s="10"/>
      <c r="G29" s="118"/>
      <c r="H29" s="118"/>
      <c r="I29" s="118"/>
      <c r="J29" s="118"/>
      <c r="K29" s="118"/>
      <c r="L29" s="118"/>
      <c r="M29" s="118"/>
      <c r="N29" s="115"/>
      <c r="O29" s="115"/>
      <c r="P29" s="115"/>
      <c r="Q29" s="115"/>
      <c r="R29" s="115"/>
      <c r="S29" s="115"/>
      <c r="T29" s="115"/>
      <c r="U29" s="115"/>
      <c r="V29" s="115"/>
      <c r="W29" s="116"/>
    </row>
    <row r="30" spans="1:26" s="4" customFormat="1" ht="18.75" thickBot="1" x14ac:dyDescent="0.3">
      <c r="A30" s="103"/>
      <c r="B30" s="104"/>
      <c r="C30" s="104"/>
      <c r="D30" s="104"/>
      <c r="E30" s="104"/>
      <c r="F30" s="11"/>
      <c r="G30" s="105"/>
      <c r="H30" s="105"/>
      <c r="I30" s="105"/>
      <c r="J30" s="105"/>
      <c r="K30" s="105"/>
      <c r="L30" s="105"/>
      <c r="M30" s="105"/>
      <c r="N30" s="106"/>
      <c r="O30" s="106"/>
      <c r="P30" s="106"/>
      <c r="Q30" s="106"/>
      <c r="R30" s="106"/>
      <c r="S30" s="106"/>
      <c r="T30" s="106"/>
      <c r="U30" s="106"/>
      <c r="V30" s="106"/>
      <c r="W30" s="107"/>
    </row>
  </sheetData>
  <mergeCells count="50">
    <mergeCell ref="C18:F18"/>
    <mergeCell ref="C17:F17"/>
    <mergeCell ref="C20:F20"/>
    <mergeCell ref="C21:F21"/>
    <mergeCell ref="M15:Q15"/>
    <mergeCell ref="G15:K15"/>
    <mergeCell ref="A15:D15"/>
    <mergeCell ref="C16:F16"/>
    <mergeCell ref="A1:W1"/>
    <mergeCell ref="A2:W2"/>
    <mergeCell ref="A3:W3"/>
    <mergeCell ref="A4:W4"/>
    <mergeCell ref="A5:W5"/>
    <mergeCell ref="A6:W6"/>
    <mergeCell ref="A7:W7"/>
    <mergeCell ref="A8:W8"/>
    <mergeCell ref="A9:P9"/>
    <mergeCell ref="V9:V11"/>
    <mergeCell ref="W9:W11"/>
    <mergeCell ref="A10:A11"/>
    <mergeCell ref="B10:B11"/>
    <mergeCell ref="C10:F10"/>
    <mergeCell ref="Q10:Q11"/>
    <mergeCell ref="R10:R11"/>
    <mergeCell ref="S10:S11"/>
    <mergeCell ref="Q9:U9"/>
    <mergeCell ref="U10:U11"/>
    <mergeCell ref="I10:M10"/>
    <mergeCell ref="T10:T11"/>
    <mergeCell ref="N10:O10"/>
    <mergeCell ref="A30:E30"/>
    <mergeCell ref="G30:M30"/>
    <mergeCell ref="N30:W30"/>
    <mergeCell ref="A25:W25"/>
    <mergeCell ref="A26:W26"/>
    <mergeCell ref="A28:E28"/>
    <mergeCell ref="G28:M28"/>
    <mergeCell ref="N28:W28"/>
    <mergeCell ref="A29:E29"/>
    <mergeCell ref="G29:M29"/>
    <mergeCell ref="N29:W29"/>
    <mergeCell ref="G10:H10"/>
    <mergeCell ref="C22:F22"/>
    <mergeCell ref="C19:F19"/>
    <mergeCell ref="A23:D23"/>
    <mergeCell ref="A24:D24"/>
    <mergeCell ref="G23:K23"/>
    <mergeCell ref="G24:K24"/>
    <mergeCell ref="M23:N23"/>
    <mergeCell ref="M24:N24"/>
  </mergeCells>
  <pageMargins left="0.39370078740157483" right="0.62992125984251968" top="0.39370078740157483" bottom="0.39370078740157483" header="0" footer="0"/>
  <pageSetup paperSize="9" scale="38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</vt:lpstr>
      <vt:lpstr>'2019'!Area_de_impressao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06423606420</dc:creator>
  <cp:lastModifiedBy>Ednaldo Vasconcelos</cp:lastModifiedBy>
  <cp:lastPrinted>2020-09-18T15:24:31Z</cp:lastPrinted>
  <dcterms:created xsi:type="dcterms:W3CDTF">2013-03-18T12:58:31Z</dcterms:created>
  <dcterms:modified xsi:type="dcterms:W3CDTF">2021-02-15T17:44:36Z</dcterms:modified>
</cp:coreProperties>
</file>