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beee0bb045ae6dd1/Área de Trabalho/dez lai/"/>
    </mc:Choice>
  </mc:AlternateContent>
  <xr:revisionPtr revIDLastSave="0" documentId="8_{A5277A99-546E-432C-931A-B89CE22BBAEE}" xr6:coauthVersionLast="47" xr6:coauthVersionMax="47" xr10:uidLastSave="{00000000-0000-0000-0000-000000000000}"/>
  <bookViews>
    <workbookView xWindow="-120" yWindow="-120" windowWidth="20730" windowHeight="11160" activeTab="11" xr2:uid="{00000000-000D-0000-FFFF-FFFF00000000}"/>
  </bookViews>
  <sheets>
    <sheet name="JAN21" sheetId="1" r:id="rId1"/>
    <sheet name="FEV21" sheetId="2" r:id="rId2"/>
    <sheet name="MAR21" sheetId="3" r:id="rId3"/>
    <sheet name="ABR21" sheetId="4" r:id="rId4"/>
    <sheet name="MAI21" sheetId="5" r:id="rId5"/>
    <sheet name="JUN21" sheetId="6" r:id="rId6"/>
    <sheet name="JUL21" sheetId="7" r:id="rId7"/>
    <sheet name="AGO21" sheetId="8" r:id="rId8"/>
    <sheet name="SET21" sheetId="9" r:id="rId9"/>
    <sheet name="OUT21" sheetId="10" r:id="rId10"/>
    <sheet name="NOV21" sheetId="11" r:id="rId11"/>
    <sheet name="DEZ21" sheetId="12" r:id="rId12"/>
  </sheets>
  <externalReferences>
    <externalReference r:id="rId13"/>
    <externalReference r:id="rId14"/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19" roundtripDataSignature="AMtx7miTG8l715gl9knV2Hb2PsoqnJLfLg=="/>
    </ext>
  </extLst>
</workbook>
</file>

<file path=xl/calcChain.xml><?xml version="1.0" encoding="utf-8"?>
<calcChain xmlns="http://schemas.openxmlformats.org/spreadsheetml/2006/main">
  <c r="W50" i="12" l="1"/>
  <c r="V50" i="12"/>
  <c r="U50" i="12"/>
  <c r="W49" i="12"/>
  <c r="V49" i="12"/>
  <c r="U49" i="12"/>
  <c r="W48" i="12"/>
  <c r="V48" i="12"/>
  <c r="U48" i="12"/>
  <c r="W47" i="12"/>
  <c r="V47" i="12"/>
  <c r="U47" i="12"/>
  <c r="W46" i="12"/>
  <c r="V46" i="12"/>
  <c r="U46" i="12"/>
  <c r="W45" i="12"/>
  <c r="V45" i="12"/>
  <c r="U45" i="12"/>
  <c r="W44" i="12"/>
  <c r="V44" i="12"/>
  <c r="U44" i="12"/>
  <c r="W43" i="12"/>
  <c r="V43" i="12"/>
  <c r="U43" i="12"/>
  <c r="W42" i="12"/>
  <c r="V42" i="12"/>
  <c r="U42" i="12"/>
  <c r="W41" i="12"/>
  <c r="V41" i="12"/>
  <c r="U41" i="12"/>
  <c r="W40" i="12"/>
  <c r="V40" i="12"/>
  <c r="U40" i="12"/>
  <c r="W39" i="12"/>
  <c r="V39" i="12"/>
  <c r="U39" i="12"/>
  <c r="W38" i="12"/>
  <c r="V38" i="12"/>
  <c r="U38" i="12"/>
  <c r="W37" i="12"/>
  <c r="V37" i="12"/>
  <c r="U37" i="12"/>
  <c r="W36" i="12"/>
  <c r="V36" i="12"/>
  <c r="U36" i="12"/>
  <c r="W35" i="12"/>
  <c r="V35" i="12"/>
  <c r="U35" i="12"/>
  <c r="W34" i="12"/>
  <c r="V34" i="12"/>
  <c r="U34" i="12"/>
  <c r="W33" i="12"/>
  <c r="V33" i="12"/>
  <c r="U33" i="12"/>
  <c r="W32" i="12"/>
  <c r="V32" i="12"/>
  <c r="U32" i="12"/>
  <c r="W31" i="12"/>
  <c r="V31" i="12"/>
  <c r="U31" i="12"/>
  <c r="W30" i="12"/>
  <c r="V30" i="12"/>
  <c r="U30" i="12"/>
  <c r="W29" i="12"/>
  <c r="V29" i="12"/>
  <c r="U29" i="12"/>
  <c r="W28" i="12"/>
  <c r="V28" i="12"/>
  <c r="U28" i="12"/>
  <c r="W27" i="12"/>
  <c r="V27" i="12"/>
  <c r="U27" i="12"/>
  <c r="W26" i="12"/>
  <c r="V26" i="12"/>
  <c r="U26" i="12"/>
  <c r="W25" i="12"/>
  <c r="V25" i="12"/>
  <c r="U25" i="12"/>
  <c r="W24" i="12"/>
  <c r="V24" i="12"/>
  <c r="U24" i="12"/>
  <c r="W23" i="12"/>
  <c r="V23" i="12"/>
  <c r="U23" i="12"/>
  <c r="W22" i="12"/>
  <c r="V22" i="12"/>
  <c r="U22" i="12"/>
  <c r="W21" i="12"/>
  <c r="V21" i="12"/>
  <c r="U21" i="12"/>
  <c r="W20" i="12"/>
  <c r="V20" i="12"/>
  <c r="U20" i="12"/>
  <c r="W19" i="12"/>
  <c r="V19" i="12"/>
  <c r="U19" i="12"/>
  <c r="W18" i="12"/>
  <c r="V18" i="12"/>
  <c r="U18" i="12"/>
  <c r="W17" i="12"/>
  <c r="V17" i="12"/>
  <c r="U17" i="12"/>
  <c r="W16" i="12"/>
  <c r="V16" i="12"/>
  <c r="U16" i="12"/>
  <c r="W15" i="12"/>
  <c r="V15" i="12"/>
  <c r="U15" i="12"/>
  <c r="W14" i="12"/>
  <c r="V14" i="12"/>
  <c r="U14" i="12"/>
  <c r="W13" i="12"/>
  <c r="V13" i="12"/>
  <c r="U13" i="12"/>
  <c r="W12" i="12"/>
  <c r="V12" i="12"/>
  <c r="U12" i="12"/>
  <c r="W11" i="12"/>
  <c r="V11" i="12"/>
  <c r="U11" i="12"/>
  <c r="W10" i="12"/>
  <c r="V10" i="12"/>
  <c r="U10" i="12"/>
  <c r="W9" i="12"/>
  <c r="V9" i="12"/>
  <c r="U9" i="12"/>
  <c r="W8" i="12"/>
  <c r="V8" i="12"/>
  <c r="U8" i="12"/>
  <c r="V76" i="11"/>
  <c r="W76" i="11" s="1"/>
  <c r="U76" i="11"/>
  <c r="W75" i="11"/>
  <c r="V75" i="11"/>
  <c r="U75" i="11"/>
  <c r="V74" i="11"/>
  <c r="W74" i="11" s="1"/>
  <c r="U74" i="11"/>
  <c r="V73" i="11"/>
  <c r="W73" i="11" s="1"/>
  <c r="U73" i="11"/>
  <c r="W72" i="11"/>
  <c r="V72" i="11"/>
  <c r="U72" i="11"/>
  <c r="W71" i="11"/>
  <c r="V71" i="11"/>
  <c r="U71" i="11"/>
  <c r="V70" i="11"/>
  <c r="W70" i="11" s="1"/>
  <c r="U70" i="11"/>
  <c r="V69" i="11"/>
  <c r="W69" i="11" s="1"/>
  <c r="U69" i="11"/>
  <c r="W68" i="11"/>
  <c r="V68" i="11"/>
  <c r="U68" i="11"/>
  <c r="W67" i="11"/>
  <c r="V67" i="11"/>
  <c r="U67" i="11"/>
  <c r="V66" i="11"/>
  <c r="W66" i="11" s="1"/>
  <c r="U66" i="11"/>
  <c r="V65" i="11"/>
  <c r="W65" i="11" s="1"/>
  <c r="U65" i="11"/>
  <c r="W64" i="11"/>
  <c r="V64" i="11"/>
  <c r="U64" i="11"/>
  <c r="W63" i="11"/>
  <c r="V63" i="11"/>
  <c r="U63" i="11"/>
  <c r="V62" i="11"/>
  <c r="W62" i="11" s="1"/>
  <c r="U62" i="11"/>
  <c r="V61" i="11"/>
  <c r="W61" i="11" s="1"/>
  <c r="U61" i="11"/>
  <c r="W60" i="11"/>
  <c r="V60" i="11"/>
  <c r="U60" i="11"/>
  <c r="W59" i="11"/>
  <c r="V59" i="11"/>
  <c r="U59" i="11"/>
  <c r="V58" i="11"/>
  <c r="W58" i="11" s="1"/>
  <c r="U58" i="11"/>
  <c r="V57" i="11"/>
  <c r="W57" i="11" s="1"/>
  <c r="U57" i="11"/>
  <c r="W56" i="11"/>
  <c r="V56" i="11"/>
  <c r="U56" i="11"/>
  <c r="W55" i="11"/>
  <c r="V55" i="11"/>
  <c r="U55" i="11"/>
  <c r="V54" i="11"/>
  <c r="W54" i="11" s="1"/>
  <c r="U54" i="11"/>
  <c r="V53" i="11"/>
  <c r="W53" i="11" s="1"/>
  <c r="U53" i="11"/>
  <c r="W52" i="11"/>
  <c r="V52" i="11"/>
  <c r="U52" i="11"/>
  <c r="W51" i="11"/>
  <c r="V51" i="11"/>
  <c r="U51" i="11"/>
  <c r="V50" i="11"/>
  <c r="W50" i="11" s="1"/>
  <c r="U50" i="11"/>
  <c r="V49" i="11"/>
  <c r="W49" i="11" s="1"/>
  <c r="U49" i="11"/>
  <c r="W48" i="11"/>
  <c r="V48" i="11"/>
  <c r="U48" i="11"/>
  <c r="W47" i="11"/>
  <c r="V47" i="11"/>
  <c r="U47" i="11"/>
  <c r="V46" i="11"/>
  <c r="W46" i="11" s="1"/>
  <c r="U46" i="11"/>
  <c r="V45" i="11"/>
  <c r="W45" i="11" s="1"/>
  <c r="U45" i="11"/>
  <c r="W44" i="11"/>
  <c r="V44" i="11"/>
  <c r="U44" i="11"/>
  <c r="W43" i="11"/>
  <c r="V43" i="11"/>
  <c r="U43" i="11"/>
  <c r="V42" i="11"/>
  <c r="W42" i="11" s="1"/>
  <c r="U42" i="11"/>
  <c r="V41" i="11"/>
  <c r="W41" i="11" s="1"/>
  <c r="U41" i="11"/>
  <c r="W40" i="11"/>
  <c r="V40" i="11"/>
  <c r="U40" i="11"/>
  <c r="W39" i="11"/>
  <c r="V39" i="11"/>
  <c r="U39" i="11"/>
  <c r="V38" i="11"/>
  <c r="W38" i="11" s="1"/>
  <c r="U38" i="11"/>
  <c r="V37" i="11"/>
  <c r="W37" i="11" s="1"/>
  <c r="U37" i="11"/>
  <c r="W36" i="11"/>
  <c r="V36" i="11"/>
  <c r="U36" i="11"/>
  <c r="W35" i="11"/>
  <c r="V35" i="11"/>
  <c r="U35" i="11"/>
  <c r="V34" i="11"/>
  <c r="W34" i="11" s="1"/>
  <c r="U34" i="11"/>
  <c r="V33" i="11"/>
  <c r="W33" i="11" s="1"/>
  <c r="U33" i="11"/>
  <c r="W32" i="11"/>
  <c r="V32" i="11"/>
  <c r="U32" i="11"/>
  <c r="W31" i="11"/>
  <c r="V31" i="11"/>
  <c r="U31" i="11"/>
  <c r="V30" i="11"/>
  <c r="W30" i="11" s="1"/>
  <c r="U30" i="11"/>
  <c r="V29" i="11"/>
  <c r="W29" i="11" s="1"/>
  <c r="U29" i="11"/>
  <c r="W28" i="11"/>
  <c r="V28" i="11"/>
  <c r="U28" i="11"/>
  <c r="W27" i="11"/>
  <c r="V27" i="11"/>
  <c r="U27" i="11"/>
  <c r="V26" i="11"/>
  <c r="W26" i="11" s="1"/>
  <c r="U26" i="11"/>
  <c r="V25" i="11"/>
  <c r="W25" i="11" s="1"/>
  <c r="U25" i="11"/>
  <c r="W24" i="11"/>
  <c r="V24" i="11"/>
  <c r="U24" i="11"/>
  <c r="W23" i="11"/>
  <c r="V23" i="11"/>
  <c r="U23" i="11"/>
  <c r="V22" i="11"/>
  <c r="W22" i="11" s="1"/>
  <c r="U22" i="11"/>
  <c r="V21" i="11"/>
  <c r="W21" i="11" s="1"/>
  <c r="U21" i="11"/>
  <c r="W20" i="11"/>
  <c r="V20" i="11"/>
  <c r="U20" i="11"/>
  <c r="W19" i="11"/>
  <c r="V19" i="11"/>
  <c r="U19" i="11"/>
  <c r="V18" i="11"/>
  <c r="W18" i="11" s="1"/>
  <c r="U18" i="11"/>
  <c r="V17" i="11"/>
  <c r="W17" i="11" s="1"/>
  <c r="U17" i="11"/>
  <c r="W16" i="11"/>
  <c r="V16" i="11"/>
  <c r="U16" i="11"/>
  <c r="W15" i="11"/>
  <c r="V15" i="11"/>
  <c r="U15" i="11"/>
  <c r="V14" i="11"/>
  <c r="W14" i="11" s="1"/>
  <c r="U14" i="11"/>
  <c r="V13" i="11"/>
  <c r="W13" i="11" s="1"/>
  <c r="U13" i="11"/>
  <c r="W12" i="11"/>
  <c r="V12" i="11"/>
  <c r="U12" i="11"/>
  <c r="W11" i="11"/>
  <c r="V11" i="11"/>
  <c r="U11" i="11"/>
  <c r="V10" i="11"/>
  <c r="W10" i="11" s="1"/>
  <c r="U10" i="11"/>
  <c r="V9" i="11"/>
  <c r="W9" i="11" s="1"/>
  <c r="U9" i="11"/>
  <c r="W8" i="11"/>
  <c r="V8" i="11"/>
  <c r="U8" i="11"/>
  <c r="V55" i="10"/>
  <c r="V54" i="10"/>
  <c r="U54" i="10"/>
  <c r="V53" i="10"/>
  <c r="U53" i="10"/>
  <c r="V52" i="10"/>
  <c r="U52" i="10"/>
  <c r="V51" i="10"/>
  <c r="U51" i="10"/>
  <c r="V50" i="10"/>
  <c r="U50" i="10"/>
  <c r="V49" i="10"/>
  <c r="U49" i="10"/>
  <c r="V48" i="10"/>
  <c r="U48" i="10"/>
  <c r="V47" i="10"/>
  <c r="U47" i="10"/>
  <c r="V46" i="10"/>
  <c r="U46" i="10"/>
  <c r="V45" i="10"/>
  <c r="U45" i="10"/>
  <c r="V44" i="10"/>
  <c r="U44" i="10"/>
  <c r="V43" i="10"/>
  <c r="U43" i="10"/>
  <c r="V42" i="10"/>
  <c r="V41" i="10"/>
  <c r="V40" i="10"/>
  <c r="U40" i="10"/>
  <c r="V39" i="10"/>
  <c r="U39" i="10"/>
  <c r="V38" i="10"/>
  <c r="U38" i="10"/>
  <c r="V37" i="10"/>
  <c r="U37" i="10"/>
  <c r="V36" i="10"/>
  <c r="U36" i="10"/>
  <c r="V35" i="10"/>
  <c r="U35" i="10"/>
  <c r="V34" i="10"/>
  <c r="U34" i="10"/>
  <c r="V33" i="10"/>
  <c r="U33" i="10"/>
  <c r="V32" i="10"/>
  <c r="U32" i="10"/>
  <c r="V31" i="10"/>
  <c r="U31" i="10"/>
  <c r="V30" i="10"/>
  <c r="U30" i="10"/>
  <c r="V29" i="10"/>
  <c r="U29" i="10"/>
  <c r="V28" i="10"/>
  <c r="U28" i="10"/>
  <c r="V27" i="10"/>
  <c r="U27" i="10"/>
  <c r="V26" i="10"/>
  <c r="U26" i="10"/>
  <c r="V25" i="10"/>
  <c r="U25" i="10"/>
  <c r="V24" i="10"/>
  <c r="U24" i="10"/>
  <c r="V23" i="10"/>
  <c r="U23" i="10"/>
  <c r="V22" i="10"/>
  <c r="U22" i="10"/>
  <c r="V21" i="10"/>
  <c r="U21" i="10"/>
  <c r="V20" i="10"/>
  <c r="U20" i="10"/>
  <c r="V19" i="10"/>
  <c r="U19" i="10"/>
  <c r="V18" i="10"/>
  <c r="U18" i="10"/>
  <c r="V17" i="10"/>
  <c r="U17" i="10"/>
  <c r="V16" i="10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U8" i="10"/>
  <c r="W63" i="9"/>
  <c r="V63" i="9"/>
  <c r="U63" i="9"/>
  <c r="V62" i="9"/>
  <c r="W62" i="9" s="1"/>
  <c r="U62" i="9"/>
  <c r="V61" i="9"/>
  <c r="W61" i="9" s="1"/>
  <c r="U61" i="9"/>
  <c r="W60" i="9"/>
  <c r="V60" i="9"/>
  <c r="U60" i="9"/>
  <c r="W59" i="9"/>
  <c r="V59" i="9"/>
  <c r="U59" i="9"/>
  <c r="V58" i="9"/>
  <c r="W58" i="9" s="1"/>
  <c r="W57" i="9"/>
  <c r="V57" i="9"/>
  <c r="U57" i="9"/>
  <c r="W56" i="9"/>
  <c r="V56" i="9"/>
  <c r="U56" i="9"/>
  <c r="V55" i="9"/>
  <c r="W55" i="9" s="1"/>
  <c r="U55" i="9"/>
  <c r="V54" i="9"/>
  <c r="W54" i="9" s="1"/>
  <c r="U54" i="9"/>
  <c r="W53" i="9"/>
  <c r="V53" i="9"/>
  <c r="U53" i="9"/>
  <c r="W52" i="9"/>
  <c r="V52" i="9"/>
  <c r="U52" i="9"/>
  <c r="V51" i="9"/>
  <c r="W51" i="9" s="1"/>
  <c r="U51" i="9"/>
  <c r="V50" i="9"/>
  <c r="W50" i="9" s="1"/>
  <c r="U50" i="9"/>
  <c r="W49" i="9"/>
  <c r="V49" i="9"/>
  <c r="U49" i="9"/>
  <c r="W48" i="9"/>
  <c r="V48" i="9"/>
  <c r="U48" i="9"/>
  <c r="V47" i="9"/>
  <c r="W47" i="9" s="1"/>
  <c r="U47" i="9"/>
  <c r="V46" i="9"/>
  <c r="W46" i="9" s="1"/>
  <c r="U46" i="9"/>
  <c r="W45" i="9"/>
  <c r="V45" i="9"/>
  <c r="U45" i="9"/>
  <c r="W44" i="9"/>
  <c r="V44" i="9"/>
  <c r="U44" i="9"/>
  <c r="V43" i="9"/>
  <c r="W43" i="9" s="1"/>
  <c r="U43" i="9"/>
  <c r="V42" i="9"/>
  <c r="W42" i="9" s="1"/>
  <c r="U42" i="9"/>
  <c r="W41" i="9"/>
  <c r="V41" i="9"/>
  <c r="U41" i="9"/>
  <c r="W40" i="9"/>
  <c r="V40" i="9"/>
  <c r="U40" i="9"/>
  <c r="V39" i="9"/>
  <c r="W39" i="9" s="1"/>
  <c r="U39" i="9"/>
  <c r="V38" i="9"/>
  <c r="W38" i="9" s="1"/>
  <c r="U38" i="9"/>
  <c r="W37" i="9"/>
  <c r="V37" i="9"/>
  <c r="U37" i="9"/>
  <c r="W36" i="9"/>
  <c r="V36" i="9"/>
  <c r="U36" i="9"/>
  <c r="V35" i="9"/>
  <c r="W35" i="9" s="1"/>
  <c r="U35" i="9"/>
  <c r="V34" i="9"/>
  <c r="W34" i="9" s="1"/>
  <c r="U34" i="9"/>
  <c r="W33" i="9"/>
  <c r="V33" i="9"/>
  <c r="U33" i="9"/>
  <c r="W32" i="9"/>
  <c r="V32" i="9"/>
  <c r="U32" i="9"/>
  <c r="V31" i="9"/>
  <c r="W31" i="9" s="1"/>
  <c r="U31" i="9"/>
  <c r="V30" i="9"/>
  <c r="W30" i="9" s="1"/>
  <c r="U30" i="9"/>
  <c r="W29" i="9"/>
  <c r="V29" i="9"/>
  <c r="U29" i="9"/>
  <c r="W28" i="9"/>
  <c r="V28" i="9"/>
  <c r="U28" i="9"/>
  <c r="V27" i="9"/>
  <c r="W27" i="9" s="1"/>
  <c r="U27" i="9"/>
  <c r="V26" i="9"/>
  <c r="W26" i="9" s="1"/>
  <c r="U26" i="9"/>
  <c r="W25" i="9"/>
  <c r="V25" i="9"/>
  <c r="U25" i="9"/>
  <c r="W24" i="9"/>
  <c r="V24" i="9"/>
  <c r="U24" i="9"/>
  <c r="V23" i="9"/>
  <c r="W23" i="9" s="1"/>
  <c r="U23" i="9"/>
  <c r="V22" i="9"/>
  <c r="W22" i="9" s="1"/>
  <c r="U22" i="9"/>
  <c r="W21" i="9"/>
  <c r="V21" i="9"/>
  <c r="U21" i="9"/>
  <c r="W20" i="9"/>
  <c r="V20" i="9"/>
  <c r="U20" i="9"/>
  <c r="V19" i="9"/>
  <c r="W19" i="9" s="1"/>
  <c r="U19" i="9"/>
  <c r="V18" i="9"/>
  <c r="W18" i="9" s="1"/>
  <c r="U18" i="9"/>
  <c r="W17" i="9"/>
  <c r="V17" i="9"/>
  <c r="U17" i="9"/>
  <c r="W16" i="9"/>
  <c r="V16" i="9"/>
  <c r="U16" i="9"/>
  <c r="V15" i="9"/>
  <c r="W15" i="9" s="1"/>
  <c r="U15" i="9"/>
  <c r="V14" i="9"/>
  <c r="W14" i="9" s="1"/>
  <c r="U14" i="9"/>
  <c r="W13" i="9"/>
  <c r="V13" i="9"/>
  <c r="U13" i="9"/>
  <c r="W126" i="8"/>
  <c r="V126" i="8"/>
  <c r="U126" i="8"/>
  <c r="W125" i="8"/>
  <c r="V125" i="8"/>
  <c r="U125" i="8"/>
  <c r="V124" i="8"/>
  <c r="W124" i="8" s="1"/>
  <c r="U124" i="8"/>
  <c r="V123" i="8"/>
  <c r="W123" i="8" s="1"/>
  <c r="W122" i="8"/>
  <c r="V122" i="8"/>
  <c r="U122" i="8"/>
  <c r="V121" i="8"/>
  <c r="W121" i="8" s="1"/>
  <c r="U121" i="8"/>
  <c r="V120" i="8"/>
  <c r="W120" i="8" s="1"/>
  <c r="W119" i="8"/>
  <c r="V119" i="8"/>
  <c r="U119" i="8"/>
  <c r="V118" i="8"/>
  <c r="W118" i="8" s="1"/>
  <c r="U118" i="8"/>
  <c r="V117" i="8"/>
  <c r="W117" i="8" s="1"/>
  <c r="U117" i="8"/>
  <c r="W116" i="8"/>
  <c r="V116" i="8"/>
  <c r="U116" i="8"/>
  <c r="W115" i="8"/>
  <c r="V115" i="8"/>
  <c r="U115" i="8"/>
  <c r="V114" i="8"/>
  <c r="W114" i="8" s="1"/>
  <c r="U114" i="8"/>
  <c r="V113" i="8"/>
  <c r="W113" i="8" s="1"/>
  <c r="U113" i="8"/>
  <c r="W112" i="8"/>
  <c r="V112" i="8"/>
  <c r="U112" i="8"/>
  <c r="W111" i="8"/>
  <c r="V111" i="8"/>
  <c r="U111" i="8"/>
  <c r="V110" i="8"/>
  <c r="W110" i="8" s="1"/>
  <c r="U110" i="8"/>
  <c r="V109" i="8"/>
  <c r="W109" i="8" s="1"/>
  <c r="U109" i="8"/>
  <c r="W108" i="8"/>
  <c r="V108" i="8"/>
  <c r="V107" i="8"/>
  <c r="W107" i="8" s="1"/>
  <c r="U107" i="8"/>
  <c r="V106" i="8"/>
  <c r="W106" i="8" s="1"/>
  <c r="U106" i="8"/>
  <c r="W105" i="8"/>
  <c r="V105" i="8"/>
  <c r="U105" i="8"/>
  <c r="W104" i="8"/>
  <c r="V104" i="8"/>
  <c r="U104" i="8"/>
  <c r="V103" i="8"/>
  <c r="W103" i="8" s="1"/>
  <c r="U103" i="8"/>
  <c r="V102" i="8"/>
  <c r="W102" i="8" s="1"/>
  <c r="U102" i="8"/>
  <c r="W101" i="8"/>
  <c r="V101" i="8"/>
  <c r="U101" i="8"/>
  <c r="W100" i="8"/>
  <c r="V100" i="8"/>
  <c r="U100" i="8"/>
  <c r="V99" i="8"/>
  <c r="W99" i="8" s="1"/>
  <c r="U99" i="8"/>
  <c r="V98" i="8"/>
  <c r="W98" i="8" s="1"/>
  <c r="U98" i="8"/>
  <c r="W97" i="8"/>
  <c r="V97" i="8"/>
  <c r="U97" i="8"/>
  <c r="W96" i="8"/>
  <c r="V96" i="8"/>
  <c r="U96" i="8"/>
  <c r="V95" i="8"/>
  <c r="W95" i="8" s="1"/>
  <c r="U95" i="8"/>
  <c r="V94" i="8"/>
  <c r="W94" i="8" s="1"/>
  <c r="W93" i="8"/>
  <c r="V93" i="8"/>
  <c r="U93" i="8"/>
  <c r="V92" i="8"/>
  <c r="W92" i="8" s="1"/>
  <c r="U92" i="8"/>
  <c r="V91" i="8"/>
  <c r="W91" i="8" s="1"/>
  <c r="U91" i="8"/>
  <c r="W90" i="8"/>
  <c r="V90" i="8"/>
  <c r="U90" i="8"/>
  <c r="W89" i="8"/>
  <c r="V89" i="8"/>
  <c r="U89" i="8"/>
  <c r="V88" i="8"/>
  <c r="W88" i="8" s="1"/>
  <c r="U88" i="8"/>
  <c r="V87" i="8"/>
  <c r="W87" i="8" s="1"/>
  <c r="U87" i="8"/>
  <c r="W86" i="8"/>
  <c r="V86" i="8"/>
  <c r="U86" i="8"/>
  <c r="W85" i="8"/>
  <c r="V85" i="8"/>
  <c r="U85" i="8"/>
  <c r="V84" i="8"/>
  <c r="W84" i="8" s="1"/>
  <c r="U84" i="8"/>
  <c r="V83" i="8"/>
  <c r="W83" i="8" s="1"/>
  <c r="U83" i="8"/>
  <c r="W82" i="8"/>
  <c r="V82" i="8"/>
  <c r="U82" i="8"/>
  <c r="W81" i="8"/>
  <c r="V81" i="8"/>
  <c r="U81" i="8"/>
  <c r="V80" i="8"/>
  <c r="W80" i="8" s="1"/>
  <c r="U80" i="8"/>
  <c r="V79" i="8"/>
  <c r="W79" i="8" s="1"/>
  <c r="U79" i="8"/>
  <c r="W78" i="8"/>
  <c r="V78" i="8"/>
  <c r="U78" i="8"/>
  <c r="W77" i="8"/>
  <c r="V77" i="8"/>
  <c r="U77" i="8"/>
  <c r="V76" i="8"/>
  <c r="W76" i="8" s="1"/>
  <c r="U76" i="8"/>
  <c r="V75" i="8"/>
  <c r="W75" i="8" s="1"/>
  <c r="W74" i="8"/>
  <c r="V74" i="8"/>
  <c r="U74" i="8"/>
  <c r="V73" i="8"/>
  <c r="W73" i="8" s="1"/>
  <c r="U73" i="8"/>
  <c r="V72" i="8"/>
  <c r="W72" i="8" s="1"/>
  <c r="U72" i="8"/>
  <c r="W71" i="8"/>
  <c r="V71" i="8"/>
  <c r="U71" i="8"/>
  <c r="W70" i="8"/>
  <c r="V70" i="8"/>
  <c r="U70" i="8"/>
  <c r="V69" i="8"/>
  <c r="W69" i="8" s="1"/>
  <c r="U69" i="8"/>
  <c r="V68" i="8"/>
  <c r="W68" i="8" s="1"/>
  <c r="U68" i="8"/>
  <c r="W67" i="8"/>
  <c r="V67" i="8"/>
  <c r="U67" i="8"/>
  <c r="W66" i="8"/>
  <c r="V66" i="8"/>
  <c r="U66" i="8"/>
  <c r="V65" i="8"/>
  <c r="W65" i="8" s="1"/>
  <c r="U65" i="8"/>
  <c r="V64" i="8"/>
  <c r="W64" i="8" s="1"/>
  <c r="U64" i="8"/>
  <c r="W63" i="8"/>
  <c r="V63" i="8"/>
  <c r="U63" i="8"/>
  <c r="W62" i="8"/>
  <c r="V62" i="8"/>
  <c r="U62" i="8"/>
  <c r="V61" i="8"/>
  <c r="W61" i="8" s="1"/>
  <c r="U61" i="8"/>
  <c r="V60" i="8"/>
  <c r="W60" i="8" s="1"/>
  <c r="W59" i="8"/>
  <c r="V59" i="8"/>
  <c r="U59" i="8"/>
  <c r="V58" i="8"/>
  <c r="W58" i="8" s="1"/>
  <c r="U58" i="8"/>
  <c r="V57" i="8"/>
  <c r="W57" i="8" s="1"/>
  <c r="U57" i="8"/>
  <c r="W56" i="8"/>
  <c r="V56" i="8"/>
  <c r="U56" i="8"/>
  <c r="W55" i="8"/>
  <c r="V55" i="8"/>
  <c r="U55" i="8"/>
  <c r="V54" i="8"/>
  <c r="W54" i="8" s="1"/>
  <c r="U54" i="8"/>
  <c r="V53" i="8"/>
  <c r="W53" i="8" s="1"/>
  <c r="U53" i="8"/>
  <c r="W52" i="8"/>
  <c r="V52" i="8"/>
  <c r="U52" i="8"/>
  <c r="W51" i="8"/>
  <c r="V51" i="8"/>
  <c r="U51" i="8"/>
  <c r="V50" i="8"/>
  <c r="W50" i="8" s="1"/>
  <c r="U50" i="8"/>
  <c r="V49" i="8"/>
  <c r="W49" i="8" s="1"/>
  <c r="U49" i="8"/>
  <c r="W48" i="8"/>
  <c r="V48" i="8"/>
  <c r="U48" i="8"/>
  <c r="W47" i="8"/>
  <c r="V47" i="8"/>
  <c r="U47" i="8"/>
  <c r="V46" i="8"/>
  <c r="W46" i="8" s="1"/>
  <c r="U46" i="8"/>
  <c r="V45" i="8"/>
  <c r="W45" i="8" s="1"/>
  <c r="U45" i="8"/>
  <c r="W44" i="8"/>
  <c r="V44" i="8"/>
  <c r="U44" i="8"/>
  <c r="W43" i="8"/>
  <c r="V43" i="8"/>
  <c r="U43" i="8"/>
  <c r="V42" i="8"/>
  <c r="W42" i="8" s="1"/>
  <c r="U42" i="8"/>
  <c r="V41" i="8"/>
  <c r="W41" i="8" s="1"/>
  <c r="U41" i="8"/>
  <c r="W40" i="8"/>
  <c r="V40" i="8"/>
  <c r="U40" i="8"/>
  <c r="W39" i="8"/>
  <c r="V39" i="8"/>
  <c r="U39" i="8"/>
  <c r="V38" i="8"/>
  <c r="W38" i="8" s="1"/>
  <c r="U38" i="8"/>
  <c r="V37" i="8"/>
  <c r="W37" i="8" s="1"/>
  <c r="U37" i="8"/>
  <c r="W36" i="8"/>
  <c r="V36" i="8"/>
  <c r="U36" i="8"/>
  <c r="W35" i="8"/>
  <c r="V35" i="8"/>
  <c r="U35" i="8"/>
  <c r="V34" i="8"/>
  <c r="W34" i="8" s="1"/>
  <c r="U34" i="8"/>
  <c r="W33" i="8"/>
  <c r="U33" i="8"/>
  <c r="W32" i="8"/>
  <c r="V32" i="8"/>
  <c r="U32" i="8"/>
  <c r="V31" i="8"/>
  <c r="W31" i="8" s="1"/>
  <c r="U31" i="8"/>
  <c r="V30" i="8"/>
  <c r="W30" i="8" s="1"/>
  <c r="U30" i="8"/>
  <c r="W29" i="8"/>
  <c r="V29" i="8"/>
  <c r="U29" i="8"/>
  <c r="W28" i="8"/>
  <c r="V28" i="8"/>
  <c r="U28" i="8"/>
  <c r="V27" i="8"/>
  <c r="W27" i="8" s="1"/>
  <c r="U27" i="8"/>
  <c r="V26" i="8"/>
  <c r="W26" i="8" s="1"/>
  <c r="U26" i="8"/>
  <c r="W25" i="8"/>
  <c r="V25" i="8"/>
  <c r="U25" i="8"/>
  <c r="W24" i="8"/>
  <c r="V24" i="8"/>
  <c r="U24" i="8"/>
  <c r="V23" i="8"/>
  <c r="W23" i="8" s="1"/>
  <c r="U23" i="8"/>
  <c r="V22" i="8"/>
  <c r="W22" i="8" s="1"/>
  <c r="U22" i="8"/>
  <c r="W21" i="8"/>
  <c r="V21" i="8"/>
  <c r="U21" i="8"/>
  <c r="W20" i="8"/>
  <c r="V20" i="8"/>
  <c r="U20" i="8"/>
  <c r="V19" i="8"/>
  <c r="W19" i="8" s="1"/>
  <c r="U19" i="8"/>
  <c r="V18" i="8"/>
  <c r="W18" i="8" s="1"/>
  <c r="U18" i="8"/>
  <c r="W17" i="8"/>
  <c r="V17" i="8"/>
  <c r="U17" i="8"/>
  <c r="W16" i="8"/>
  <c r="V16" i="8"/>
  <c r="U16" i="8"/>
  <c r="V15" i="8"/>
  <c r="W15" i="8" s="1"/>
  <c r="U15" i="8"/>
  <c r="V14" i="8"/>
  <c r="W14" i="8" s="1"/>
  <c r="U14" i="8"/>
  <c r="W13" i="8"/>
  <c r="V13" i="8"/>
  <c r="U13" i="8"/>
  <c r="W12" i="8"/>
  <c r="V12" i="8"/>
  <c r="U12" i="8"/>
  <c r="V11" i="8"/>
  <c r="W11" i="8" s="1"/>
  <c r="U11" i="8"/>
  <c r="V10" i="8"/>
  <c r="W10" i="8" s="1"/>
  <c r="U10" i="8"/>
  <c r="W9" i="8"/>
  <c r="V9" i="8"/>
  <c r="U9" i="8"/>
  <c r="W8" i="8"/>
  <c r="W127" i="8" s="1"/>
  <c r="V8" i="8"/>
  <c r="U8" i="8"/>
  <c r="A52" i="7"/>
  <c r="U40" i="7"/>
  <c r="E40" i="7"/>
  <c r="D40" i="7"/>
  <c r="U39" i="7"/>
  <c r="U38" i="7"/>
  <c r="D38" i="7"/>
  <c r="E38" i="7" s="1"/>
  <c r="U37" i="7"/>
  <c r="D37" i="7"/>
  <c r="E37" i="7" s="1"/>
  <c r="E36" i="7"/>
  <c r="D36" i="7"/>
  <c r="T35" i="7"/>
  <c r="E35" i="7"/>
  <c r="D35" i="7"/>
  <c r="D34" i="7"/>
  <c r="E34" i="7" s="1"/>
  <c r="U33" i="7"/>
  <c r="E33" i="7"/>
  <c r="D33" i="7"/>
  <c r="V32" i="7"/>
  <c r="W32" i="7" s="1"/>
  <c r="U32" i="7"/>
  <c r="D32" i="7"/>
  <c r="V31" i="7"/>
  <c r="W31" i="7" s="1"/>
  <c r="U31" i="7"/>
  <c r="D31" i="7"/>
  <c r="W30" i="7"/>
  <c r="V30" i="7"/>
  <c r="R30" i="7"/>
  <c r="R31" i="7" s="1"/>
  <c r="R32" i="7" s="1"/>
  <c r="R33" i="7" s="1"/>
  <c r="D30" i="7"/>
  <c r="W29" i="7"/>
  <c r="V29" i="7"/>
  <c r="V28" i="7"/>
  <c r="W28" i="7" s="1"/>
  <c r="E28" i="7"/>
  <c r="D28" i="7"/>
  <c r="E27" i="7"/>
  <c r="D27" i="7"/>
  <c r="U26" i="7"/>
  <c r="E26" i="7"/>
  <c r="D26" i="7"/>
  <c r="E25" i="7"/>
  <c r="D25" i="7"/>
  <c r="E24" i="7"/>
  <c r="D24" i="7"/>
  <c r="U23" i="7"/>
  <c r="E23" i="7"/>
  <c r="D23" i="7"/>
  <c r="U22" i="7"/>
  <c r="E22" i="7"/>
  <c r="D22" i="7"/>
  <c r="U21" i="7"/>
  <c r="E21" i="7"/>
  <c r="D21" i="7"/>
  <c r="U20" i="7"/>
  <c r="E20" i="7"/>
  <c r="D20" i="7"/>
  <c r="U19" i="7"/>
  <c r="E19" i="7"/>
  <c r="D19" i="7"/>
  <c r="U18" i="7"/>
  <c r="R18" i="7"/>
  <c r="E18" i="7"/>
  <c r="D18" i="7"/>
  <c r="V17" i="7"/>
  <c r="W17" i="7" s="1"/>
  <c r="U17" i="7"/>
  <c r="E17" i="7"/>
  <c r="D17" i="7"/>
  <c r="U16" i="7"/>
  <c r="E16" i="7"/>
  <c r="D16" i="7"/>
  <c r="U15" i="7"/>
  <c r="E15" i="7"/>
  <c r="U14" i="7"/>
  <c r="E14" i="7"/>
  <c r="U13" i="7"/>
  <c r="R13" i="7"/>
  <c r="E13" i="7"/>
  <c r="U12" i="7"/>
  <c r="T12" i="7"/>
  <c r="R12" i="7"/>
  <c r="V12" i="7" s="1"/>
  <c r="W12" i="7" s="1"/>
  <c r="V11" i="7"/>
  <c r="W11" i="7" s="1"/>
  <c r="U11" i="7"/>
  <c r="T11" i="7"/>
  <c r="R11" i="7"/>
  <c r="V10" i="7"/>
  <c r="W10" i="7" s="1"/>
  <c r="U10" i="7"/>
  <c r="W100" i="6"/>
  <c r="V100" i="6"/>
  <c r="U100" i="6"/>
  <c r="V99" i="6"/>
  <c r="W99" i="6" s="1"/>
  <c r="U99" i="6"/>
  <c r="V98" i="6"/>
  <c r="W98" i="6" s="1"/>
  <c r="U98" i="6"/>
  <c r="W97" i="6"/>
  <c r="V97" i="6"/>
  <c r="U97" i="6"/>
  <c r="W96" i="6"/>
  <c r="V96" i="6"/>
  <c r="U96" i="6"/>
  <c r="V95" i="6"/>
  <c r="W95" i="6" s="1"/>
  <c r="U95" i="6"/>
  <c r="V94" i="6"/>
  <c r="W94" i="6" s="1"/>
  <c r="U94" i="6"/>
  <c r="W93" i="6"/>
  <c r="V93" i="6"/>
  <c r="U93" i="6"/>
  <c r="W92" i="6"/>
  <c r="V92" i="6"/>
  <c r="U92" i="6"/>
  <c r="V91" i="6"/>
  <c r="W91" i="6" s="1"/>
  <c r="U91" i="6"/>
  <c r="V90" i="6"/>
  <c r="W90" i="6" s="1"/>
  <c r="U90" i="6"/>
  <c r="W89" i="6"/>
  <c r="V89" i="6"/>
  <c r="U89" i="6"/>
  <c r="V88" i="6"/>
  <c r="W88" i="6" s="1"/>
  <c r="U88" i="6"/>
  <c r="V87" i="6"/>
  <c r="W87" i="6" s="1"/>
  <c r="U87" i="6"/>
  <c r="V86" i="6"/>
  <c r="W86" i="6" s="1"/>
  <c r="U86" i="6"/>
  <c r="W85" i="6"/>
  <c r="V85" i="6"/>
  <c r="U85" i="6"/>
  <c r="W84" i="6"/>
  <c r="V84" i="6"/>
  <c r="U84" i="6"/>
  <c r="V83" i="6"/>
  <c r="W83" i="6" s="1"/>
  <c r="U83" i="6"/>
  <c r="V82" i="6"/>
  <c r="W82" i="6" s="1"/>
  <c r="U82" i="6"/>
  <c r="W81" i="6"/>
  <c r="V81" i="6"/>
  <c r="U81" i="6"/>
  <c r="V80" i="6"/>
  <c r="W80" i="6" s="1"/>
  <c r="U80" i="6"/>
  <c r="V79" i="6"/>
  <c r="W79" i="6" s="1"/>
  <c r="U79" i="6"/>
  <c r="V78" i="6"/>
  <c r="W78" i="6" s="1"/>
  <c r="U78" i="6"/>
  <c r="W77" i="6"/>
  <c r="V77" i="6"/>
  <c r="U77" i="6"/>
  <c r="W76" i="6"/>
  <c r="V76" i="6"/>
  <c r="U76" i="6"/>
  <c r="V75" i="6"/>
  <c r="W75" i="6" s="1"/>
  <c r="U75" i="6"/>
  <c r="V74" i="6"/>
  <c r="W74" i="6" s="1"/>
  <c r="U74" i="6"/>
  <c r="W73" i="6"/>
  <c r="V73" i="6"/>
  <c r="U73" i="6"/>
  <c r="V72" i="6"/>
  <c r="W72" i="6" s="1"/>
  <c r="U72" i="6"/>
  <c r="V71" i="6"/>
  <c r="W71" i="6" s="1"/>
  <c r="U71" i="6"/>
  <c r="V70" i="6"/>
  <c r="W70" i="6" s="1"/>
  <c r="U70" i="6"/>
  <c r="W69" i="6"/>
  <c r="V69" i="6"/>
  <c r="U69" i="6"/>
  <c r="W68" i="6"/>
  <c r="V68" i="6"/>
  <c r="U68" i="6"/>
  <c r="V67" i="6"/>
  <c r="W67" i="6" s="1"/>
  <c r="U67" i="6"/>
  <c r="V66" i="6"/>
  <c r="W66" i="6" s="1"/>
  <c r="U66" i="6"/>
  <c r="W65" i="6"/>
  <c r="V65" i="6"/>
  <c r="U65" i="6"/>
  <c r="V64" i="6"/>
  <c r="W64" i="6" s="1"/>
  <c r="U64" i="6"/>
  <c r="V63" i="6"/>
  <c r="W63" i="6" s="1"/>
  <c r="U63" i="6"/>
  <c r="V62" i="6"/>
  <c r="W62" i="6" s="1"/>
  <c r="U62" i="6"/>
  <c r="E62" i="6"/>
  <c r="D62" i="6"/>
  <c r="V61" i="6"/>
  <c r="W61" i="6" s="1"/>
  <c r="U61" i="6"/>
  <c r="E61" i="6"/>
  <c r="D61" i="6"/>
  <c r="V60" i="6"/>
  <c r="W60" i="6" s="1"/>
  <c r="U60" i="6"/>
  <c r="D60" i="6"/>
  <c r="E60" i="6" s="1"/>
  <c r="W59" i="6"/>
  <c r="V59" i="6"/>
  <c r="U59" i="6"/>
  <c r="E59" i="6"/>
  <c r="D59" i="6"/>
  <c r="W58" i="6"/>
  <c r="V58" i="6"/>
  <c r="U58" i="6"/>
  <c r="E58" i="6"/>
  <c r="D58" i="6"/>
  <c r="V57" i="6"/>
  <c r="W57" i="6" s="1"/>
  <c r="U57" i="6"/>
  <c r="E57" i="6"/>
  <c r="D57" i="6"/>
  <c r="V56" i="6"/>
  <c r="W56" i="6" s="1"/>
  <c r="U56" i="6"/>
  <c r="D56" i="6"/>
  <c r="E56" i="6" s="1"/>
  <c r="W55" i="6"/>
  <c r="V55" i="6"/>
  <c r="U55" i="6"/>
  <c r="E55" i="6"/>
  <c r="D55" i="6"/>
  <c r="W54" i="6"/>
  <c r="V54" i="6"/>
  <c r="U54" i="6"/>
  <c r="E54" i="6"/>
  <c r="D54" i="6"/>
  <c r="V53" i="6"/>
  <c r="W53" i="6" s="1"/>
  <c r="U53" i="6"/>
  <c r="E53" i="6"/>
  <c r="D53" i="6"/>
  <c r="V52" i="6"/>
  <c r="W52" i="6" s="1"/>
  <c r="U52" i="6"/>
  <c r="D52" i="6"/>
  <c r="E52" i="6" s="1"/>
  <c r="W51" i="6"/>
  <c r="V51" i="6"/>
  <c r="U51" i="6"/>
  <c r="E51" i="6"/>
  <c r="D51" i="6"/>
  <c r="W50" i="6"/>
  <c r="V50" i="6"/>
  <c r="U50" i="6"/>
  <c r="E50" i="6"/>
  <c r="D50" i="6"/>
  <c r="V49" i="6"/>
  <c r="W49" i="6" s="1"/>
  <c r="U49" i="6"/>
  <c r="E49" i="6"/>
  <c r="D49" i="6"/>
  <c r="V48" i="6"/>
  <c r="W48" i="6" s="1"/>
  <c r="U48" i="6"/>
  <c r="D48" i="6"/>
  <c r="E48" i="6" s="1"/>
  <c r="W47" i="6"/>
  <c r="V47" i="6"/>
  <c r="U47" i="6"/>
  <c r="E47" i="6"/>
  <c r="D47" i="6"/>
  <c r="W46" i="6"/>
  <c r="V46" i="6"/>
  <c r="U46" i="6"/>
  <c r="E46" i="6"/>
  <c r="D46" i="6"/>
  <c r="V45" i="6"/>
  <c r="W45" i="6" s="1"/>
  <c r="U45" i="6"/>
  <c r="E45" i="6"/>
  <c r="D45" i="6"/>
  <c r="V44" i="6"/>
  <c r="W44" i="6" s="1"/>
  <c r="U44" i="6"/>
  <c r="D44" i="6"/>
  <c r="E44" i="6" s="1"/>
  <c r="W43" i="6"/>
  <c r="V43" i="6"/>
  <c r="U43" i="6"/>
  <c r="E43" i="6"/>
  <c r="D43" i="6"/>
  <c r="W42" i="6"/>
  <c r="V42" i="6"/>
  <c r="U42" i="6"/>
  <c r="E42" i="6"/>
  <c r="D42" i="6"/>
  <c r="V41" i="6"/>
  <c r="W41" i="6" s="1"/>
  <c r="U41" i="6"/>
  <c r="E41" i="6"/>
  <c r="D41" i="6"/>
  <c r="V40" i="6"/>
  <c r="W40" i="6" s="1"/>
  <c r="U40" i="6"/>
  <c r="D40" i="6"/>
  <c r="E40" i="6" s="1"/>
  <c r="W39" i="6"/>
  <c r="V39" i="6"/>
  <c r="U39" i="6"/>
  <c r="E39" i="6"/>
  <c r="D39" i="6"/>
  <c r="W38" i="6"/>
  <c r="V38" i="6"/>
  <c r="U38" i="6"/>
  <c r="E38" i="6"/>
  <c r="D38" i="6"/>
  <c r="V37" i="6"/>
  <c r="W37" i="6" s="1"/>
  <c r="U37" i="6"/>
  <c r="E37" i="6"/>
  <c r="D37" i="6"/>
  <c r="V36" i="6"/>
  <c r="W36" i="6" s="1"/>
  <c r="U36" i="6"/>
  <c r="D36" i="6"/>
  <c r="E36" i="6" s="1"/>
  <c r="W35" i="6"/>
  <c r="V35" i="6"/>
  <c r="U35" i="6"/>
  <c r="E35" i="6"/>
  <c r="D35" i="6"/>
  <c r="W34" i="6"/>
  <c r="V34" i="6"/>
  <c r="U34" i="6"/>
  <c r="E34" i="6"/>
  <c r="D34" i="6"/>
  <c r="V33" i="6"/>
  <c r="W33" i="6" s="1"/>
  <c r="U33" i="6"/>
  <c r="E33" i="6"/>
  <c r="D33" i="6"/>
  <c r="V32" i="6"/>
  <c r="W32" i="6" s="1"/>
  <c r="U32" i="6"/>
  <c r="D32" i="6"/>
  <c r="E32" i="6" s="1"/>
  <c r="W31" i="6"/>
  <c r="V31" i="6"/>
  <c r="U31" i="6"/>
  <c r="E31" i="6"/>
  <c r="D31" i="6"/>
  <c r="W30" i="6"/>
  <c r="V30" i="6"/>
  <c r="U30" i="6"/>
  <c r="E30" i="6"/>
  <c r="D30" i="6"/>
  <c r="V29" i="6"/>
  <c r="W29" i="6" s="1"/>
  <c r="U29" i="6"/>
  <c r="D29" i="6"/>
  <c r="W28" i="6"/>
  <c r="V28" i="6"/>
  <c r="U28" i="6"/>
  <c r="E28" i="6"/>
  <c r="D28" i="6"/>
  <c r="E29" i="6" s="1"/>
  <c r="W27" i="6"/>
  <c r="V27" i="6"/>
  <c r="U27" i="6"/>
  <c r="E27" i="6"/>
  <c r="D27" i="6"/>
  <c r="W26" i="6"/>
  <c r="V26" i="6"/>
  <c r="U26" i="6"/>
  <c r="E26" i="6"/>
  <c r="D26" i="6"/>
  <c r="V25" i="6"/>
  <c r="W25" i="6" s="1"/>
  <c r="U25" i="6"/>
  <c r="E25" i="6"/>
  <c r="D25" i="6"/>
  <c r="V24" i="6"/>
  <c r="W24" i="6" s="1"/>
  <c r="U24" i="6"/>
  <c r="E24" i="6"/>
  <c r="D24" i="6"/>
  <c r="W23" i="6"/>
  <c r="V23" i="6"/>
  <c r="U23" i="6"/>
  <c r="E23" i="6"/>
  <c r="D23" i="6"/>
  <c r="W22" i="6"/>
  <c r="V22" i="6"/>
  <c r="U22" i="6"/>
  <c r="E22" i="6"/>
  <c r="D22" i="6"/>
  <c r="V21" i="6"/>
  <c r="W21" i="6" s="1"/>
  <c r="U21" i="6"/>
  <c r="E21" i="6"/>
  <c r="D21" i="6"/>
  <c r="W20" i="6"/>
  <c r="V20" i="6"/>
  <c r="U20" i="6"/>
  <c r="E20" i="6"/>
  <c r="D20" i="6"/>
  <c r="W19" i="6"/>
  <c r="V19" i="6"/>
  <c r="U19" i="6"/>
  <c r="E19" i="6"/>
  <c r="D19" i="6"/>
  <c r="W18" i="6"/>
  <c r="V18" i="6"/>
  <c r="U18" i="6"/>
  <c r="E18" i="6"/>
  <c r="D18" i="6"/>
  <c r="V17" i="6"/>
  <c r="W17" i="6" s="1"/>
  <c r="U17" i="6"/>
  <c r="E17" i="6"/>
  <c r="D17" i="6"/>
  <c r="V16" i="6"/>
  <c r="W16" i="6" s="1"/>
  <c r="U16" i="6"/>
  <c r="E16" i="6"/>
  <c r="D16" i="6"/>
  <c r="W15" i="6"/>
  <c r="V15" i="6"/>
  <c r="U15" i="6"/>
  <c r="E15" i="6"/>
  <c r="D15" i="6"/>
  <c r="W14" i="6"/>
  <c r="V14" i="6"/>
  <c r="U14" i="6"/>
  <c r="E14" i="6"/>
  <c r="D14" i="6"/>
  <c r="V13" i="6"/>
  <c r="W13" i="6" s="1"/>
  <c r="U13" i="6"/>
  <c r="E13" i="6"/>
  <c r="D13" i="6"/>
  <c r="W12" i="6"/>
  <c r="V12" i="6"/>
  <c r="U12" i="6"/>
  <c r="E12" i="6"/>
  <c r="D12" i="6"/>
  <c r="W11" i="6"/>
  <c r="V11" i="6"/>
  <c r="U11" i="6"/>
  <c r="E11" i="6"/>
  <c r="D11" i="6"/>
  <c r="W10" i="6"/>
  <c r="V10" i="6"/>
  <c r="U10" i="6"/>
  <c r="E10" i="6"/>
  <c r="D10" i="6"/>
  <c r="V100" i="5"/>
  <c r="W100" i="5" s="1"/>
  <c r="U100" i="5"/>
  <c r="D100" i="5"/>
  <c r="E100" i="5" s="1"/>
  <c r="W99" i="5"/>
  <c r="V99" i="5"/>
  <c r="U99" i="5"/>
  <c r="E99" i="5"/>
  <c r="D99" i="5"/>
  <c r="V98" i="5"/>
  <c r="W98" i="5" s="1"/>
  <c r="U98" i="5"/>
  <c r="E98" i="5"/>
  <c r="D98" i="5"/>
  <c r="V97" i="5"/>
  <c r="W97" i="5" s="1"/>
  <c r="U97" i="5"/>
  <c r="E97" i="5"/>
  <c r="D97" i="5"/>
  <c r="W96" i="5"/>
  <c r="V96" i="5"/>
  <c r="U96" i="5"/>
  <c r="D96" i="5"/>
  <c r="E96" i="5" s="1"/>
  <c r="W95" i="5"/>
  <c r="V95" i="5"/>
  <c r="U95" i="5"/>
  <c r="D95" i="5"/>
  <c r="E95" i="5" s="1"/>
  <c r="W94" i="5"/>
  <c r="V94" i="5"/>
  <c r="U94" i="5"/>
  <c r="E94" i="5"/>
  <c r="D94" i="5"/>
  <c r="V93" i="5"/>
  <c r="W93" i="5" s="1"/>
  <c r="U93" i="5"/>
  <c r="E93" i="5"/>
  <c r="D93" i="5"/>
  <c r="W92" i="5"/>
  <c r="V92" i="5"/>
  <c r="U92" i="5"/>
  <c r="D92" i="5"/>
  <c r="E92" i="5" s="1"/>
  <c r="W91" i="5"/>
  <c r="V91" i="5"/>
  <c r="U91" i="5"/>
  <c r="D91" i="5"/>
  <c r="E91" i="5" s="1"/>
  <c r="W90" i="5"/>
  <c r="V90" i="5"/>
  <c r="U90" i="5"/>
  <c r="E90" i="5"/>
  <c r="D90" i="5"/>
  <c r="V89" i="5"/>
  <c r="W89" i="5" s="1"/>
  <c r="U89" i="5"/>
  <c r="E89" i="5"/>
  <c r="D89" i="5"/>
  <c r="W88" i="5"/>
  <c r="V88" i="5"/>
  <c r="U88" i="5"/>
  <c r="D88" i="5"/>
  <c r="E88" i="5" s="1"/>
  <c r="W87" i="5"/>
  <c r="V87" i="5"/>
  <c r="U87" i="5"/>
  <c r="D87" i="5"/>
  <c r="E87" i="5" s="1"/>
  <c r="W86" i="5"/>
  <c r="V86" i="5"/>
  <c r="U86" i="5"/>
  <c r="E86" i="5"/>
  <c r="D86" i="5"/>
  <c r="V85" i="5"/>
  <c r="W85" i="5" s="1"/>
  <c r="U85" i="5"/>
  <c r="D85" i="5"/>
  <c r="E85" i="5" s="1"/>
  <c r="V84" i="5"/>
  <c r="W84" i="5" s="1"/>
  <c r="U84" i="5"/>
  <c r="D84" i="5"/>
  <c r="E84" i="5" s="1"/>
  <c r="W83" i="5"/>
  <c r="V83" i="5"/>
  <c r="U83" i="5"/>
  <c r="E83" i="5"/>
  <c r="D83" i="5"/>
  <c r="V82" i="5"/>
  <c r="W82" i="5" s="1"/>
  <c r="U82" i="5"/>
  <c r="E82" i="5"/>
  <c r="D82" i="5"/>
  <c r="V81" i="5"/>
  <c r="W81" i="5" s="1"/>
  <c r="U81" i="5"/>
  <c r="D81" i="5"/>
  <c r="E81" i="5" s="1"/>
  <c r="V80" i="5"/>
  <c r="W80" i="5" s="1"/>
  <c r="U80" i="5"/>
  <c r="D80" i="5"/>
  <c r="E80" i="5" s="1"/>
  <c r="W79" i="5"/>
  <c r="V79" i="5"/>
  <c r="U79" i="5"/>
  <c r="D79" i="5"/>
  <c r="E79" i="5" s="1"/>
  <c r="V78" i="5"/>
  <c r="W78" i="5" s="1"/>
  <c r="U78" i="5"/>
  <c r="E78" i="5"/>
  <c r="D78" i="5"/>
  <c r="V77" i="5"/>
  <c r="W77" i="5" s="1"/>
  <c r="U77" i="5"/>
  <c r="D77" i="5"/>
  <c r="E77" i="5" s="1"/>
  <c r="W76" i="5"/>
  <c r="V76" i="5"/>
  <c r="U76" i="5"/>
  <c r="D76" i="5"/>
  <c r="E76" i="5" s="1"/>
  <c r="W75" i="5"/>
  <c r="V75" i="5"/>
  <c r="U75" i="5"/>
  <c r="D75" i="5"/>
  <c r="E75" i="5" s="1"/>
  <c r="V74" i="5"/>
  <c r="W74" i="5" s="1"/>
  <c r="U74" i="5"/>
  <c r="E74" i="5"/>
  <c r="D74" i="5"/>
  <c r="V73" i="5"/>
  <c r="W73" i="5" s="1"/>
  <c r="U73" i="5"/>
  <c r="D73" i="5"/>
  <c r="E73" i="5" s="1"/>
  <c r="W72" i="5"/>
  <c r="V72" i="5"/>
  <c r="U72" i="5"/>
  <c r="D72" i="5"/>
  <c r="E72" i="5" s="1"/>
  <c r="W71" i="5"/>
  <c r="V71" i="5"/>
  <c r="U71" i="5"/>
  <c r="D71" i="5"/>
  <c r="E71" i="5" s="1"/>
  <c r="V70" i="5"/>
  <c r="W70" i="5" s="1"/>
  <c r="U70" i="5"/>
  <c r="E70" i="5"/>
  <c r="D70" i="5"/>
  <c r="V69" i="5"/>
  <c r="W69" i="5" s="1"/>
  <c r="U69" i="5"/>
  <c r="D69" i="5"/>
  <c r="E69" i="5" s="1"/>
  <c r="W68" i="5"/>
  <c r="V68" i="5"/>
  <c r="U68" i="5"/>
  <c r="D68" i="5"/>
  <c r="E68" i="5" s="1"/>
  <c r="W67" i="5"/>
  <c r="V67" i="5"/>
  <c r="U67" i="5"/>
  <c r="D67" i="5"/>
  <c r="E67" i="5" s="1"/>
  <c r="V66" i="5"/>
  <c r="W66" i="5" s="1"/>
  <c r="U66" i="5"/>
  <c r="E66" i="5"/>
  <c r="D66" i="5"/>
  <c r="V65" i="5"/>
  <c r="W65" i="5" s="1"/>
  <c r="U65" i="5"/>
  <c r="D65" i="5"/>
  <c r="E65" i="5" s="1"/>
  <c r="W64" i="5"/>
  <c r="V64" i="5"/>
  <c r="U64" i="5"/>
  <c r="D64" i="5"/>
  <c r="E64" i="5" s="1"/>
  <c r="W63" i="5"/>
  <c r="V63" i="5"/>
  <c r="U63" i="5"/>
  <c r="D63" i="5"/>
  <c r="E63" i="5" s="1"/>
  <c r="V62" i="5"/>
  <c r="W62" i="5" s="1"/>
  <c r="U62" i="5"/>
  <c r="E62" i="5"/>
  <c r="D62" i="5"/>
  <c r="V61" i="5"/>
  <c r="W61" i="5" s="1"/>
  <c r="U61" i="5"/>
  <c r="D61" i="5"/>
  <c r="E61" i="5" s="1"/>
  <c r="W60" i="5"/>
  <c r="V60" i="5"/>
  <c r="U60" i="5"/>
  <c r="D60" i="5"/>
  <c r="E60" i="5" s="1"/>
  <c r="W59" i="5"/>
  <c r="V59" i="5"/>
  <c r="U59" i="5"/>
  <c r="D59" i="5"/>
  <c r="E59" i="5" s="1"/>
  <c r="V58" i="5"/>
  <c r="W58" i="5" s="1"/>
  <c r="U58" i="5"/>
  <c r="E58" i="5"/>
  <c r="D58" i="5"/>
  <c r="V57" i="5"/>
  <c r="W57" i="5" s="1"/>
  <c r="U57" i="5"/>
  <c r="D57" i="5"/>
  <c r="E57" i="5" s="1"/>
  <c r="W56" i="5"/>
  <c r="V56" i="5"/>
  <c r="U56" i="5"/>
  <c r="D56" i="5"/>
  <c r="E56" i="5" s="1"/>
  <c r="W55" i="5"/>
  <c r="V55" i="5"/>
  <c r="U55" i="5"/>
  <c r="D55" i="5"/>
  <c r="E55" i="5" s="1"/>
  <c r="V54" i="5"/>
  <c r="W54" i="5" s="1"/>
  <c r="U54" i="5"/>
  <c r="E54" i="5"/>
  <c r="D54" i="5"/>
  <c r="V53" i="5"/>
  <c r="W53" i="5" s="1"/>
  <c r="U53" i="5"/>
  <c r="D53" i="5"/>
  <c r="E53" i="5" s="1"/>
  <c r="W52" i="5"/>
  <c r="V52" i="5"/>
  <c r="U52" i="5"/>
  <c r="D52" i="5"/>
  <c r="E52" i="5" s="1"/>
  <c r="W51" i="5"/>
  <c r="V51" i="5"/>
  <c r="U51" i="5"/>
  <c r="D51" i="5"/>
  <c r="E51" i="5" s="1"/>
  <c r="V50" i="5"/>
  <c r="W50" i="5" s="1"/>
  <c r="U50" i="5"/>
  <c r="E50" i="5"/>
  <c r="D50" i="5"/>
  <c r="V49" i="5"/>
  <c r="W49" i="5" s="1"/>
  <c r="U49" i="5"/>
  <c r="D49" i="5"/>
  <c r="E49" i="5" s="1"/>
  <c r="W48" i="5"/>
  <c r="V48" i="5"/>
  <c r="U48" i="5"/>
  <c r="D48" i="5"/>
  <c r="E48" i="5" s="1"/>
  <c r="W47" i="5"/>
  <c r="V47" i="5"/>
  <c r="U47" i="5"/>
  <c r="D47" i="5"/>
  <c r="E47" i="5" s="1"/>
  <c r="V46" i="5"/>
  <c r="W46" i="5" s="1"/>
  <c r="U46" i="5"/>
  <c r="E46" i="5"/>
  <c r="D46" i="5"/>
  <c r="V45" i="5"/>
  <c r="W45" i="5" s="1"/>
  <c r="U45" i="5"/>
  <c r="D45" i="5"/>
  <c r="E45" i="5" s="1"/>
  <c r="W44" i="5"/>
  <c r="V44" i="5"/>
  <c r="U44" i="5"/>
  <c r="D44" i="5"/>
  <c r="E44" i="5" s="1"/>
  <c r="W43" i="5"/>
  <c r="V43" i="5"/>
  <c r="U43" i="5"/>
  <c r="E43" i="5"/>
  <c r="D43" i="5"/>
  <c r="V42" i="5"/>
  <c r="W42" i="5" s="1"/>
  <c r="U42" i="5"/>
  <c r="E42" i="5"/>
  <c r="D42" i="5"/>
  <c r="V41" i="5"/>
  <c r="W41" i="5" s="1"/>
  <c r="U41" i="5"/>
  <c r="D41" i="5"/>
  <c r="E41" i="5" s="1"/>
  <c r="V40" i="5"/>
  <c r="W40" i="5" s="1"/>
  <c r="U40" i="5"/>
  <c r="E40" i="5"/>
  <c r="D40" i="5"/>
  <c r="W39" i="5"/>
  <c r="V39" i="5"/>
  <c r="U39" i="5"/>
  <c r="D39" i="5"/>
  <c r="E39" i="5" s="1"/>
  <c r="V38" i="5"/>
  <c r="W38" i="5" s="1"/>
  <c r="U38" i="5"/>
  <c r="E38" i="5"/>
  <c r="D38" i="5"/>
  <c r="W37" i="5"/>
  <c r="V37" i="5"/>
  <c r="U37" i="5"/>
  <c r="D37" i="5"/>
  <c r="E37" i="5" s="1"/>
  <c r="W36" i="5"/>
  <c r="V36" i="5"/>
  <c r="U36" i="5"/>
  <c r="E36" i="5"/>
  <c r="D36" i="5"/>
  <c r="V35" i="5"/>
  <c r="W35" i="5" s="1"/>
  <c r="U35" i="5"/>
  <c r="E35" i="5"/>
  <c r="D35" i="5"/>
  <c r="V34" i="5"/>
  <c r="W34" i="5" s="1"/>
  <c r="U34" i="5"/>
  <c r="D34" i="5"/>
  <c r="E34" i="5" s="1"/>
  <c r="W33" i="5"/>
  <c r="V33" i="5"/>
  <c r="U33" i="5"/>
  <c r="D33" i="5"/>
  <c r="E33" i="5" s="1"/>
  <c r="W32" i="5"/>
  <c r="V32" i="5"/>
  <c r="U32" i="5"/>
  <c r="E32" i="5"/>
  <c r="D32" i="5"/>
  <c r="V31" i="5"/>
  <c r="W31" i="5" s="1"/>
  <c r="U31" i="5"/>
  <c r="E31" i="5"/>
  <c r="D31" i="5"/>
  <c r="V30" i="5"/>
  <c r="W30" i="5" s="1"/>
  <c r="U30" i="5"/>
  <c r="D30" i="5"/>
  <c r="E30" i="5" s="1"/>
  <c r="W29" i="5"/>
  <c r="V29" i="5"/>
  <c r="U29" i="5"/>
  <c r="E29" i="5"/>
  <c r="D29" i="5"/>
  <c r="W28" i="5"/>
  <c r="V28" i="5"/>
  <c r="U28" i="5"/>
  <c r="E28" i="5"/>
  <c r="D28" i="5"/>
  <c r="V27" i="5"/>
  <c r="W27" i="5" s="1"/>
  <c r="U27" i="5"/>
  <c r="E27" i="5"/>
  <c r="D27" i="5"/>
  <c r="V26" i="5"/>
  <c r="W26" i="5" s="1"/>
  <c r="U26" i="5"/>
  <c r="E26" i="5"/>
  <c r="D26" i="5"/>
  <c r="W25" i="5"/>
  <c r="V25" i="5"/>
  <c r="U25" i="5"/>
  <c r="E25" i="5"/>
  <c r="D25" i="5"/>
  <c r="W24" i="5"/>
  <c r="V24" i="5"/>
  <c r="U24" i="5"/>
  <c r="E24" i="5"/>
  <c r="D24" i="5"/>
  <c r="V23" i="5"/>
  <c r="W23" i="5" s="1"/>
  <c r="U23" i="5"/>
  <c r="E23" i="5"/>
  <c r="D23" i="5"/>
  <c r="V22" i="5"/>
  <c r="W22" i="5" s="1"/>
  <c r="U22" i="5"/>
  <c r="E22" i="5"/>
  <c r="D22" i="5"/>
  <c r="W21" i="5"/>
  <c r="V21" i="5"/>
  <c r="U21" i="5"/>
  <c r="E21" i="5"/>
  <c r="D21" i="5"/>
  <c r="W20" i="5"/>
  <c r="V20" i="5"/>
  <c r="U20" i="5"/>
  <c r="E20" i="5"/>
  <c r="D20" i="5"/>
  <c r="V19" i="5"/>
  <c r="W19" i="5" s="1"/>
  <c r="U19" i="5"/>
  <c r="E19" i="5"/>
  <c r="D19" i="5"/>
  <c r="V18" i="5"/>
  <c r="W18" i="5" s="1"/>
  <c r="U18" i="5"/>
  <c r="E18" i="5"/>
  <c r="D18" i="5"/>
  <c r="W17" i="5"/>
  <c r="V17" i="5"/>
  <c r="U17" i="5"/>
  <c r="E17" i="5"/>
  <c r="D17" i="5"/>
  <c r="W16" i="5"/>
  <c r="V16" i="5"/>
  <c r="U16" i="5"/>
  <c r="E16" i="5"/>
  <c r="D16" i="5"/>
  <c r="V15" i="5"/>
  <c r="W15" i="5" s="1"/>
  <c r="U15" i="5"/>
  <c r="E15" i="5"/>
  <c r="D15" i="5"/>
  <c r="V14" i="5"/>
  <c r="W14" i="5" s="1"/>
  <c r="U14" i="5"/>
  <c r="E14" i="5"/>
  <c r="D14" i="5"/>
  <c r="W13" i="5"/>
  <c r="V13" i="5"/>
  <c r="U13" i="5"/>
  <c r="E13" i="5"/>
  <c r="D13" i="5"/>
  <c r="W12" i="5"/>
  <c r="V12" i="5"/>
  <c r="U12" i="5"/>
  <c r="E12" i="5"/>
  <c r="D12" i="5"/>
  <c r="V11" i="5"/>
  <c r="W11" i="5" s="1"/>
  <c r="U11" i="5"/>
  <c r="E11" i="5"/>
  <c r="D11" i="5"/>
  <c r="V10" i="5"/>
  <c r="U10" i="5"/>
  <c r="E10" i="5"/>
  <c r="D10" i="5"/>
  <c r="V97" i="4"/>
  <c r="W97" i="4" s="1"/>
  <c r="U97" i="4"/>
  <c r="E97" i="4"/>
  <c r="D97" i="4"/>
  <c r="V96" i="4"/>
  <c r="W96" i="4" s="1"/>
  <c r="U96" i="4"/>
  <c r="D96" i="4"/>
  <c r="E96" i="4" s="1"/>
  <c r="W95" i="4"/>
  <c r="V95" i="4"/>
  <c r="U95" i="4"/>
  <c r="D95" i="4"/>
  <c r="E95" i="4" s="1"/>
  <c r="W94" i="4"/>
  <c r="V94" i="4"/>
  <c r="U94" i="4"/>
  <c r="E94" i="4"/>
  <c r="D94" i="4"/>
  <c r="V93" i="4"/>
  <c r="W93" i="4" s="1"/>
  <c r="U93" i="4"/>
  <c r="E93" i="4"/>
  <c r="D93" i="4"/>
  <c r="V92" i="4"/>
  <c r="W92" i="4" s="1"/>
  <c r="U92" i="4"/>
  <c r="D92" i="4"/>
  <c r="E92" i="4" s="1"/>
  <c r="W91" i="4"/>
  <c r="V91" i="4"/>
  <c r="U91" i="4"/>
  <c r="D91" i="4"/>
  <c r="E91" i="4" s="1"/>
  <c r="W90" i="4"/>
  <c r="V90" i="4"/>
  <c r="U90" i="4"/>
  <c r="E90" i="4"/>
  <c r="D90" i="4"/>
  <c r="V89" i="4"/>
  <c r="W89" i="4" s="1"/>
  <c r="U89" i="4"/>
  <c r="D89" i="4"/>
  <c r="E89" i="4" s="1"/>
  <c r="V88" i="4"/>
  <c r="W88" i="4" s="1"/>
  <c r="U88" i="4"/>
  <c r="D88" i="4"/>
  <c r="E88" i="4" s="1"/>
  <c r="W87" i="4"/>
  <c r="V87" i="4"/>
  <c r="U87" i="4"/>
  <c r="D87" i="4"/>
  <c r="E87" i="4" s="1"/>
  <c r="V86" i="4"/>
  <c r="W86" i="4" s="1"/>
  <c r="U86" i="4"/>
  <c r="E86" i="4"/>
  <c r="D86" i="4"/>
  <c r="V85" i="4"/>
  <c r="W85" i="4" s="1"/>
  <c r="U85" i="4"/>
  <c r="D85" i="4"/>
  <c r="E85" i="4" s="1"/>
  <c r="V84" i="4"/>
  <c r="W84" i="4" s="1"/>
  <c r="U84" i="4"/>
  <c r="D84" i="4"/>
  <c r="E84" i="4" s="1"/>
  <c r="W83" i="4"/>
  <c r="U83" i="4"/>
  <c r="D83" i="4"/>
  <c r="E83" i="4" s="1"/>
  <c r="W82" i="4"/>
  <c r="V82" i="4"/>
  <c r="U82" i="4"/>
  <c r="D82" i="4"/>
  <c r="E82" i="4" s="1"/>
  <c r="V81" i="4"/>
  <c r="W81" i="4" s="1"/>
  <c r="U81" i="4"/>
  <c r="E81" i="4"/>
  <c r="D81" i="4"/>
  <c r="V80" i="4"/>
  <c r="W80" i="4" s="1"/>
  <c r="U80" i="4"/>
  <c r="D80" i="4"/>
  <c r="E80" i="4" s="1"/>
  <c r="V79" i="4"/>
  <c r="W79" i="4" s="1"/>
  <c r="U79" i="4"/>
  <c r="D79" i="4"/>
  <c r="E79" i="4" s="1"/>
  <c r="W78" i="4"/>
  <c r="V78" i="4"/>
  <c r="U78" i="4"/>
  <c r="D78" i="4"/>
  <c r="E78" i="4" s="1"/>
  <c r="V77" i="4"/>
  <c r="W77" i="4" s="1"/>
  <c r="U77" i="4"/>
  <c r="E77" i="4"/>
  <c r="D77" i="4"/>
  <c r="V76" i="4"/>
  <c r="W76" i="4" s="1"/>
  <c r="U76" i="4"/>
  <c r="D76" i="4"/>
  <c r="E76" i="4" s="1"/>
  <c r="V75" i="4"/>
  <c r="W75" i="4" s="1"/>
  <c r="U75" i="4"/>
  <c r="D75" i="4"/>
  <c r="E75" i="4" s="1"/>
  <c r="W74" i="4"/>
  <c r="V74" i="4"/>
  <c r="U74" i="4"/>
  <c r="D74" i="4"/>
  <c r="E74" i="4" s="1"/>
  <c r="V73" i="4"/>
  <c r="W73" i="4" s="1"/>
  <c r="U73" i="4"/>
  <c r="E73" i="4"/>
  <c r="D73" i="4"/>
  <c r="V72" i="4"/>
  <c r="W72" i="4" s="1"/>
  <c r="U72" i="4"/>
  <c r="D72" i="4"/>
  <c r="E72" i="4" s="1"/>
  <c r="V71" i="4"/>
  <c r="W71" i="4" s="1"/>
  <c r="U71" i="4"/>
  <c r="D71" i="4"/>
  <c r="E71" i="4" s="1"/>
  <c r="W70" i="4"/>
  <c r="V70" i="4"/>
  <c r="U70" i="4"/>
  <c r="D70" i="4"/>
  <c r="E70" i="4" s="1"/>
  <c r="V69" i="4"/>
  <c r="W69" i="4" s="1"/>
  <c r="U69" i="4"/>
  <c r="E69" i="4"/>
  <c r="D69" i="4"/>
  <c r="V68" i="4"/>
  <c r="W68" i="4" s="1"/>
  <c r="U68" i="4"/>
  <c r="D68" i="4"/>
  <c r="E68" i="4" s="1"/>
  <c r="V67" i="4"/>
  <c r="W67" i="4" s="1"/>
  <c r="U67" i="4"/>
  <c r="D67" i="4"/>
  <c r="E67" i="4" s="1"/>
  <c r="W66" i="4"/>
  <c r="V66" i="4"/>
  <c r="U66" i="4"/>
  <c r="D66" i="4"/>
  <c r="E66" i="4" s="1"/>
  <c r="V65" i="4"/>
  <c r="W65" i="4" s="1"/>
  <c r="U65" i="4"/>
  <c r="E65" i="4"/>
  <c r="D65" i="4"/>
  <c r="V64" i="4"/>
  <c r="W64" i="4" s="1"/>
  <c r="U64" i="4"/>
  <c r="D64" i="4"/>
  <c r="E64" i="4" s="1"/>
  <c r="V63" i="4"/>
  <c r="W63" i="4" s="1"/>
  <c r="U63" i="4"/>
  <c r="D63" i="4"/>
  <c r="E63" i="4" s="1"/>
  <c r="W62" i="4"/>
  <c r="V62" i="4"/>
  <c r="U62" i="4"/>
  <c r="D62" i="4"/>
  <c r="E62" i="4" s="1"/>
  <c r="V61" i="4"/>
  <c r="W61" i="4" s="1"/>
  <c r="U61" i="4"/>
  <c r="E61" i="4"/>
  <c r="D61" i="4"/>
  <c r="V60" i="4"/>
  <c r="W60" i="4" s="1"/>
  <c r="U60" i="4"/>
  <c r="D60" i="4"/>
  <c r="E60" i="4" s="1"/>
  <c r="V59" i="4"/>
  <c r="W59" i="4" s="1"/>
  <c r="U59" i="4"/>
  <c r="D59" i="4"/>
  <c r="E59" i="4" s="1"/>
  <c r="W58" i="4"/>
  <c r="V58" i="4"/>
  <c r="U58" i="4"/>
  <c r="D58" i="4"/>
  <c r="E58" i="4" s="1"/>
  <c r="V57" i="4"/>
  <c r="W57" i="4" s="1"/>
  <c r="U57" i="4"/>
  <c r="E57" i="4"/>
  <c r="D57" i="4"/>
  <c r="V56" i="4"/>
  <c r="W56" i="4" s="1"/>
  <c r="U56" i="4"/>
  <c r="D56" i="4"/>
  <c r="E56" i="4" s="1"/>
  <c r="V55" i="4"/>
  <c r="W55" i="4" s="1"/>
  <c r="U55" i="4"/>
  <c r="D55" i="4"/>
  <c r="E55" i="4" s="1"/>
  <c r="W54" i="4"/>
  <c r="V54" i="4"/>
  <c r="U54" i="4"/>
  <c r="D54" i="4"/>
  <c r="E54" i="4" s="1"/>
  <c r="V53" i="4"/>
  <c r="W53" i="4" s="1"/>
  <c r="U53" i="4"/>
  <c r="E53" i="4"/>
  <c r="D53" i="4"/>
  <c r="V52" i="4"/>
  <c r="W52" i="4" s="1"/>
  <c r="U52" i="4"/>
  <c r="D52" i="4"/>
  <c r="V51" i="4"/>
  <c r="W51" i="4" s="1"/>
  <c r="U51" i="4"/>
  <c r="D51" i="4"/>
  <c r="E51" i="4" s="1"/>
  <c r="V50" i="4"/>
  <c r="W50" i="4" s="1"/>
  <c r="U50" i="4"/>
  <c r="D50" i="4"/>
  <c r="V49" i="4"/>
  <c r="W49" i="4" s="1"/>
  <c r="U49" i="4"/>
  <c r="D49" i="4"/>
  <c r="E49" i="4" s="1"/>
  <c r="W48" i="4"/>
  <c r="V48" i="4"/>
  <c r="U48" i="4"/>
  <c r="D48" i="4"/>
  <c r="E48" i="4" s="1"/>
  <c r="V47" i="4"/>
  <c r="W47" i="4" s="1"/>
  <c r="U47" i="4"/>
  <c r="E47" i="4"/>
  <c r="D47" i="4"/>
  <c r="V46" i="4"/>
  <c r="W46" i="4" s="1"/>
  <c r="U46" i="4"/>
  <c r="D46" i="4"/>
  <c r="E46" i="4" s="1"/>
  <c r="V45" i="4"/>
  <c r="W45" i="4" s="1"/>
  <c r="U45" i="4"/>
  <c r="D45" i="4"/>
  <c r="E45" i="4" s="1"/>
  <c r="W44" i="4"/>
  <c r="V44" i="4"/>
  <c r="U44" i="4"/>
  <c r="D44" i="4"/>
  <c r="E44" i="4" s="1"/>
  <c r="V43" i="4"/>
  <c r="W43" i="4" s="1"/>
  <c r="U43" i="4"/>
  <c r="E43" i="4"/>
  <c r="D43" i="4"/>
  <c r="V42" i="4"/>
  <c r="W42" i="4" s="1"/>
  <c r="U42" i="4"/>
  <c r="D42" i="4"/>
  <c r="E42" i="4" s="1"/>
  <c r="V41" i="4"/>
  <c r="W41" i="4" s="1"/>
  <c r="U41" i="4"/>
  <c r="D41" i="4"/>
  <c r="E41" i="4" s="1"/>
  <c r="W40" i="4"/>
  <c r="V40" i="4"/>
  <c r="U40" i="4"/>
  <c r="D40" i="4"/>
  <c r="E40" i="4" s="1"/>
  <c r="V39" i="4"/>
  <c r="W39" i="4" s="1"/>
  <c r="U39" i="4"/>
  <c r="E39" i="4"/>
  <c r="D39" i="4"/>
  <c r="V38" i="4"/>
  <c r="W38" i="4" s="1"/>
  <c r="U38" i="4"/>
  <c r="D38" i="4"/>
  <c r="E38" i="4" s="1"/>
  <c r="V37" i="4"/>
  <c r="W37" i="4" s="1"/>
  <c r="U37" i="4"/>
  <c r="D37" i="4"/>
  <c r="E37" i="4" s="1"/>
  <c r="W36" i="4"/>
  <c r="V36" i="4"/>
  <c r="U36" i="4"/>
  <c r="D36" i="4"/>
  <c r="E36" i="4" s="1"/>
  <c r="V35" i="4"/>
  <c r="W35" i="4" s="1"/>
  <c r="U35" i="4"/>
  <c r="E35" i="4"/>
  <c r="D35" i="4"/>
  <c r="V34" i="4"/>
  <c r="W34" i="4" s="1"/>
  <c r="U34" i="4"/>
  <c r="D34" i="4"/>
  <c r="E34" i="4" s="1"/>
  <c r="V33" i="4"/>
  <c r="W33" i="4" s="1"/>
  <c r="U33" i="4"/>
  <c r="D33" i="4"/>
  <c r="E33" i="4" s="1"/>
  <c r="W32" i="4"/>
  <c r="V32" i="4"/>
  <c r="U32" i="4"/>
  <c r="D32" i="4"/>
  <c r="E32" i="4" s="1"/>
  <c r="V31" i="4"/>
  <c r="W31" i="4" s="1"/>
  <c r="U31" i="4"/>
  <c r="E31" i="4"/>
  <c r="D31" i="4"/>
  <c r="V30" i="4"/>
  <c r="W30" i="4" s="1"/>
  <c r="U30" i="4"/>
  <c r="D30" i="4"/>
  <c r="E30" i="4" s="1"/>
  <c r="V29" i="4"/>
  <c r="W29" i="4" s="1"/>
  <c r="U29" i="4"/>
  <c r="D29" i="4"/>
  <c r="W28" i="4"/>
  <c r="V28" i="4"/>
  <c r="U28" i="4"/>
  <c r="E28" i="4"/>
  <c r="D28" i="4"/>
  <c r="E29" i="4" s="1"/>
  <c r="V27" i="4"/>
  <c r="W27" i="4" s="1"/>
  <c r="U27" i="4"/>
  <c r="E27" i="4"/>
  <c r="D27" i="4"/>
  <c r="V26" i="4"/>
  <c r="W26" i="4" s="1"/>
  <c r="U26" i="4"/>
  <c r="E26" i="4"/>
  <c r="D26" i="4"/>
  <c r="V25" i="4"/>
  <c r="W25" i="4" s="1"/>
  <c r="U25" i="4"/>
  <c r="E25" i="4"/>
  <c r="D25" i="4"/>
  <c r="W24" i="4"/>
  <c r="V24" i="4"/>
  <c r="U24" i="4"/>
  <c r="E24" i="4"/>
  <c r="D24" i="4"/>
  <c r="V23" i="4"/>
  <c r="W23" i="4" s="1"/>
  <c r="U23" i="4"/>
  <c r="E23" i="4"/>
  <c r="D23" i="4"/>
  <c r="V22" i="4"/>
  <c r="W22" i="4" s="1"/>
  <c r="U22" i="4"/>
  <c r="E22" i="4"/>
  <c r="D22" i="4"/>
  <c r="V21" i="4"/>
  <c r="W21" i="4" s="1"/>
  <c r="U21" i="4"/>
  <c r="E21" i="4"/>
  <c r="D21" i="4"/>
  <c r="W20" i="4"/>
  <c r="V20" i="4"/>
  <c r="U20" i="4"/>
  <c r="E20" i="4"/>
  <c r="D20" i="4"/>
  <c r="V19" i="4"/>
  <c r="W19" i="4" s="1"/>
  <c r="U19" i="4"/>
  <c r="E19" i="4"/>
  <c r="D19" i="4"/>
  <c r="V18" i="4"/>
  <c r="W18" i="4" s="1"/>
  <c r="U18" i="4"/>
  <c r="E18" i="4"/>
  <c r="D18" i="4"/>
  <c r="V17" i="4"/>
  <c r="W17" i="4" s="1"/>
  <c r="U17" i="4"/>
  <c r="E17" i="4"/>
  <c r="D17" i="4"/>
  <c r="W16" i="4"/>
  <c r="V16" i="4"/>
  <c r="U16" i="4"/>
  <c r="E16" i="4"/>
  <c r="D16" i="4"/>
  <c r="V15" i="4"/>
  <c r="W15" i="4" s="1"/>
  <c r="U15" i="4"/>
  <c r="E15" i="4"/>
  <c r="D15" i="4"/>
  <c r="V14" i="4"/>
  <c r="W14" i="4" s="1"/>
  <c r="U14" i="4"/>
  <c r="E14" i="4"/>
  <c r="D14" i="4"/>
  <c r="V13" i="4"/>
  <c r="W13" i="4" s="1"/>
  <c r="U13" i="4"/>
  <c r="E13" i="4"/>
  <c r="D13" i="4"/>
  <c r="W12" i="4"/>
  <c r="V12" i="4"/>
  <c r="U12" i="4"/>
  <c r="E12" i="4"/>
  <c r="D12" i="4"/>
  <c r="V11" i="4"/>
  <c r="W11" i="4" s="1"/>
  <c r="U11" i="4"/>
  <c r="E11" i="4"/>
  <c r="D11" i="4"/>
  <c r="V10" i="4"/>
  <c r="W10" i="4" s="1"/>
  <c r="V98" i="4" s="1"/>
  <c r="W98" i="4" s="1"/>
  <c r="U10" i="4"/>
  <c r="E10" i="4"/>
  <c r="D10" i="4"/>
  <c r="W72" i="3"/>
  <c r="V72" i="3"/>
  <c r="U72" i="3"/>
  <c r="W71" i="3"/>
  <c r="V71" i="3"/>
  <c r="U71" i="3"/>
  <c r="W70" i="3"/>
  <c r="V70" i="3"/>
  <c r="U70" i="3"/>
  <c r="W69" i="3"/>
  <c r="V69" i="3"/>
  <c r="U69" i="3"/>
  <c r="W68" i="3"/>
  <c r="V68" i="3"/>
  <c r="U68" i="3"/>
  <c r="W67" i="3"/>
  <c r="V67" i="3"/>
  <c r="U67" i="3"/>
  <c r="W66" i="3"/>
  <c r="V66" i="3"/>
  <c r="U66" i="3"/>
  <c r="W65" i="3"/>
  <c r="V65" i="3"/>
  <c r="U65" i="3"/>
  <c r="W64" i="3"/>
  <c r="V64" i="3"/>
  <c r="U64" i="3"/>
  <c r="W63" i="3"/>
  <c r="V63" i="3"/>
  <c r="U63" i="3"/>
  <c r="W62" i="3"/>
  <c r="V62" i="3"/>
  <c r="U62" i="3"/>
  <c r="W61" i="3"/>
  <c r="V61" i="3"/>
  <c r="U61" i="3"/>
  <c r="W60" i="3"/>
  <c r="V60" i="3"/>
  <c r="U60" i="3"/>
  <c r="W59" i="3"/>
  <c r="V59" i="3"/>
  <c r="U59" i="3"/>
  <c r="W58" i="3"/>
  <c r="V58" i="3"/>
  <c r="U58" i="3"/>
  <c r="W57" i="3"/>
  <c r="V57" i="3"/>
  <c r="U57" i="3"/>
  <c r="W56" i="3"/>
  <c r="V56" i="3"/>
  <c r="U56" i="3"/>
  <c r="W55" i="3"/>
  <c r="V55" i="3"/>
  <c r="U55" i="3"/>
  <c r="W54" i="3"/>
  <c r="V54" i="3"/>
  <c r="U54" i="3"/>
  <c r="W53" i="3"/>
  <c r="V53" i="3"/>
  <c r="U53" i="3"/>
  <c r="W52" i="3"/>
  <c r="V52" i="3"/>
  <c r="U52" i="3"/>
  <c r="W51" i="3"/>
  <c r="V51" i="3"/>
  <c r="U51" i="3"/>
  <c r="W50" i="3"/>
  <c r="V50" i="3"/>
  <c r="U50" i="3"/>
  <c r="W49" i="3"/>
  <c r="V49" i="3"/>
  <c r="U49" i="3"/>
  <c r="W48" i="3"/>
  <c r="V48" i="3"/>
  <c r="U48" i="3"/>
  <c r="W47" i="3"/>
  <c r="V47" i="3"/>
  <c r="U47" i="3"/>
  <c r="W46" i="3"/>
  <c r="V46" i="3"/>
  <c r="U46" i="3"/>
  <c r="W45" i="3"/>
  <c r="V45" i="3"/>
  <c r="U45" i="3"/>
  <c r="W44" i="3"/>
  <c r="V44" i="3"/>
  <c r="U44" i="3"/>
  <c r="W43" i="3"/>
  <c r="V43" i="3"/>
  <c r="U43" i="3"/>
  <c r="W42" i="3"/>
  <c r="V42" i="3"/>
  <c r="U42" i="3"/>
  <c r="W41" i="3"/>
  <c r="V41" i="3"/>
  <c r="U41" i="3"/>
  <c r="W40" i="3"/>
  <c r="V40" i="3"/>
  <c r="U40" i="3"/>
  <c r="W39" i="3"/>
  <c r="V39" i="3"/>
  <c r="U39" i="3"/>
  <c r="W38" i="3"/>
  <c r="V38" i="3"/>
  <c r="U38" i="3"/>
  <c r="W37" i="3"/>
  <c r="V37" i="3"/>
  <c r="U37" i="3"/>
  <c r="W36" i="3"/>
  <c r="V36" i="3"/>
  <c r="U36" i="3"/>
  <c r="W35" i="3"/>
  <c r="V35" i="3"/>
  <c r="U35" i="3"/>
  <c r="W34" i="3"/>
  <c r="V34" i="3"/>
  <c r="U34" i="3"/>
  <c r="W33" i="3"/>
  <c r="V33" i="3"/>
  <c r="U33" i="3"/>
  <c r="W32" i="3"/>
  <c r="V32" i="3"/>
  <c r="U32" i="3"/>
  <c r="W31" i="3"/>
  <c r="V31" i="3"/>
  <c r="U31" i="3"/>
  <c r="W30" i="3"/>
  <c r="V30" i="3"/>
  <c r="U30" i="3"/>
  <c r="W29" i="3"/>
  <c r="V29" i="3"/>
  <c r="U29" i="3"/>
  <c r="W28" i="3"/>
  <c r="V28" i="3"/>
  <c r="U28" i="3"/>
  <c r="W27" i="3"/>
  <c r="V27" i="3"/>
  <c r="U27" i="3"/>
  <c r="W26" i="3"/>
  <c r="V26" i="3"/>
  <c r="U26" i="3"/>
  <c r="W25" i="3"/>
  <c r="V25" i="3"/>
  <c r="U25" i="3"/>
  <c r="W24" i="3"/>
  <c r="V24" i="3"/>
  <c r="U24" i="3"/>
  <c r="W23" i="3"/>
  <c r="V23" i="3"/>
  <c r="U23" i="3"/>
  <c r="W22" i="3"/>
  <c r="V22" i="3"/>
  <c r="U22" i="3"/>
  <c r="W21" i="3"/>
  <c r="V21" i="3"/>
  <c r="U21" i="3"/>
  <c r="W20" i="3"/>
  <c r="V20" i="3"/>
  <c r="U20" i="3"/>
  <c r="W19" i="3"/>
  <c r="V19" i="3"/>
  <c r="U19" i="3"/>
  <c r="W18" i="3"/>
  <c r="V18" i="3"/>
  <c r="U18" i="3"/>
  <c r="W17" i="3"/>
  <c r="V17" i="3"/>
  <c r="U17" i="3"/>
  <c r="W16" i="3"/>
  <c r="V16" i="3"/>
  <c r="U16" i="3"/>
  <c r="W15" i="3"/>
  <c r="V15" i="3"/>
  <c r="U15" i="3"/>
  <c r="W14" i="3"/>
  <c r="V14" i="3"/>
  <c r="U14" i="3"/>
  <c r="W13" i="3"/>
  <c r="V13" i="3"/>
  <c r="U13" i="3"/>
  <c r="W12" i="3"/>
  <c r="V12" i="3"/>
  <c r="U12" i="3"/>
  <c r="W11" i="3"/>
  <c r="V11" i="3"/>
  <c r="U11" i="3"/>
  <c r="V10" i="3"/>
  <c r="W10" i="3" s="1"/>
  <c r="U10" i="3"/>
  <c r="S51" i="2"/>
  <c r="Q51" i="2"/>
  <c r="P51" i="2"/>
  <c r="V50" i="2"/>
  <c r="W50" i="2" s="1"/>
  <c r="U50" i="2"/>
  <c r="V49" i="2"/>
  <c r="W49" i="2" s="1"/>
  <c r="U49" i="2"/>
  <c r="V48" i="2"/>
  <c r="W48" i="2" s="1"/>
  <c r="U48" i="2"/>
  <c r="W47" i="2"/>
  <c r="V47" i="2"/>
  <c r="U47" i="2"/>
  <c r="W46" i="2"/>
  <c r="V46" i="2"/>
  <c r="U46" i="2"/>
  <c r="V45" i="2"/>
  <c r="W45" i="2" s="1"/>
  <c r="U45" i="2"/>
  <c r="V44" i="2"/>
  <c r="W44" i="2" s="1"/>
  <c r="U44" i="2"/>
  <c r="W43" i="2"/>
  <c r="V43" i="2"/>
  <c r="U43" i="2"/>
  <c r="W42" i="2"/>
  <c r="V42" i="2"/>
  <c r="U42" i="2"/>
  <c r="V41" i="2"/>
  <c r="W41" i="2" s="1"/>
  <c r="U41" i="2"/>
  <c r="V40" i="2"/>
  <c r="W40" i="2" s="1"/>
  <c r="U40" i="2"/>
  <c r="W39" i="2"/>
  <c r="V39" i="2"/>
  <c r="U39" i="2"/>
  <c r="W38" i="2"/>
  <c r="V38" i="2"/>
  <c r="U38" i="2"/>
  <c r="V37" i="2"/>
  <c r="W37" i="2" s="1"/>
  <c r="U37" i="2"/>
  <c r="V36" i="2"/>
  <c r="W36" i="2" s="1"/>
  <c r="U36" i="2"/>
  <c r="W35" i="2"/>
  <c r="V35" i="2"/>
  <c r="U35" i="2"/>
  <c r="W34" i="2"/>
  <c r="V34" i="2"/>
  <c r="U34" i="2"/>
  <c r="V33" i="2"/>
  <c r="W33" i="2" s="1"/>
  <c r="U33" i="2"/>
  <c r="V32" i="2"/>
  <c r="W32" i="2" s="1"/>
  <c r="U32" i="2"/>
  <c r="W31" i="2"/>
  <c r="U31" i="2"/>
  <c r="T31" i="2"/>
  <c r="V31" i="2" s="1"/>
  <c r="W30" i="2"/>
  <c r="V30" i="2"/>
  <c r="U30" i="2"/>
  <c r="V29" i="2"/>
  <c r="W29" i="2" s="1"/>
  <c r="U29" i="2"/>
  <c r="T29" i="2"/>
  <c r="V28" i="2"/>
  <c r="W28" i="2" s="1"/>
  <c r="U28" i="2"/>
  <c r="T28" i="2"/>
  <c r="V27" i="2"/>
  <c r="W27" i="2" s="1"/>
  <c r="U27" i="2"/>
  <c r="V26" i="2"/>
  <c r="W26" i="2" s="1"/>
  <c r="U26" i="2"/>
  <c r="V25" i="2"/>
  <c r="W25" i="2" s="1"/>
  <c r="U25" i="2"/>
  <c r="W24" i="2"/>
  <c r="V24" i="2"/>
  <c r="U24" i="2"/>
  <c r="W23" i="2"/>
  <c r="V23" i="2"/>
  <c r="U23" i="2"/>
  <c r="V22" i="2"/>
  <c r="W22" i="2" s="1"/>
  <c r="U22" i="2"/>
  <c r="V21" i="2"/>
  <c r="W21" i="2" s="1"/>
  <c r="U21" i="2"/>
  <c r="W20" i="2"/>
  <c r="V20" i="2"/>
  <c r="U20" i="2"/>
  <c r="V19" i="2"/>
  <c r="W19" i="2" s="1"/>
  <c r="U19" i="2"/>
  <c r="V18" i="2"/>
  <c r="W18" i="2" s="1"/>
  <c r="U18" i="2"/>
  <c r="M18" i="2"/>
  <c r="V17" i="2"/>
  <c r="W17" i="2" s="1"/>
  <c r="U17" i="2"/>
  <c r="V16" i="2"/>
  <c r="W16" i="2" s="1"/>
  <c r="U16" i="2"/>
  <c r="W15" i="2"/>
  <c r="V15" i="2"/>
  <c r="U15" i="2"/>
  <c r="W14" i="2"/>
  <c r="V14" i="2"/>
  <c r="U14" i="2"/>
  <c r="V13" i="2"/>
  <c r="W13" i="2" s="1"/>
  <c r="U13" i="2"/>
  <c r="V12" i="2"/>
  <c r="W12" i="2" s="1"/>
  <c r="U12" i="2"/>
  <c r="W11" i="2"/>
  <c r="V11" i="2"/>
  <c r="U11" i="2"/>
  <c r="W10" i="2"/>
  <c r="V10" i="2"/>
  <c r="U10" i="2"/>
  <c r="V9" i="2"/>
  <c r="W9" i="2" s="1"/>
  <c r="U9" i="2"/>
  <c r="V8" i="2"/>
  <c r="W8" i="2" s="1"/>
  <c r="U8" i="2"/>
  <c r="U51" i="2" s="1"/>
  <c r="W37" i="1"/>
  <c r="V37" i="1"/>
  <c r="U37" i="1"/>
  <c r="S37" i="1"/>
  <c r="Q37" i="1"/>
  <c r="P37" i="1"/>
  <c r="R34" i="7" l="1"/>
  <c r="V33" i="7"/>
  <c r="W33" i="7" s="1"/>
  <c r="W51" i="2"/>
  <c r="V102" i="5"/>
  <c r="W10" i="5"/>
  <c r="W73" i="3"/>
  <c r="V102" i="6"/>
  <c r="V51" i="2"/>
  <c r="V13" i="7"/>
  <c r="W13" i="7" s="1"/>
  <c r="R14" i="7"/>
  <c r="R19" i="7"/>
  <c r="V18" i="7"/>
  <c r="W18" i="7" s="1"/>
  <c r="R15" i="7" l="1"/>
  <c r="V14" i="7"/>
  <c r="W14" i="7" s="1"/>
  <c r="R20" i="7"/>
  <c r="V19" i="7"/>
  <c r="W19" i="7" s="1"/>
  <c r="R35" i="7"/>
  <c r="V34" i="7"/>
  <c r="W34" i="7" s="1"/>
  <c r="R21" i="7" l="1"/>
  <c r="V20" i="7"/>
  <c r="W20" i="7" s="1"/>
  <c r="R36" i="7"/>
  <c r="V35" i="7"/>
  <c r="W35" i="7" s="1"/>
  <c r="V15" i="7"/>
  <c r="W15" i="7" s="1"/>
  <c r="R16" i="7"/>
  <c r="V16" i="7" s="1"/>
  <c r="W16" i="7" s="1"/>
  <c r="R37" i="7" l="1"/>
  <c r="V36" i="7"/>
  <c r="W36" i="7" s="1"/>
  <c r="R22" i="7"/>
  <c r="V21" i="7"/>
  <c r="W21" i="7" s="1"/>
  <c r="R23" i="7" l="1"/>
  <c r="V22" i="7"/>
  <c r="W22" i="7" s="1"/>
  <c r="R38" i="7"/>
  <c r="V37" i="7"/>
  <c r="W37" i="7" s="1"/>
  <c r="V38" i="7" l="1"/>
  <c r="W38" i="7" s="1"/>
  <c r="R39" i="7"/>
  <c r="R24" i="7"/>
  <c r="V23" i="7"/>
  <c r="W23" i="7" s="1"/>
  <c r="V24" i="7" l="1"/>
  <c r="W24" i="7" s="1"/>
  <c r="R25" i="7"/>
  <c r="R40" i="7"/>
  <c r="V40" i="7" s="1"/>
  <c r="W40" i="7" s="1"/>
  <c r="V39" i="7"/>
  <c r="W39" i="7" s="1"/>
  <c r="R26" i="7" l="1"/>
  <c r="V25" i="7"/>
  <c r="W25" i="7" s="1"/>
  <c r="R27" i="7" l="1"/>
  <c r="V27" i="7" s="1"/>
  <c r="W27" i="7" s="1"/>
  <c r="V26" i="7"/>
  <c r="W26" i="7" s="1"/>
  <c r="W4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W5" authorId="0" shapeId="0" xr:uid="{00000000-0006-0000-0900-00000A000000}">
      <text>
        <r>
          <rPr>
            <sz val="10"/>
            <color rgb="FF000000"/>
            <rFont val="Arial"/>
          </rPr>
          <t>======
ID#AAAAShJpWRE
    (2021-10-27 13:33:22)
(CÉLULA DE PREENCHIMENTO AUTOMÁTICO) VALOR TOTAL DA SOMA DAS PASSAGENS E DIÁRIAS, EM REAIS (R$).</t>
        </r>
      </text>
    </comment>
    <comment ref="X5" authorId="0" shapeId="0" xr:uid="{00000000-0006-0000-0900-00000C000000}">
      <text>
        <r>
          <rPr>
            <sz val="10"/>
            <color rgb="FF000000"/>
            <rFont val="Arial"/>
          </rPr>
          <t>======
ID#AAAASg_sLiM
    (2021-10-27 13:33:22)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900-000008000000}">
      <text>
        <r>
          <rPr>
            <sz val="10"/>
            <color rgb="FF000000"/>
            <rFont val="Arial"/>
          </rPr>
          <t>======
ID#AAAAShJpWPw
    (2021-10-27 13:33:22)
SIGLA DA UNIDADE GESTORA COORDENADORA. EX. SEE, SES, SCGE, ETC.</t>
        </r>
      </text>
    </comment>
    <comment ref="B6" authorId="0" shapeId="0" xr:uid="{00000000-0006-0000-0900-00000D000000}">
      <text>
        <r>
          <rPr>
            <sz val="10"/>
            <color rgb="FF000000"/>
            <rFont val="Arial"/>
          </rPr>
          <t>======
ID#AAAAShJpWQg
    (2021-10-27 13:33:22)
SIGLA DA UNIDADE GESTORA EXECUTORA. SEDUC, SCGE, ETC.</t>
        </r>
      </text>
    </comment>
    <comment ref="C6" authorId="0" shapeId="0" xr:uid="{00000000-0006-0000-0900-000018000000}">
      <text>
        <r>
          <rPr>
            <sz val="10"/>
            <color rgb="FF000000"/>
            <rFont val="Arial"/>
          </rPr>
          <t>======
ID#AAAASg_sLjg
    (2021-10-27 13:33:22)
NOME COMPLETO SERVIDOR FAVORECIDO DAS DIÁRIAS E PASSAGENS.</t>
        </r>
      </text>
    </comment>
    <comment ref="D6" authorId="0" shapeId="0" xr:uid="{00000000-0006-0000-0900-000001000000}">
      <text>
        <r>
          <rPr>
            <sz val="10"/>
            <color rgb="FF000000"/>
            <rFont val="Arial"/>
          </rPr>
          <t>======
ID#AAAASg_sLhc
    (2021-10-27 13:33:22)
NÚMERO DA MATRÍCULA DO SERVIDOR FAVORECIDO DAS DIÁRIAS E PASSAGENS. INSERIR NÚMERO SEM PONTO, TRAÇO OU QUALQUER OUTRO CARACTERE. EX. 3293947.</t>
        </r>
      </text>
    </comment>
    <comment ref="E6" authorId="0" shapeId="0" xr:uid="{00000000-0006-0000-0900-000011000000}">
      <text>
        <r>
          <rPr>
            <sz val="10"/>
            <color rgb="FF000000"/>
            <rFont val="Arial"/>
          </rPr>
          <t>======
ID#AAAAShJpWQ8
    (2021-10-27 13:33:22)
CARGO OU FUNÇÃO DO SERVIDOR FAVORECIDO DAS DIÁRIAS E PASSAGENS. EX. SECRETÁRIO EXECUTIVO DE ADMINISTRAÇÃO E FINANÇAS - SEAF, GERENTE DE LICITAÇÕES E CONTRATOS - GLIC, ETC.</t>
        </r>
      </text>
    </comment>
    <comment ref="F6" authorId="0" shapeId="0" xr:uid="{00000000-0006-0000-0900-000005000000}">
      <text>
        <r>
          <rPr>
            <sz val="10"/>
            <color rgb="FF000000"/>
            <rFont val="Arial"/>
          </rPr>
          <t>======
ID#AAAAShJpWP0
    (2021-10-27 13:33:22)
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 xr:uid="{00000000-0006-0000-0900-000013000000}">
      <text>
        <r>
          <rPr>
            <sz val="10"/>
            <color rgb="FF000000"/>
            <rFont val="Arial"/>
          </rPr>
          <t>======
ID#AAAASg_sLis
    (2021-10-27 13:33:22)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 xr:uid="{00000000-0006-0000-0900-000002000000}">
      <text>
        <r>
          <rPr>
            <sz val="10"/>
            <color rgb="FF000000"/>
            <rFont val="Arial"/>
          </rPr>
          <t>======
ID#AAAAShJpWQw
    (2021-10-27 13:33:22)
DATA DE PARTIDA DA VIAGEM. 
FORMATO: DD/MM/AAAA.</t>
        </r>
      </text>
    </comment>
    <comment ref="M6" authorId="0" shapeId="0" xr:uid="{00000000-0006-0000-0900-000007000000}">
      <text>
        <r>
          <rPr>
            <sz val="10"/>
            <color rgb="FF000000"/>
            <rFont val="Arial"/>
          </rPr>
          <t>======
ID#AAAASg_sLic
    (2021-10-27 13:33:22)
DATA DE RETORNO DA VIAGEM. 
FORMATO: DD/MM/AAAA.</t>
        </r>
      </text>
    </comment>
    <comment ref="N6" authorId="0" shapeId="0" xr:uid="{00000000-0006-0000-0900-000014000000}">
      <text>
        <r>
          <rPr>
            <sz val="10"/>
            <color rgb="FF000000"/>
            <rFont val="Arial"/>
          </rPr>
          <t>======
ID#AAAASg_sLjQ
    (2021-10-27 13:33:22)
VALOR DA PASSAGEM DE IDA, EM REAIS (R$).</t>
        </r>
      </text>
    </comment>
    <comment ref="O6" authorId="0" shapeId="0" xr:uid="{00000000-0006-0000-0900-000015000000}">
      <text>
        <r>
          <rPr>
            <sz val="10"/>
            <color rgb="FF000000"/>
            <rFont val="Arial"/>
          </rPr>
          <t>======
ID#AAAASg_sLik
    (2021-10-27 13:33:22)
VALOR DA PASSAGEM DE VOLTA, EM REAIS (R$).</t>
        </r>
      </text>
    </comment>
    <comment ref="P6" authorId="0" shapeId="0" xr:uid="{00000000-0006-0000-0900-000003000000}">
      <text>
        <r>
          <rPr>
            <sz val="10"/>
            <color rgb="FF000000"/>
            <rFont val="Arial"/>
          </rPr>
          <t>======
ID#AAAAShJpWRc
    (2021-10-27 13:33:22)
(CÉLULA DE PREENCHIMENTO AUTOMÁTICO) VALOR TOTAL DE PASSAGENS, EM REAIS (R$).</t>
        </r>
      </text>
    </comment>
    <comment ref="U6" authorId="0" shapeId="0" xr:uid="{00000000-0006-0000-0900-000017000000}">
      <text>
        <r>
          <rPr>
            <sz val="10"/>
            <color rgb="FF000000"/>
            <rFont val="Arial"/>
          </rPr>
          <t>======
ID#AAAAShJpWP8
    (2021-10-27 13:33:22)
QUANTIDADE TOTAL DE DIÁRIAS (INTEGRAIS + PARCIAIS).</t>
        </r>
      </text>
    </comment>
    <comment ref="V6" authorId="0" shapeId="0" xr:uid="{00000000-0006-0000-0900-000004000000}">
      <text>
        <r>
          <rPr>
            <sz val="10"/>
            <color rgb="FF000000"/>
            <rFont val="Arial"/>
          </rPr>
          <t>======
ID#AAAASg_sLi8
    (2021-10-27 13:33:22)
(CÉLULA DE PREENCHIMENTO AUTOMÁTICO) VALOR TOTAL DE DIÁRIAS, EM REAIS (R$).</t>
        </r>
      </text>
    </comment>
    <comment ref="H7" authorId="0" shapeId="0" xr:uid="{00000000-0006-0000-0900-000010000000}">
      <text>
        <r>
          <rPr>
            <sz val="10"/>
            <color rgb="FF000000"/>
            <rFont val="Arial"/>
          </rPr>
          <t>======
ID#AAAAShJpWRQ
    (2021-10-27 13:33:22)
SIGLA DA UNIDADE DA FEDERAÇÃO DE PARTIDA DA VIAGEM. EX. PE, PB, SP, ETC.</t>
        </r>
      </text>
    </comment>
    <comment ref="I7" authorId="0" shapeId="0" xr:uid="{00000000-0006-0000-0900-00000F000000}">
      <text>
        <r>
          <rPr>
            <sz val="10"/>
            <color rgb="FF000000"/>
            <rFont val="Arial"/>
          </rPr>
          <t>======
ID#AAAASg_sLhk
    (2021-10-27 13:33:22)
CIDADE DE PARTIDA DA VIAGEM. RECIFE, CARUARU, JOÃO PESSOA, ETC.</t>
        </r>
      </text>
    </comment>
    <comment ref="J7" authorId="0" shapeId="0" xr:uid="{00000000-0006-0000-0900-00000B000000}">
      <text>
        <r>
          <rPr>
            <sz val="10"/>
            <color rgb="FF000000"/>
            <rFont val="Arial"/>
          </rPr>
          <t>======
ID#AAAASg_sLhs
    (2021-10-27 13:33:22)
SIGLA DA UNIDADE DA FEDERAÇÃO DE DESTINO DA VIAGEM. EX. PE, PB, SP, ETC. DEIXAR O CAMPO EM BRANCO QUANDO O DESTINO FOR O EXTERIOR DO BRASIL.</t>
        </r>
      </text>
    </comment>
    <comment ref="K7" authorId="0" shapeId="0" xr:uid="{00000000-0006-0000-0900-000016000000}">
      <text>
        <r>
          <rPr>
            <sz val="10"/>
            <color rgb="FF000000"/>
            <rFont val="Arial"/>
          </rPr>
          <t>======
ID#AAAAShJpWQQ
    (2021-10-27 13:33:22)
CIDADE OU PAÍS DE DESTINO DA VIAGEM. QUANDO FOR VIAGEM INTERNACIONAL REGISTRAR A CIDADE E O PAÍS. EX. BUENOS AIRES/ARGENTINA,  SANTIAGO/CHILE, BOGOTÁ/COLÔMBIA, ETC.</t>
        </r>
      </text>
    </comment>
    <comment ref="Q7" authorId="0" shapeId="0" xr:uid="{00000000-0006-0000-0900-00000E000000}">
      <text>
        <r>
          <rPr>
            <sz val="10"/>
            <color rgb="FF000000"/>
            <rFont val="Arial"/>
          </rPr>
          <t>======
ID#AAAASg_sLiI
    (2021-10-27 13:33:22)
QUANTIDADE DE DIÁRIAS INTEGRAIS.</t>
        </r>
      </text>
    </comment>
    <comment ref="R7" authorId="0" shapeId="0" xr:uid="{00000000-0006-0000-0900-000012000000}">
      <text>
        <r>
          <rPr>
            <sz val="10"/>
            <color rgb="FF000000"/>
            <rFont val="Arial"/>
          </rPr>
          <t>======
ID#AAAASg_sLjY
    (2021-10-27 13:33:22)
VALOR UNITÁRIO DA DIÁRIA INTEGRAL, EM REAIS (R$).</t>
        </r>
      </text>
    </comment>
    <comment ref="S7" authorId="0" shapeId="0" xr:uid="{00000000-0006-0000-0900-000009000000}">
      <text>
        <r>
          <rPr>
            <sz val="10"/>
            <color rgb="FF000000"/>
            <rFont val="Arial"/>
          </rPr>
          <t>======
ID#AAAASg_sLjA
    (2021-10-27 13:33:22)
QUANTIDADE DE DIÁRIAS PARCIAIS.</t>
        </r>
      </text>
    </comment>
    <comment ref="T7" authorId="0" shapeId="0" xr:uid="{00000000-0006-0000-0900-000006000000}">
      <text>
        <r>
          <rPr>
            <sz val="10"/>
            <color rgb="FF000000"/>
            <rFont val="Arial"/>
          </rPr>
          <t>======
ID#AAAASg_sLhE
    (2021-10-27 13:33:22)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k2vx7FNMVTZkbxTO2zDpucDV9+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W5" authorId="0" shapeId="0" xr:uid="{00000000-0006-0000-0A00-000016000000}">
      <text>
        <r>
          <rPr>
            <sz val="10"/>
            <color rgb="FF000000"/>
            <rFont val="Arial"/>
          </rPr>
          <t>======
ID#AAAASg_sLig
    (2021-10-27 13:33:22)
(CÉLULA DE PREENCHIMENTO AUTOMÁTICO) VALOR TOTAL DA SOMA DAS PASSAGENS E DIÁRIAS, EM REAIS (R$).</t>
        </r>
      </text>
    </comment>
    <comment ref="X5" authorId="0" shapeId="0" xr:uid="{00000000-0006-0000-0A00-00000E000000}">
      <text>
        <r>
          <rPr>
            <sz val="10"/>
            <color rgb="FF000000"/>
            <rFont val="Arial"/>
          </rPr>
          <t>======
ID#AAAAShJpWQk
    (2021-10-27 13:33:22)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A00-000007000000}">
      <text>
        <r>
          <rPr>
            <sz val="10"/>
            <color rgb="FF000000"/>
            <rFont val="Arial"/>
          </rPr>
          <t>======
ID#AAAAShJpWQY
    (2021-10-27 13:33:22)
SIGLA DA UNIDADE GESTORA COORDENADORA. EX. SEE, SES, SCGE, ETC.</t>
        </r>
      </text>
    </comment>
    <comment ref="B6" authorId="0" shapeId="0" xr:uid="{00000000-0006-0000-0A00-000003000000}">
      <text>
        <r>
          <rPr>
            <sz val="10"/>
            <color rgb="FF000000"/>
            <rFont val="Arial"/>
          </rPr>
          <t>======
ID#AAAASg_sLi4
    (2021-10-27 13:33:22)
SIGLA DA UNIDADE GESTORA EXECUTORA. SEDUC, SCGE, ETC.</t>
        </r>
      </text>
    </comment>
    <comment ref="C6" authorId="0" shapeId="0" xr:uid="{00000000-0006-0000-0A00-000010000000}">
      <text>
        <r>
          <rPr>
            <sz val="10"/>
            <color rgb="FF000000"/>
            <rFont val="Arial"/>
          </rPr>
          <t>======
ID#AAAASg_sLhg
    (2021-10-27 13:33:22)
NOME COMPLETO SERVIDOR FAVORECIDO DAS DIÁRIAS E PASSAGENS.</t>
        </r>
      </text>
    </comment>
    <comment ref="D6" authorId="0" shapeId="0" xr:uid="{00000000-0006-0000-0A00-000005000000}">
      <text>
        <r>
          <rPr>
            <sz val="10"/>
            <color rgb="FF000000"/>
            <rFont val="Arial"/>
          </rPr>
          <t>======
ID#AAAASg_sLi0
    (2021-10-27 13:33:22)
NÚMERO DA MATRÍCULA DO SERVIDOR FAVORECIDO DAS DIÁRIAS E PASSAGENS. INSERIR NÚMERO SEM PONTO, TRAÇO OU QUALQUER OUTRO CARACTERE. EX. 3293947.</t>
        </r>
      </text>
    </comment>
    <comment ref="E6" authorId="0" shapeId="0" xr:uid="{00000000-0006-0000-0A00-000009000000}">
      <text>
        <r>
          <rPr>
            <sz val="10"/>
            <color rgb="FF000000"/>
            <rFont val="Arial"/>
          </rPr>
          <t>======
ID#AAAASg_sLiY
    (2021-10-27 13:33:22)
CARGO OU FUNÇÃO DO SERVIDOR FAVORECIDO DAS DIÁRIAS E PASSAGENS. EX. SECRETÁRIO EXECUTIVO DE ADMINISTRAÇÃO E FINANÇAS - SEAF, GERENTE DE LICITAÇÕES E CONTRATOS - GLIC, ETC.</t>
        </r>
      </text>
    </comment>
    <comment ref="F6" authorId="0" shapeId="0" xr:uid="{00000000-0006-0000-0A00-00000D000000}">
      <text>
        <r>
          <rPr>
            <sz val="10"/>
            <color rgb="FF000000"/>
            <rFont val="Arial"/>
          </rPr>
          <t>======
ID#AAAASg_sLiQ
    (2021-10-27 13:33:22)
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 xr:uid="{00000000-0006-0000-0A00-000018000000}">
      <text>
        <r>
          <rPr>
            <sz val="10"/>
            <color rgb="FF000000"/>
            <rFont val="Arial"/>
          </rPr>
          <t>======
ID#AAAAShJpWQ4
    (2021-10-27 13:33:22)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 xr:uid="{00000000-0006-0000-0A00-000006000000}">
      <text>
        <r>
          <rPr>
            <sz val="10"/>
            <color rgb="FF000000"/>
            <rFont val="Arial"/>
          </rPr>
          <t>======
ID#AAAASg_sLhI
    (2021-10-27 13:33:22)
DATA DE PARTIDA DA VIAGEM. 
FORMATO: DD/MM/AAAA.</t>
        </r>
      </text>
    </comment>
    <comment ref="M6" authorId="0" shapeId="0" xr:uid="{00000000-0006-0000-0A00-00000B000000}">
      <text>
        <r>
          <rPr>
            <sz val="10"/>
            <color rgb="FF000000"/>
            <rFont val="Arial"/>
          </rPr>
          <t>======
ID#AAAASg_sLiU
    (2021-10-27 13:33:22)
DATA DE RETORNO DA VIAGEM. 
FORMATO: DD/MM/AAAA.</t>
        </r>
      </text>
    </comment>
    <comment ref="N6" authorId="0" shapeId="0" xr:uid="{00000000-0006-0000-0A00-000011000000}">
      <text>
        <r>
          <rPr>
            <sz val="10"/>
            <color rgb="FF000000"/>
            <rFont val="Arial"/>
          </rPr>
          <t>======
ID#AAAAShJpWQA
    (2021-10-27 13:33:22)
VALOR DA PASSAGEM DE IDA, EM REAIS (R$).</t>
        </r>
      </text>
    </comment>
    <comment ref="O6" authorId="0" shapeId="0" xr:uid="{00000000-0006-0000-0A00-000004000000}">
      <text>
        <r>
          <rPr>
            <sz val="10"/>
            <color rgb="FF000000"/>
            <rFont val="Arial"/>
          </rPr>
          <t>======
ID#AAAASg_sLhM
    (2021-10-27 13:33:22)
VALOR DA PASSAGEM DE VOLTA, EM REAIS (R$).</t>
        </r>
      </text>
    </comment>
    <comment ref="P6" authorId="0" shapeId="0" xr:uid="{00000000-0006-0000-0A00-00000F000000}">
      <text>
        <r>
          <rPr>
            <sz val="10"/>
            <color rgb="FF000000"/>
            <rFont val="Arial"/>
          </rPr>
          <t>======
ID#AAAAShJpWRU
    (2021-10-27 13:33:22)
(CÉLULA DE PREENCHIMENTO AUTOMÁTICO) VALOR TOTAL DE PASSAGENS, EM REAIS (R$).</t>
        </r>
      </text>
    </comment>
    <comment ref="U6" authorId="0" shapeId="0" xr:uid="{00000000-0006-0000-0A00-000002000000}">
      <text>
        <r>
          <rPr>
            <sz val="10"/>
            <color rgb="FF000000"/>
            <rFont val="Arial"/>
          </rPr>
          <t>======
ID#AAAASg_sLhQ
    (2021-10-27 13:33:22)
QUANTIDADE TOTAL DE DIÁRIAS (INTEGRAIS + PARCIAIS).</t>
        </r>
      </text>
    </comment>
    <comment ref="V6" authorId="0" shapeId="0" xr:uid="{00000000-0006-0000-0A00-00000A000000}">
      <text>
        <r>
          <rPr>
            <sz val="10"/>
            <color rgb="FF000000"/>
            <rFont val="Arial"/>
          </rPr>
          <t>======
ID#AAAAShJpWQc
    (2021-10-27 13:33:22)
(CÉLULA DE PREENCHIMENTO AUTOMÁTICO) VALOR TOTAL DE DIÁRIAS, EM REAIS (R$).</t>
        </r>
      </text>
    </comment>
    <comment ref="H7" authorId="0" shapeId="0" xr:uid="{00000000-0006-0000-0A00-000012000000}">
      <text>
        <r>
          <rPr>
            <sz val="10"/>
            <color rgb="FF000000"/>
            <rFont val="Arial"/>
          </rPr>
          <t>======
ID#AAAAShJpWQI
    (2021-10-27 13:33:22)
SIGLA DA UNIDADE DA FEDERAÇÃO DE PARTIDA DA VIAGEM. EX. PE, PB, SP, ETC.</t>
        </r>
      </text>
    </comment>
    <comment ref="I7" authorId="0" shapeId="0" xr:uid="{00000000-0006-0000-0A00-00000C000000}">
      <text>
        <r>
          <rPr>
            <sz val="10"/>
            <color rgb="FF000000"/>
            <rFont val="Arial"/>
          </rPr>
          <t>======
ID#AAAASg_sLhw
    (2021-10-27 13:33:22)
CIDADE DE PARTIDA DA VIAGEM. RECIFE, CARUARU, JOÃO PESSOA, ETC.</t>
        </r>
      </text>
    </comment>
    <comment ref="J7" authorId="0" shapeId="0" xr:uid="{00000000-0006-0000-0A00-000015000000}">
      <text>
        <r>
          <rPr>
            <sz val="10"/>
            <color rgb="FF000000"/>
            <rFont val="Arial"/>
          </rPr>
          <t>======
ID#AAAAShJpWQE
    (2021-10-27 13:33:22)
SIGLA DA UNIDADE DA FEDERAÇÃO DE DESTINO DA VIAGEM. EX. PE, PB, SP, ETC. DEIXAR O CAMPO EM BRANCO QUANDO O DESTINO FOR O EXTERIOR DO BRASIL.</t>
        </r>
      </text>
    </comment>
    <comment ref="K7" authorId="0" shapeId="0" xr:uid="{00000000-0006-0000-0A00-000017000000}">
      <text>
        <r>
          <rPr>
            <sz val="10"/>
            <color rgb="FF000000"/>
            <rFont val="Arial"/>
          </rPr>
          <t>======
ID#AAAASg_sLh8
    (2021-10-27 13:33:22)
CIDADE OU PAÍS DE DESTINO DA VIAGEM. QUANDO FOR VIAGEM INTERNACIONAL REGISTRAR A CIDADE E O PAÍS. EX. BUENOS AIRES/ARGENTINA,  SANTIAGO/CHILE, BOGOTÁ/COLÔMBIA, ETC.</t>
        </r>
      </text>
    </comment>
    <comment ref="Q7" authorId="0" shapeId="0" xr:uid="{00000000-0006-0000-0A00-000013000000}">
      <text>
        <r>
          <rPr>
            <sz val="10"/>
            <color rgb="FF000000"/>
            <rFont val="Arial"/>
          </rPr>
          <t>======
ID#AAAASg_sLjU
    (2021-10-27 13:33:22)
QUANTIDADE DE DIÁRIAS INTEGRAIS.</t>
        </r>
      </text>
    </comment>
    <comment ref="R7" authorId="0" shapeId="0" xr:uid="{00000000-0006-0000-0A00-000014000000}">
      <text>
        <r>
          <rPr>
            <sz val="10"/>
            <color rgb="FF000000"/>
            <rFont val="Arial"/>
          </rPr>
          <t>======
ID#AAAASg_sLio
    (2021-10-27 13:33:22)
VALOR UNITÁRIO DA DIÁRIA INTEGRAL, EM REAIS (R$).</t>
        </r>
      </text>
    </comment>
    <comment ref="S7" authorId="0" shapeId="0" xr:uid="{00000000-0006-0000-0A00-000008000000}">
      <text>
        <r>
          <rPr>
            <sz val="10"/>
            <color rgb="FF000000"/>
            <rFont val="Arial"/>
          </rPr>
          <t>======
ID#AAAASg_sLjE
    (2021-10-27 13:33:22)
QUANTIDADE DE DIÁRIAS PARCIAIS.</t>
        </r>
      </text>
    </comment>
    <comment ref="T7" authorId="0" shapeId="0" xr:uid="{00000000-0006-0000-0A00-000001000000}">
      <text>
        <r>
          <rPr>
            <sz val="10"/>
            <color rgb="FF000000"/>
            <rFont val="Arial"/>
          </rPr>
          <t>======
ID#AAAAShJpWRY
    (2021-10-27 13:33:22)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+VBFr1ymkScBS4Q2lLOwcZYPkRA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W5" authorId="0" shapeId="0" xr:uid="{00000000-0006-0000-0B00-000004000000}">
      <text>
        <r>
          <rPr>
            <sz val="10"/>
            <color rgb="FF000000"/>
            <rFont val="Arial"/>
          </rPr>
          <t>======
ID#AAAAShJpWRk
    (2021-10-27 13:33:22)
(CÉLULA DE PREENCHIMENTO AUTOMÁTICO) VALOR TOTAL DA SOMA DAS PASSAGENS E DIÁRIAS, EM REAIS (R$).</t>
        </r>
      </text>
    </comment>
    <comment ref="X5" authorId="0" shapeId="0" xr:uid="{00000000-0006-0000-0B00-00000E000000}">
      <text>
        <r>
          <rPr>
            <sz val="10"/>
            <color rgb="FF000000"/>
            <rFont val="Arial"/>
          </rPr>
          <t>======
ID#AAAASg_sLjc
    (2021-10-27 13:33:22)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B00-000013000000}">
      <text>
        <r>
          <rPr>
            <sz val="10"/>
            <color rgb="FF000000"/>
            <rFont val="Arial"/>
          </rPr>
          <t>======
ID#AAAAShJpWP4
    (2021-10-27 13:33:22)
SIGLA DA UNIDADE GESTORA COORDENADORA. EX. SEE, SES, SCGE, ETC.</t>
        </r>
      </text>
    </comment>
    <comment ref="B6" authorId="0" shapeId="0" xr:uid="{00000000-0006-0000-0B00-00000A000000}">
      <text>
        <r>
          <rPr>
            <sz val="10"/>
            <color rgb="FF000000"/>
            <rFont val="Arial"/>
          </rPr>
          <t>======
ID#AAAASg_sLho
    (2021-10-27 13:33:22)
SIGLA DA UNIDADE GESTORA EXECUTORA. SEDUC, SCGE, ETC.</t>
        </r>
      </text>
    </comment>
    <comment ref="C6" authorId="0" shapeId="0" xr:uid="{00000000-0006-0000-0B00-000018000000}">
      <text>
        <r>
          <rPr>
            <sz val="10"/>
            <color rgb="FF000000"/>
            <rFont val="Arial"/>
          </rPr>
          <t>======
ID#AAAAShJpWQ0
    (2021-10-27 13:33:22)
NOME COMPLETO SERVIDOR FAVORECIDO DAS DIÁRIAS E PASSAGENS.</t>
        </r>
      </text>
    </comment>
    <comment ref="D6" authorId="0" shapeId="0" xr:uid="{00000000-0006-0000-0B00-00000D000000}">
      <text>
        <r>
          <rPr>
            <sz val="10"/>
            <color rgb="FF000000"/>
            <rFont val="Arial"/>
          </rPr>
          <t>======
ID#AAAAShJpWQo
    (2021-10-27 13:33:22)
NÚMERO DA MATRÍCULA DO SERVIDOR FAVORECIDO DAS DIÁRIAS E PASSAGENS. INSERIR NÚMERO SEM PONTO, TRAÇO OU QUALQUER OUTRO CARACTERE. EX. 3293947.</t>
        </r>
      </text>
    </comment>
    <comment ref="E6" authorId="0" shapeId="0" xr:uid="{00000000-0006-0000-0B00-000001000000}">
      <text>
        <r>
          <rPr>
            <sz val="10"/>
            <color rgb="FF000000"/>
            <rFont val="Arial"/>
          </rPr>
          <t>======
ID#AAAASg_sLiA
    (2021-10-27 13:33:22)
CARGO OU FUNÇÃO DO SERVIDOR FAVORECIDO DAS DIÁRIAS E PASSAGENS. EX. SECRETÁRIO EXECUTIVO DE ADMINISTRAÇÃO E FINANÇAS - SEAF, GERENTE DE LICITAÇÕES E CONTRATOS - GLIC, ETC.</t>
        </r>
      </text>
    </comment>
    <comment ref="F6" authorId="0" shapeId="0" xr:uid="{00000000-0006-0000-0B00-00000F000000}">
      <text>
        <r>
          <rPr>
            <sz val="10"/>
            <color rgb="FF000000"/>
            <rFont val="Arial"/>
          </rPr>
          <t>======
ID#AAAASg_sLiw
    (2021-10-27 13:33:22)
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 xr:uid="{00000000-0006-0000-0B00-00000C000000}">
      <text>
        <r>
          <rPr>
            <sz val="10"/>
            <color rgb="FF000000"/>
            <rFont val="Arial"/>
          </rPr>
          <t>======
ID#AAAASg_sLiE
    (2021-10-27 13:33:22)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 xr:uid="{00000000-0006-0000-0B00-000014000000}">
      <text>
        <r>
          <rPr>
            <sz val="10"/>
            <color rgb="FF000000"/>
            <rFont val="Arial"/>
          </rPr>
          <t>======
ID#AAAASg_sLh4
    (2021-10-27 13:33:22)
DATA DE PARTIDA DA VIAGEM. 
FORMATO: DD/MM/AAAA.</t>
        </r>
      </text>
    </comment>
    <comment ref="M6" authorId="0" shapeId="0" xr:uid="{00000000-0006-0000-0B00-00000B000000}">
      <text>
        <r>
          <rPr>
            <sz val="10"/>
            <color rgb="FF000000"/>
            <rFont val="Arial"/>
          </rPr>
          <t>======
ID#AAAAShJpWQs
    (2021-10-27 13:33:22)
DATA DE RETORNO DA VIAGEM. 
FORMATO: DD/MM/AAAA.</t>
        </r>
      </text>
    </comment>
    <comment ref="N6" authorId="0" shapeId="0" xr:uid="{00000000-0006-0000-0B00-000011000000}">
      <text>
        <r>
          <rPr>
            <sz val="10"/>
            <color rgb="FF000000"/>
            <rFont val="Arial"/>
          </rPr>
          <t>======
ID#AAAAShJpWQM
    (2021-10-27 13:33:22)
VALOR DA PASSAGEM DE IDA, EM REAIS (R$).</t>
        </r>
      </text>
    </comment>
    <comment ref="O6" authorId="0" shapeId="0" xr:uid="{00000000-0006-0000-0B00-000009000000}">
      <text>
        <r>
          <rPr>
            <sz val="10"/>
            <color rgb="FF000000"/>
            <rFont val="Arial"/>
          </rPr>
          <t>======
ID#AAAAShJpWRI
    (2021-10-27 13:33:22)
VALOR DA PASSAGEM DE VOLTA, EM REAIS (R$).</t>
        </r>
      </text>
    </comment>
    <comment ref="P6" authorId="0" shapeId="0" xr:uid="{00000000-0006-0000-0B00-000003000000}">
      <text>
        <r>
          <rPr>
            <sz val="10"/>
            <color rgb="FF000000"/>
            <rFont val="Arial"/>
          </rPr>
          <t>======
ID#AAAASg_sLhU
    (2021-10-27 13:33:22)
(CÉLULA DE PREENCHIMENTO AUTOMÁTICO) VALOR TOTAL DE PASSAGENS, EM REAIS (R$).</t>
        </r>
      </text>
    </comment>
    <comment ref="U6" authorId="0" shapeId="0" xr:uid="{00000000-0006-0000-0B00-000006000000}">
      <text>
        <r>
          <rPr>
            <sz val="10"/>
            <color rgb="FF000000"/>
            <rFont val="Arial"/>
          </rPr>
          <t>======
ID#AAAAShJpWQU
    (2021-10-27 13:33:22)
QUANTIDADE TOTAL DE DIÁRIAS (INTEGRAIS + PARCIAIS).</t>
        </r>
      </text>
    </comment>
    <comment ref="V6" authorId="0" shapeId="0" xr:uid="{00000000-0006-0000-0B00-000007000000}">
      <text>
        <r>
          <rPr>
            <sz val="10"/>
            <color rgb="FF000000"/>
            <rFont val="Arial"/>
          </rPr>
          <t>======
ID#AAAAShJpWRA
    (2021-10-27 13:33:22)
(CÉLULA DE PREENCHIMENTO AUTOMÁTICO) VALOR TOTAL DE DIÁRIAS, EM REAIS (R$).</t>
        </r>
      </text>
    </comment>
    <comment ref="H7" authorId="0" shapeId="0" xr:uid="{00000000-0006-0000-0B00-000005000000}">
      <text>
        <r>
          <rPr>
            <sz val="10"/>
            <color rgb="FF000000"/>
            <rFont val="Arial"/>
          </rPr>
          <t>======
ID#AAAAShJpWRg
    (2021-10-27 13:33:22)
SIGLA DA UNIDADE DA FEDERAÇÃO DE PARTIDA DA VIAGEM. EX. PE, PB, SP, ETC.</t>
        </r>
      </text>
    </comment>
    <comment ref="I7" authorId="0" shapeId="0" xr:uid="{00000000-0006-0000-0B00-000016000000}">
      <text>
        <r>
          <rPr>
            <sz val="10"/>
            <color rgb="FF000000"/>
            <rFont val="Arial"/>
          </rPr>
          <t>======
ID#AAAASg_sLjo
    (2021-10-27 13:33:22)
CIDADE DE PARTIDA DA VIAGEM. RECIFE, CARUARU, JOÃO PESSOA, ETC.</t>
        </r>
      </text>
    </comment>
    <comment ref="J7" authorId="0" shapeId="0" xr:uid="{00000000-0006-0000-0B00-000017000000}">
      <text>
        <r>
          <rPr>
            <sz val="10"/>
            <color rgb="FF000000"/>
            <rFont val="Arial"/>
          </rPr>
          <t>======
ID#AAAASg_sLjk
    (2021-10-27 13:33:22)
SIGLA DA UNIDADE DA FEDERAÇÃO DE DESTINO DA VIAGEM. EX. PE, PB, SP, ETC. DEIXAR O CAMPO EM BRANCO QUANDO O DESTINO FOR O EXTERIOR DO BRASIL.</t>
        </r>
      </text>
    </comment>
    <comment ref="K7" authorId="0" shapeId="0" xr:uid="{00000000-0006-0000-0B00-000002000000}">
      <text>
        <r>
          <rPr>
            <sz val="10"/>
            <color rgb="FF000000"/>
            <rFont val="Arial"/>
          </rPr>
          <t>======
ID#AAAASg_sLhY
    (2021-10-27 13:33:22)
CIDADE OU PAÍS DE DESTINO DA VIAGEM. QUANDO FOR VIAGEM INTERNACIONAL REGISTRAR A CIDADE E O PAÍS. EX. BUENOS AIRES/ARGENTINA,  SANTIAGO/CHILE, BOGOTÁ/COLÔMBIA, ETC.</t>
        </r>
      </text>
    </comment>
    <comment ref="Q7" authorId="0" shapeId="0" xr:uid="{00000000-0006-0000-0B00-000015000000}">
      <text>
        <r>
          <rPr>
            <sz val="10"/>
            <color rgb="FF000000"/>
            <rFont val="Arial"/>
          </rPr>
          <t>======
ID#AAAASg_sLh0
    (2021-10-27 13:33:22)
QUANTIDADE DE DIÁRIAS INTEGRAIS.</t>
        </r>
      </text>
    </comment>
    <comment ref="R7" authorId="0" shapeId="0" xr:uid="{00000000-0006-0000-0B00-000008000000}">
      <text>
        <r>
          <rPr>
            <sz val="10"/>
            <color rgb="FF000000"/>
            <rFont val="Arial"/>
          </rPr>
          <t>======
ID#AAAAShJpWRM
    (2021-10-27 13:33:22)
VALOR UNITÁRIO DA DIÁRIA INTEGRAL, EM REAIS (R$).</t>
        </r>
      </text>
    </comment>
    <comment ref="S7" authorId="0" shapeId="0" xr:uid="{00000000-0006-0000-0B00-000012000000}">
      <text>
        <r>
          <rPr>
            <sz val="10"/>
            <color rgb="FF000000"/>
            <rFont val="Arial"/>
          </rPr>
          <t>======
ID#AAAASg_sLjI
    (2021-10-27 13:33:22)
QUANTIDADE DE DIÁRIAS PARCIAIS.</t>
        </r>
      </text>
    </comment>
    <comment ref="T7" authorId="0" shapeId="0" xr:uid="{00000000-0006-0000-0B00-000010000000}">
      <text>
        <r>
          <rPr>
            <sz val="10"/>
            <color rgb="FF000000"/>
            <rFont val="Arial"/>
          </rPr>
          <t>======
ID#AAAASg_sLjM
    (2021-10-27 13:33:22)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D9NA2oXAuF8x3PQbb34nyNWMj2Q=="/>
    </ext>
  </extLst>
</comments>
</file>

<file path=xl/sharedStrings.xml><?xml version="1.0" encoding="utf-8"?>
<sst xmlns="http://schemas.openxmlformats.org/spreadsheetml/2006/main" count="6263" uniqueCount="446">
  <si>
    <t>MÊS DE REFERÊNCIA:</t>
  </si>
  <si>
    <t>jan/2021</t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</si>
  <si>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</si>
  <si>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</si>
  <si>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</si>
  <si>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</si>
  <si>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</si>
  <si>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</si>
  <si>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</si>
  <si>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</si>
  <si>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</si>
  <si>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</si>
  <si>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</si>
  <si>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</si>
  <si>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</si>
  <si>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</si>
  <si>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</si>
  <si>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</si>
  <si>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</si>
  <si>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</si>
  <si>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</si>
  <si>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</si>
  <si>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</si>
  <si>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</si>
  <si>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</si>
  <si>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</si>
  <si>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</si>
  <si>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</si>
  <si>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</si>
  <si>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</si>
  <si>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</si>
  <si>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</si>
  <si>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NÃO HOUVE DIÁRIAS E VIAGENS EM JANEIRO 2021</t>
  </si>
  <si>
    <t>-</t>
  </si>
  <si>
    <t>FEVEREIRO/19</t>
  </si>
  <si>
    <t>ERALDO TAVARES PESSOA JUNIOR</t>
  </si>
  <si>
    <t>393546-9</t>
  </si>
  <si>
    <t>AUX. TÉC. DE UNIVERSOS</t>
  </si>
  <si>
    <t>AÇÃO DE CIDADANIA EM PALMARES E AMARAGI</t>
  </si>
  <si>
    <t>AÇÃO DE CIDADANIA</t>
  </si>
  <si>
    <t>PE</t>
  </si>
  <si>
    <t>RECIFE</t>
  </si>
  <si>
    <t>PALMARES E AMARAGI</t>
  </si>
  <si>
    <t xml:space="preserve"> AÇÃO DE CIDADANIA EM CABO DE SANTO AGOSTINHO</t>
  </si>
  <si>
    <t>CABO DE SANTO AGOSTINHO</t>
  </si>
  <si>
    <t>AÇÃO DE CIDADANIA EM SÃO LOURENÇO DA MATA</t>
  </si>
  <si>
    <t>SÃO LOURENÇO DA MATA</t>
  </si>
  <si>
    <t>AÇÃO DE CIDADANIA EM RECIFE</t>
  </si>
  <si>
    <t>AÇÃO DE CIDADANIA EM NAZARÉ DA MATA E GLÓRIA DO GOITÁ</t>
  </si>
  <si>
    <t>NAZARÁ DA MATA E GLÓRIA DO GOITÁ</t>
  </si>
  <si>
    <t>AÇÃO DE CIDADANIA EM VITÓRIA DE SANTO ANTÃO E SURUBIM</t>
  </si>
  <si>
    <t>VITÓRIA DE SANTO ANTÃO E SURUBIM</t>
  </si>
  <si>
    <t>JARBAS PINTO DE OLIVEIRA</t>
  </si>
  <si>
    <t>394462-0</t>
  </si>
  <si>
    <t>GERENTE DE GESTÃO ADMINISTRATIVA</t>
  </si>
  <si>
    <t>DEMANDAS ADMINISTRATIVAS NA ESTAÇÃO DO GOVERNO PRESENTE EM LIMOEIRO</t>
  </si>
  <si>
    <t>DEMANDAS ADMINISTRATIVAS</t>
  </si>
  <si>
    <t>LIMOEIRO</t>
  </si>
  <si>
    <t>DEMANDAS ADMINISTRATIVAS NA ESTAÇÃO DO GOVERNO PRESENTE EM SURUBIM</t>
  </si>
  <si>
    <t>SURUBIM</t>
  </si>
  <si>
    <t>DEMANDAS ADMINISTRATIVAS NA ESTAÇÃO DO GOVERNO PRESENTE EM CARUARU</t>
  </si>
  <si>
    <t>CARUARU</t>
  </si>
  <si>
    <t>LUCAS SALES MAGALHAES</t>
  </si>
  <si>
    <t>403913-0</t>
  </si>
  <si>
    <t>GERENTE GERAL DE ARTICULAÇÃO REGIONAL</t>
  </si>
  <si>
    <t xml:space="preserve"> REUNIÃO NA PREFEITURA DE CAMARAGIBE</t>
  </si>
  <si>
    <t>REUNIÃO</t>
  </si>
  <si>
    <t>CAMARAGIBE</t>
  </si>
  <si>
    <t>AÇÃO DE CIDADANIA EM CABO DE SANTO AGOSTINHO</t>
  </si>
  <si>
    <t>27//2/21</t>
  </si>
  <si>
    <t xml:space="preserve"> AÇÃO DE CIDADANIA EM VITÓRIA DE SANTO ANTÃO E SURUBIM</t>
  </si>
  <si>
    <t>MARIA JOSE FERREIRA LIMA</t>
  </si>
  <si>
    <t>393054-8</t>
  </si>
  <si>
    <t>SECRETARIA EXECUTIVA</t>
  </si>
  <si>
    <t>REUNIÃO DE PACTUAÇÃO NA PREFEITURA DE TIMBAÚBA</t>
  </si>
  <si>
    <t>TIMBAÚBA</t>
  </si>
  <si>
    <t>REUNIÃO DE PACTUAÇÃO NA PREFEITURA DE CAMARAGIBE</t>
  </si>
  <si>
    <t xml:space="preserve"> AÇÃO DE CIDADANIA EM NAZARÉ DA MATA E GLÓRIA DO GOITÁ</t>
  </si>
  <si>
    <t>NELSON RICARDO BATISTA FERREIRA</t>
  </si>
  <si>
    <t>393.092-0</t>
  </si>
  <si>
    <t>APOIO TÉC. DE PROMOÇÃO 
SOCIAL</t>
  </si>
  <si>
    <t xml:space="preserve"> AÇÃO DE CIDADANIA EM PALMARES E AMARAGI</t>
  </si>
  <si>
    <t>PATRICIA MARINHO DA SILVA</t>
  </si>
  <si>
    <t>339.108-0</t>
  </si>
  <si>
    <t>AUX. TÉC. DE GABINETE</t>
  </si>
  <si>
    <t>339.108-1</t>
  </si>
  <si>
    <t>339.108-2</t>
  </si>
  <si>
    <t>339.108-3</t>
  </si>
  <si>
    <t>339.108-4</t>
  </si>
  <si>
    <t>AÇÃO DE CIDADANIA NO CABO DE SANTO AGOSTINHO</t>
  </si>
  <si>
    <t>339.108-5</t>
  </si>
  <si>
    <t>339.108-6</t>
  </si>
  <si>
    <t xml:space="preserve"> REUNIÃO DE PACTUAÇÃO NA PREFEITURA DE TIMBAÚBA</t>
  </si>
  <si>
    <t>RICARDO FERREIRA DA SILVA</t>
  </si>
  <si>
    <t>393095-5</t>
  </si>
  <si>
    <t>APOIO TÉCNICO DE ARTICULAÇÃO SOCIAL</t>
  </si>
  <si>
    <t xml:space="preserve">AÇÃO DE CIDADANIA NO CABO DE SANTO AGOSTINHO </t>
  </si>
  <si>
    <t>AÇÃO DE CIDADANIA EM VITORIA DE SANTO ANTÃO E SURUBIM</t>
  </si>
  <si>
    <t>MARÇO/21</t>
  </si>
  <si>
    <t xml:space="preserve"> LEANDRO DA SILVA TAVARES</t>
  </si>
  <si>
    <t>408.489-6</t>
  </si>
  <si>
    <t xml:space="preserve">ARTICULADOR DE POLÍTICAS PÚBLICAS INTEGRADAS </t>
  </si>
  <si>
    <t xml:space="preserve">EXECUÇÃO DA AÇÃO DE PREVENÇÃO AO COVID-19 </t>
  </si>
  <si>
    <t>ANA CAROLINA FERREIRA 
CUNHA</t>
  </si>
  <si>
    <t>408.259-1</t>
  </si>
  <si>
    <t xml:space="preserve">COORDENADORA DE GESTÃO DA 
POLÍTICA DE PREVENÇÃO À VIOLÊNCIA
</t>
  </si>
  <si>
    <t>OLINDA</t>
  </si>
  <si>
    <t>AYANNI GOMES DE LIRA</t>
  </si>
  <si>
    <t>406.315-5</t>
  </si>
  <si>
    <t>GERENTE DE GESTÃO ESTRATÉGICA</t>
  </si>
  <si>
    <t>CLAUDECI CARNEIRO DO 
NASCIMENTO PEREIRA</t>
  </si>
  <si>
    <t>408.502-7</t>
  </si>
  <si>
    <t>ARTICULADORA DE POLÍTICAS PÚBLICAS 
INTEGRADAS</t>
  </si>
  <si>
    <t>ACOMPANHAMENTO DAS OFICINAS DE CONEXÃO SOCIOCULTURAL</t>
  </si>
  <si>
    <t>PALMARES</t>
  </si>
  <si>
    <t>VISITA TÉCNICA PARA 
ARTICULAÇÃO NA PREFEITURA</t>
  </si>
  <si>
    <t>VISITA TÉCNICA</t>
  </si>
  <si>
    <t>VITORIA DE SANTO ANTÃO</t>
  </si>
  <si>
    <t>ERALDO TAVARES PESSOA
JUNIOR</t>
  </si>
  <si>
    <t>393.095-5</t>
  </si>
  <si>
    <t>AUX. TÉC DE GABINETE</t>
  </si>
  <si>
    <t>JOSEMAR DA SILVA MONTEIRO</t>
  </si>
  <si>
    <t>408.487-0</t>
  </si>
  <si>
    <t xml:space="preserve">ARTICULADOR DE POLÍTICAS PÚBLICAS
 INTEGRADAS </t>
  </si>
  <si>
    <t>EXECUÇÃO DA AÇÃO DE CIDADANIA GOVERNO PRESENTE</t>
  </si>
  <si>
    <t>NAZARE DA MATA/GLÓRIA DO GOITA</t>
  </si>
  <si>
    <t>LEANDRO DA SILVA TAVARES</t>
  </si>
  <si>
    <t>LILIAN MALENA SOARES
 RODRIGUES</t>
  </si>
  <si>
    <t>385.999-1</t>
  </si>
  <si>
    <t>AUXILIAR TÉCNICO DE MEDIAÇÃO</t>
  </si>
  <si>
    <t xml:space="preserve">LUCAS SALES MAGALHÃES </t>
  </si>
  <si>
    <t>403.913-0</t>
  </si>
  <si>
    <t>GERENTE GERAL DE ARTICULAÇÃO
 REGIONAL</t>
  </si>
  <si>
    <t>MARIA JOSÉ FERREIRA LIMA</t>
  </si>
  <si>
    <t>409.356-9</t>
  </si>
  <si>
    <t>SUP. DE PREVENÇÃO, ARTICULAÇÃO
 E PROJETOS ESTRATÉGICOS</t>
  </si>
  <si>
    <t>NELSON RICARDO BATISTA
 FERREIRA</t>
  </si>
  <si>
    <t>APOIO TÉCNICO DE PROMOÇÃO 
SOCIAL</t>
  </si>
  <si>
    <t>VITORIA DE SANTO ANTÃO/SÃO LOURENÇO DA MATA</t>
  </si>
  <si>
    <t>PATRICINHA MARINHO DA SILVA</t>
  </si>
  <si>
    <t>DEISE BRANDÃO DA SILVA</t>
  </si>
  <si>
    <t>408.477-2</t>
  </si>
  <si>
    <t>ENTREGA DE MATERIAL DE EXPEDIENTE E NOTBOOK´S</t>
  </si>
  <si>
    <t>PALMARES/TAMANDARÉ</t>
  </si>
  <si>
    <t>LIMOEIRO/SURUBIM</t>
  </si>
  <si>
    <t>PAGO R$ 0,10 À MENOR, COMPLEMENTAÇÃO NA OB000284</t>
  </si>
  <si>
    <t>PAULA GUEDES DE MIRANDA MELO</t>
  </si>
  <si>
    <t>393.048-3</t>
  </si>
  <si>
    <t>SUPERINTENDENTE DE PLANEJAMENTO</t>
  </si>
  <si>
    <t>393.048-4</t>
  </si>
  <si>
    <t>393.048-5</t>
  </si>
  <si>
    <t>ABRIL/21</t>
  </si>
  <si>
    <t>AÇÃO DE PREVENÇÃO A COVID-19</t>
  </si>
  <si>
    <t>BONITO</t>
  </si>
  <si>
    <t>CHÃ GRANDE</t>
  </si>
  <si>
    <t>MORENO</t>
  </si>
  <si>
    <t>SÃO JOÃO</t>
  </si>
  <si>
    <t>LILIAN MALENA SOARES RODRIGUES GONCALVES</t>
  </si>
  <si>
    <t xml:space="preserve">PE </t>
  </si>
  <si>
    <t>MARCIA MATTOS DA SILVA</t>
  </si>
  <si>
    <t>PATRICIA HELENA ARAUJO REIS DE SOUZA</t>
  </si>
  <si>
    <t/>
  </si>
  <si>
    <t>DIÁRIA PAGA INDEVIDAMENTE (CREDOR). RECOLHIMENTO EM ANDAMENTO PARA POSTERIOR RECOLOCAÇÃO DA SOLICITAÇÃO EM PD</t>
  </si>
  <si>
    <t>VISITA TÉCNICA DE ARTICULAÇÃO</t>
  </si>
  <si>
    <t>VITÓRIA DE SANTO ANTÃO</t>
  </si>
  <si>
    <t>GRAVATÁ</t>
  </si>
  <si>
    <t>DIFERENÇA DE VALOR PAGO</t>
  </si>
  <si>
    <t>27/0/2021</t>
  </si>
  <si>
    <t>28/03/02021</t>
  </si>
  <si>
    <t>2203/2021</t>
  </si>
  <si>
    <t>ANA CAROLINA FERREIRA CUNHA</t>
  </si>
  <si>
    <t>CLAUDECI CARNEIRO DO NASCIMENTO PEREIRA</t>
  </si>
  <si>
    <t>ACOMPANHAMENTO DE OFICINAS DE CONEXÃO SOCIO CULTURAL</t>
  </si>
  <si>
    <t>GLÓRIA DO GOITÁ</t>
  </si>
  <si>
    <t>DEISE BRANDAO DA SILVA</t>
  </si>
  <si>
    <t>MAIO/21</t>
  </si>
  <si>
    <t>AÇÃO DE PREVENÇÃO À COVID</t>
  </si>
  <si>
    <t>AÇÃO DE PREVENÇÃO</t>
  </si>
  <si>
    <t>NAZARÉ DA MATA</t>
  </si>
  <si>
    <t>LIOMEIRO</t>
  </si>
  <si>
    <t>GESTÃO</t>
  </si>
  <si>
    <t>CUMARU</t>
  </si>
  <si>
    <t>MACAPARANA</t>
  </si>
  <si>
    <t>SÃO VICENTE FERRER</t>
  </si>
  <si>
    <t>MARCIA VIRGINIA BEZERRA RIBEIRO</t>
  </si>
  <si>
    <t>THIAGO JOSE MOREIRA TAVARES</t>
  </si>
  <si>
    <t>JUNHO/21</t>
  </si>
  <si>
    <t>DENIS EDUARDO FRANCA DA SILVA JUNIOR</t>
  </si>
  <si>
    <t>VISITA TÉCNICA PROGRAMA ATITUDE</t>
  </si>
  <si>
    <t xml:space="preserve">07/11/20, 14/11/20, 21/11/20, 28/11/20, 05/12/20, 12/12/20, 19/12/20 </t>
  </si>
  <si>
    <t>JESSECA CRISTINA FARIAS</t>
  </si>
  <si>
    <t>AÇÃO DE PREVENÇÃO COVID-19</t>
  </si>
  <si>
    <t>GARANHUNS</t>
  </si>
  <si>
    <t>BARREIROS</t>
  </si>
  <si>
    <t>JULHO/21</t>
  </si>
  <si>
    <t xml:space="preserve"> 406.315-5</t>
  </si>
  <si>
    <t xml:space="preserve"> AÇÃO DE PREVENÇÃO A COVID-19</t>
  </si>
  <si>
    <t>GANHARUNS</t>
  </si>
  <si>
    <t>SIRINHAEM, PALMARES E BARREIROS</t>
  </si>
  <si>
    <t xml:space="preserve"> 408.502-7</t>
  </si>
  <si>
    <t>ARTICULADORA DE POLÍTICAS PÚBLICAS INTEGRADAS - ZONA DA MATA</t>
  </si>
  <si>
    <t>394.462-0</t>
  </si>
  <si>
    <t xml:space="preserve"> DEMANDAS ADMINISTRATIVAS</t>
  </si>
  <si>
    <t>BOM JARDIM, SANTA C. DO CAPIBARIBE E SÃO JOAQUIM</t>
  </si>
  <si>
    <t>AÇÃO DE CIDADANIA  DO PROGRAMA GOVERNO PRESENTE</t>
  </si>
  <si>
    <t>IGARASSU</t>
  </si>
  <si>
    <t>S.VICENTE FERRER, MACAPARANA, S.JOAQUIM DO MONTE, S.C. CAPIBARIBE E GARANHUNS</t>
  </si>
  <si>
    <t>MAIRA HONORATO MARQUES DE SANTANA</t>
  </si>
  <si>
    <t>408.514-0</t>
  </si>
  <si>
    <t>ARTICULADOR DE CONTROLE SOCIAL</t>
  </si>
  <si>
    <t>SUP. DE GESTÃO DAS UNIDADES DESCENTRALIZADAS - SUGUD</t>
  </si>
  <si>
    <t>TIMBAÚBA E NAZARÉ DA MATA</t>
  </si>
  <si>
    <t>SÉVIA SUMAIA DUARTE DA SILVA VIEIRA</t>
  </si>
  <si>
    <t>408.499-3</t>
  </si>
  <si>
    <t>ARTICULADORA DO SISTEAMA DE CONTROLE</t>
  </si>
  <si>
    <t>AGOSTO/2021</t>
  </si>
  <si>
    <t>ANTONIO GUILHERME DE AZEVEDO PADILHA</t>
  </si>
  <si>
    <t xml:space="preserve"> 408.503-5</t>
  </si>
  <si>
    <t>ARTICULADOR DE TECNOLOGIA DA INFORMAÇÃO</t>
  </si>
  <si>
    <t>PETROLINA</t>
  </si>
  <si>
    <t>AÇÃO DE CIDADANIA GOVERNO PRESENTE</t>
  </si>
  <si>
    <t>AURICELIA VILA NOVA NUNES MOURA</t>
  </si>
  <si>
    <t>385.986-0</t>
  </si>
  <si>
    <t>ASSISTENTE DE MEDIAÇÃO</t>
  </si>
  <si>
    <t xml:space="preserve">MESA DE CONCILIAÇÃO </t>
  </si>
  <si>
    <t>CONCILIAÇÃO</t>
  </si>
  <si>
    <t xml:space="preserve"> AÇÃO DE PREVENÇÃO AO COVID-19 </t>
  </si>
  <si>
    <t>ARARIPINA, MOREILANDIA E SERRITA</t>
  </si>
  <si>
    <t xml:space="preserve">ARTICULADORA DE POLÍTICAS PÚBLICAS </t>
  </si>
  <si>
    <t>IBIMIRIM, ARCOVERDE E SERTÂNIA</t>
  </si>
  <si>
    <t>CLOVES EDUARDO BENEVIDES</t>
  </si>
  <si>
    <t>393.057-2</t>
  </si>
  <si>
    <t>SECRETÁRIO DE ESTADO</t>
  </si>
  <si>
    <t>AÇÃO DE PREVENÇÃO AO COVID-19</t>
  </si>
  <si>
    <t>CEDRO, SALGUEIRO E SÃO JOSÉ DO BELMONTE</t>
  </si>
  <si>
    <t>ARARIPINA E EXU</t>
  </si>
  <si>
    <t>TORITAMA, PETROLINA, LAGOA GRANDE E DISTRITO DE VERMELHO</t>
  </si>
  <si>
    <t>SANTA CRUZ DA BAIXA VERDE, SERRA TALHADA E AFOGADOS DA INGAZEIRA</t>
  </si>
  <si>
    <t>PETROLINA E LAGOA GRANDE</t>
  </si>
  <si>
    <t>GERALANA SILVA DE MACEDO</t>
  </si>
  <si>
    <t>429.549-8</t>
  </si>
  <si>
    <t>APOIO TECNICO DE MANUTENÇÃO</t>
  </si>
  <si>
    <t>FISCALIZAÇÃO DETETIZAÇÃO</t>
  </si>
  <si>
    <t>FISCALIZAÇÃO</t>
  </si>
  <si>
    <t>393.096-3</t>
  </si>
  <si>
    <t>ASSISTENTE TÉCNICA DE GABINETE</t>
  </si>
  <si>
    <t>Pago R$ 0,18 centavos à maior emitida GR para devolução da diferença.</t>
  </si>
  <si>
    <t>SIRIANHEN, PALMARES E BARREIROS</t>
  </si>
  <si>
    <t>JABOATÃO DOS GUARARAPES</t>
  </si>
  <si>
    <t>ARARIPINA, OURICURI E EXU</t>
  </si>
  <si>
    <t>LAGOA DO OURO, GARANHUNS E BARRA DE GUABIRABA</t>
  </si>
  <si>
    <t>SÃO VICENTE FERRER E TIMBAÚBA</t>
  </si>
  <si>
    <t>JULIO HOLANDA SANTANA DE SOUZA</t>
  </si>
  <si>
    <t>397.757-9</t>
  </si>
  <si>
    <t>AUXILIAR TÉCNICO DE TECNOLOGIA DA INFORMAÇÃO</t>
  </si>
  <si>
    <t xml:space="preserve"> 408.489-6</t>
  </si>
  <si>
    <t>SAIRÉ, TACAIMBO E CHÃ GRANDE</t>
  </si>
  <si>
    <t>393.065-3</t>
  </si>
  <si>
    <t>ASSESSORA TÉCNICA DE GABINETE</t>
  </si>
  <si>
    <t>394.750-5</t>
  </si>
  <si>
    <t>ASSESSORA TÉCNICA DE DIREÇÃO</t>
  </si>
  <si>
    <t>MG</t>
  </si>
  <si>
    <t>BELO HORIZONTE</t>
  </si>
  <si>
    <t xml:space="preserve">  SUPERINTENDENTE DE GESTÃO DAS UNIDADES DESCENTRALIZADAS DAS POLÍTICAS DE PREVENÇÃO E DROGAS</t>
  </si>
  <si>
    <t xml:space="preserve"> MARINA PRAGANA PAIVA NETA</t>
  </si>
  <si>
    <t>396.825-1</t>
  </si>
  <si>
    <t xml:space="preserve"> COORDENADORA DE COMUNICAÇÃO PARA MÍDIAS E PLATAFORMAS DIGITAIS</t>
  </si>
  <si>
    <t>406.253-1</t>
  </si>
  <si>
    <t xml:space="preserve"> SUPERINTENDENTE DE PROMOÇÃO E INCLUSÃO</t>
  </si>
  <si>
    <t>Pago R$ 17,52 à menor, realizado PD para complementação do valor devido.</t>
  </si>
  <si>
    <t>PRISCILLA DIAS DA SILVA</t>
  </si>
  <si>
    <t xml:space="preserve"> 403.915-7</t>
  </si>
  <si>
    <t>ASSISTENTE TÉCNICA DE GESTÃO ADMINISTRATIVA</t>
  </si>
  <si>
    <t>Pagamento em duplicidade, emitida GR para devolução do valor de R$ 233,56.</t>
  </si>
  <si>
    <t>ROSSANA FEITOSA TAKAHASHI</t>
  </si>
  <si>
    <t>386.000-0</t>
  </si>
  <si>
    <t>SEVIA SUMAIA DUARTE DA SILVA VIEIRA</t>
  </si>
  <si>
    <t xml:space="preserve"> 408.499-3</t>
  </si>
  <si>
    <t>SILVANIA VALERIA DA SILVA</t>
  </si>
  <si>
    <t xml:space="preserve"> 406.316-3</t>
  </si>
  <si>
    <t xml:space="preserve"> APOIO TÉCNICO</t>
  </si>
  <si>
    <t xml:space="preserve">393.056-4 </t>
  </si>
  <si>
    <t>CHEFE DE GABINETE</t>
  </si>
  <si>
    <t>SETEMBRO/2021</t>
  </si>
  <si>
    <t>408.503-5</t>
  </si>
  <si>
    <t>GOVERNO PRESENTE</t>
  </si>
  <si>
    <t>MANARÍ, IBIMIRIM E ARCOVERDE</t>
  </si>
  <si>
    <t>393.546-9</t>
  </si>
  <si>
    <t>GRACIELA GERVASIO DE AZEVEDO</t>
  </si>
  <si>
    <t>426.772-9</t>
  </si>
  <si>
    <t>APOIO TÉCNICO</t>
  </si>
  <si>
    <t>SÃO JOAQUIM DO MONTE, SANTA CRUZ DO CAPIBARIBE E GARANHUNS</t>
  </si>
  <si>
    <t>ARTICULADOR DE POLÍTICAS PÚBLICAS 
INTEGRADAS</t>
  </si>
  <si>
    <t>PREVENÇÃO AO COVID 19</t>
  </si>
  <si>
    <t>408.502-8</t>
  </si>
  <si>
    <t>SIRINHAÉM, PALMARES E BARREIROS</t>
  </si>
  <si>
    <t> 403.913 - 0</t>
  </si>
  <si>
    <t>GERENTE GERAL DE ARTICULAÇÃO</t>
  </si>
  <si>
    <t>Valor devido R$ 125,54 (realizado PD de complementação no valor de R$ 71,53).</t>
  </si>
  <si>
    <t xml:space="preserve"> MARCIA MATTOS DA SILVA</t>
  </si>
  <si>
    <t>GERENTE DE PROJETOS ESPECIAIS</t>
  </si>
  <si>
    <t xml:space="preserve"> SUPERINTENDENTE DE GESTÃO DAS UNIDADES DESCENTRALIZADAS DAS POLÍTICAS DE PREVENÇÃO E DROGAS</t>
  </si>
  <si>
    <t>ACOMPANHAMENTO DE EXPERIÊNCIA DOS MODELOS DE PREVENÇÃO</t>
  </si>
  <si>
    <t>MARINA PRAGANA PAIVA NETA</t>
  </si>
  <si>
    <t>COORDENADORA DE COMUNICAÇÃO PARA MÍDIAS E PLATAFORMAS DIGITAIS</t>
  </si>
  <si>
    <t xml:space="preserve"> MANARI, IBIMIRIM e ARCOVERDE </t>
  </si>
  <si>
    <t>APOIO TÉCNICO DE PROMOÇÃO SOCIAL</t>
  </si>
  <si>
    <t>393.108-0</t>
  </si>
  <si>
    <t>APOIO TÉCNICO DE GESTÃO DAS UNIDADES</t>
  </si>
  <si>
    <t>Complementação do valor devido.</t>
  </si>
  <si>
    <t xml:space="preserve"> SUPERINTENDENTE DE PLANEJAMENTO</t>
  </si>
  <si>
    <t>REGINA MESSIAS DA SILVA</t>
  </si>
  <si>
    <t>385.990-8</t>
  </si>
  <si>
    <t xml:space="preserve"> ASSISTENTE DE MEDIAÇÃO</t>
  </si>
  <si>
    <t>MULTIRÃO DE ATENDIMENTO</t>
  </si>
  <si>
    <t xml:space="preserve"> 393.095-5</t>
  </si>
  <si>
    <t>ARTICULADORA DO SISTEMA DE CONTROLE SOCIAL</t>
  </si>
  <si>
    <t>406.316-3</t>
  </si>
  <si>
    <t>TARCISIO LUIZ RODRIGUES DE OLIVEIRA</t>
  </si>
  <si>
    <t>408.482-9</t>
  </si>
  <si>
    <t>ARTICULADOR DO SISTEMA DE CONTROLE SOCIAL</t>
  </si>
  <si>
    <t>393.056-4</t>
  </si>
  <si>
    <t>GOVERNO DO ESTADO DE PERNAMBUCO</t>
  </si>
  <si>
    <t>SECRETARIA DE POLÍTICAS DE PREVENÇÃO À VIOLÊNCIA E ÀS DROGAS - SPVD</t>
  </si>
  <si>
    <t>ANEXO VII - MAPA DE DIÁRIAS E PASSAGENS (ITEM 10.2 DO ANEXO I, DA PORTARIA SCGE No 12/2020)</t>
  </si>
  <si>
    <t>ATUALIZADO EM 10/11/2021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</si>
  <si>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</si>
  <si>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</si>
  <si>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</si>
  <si>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</si>
  <si>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</si>
  <si>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</si>
  <si>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</si>
  <si>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</si>
  <si>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</si>
  <si>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</si>
  <si>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</si>
  <si>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</si>
  <si>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</si>
  <si>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</si>
  <si>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</si>
  <si>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</si>
  <si>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</si>
  <si>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</si>
  <si>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</si>
  <si>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</si>
  <si>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</si>
  <si>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</si>
  <si>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</si>
  <si>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</si>
  <si>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</si>
  <si>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</si>
  <si>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</si>
  <si>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408503-5</t>
  </si>
  <si>
    <t>VISITA TECNICA</t>
  </si>
  <si>
    <t>SERVIÇO</t>
  </si>
  <si>
    <t>ITACURUBA/PETROLANDIA/FLORESTA</t>
  </si>
  <si>
    <t>SECRETARIO DE ESTADO</t>
  </si>
  <si>
    <t>ARTICULADOR DE POLÍTICAS PÚBLICAS 
 INTEGRADAS</t>
  </si>
  <si>
    <t>VERTENTE/VITORIA DE SANTO ANTÃO/SIRINHAÉM</t>
  </si>
  <si>
    <t>SERÁ REALIZADO COMPLEMENTAÇÃO NO VALOR DE R$ 17,52</t>
  </si>
  <si>
    <t>RIBEIRÃO</t>
  </si>
  <si>
    <t>LILIAN MALENA SOARES
  RODRIGUES</t>
  </si>
  <si>
    <t>LUCAS SALES MAGALHÃES</t>
  </si>
  <si>
    <t>403.913 - 0</t>
  </si>
  <si>
    <t>SERÁ REALIZADO COMPLEMENTAÇÃO NO VALOR DE R$ 54,01</t>
  </si>
  <si>
    <t>ASSESSORIA TÉCNICA DE GABINETE</t>
  </si>
  <si>
    <t>GRAVATÁ/CARUARU/SANTA CRUZ DO CAPIBARIBE</t>
  </si>
  <si>
    <t>SUPERINTENDENTE DE GESTÃO DAS UNIDADES DESCENTRALIZADAS DAS POLÍTICAS DE PREVENÇÃO E DROGAS</t>
  </si>
  <si>
    <t>PATRICIA GOMES CORREIA DE OLIVEIRA</t>
  </si>
  <si>
    <t>430.234-6</t>
  </si>
  <si>
    <t>ARTICULADOR(A) DE DIFUSÃO SOCIAL</t>
  </si>
  <si>
    <t>SIRINHAÉM</t>
  </si>
  <si>
    <t>393.108-1</t>
  </si>
  <si>
    <t>393.108-2</t>
  </si>
  <si>
    <t>393.108-3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</si>
  <si>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</si>
  <si>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</si>
  <si>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</si>
  <si>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</si>
  <si>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</si>
  <si>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</si>
  <si>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</si>
  <si>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</si>
  <si>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</si>
  <si>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</si>
  <si>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</si>
  <si>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</si>
  <si>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</si>
  <si>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</si>
  <si>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</si>
  <si>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</si>
  <si>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</si>
  <si>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</si>
  <si>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</si>
  <si>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</si>
  <si>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</si>
  <si>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</si>
  <si>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</si>
  <si>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</si>
  <si>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</si>
  <si>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</si>
  <si>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</si>
  <si>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 xml:space="preserve">GOVERNO PRESENTE
</t>
  </si>
  <si>
    <t>ALTINHO, IBIRAJUBA E LAJEDO</t>
  </si>
  <si>
    <t>MACAPARANA E FERREIROS</t>
  </si>
  <si>
    <t>CAPOEIRAS E BREJÃO</t>
  </si>
  <si>
    <t>VERTENTES DO LÉRIO, VITÓRIA DE SANTO ANTÃO E SIRINANHÉM</t>
  </si>
  <si>
    <t>GAIBU, LAGOA DO OURO E SALOÁ</t>
  </si>
  <si>
    <t>SOLICITAÇÃO PEDIDA COM DIÁRIA A MENOS</t>
  </si>
  <si>
    <t>INGRED SAMIRA BEZERRA DA SILVA</t>
  </si>
  <si>
    <t>427.842-9</t>
  </si>
  <si>
    <t>ASSISTENTE TÉCNICA</t>
  </si>
  <si>
    <t>ARTICULADOR DE POLÍTICAS PÚBLICAS INTEGRADAS</t>
  </si>
  <si>
    <t>MACAPARANA, FERREIROS E MORENO</t>
  </si>
  <si>
    <t>COMPLEMENTAÇÃO DA DIÁRIA DEVIDA.</t>
  </si>
  <si>
    <t>SÃO VIVENTE FÉRRER E ESCADA</t>
  </si>
  <si>
    <t>RECIFE, GAIBU, LAGOA DO OURO E SALOÁ</t>
  </si>
  <si>
    <t>ESCADA, VITÓTIA DE SANTO ANTÃO, POMBOS E SIRINHAÉM</t>
  </si>
  <si>
    <t>CAETÉS, CAPOEIRAS, GARANHUNS E BREJÃO</t>
  </si>
  <si>
    <t>MARIA CLARA DA CONCEICAO SILVA</t>
  </si>
  <si>
    <t>430.243-5</t>
  </si>
  <si>
    <t>OUVIDORIA</t>
  </si>
  <si>
    <t>PAGAMENTO EM DUPLICIDADE</t>
  </si>
  <si>
    <t>BREJÃO</t>
  </si>
  <si>
    <t>MARIA VANICLEA DOS SANTOS SILVA</t>
  </si>
  <si>
    <t>393.111-0</t>
  </si>
  <si>
    <t>AUXILIAR TÉCNICO REGIONAL</t>
  </si>
  <si>
    <t>LAGOA DO OURO E SALOÁ</t>
  </si>
  <si>
    <t>SUPERINTEDENTE DE PLANEJAMENTO</t>
  </si>
  <si>
    <t>PAULO HENRIQUE DA SILVA BUARQUE</t>
  </si>
  <si>
    <t>434.134-1</t>
  </si>
  <si>
    <t>ATUALIZADO EM 06/01/2022</t>
  </si>
  <si>
    <t xml:space="preserve"> LAGOA DO CARRO, PASSIRA E LAGOA DOS GATOS</t>
  </si>
  <si>
    <t>EDUARDO HENRIQUE FLORENCIO DOS SANTOS</t>
  </si>
  <si>
    <t xml:space="preserve"> 409.291-0</t>
  </si>
  <si>
    <t>SECRERTÁRIO EXECUTIVO DE POLÍTICAS SOBRE DROGAS</t>
  </si>
  <si>
    <t xml:space="preserve"> CARUARU, BUÍQUE, ARCOVERDE E PESQUEIRA</t>
  </si>
  <si>
    <t>TRIUNFO E TABIRA</t>
  </si>
  <si>
    <t>LAGOA DO CARRO, PASSIRA E LAGOA DOS GATOS</t>
  </si>
  <si>
    <t>BUIQUE</t>
  </si>
  <si>
    <t>SÃO LOURENÇO</t>
  </si>
  <si>
    <t>WILLIAM DA SILVA DE OLIVEIRA NUNES</t>
  </si>
  <si>
    <t>434.465-0</t>
  </si>
  <si>
    <t>ASSISTENTE TÉCNICO DE GESTÃO ESTRATÉGICA</t>
  </si>
  <si>
    <t>ESCADA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</si>
</sst>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yy"/>
    <numFmt numFmtId="165" formatCode="&quot;R$&quot;#,##0.00"/>
    <numFmt numFmtId="166" formatCode="_-&quot;R$&quot;\ * #,##0.00_-;\-&quot;R$&quot;\ * #,##0.00_-;_-&quot;R$&quot;\ * &quot;-&quot;??_-;_-@"/>
    <numFmt numFmtId="167" formatCode="[$R$]#,##0.00"/>
    <numFmt numFmtId="168" formatCode="[$R$ -416]#,##0.00"/>
    <numFmt numFmtId="169" formatCode="dd&quot;/&quot;mm&quot;/&quot;yyyy"/>
  </numFmts>
  <fonts count="23" x14ac:knownFonts="1">
    <font>
      <sz val="10"/>
      <color rgb="FF000000"/>
      <name val="Arial"/>
    </font>
    <font>
      <sz val="10"/>
      <color theme="1"/>
      <name val="Roboto Condensed"/>
    </font>
    <font>
      <b/>
      <sz val="11"/>
      <color rgb="FFFFFFFF"/>
      <name val="Roboto Condensed"/>
    </font>
    <font>
      <b/>
      <sz val="14"/>
      <color rgb="FFFFFF00"/>
      <name val="Roboto Condensed"/>
    </font>
    <font>
      <b/>
      <sz val="12"/>
      <color rgb="FFFFFFFF"/>
      <name val="Roboto Condensed"/>
    </font>
    <font>
      <sz val="10"/>
      <name val="Arial"/>
    </font>
    <font>
      <b/>
      <sz val="10"/>
      <color rgb="FF333333"/>
      <name val="Roboto Condensed"/>
    </font>
    <font>
      <sz val="10"/>
      <color rgb="FF333333"/>
      <name val="Roboto Condensed"/>
    </font>
    <font>
      <sz val="10"/>
      <color rgb="FF000000"/>
      <name val="Roboto Condensed"/>
    </font>
    <font>
      <sz val="10"/>
      <color theme="1"/>
      <name val="Arial"/>
    </font>
    <font>
      <sz val="12"/>
      <color theme="1"/>
      <name val="Roboto Condensed"/>
    </font>
    <font>
      <sz val="10"/>
      <color theme="1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6"/>
      <color rgb="FFFFFFFF"/>
      <name val="Calibri"/>
    </font>
    <font>
      <sz val="14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333333"/>
      <name val="Arial"/>
    </font>
    <font>
      <sz val="11"/>
      <color rgb="FF000000"/>
      <name val="Cambria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66CC"/>
        <bgColor rgb="FF0066CC"/>
      </patternFill>
    </fill>
    <fill>
      <patternFill patternType="solid">
        <fgColor rgb="FF33CCCC"/>
        <bgColor rgb="FF33CCC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333399"/>
        <bgColor rgb="FF333399"/>
      </patternFill>
    </fill>
    <fill>
      <patternFill patternType="solid">
        <fgColor rgb="FFC0C0C0"/>
        <bgColor rgb="FFC0C0C0"/>
      </patternFill>
    </fill>
  </fills>
  <borders count="1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C0C0C0"/>
      </bottom>
      <diagonal/>
    </border>
    <border>
      <left/>
      <right/>
      <top style="thick">
        <color rgb="FF000000"/>
      </top>
      <bottom style="thin">
        <color rgb="FFC0C0C0"/>
      </bottom>
      <diagonal/>
    </border>
    <border>
      <left/>
      <right style="thin">
        <color rgb="FFC0C0C0"/>
      </right>
      <top style="thick">
        <color rgb="FF00000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000000"/>
      </left>
      <right style="thin">
        <color rgb="FFC0C0C0"/>
      </right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/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C0C0C0"/>
      </left>
      <right/>
      <top style="thin">
        <color rgb="FF00000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4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164" fontId="7" fillId="2" borderId="27" xfId="0" applyNumberFormat="1" applyFont="1" applyFill="1" applyBorder="1" applyAlignment="1">
      <alignment horizontal="right" vertical="center"/>
    </xf>
    <xf numFmtId="164" fontId="7" fillId="2" borderId="28" xfId="0" applyNumberFormat="1" applyFont="1" applyFill="1" applyBorder="1" applyAlignment="1">
      <alignment horizontal="right" vertical="center"/>
    </xf>
    <xf numFmtId="165" fontId="7" fillId="2" borderId="31" xfId="0" applyNumberFormat="1" applyFont="1" applyFill="1" applyBorder="1" applyAlignment="1">
      <alignment horizontal="right" vertical="center"/>
    </xf>
    <xf numFmtId="165" fontId="7" fillId="2" borderId="27" xfId="0" applyNumberFormat="1" applyFont="1" applyFill="1" applyBorder="1" applyAlignment="1">
      <alignment horizontal="right" vertical="center"/>
    </xf>
    <xf numFmtId="165" fontId="7" fillId="2" borderId="28" xfId="0" applyNumberFormat="1" applyFont="1" applyFill="1" applyBorder="1" applyAlignment="1">
      <alignment horizontal="right" vertical="center"/>
    </xf>
    <xf numFmtId="0" fontId="7" fillId="2" borderId="31" xfId="0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right" vertical="center"/>
    </xf>
    <xf numFmtId="165" fontId="7" fillId="2" borderId="32" xfId="0" applyNumberFormat="1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164" fontId="7" fillId="2" borderId="36" xfId="0" applyNumberFormat="1" applyFont="1" applyFill="1" applyBorder="1" applyAlignment="1">
      <alignment horizontal="right" vertical="center"/>
    </xf>
    <xf numFmtId="164" fontId="7" fillId="2" borderId="35" xfId="0" applyNumberFormat="1" applyFont="1" applyFill="1" applyBorder="1" applyAlignment="1">
      <alignment horizontal="right" vertical="center"/>
    </xf>
    <xf numFmtId="0" fontId="7" fillId="2" borderId="34" xfId="0" applyFont="1" applyFill="1" applyBorder="1" applyAlignment="1">
      <alignment horizontal="right" vertical="center"/>
    </xf>
    <xf numFmtId="165" fontId="7" fillId="2" borderId="36" xfId="0" applyNumberFormat="1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165" fontId="7" fillId="2" borderId="35" xfId="0" applyNumberFormat="1" applyFont="1" applyFill="1" applyBorder="1" applyAlignment="1">
      <alignment horizontal="right" vertical="center"/>
    </xf>
    <xf numFmtId="165" fontId="7" fillId="2" borderId="37" xfId="0" applyNumberFormat="1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14" fontId="7" fillId="2" borderId="35" xfId="0" applyNumberFormat="1" applyFont="1" applyFill="1" applyBorder="1" applyAlignment="1">
      <alignment horizontal="right" vertical="center"/>
    </xf>
    <xf numFmtId="165" fontId="7" fillId="2" borderId="34" xfId="0" applyNumberFormat="1" applyFont="1" applyFill="1" applyBorder="1" applyAlignment="1">
      <alignment horizontal="center" vertical="center"/>
    </xf>
    <xf numFmtId="165" fontId="7" fillId="2" borderId="36" xfId="0" applyNumberFormat="1" applyFont="1" applyFill="1" applyBorder="1" applyAlignment="1">
      <alignment horizontal="center" vertical="center"/>
    </xf>
    <xf numFmtId="165" fontId="7" fillId="2" borderId="35" xfId="0" applyNumberFormat="1" applyFont="1" applyFill="1" applyBorder="1" applyAlignment="1">
      <alignment horizontal="center" vertical="center"/>
    </xf>
    <xf numFmtId="165" fontId="7" fillId="2" borderId="34" xfId="0" applyNumberFormat="1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165" fontId="1" fillId="2" borderId="44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left" vertical="center"/>
    </xf>
    <xf numFmtId="0" fontId="7" fillId="0" borderId="30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left" vertical="center"/>
    </xf>
    <xf numFmtId="0" fontId="7" fillId="5" borderId="31" xfId="0" applyFont="1" applyFill="1" applyBorder="1" applyAlignment="1">
      <alignment horizontal="left" vertical="center"/>
    </xf>
    <xf numFmtId="0" fontId="7" fillId="5" borderId="27" xfId="0" applyFont="1" applyFill="1" applyBorder="1" applyAlignment="1">
      <alignment horizontal="left" vertical="center"/>
    </xf>
    <xf numFmtId="0" fontId="7" fillId="5" borderId="27" xfId="0" applyFont="1" applyFill="1" applyBorder="1" applyAlignment="1">
      <alignment horizontal="center" vertical="center"/>
    </xf>
    <xf numFmtId="164" fontId="7" fillId="5" borderId="27" xfId="0" applyNumberFormat="1" applyFont="1" applyFill="1" applyBorder="1" applyAlignment="1">
      <alignment horizontal="right" vertical="center"/>
    </xf>
    <xf numFmtId="164" fontId="7" fillId="5" borderId="28" xfId="0" applyNumberFormat="1" applyFont="1" applyFill="1" applyBorder="1" applyAlignment="1">
      <alignment horizontal="right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right" vertical="center"/>
    </xf>
    <xf numFmtId="165" fontId="7" fillId="5" borderId="27" xfId="0" applyNumberFormat="1" applyFont="1" applyFill="1" applyBorder="1" applyAlignment="1">
      <alignment horizontal="right" vertical="center"/>
    </xf>
    <xf numFmtId="0" fontId="7" fillId="5" borderId="27" xfId="0" applyFont="1" applyFill="1" applyBorder="1" applyAlignment="1">
      <alignment horizontal="right" vertical="center"/>
    </xf>
    <xf numFmtId="165" fontId="7" fillId="5" borderId="28" xfId="0" applyNumberFormat="1" applyFont="1" applyFill="1" applyBorder="1" applyAlignment="1">
      <alignment horizontal="right" vertical="center"/>
    </xf>
    <xf numFmtId="165" fontId="7" fillId="5" borderId="32" xfId="0" applyNumberFormat="1" applyFont="1" applyFill="1" applyBorder="1" applyAlignment="1">
      <alignment horizontal="right" vertical="center"/>
    </xf>
    <xf numFmtId="0" fontId="7" fillId="5" borderId="33" xfId="0" applyFont="1" applyFill="1" applyBorder="1" applyAlignment="1">
      <alignment horizontal="left" vertical="center"/>
    </xf>
    <xf numFmtId="0" fontId="0" fillId="5" borderId="1" xfId="0" applyFont="1" applyFill="1" applyBorder="1" applyAlignment="1"/>
    <xf numFmtId="0" fontId="7" fillId="2" borderId="3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left" vertical="center"/>
    </xf>
    <xf numFmtId="0" fontId="7" fillId="5" borderId="36" xfId="0" applyFont="1" applyFill="1" applyBorder="1" applyAlignment="1">
      <alignment horizontal="left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left" vertical="center"/>
    </xf>
    <xf numFmtId="0" fontId="7" fillId="5" borderId="38" xfId="0" applyFont="1" applyFill="1" applyBorder="1" applyAlignment="1">
      <alignment horizontal="left" vertical="center"/>
    </xf>
    <xf numFmtId="0" fontId="7" fillId="2" borderId="53" xfId="0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left" vertical="center"/>
    </xf>
    <xf numFmtId="165" fontId="7" fillId="2" borderId="40" xfId="0" applyNumberFormat="1" applyFont="1" applyFill="1" applyBorder="1" applyAlignment="1">
      <alignment horizontal="right" vertical="center"/>
    </xf>
    <xf numFmtId="165" fontId="7" fillId="2" borderId="42" xfId="0" applyNumberFormat="1" applyFont="1" applyFill="1" applyBorder="1" applyAlignment="1">
      <alignment horizontal="right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 wrapText="1"/>
    </xf>
    <xf numFmtId="0" fontId="4" fillId="4" borderId="78" xfId="0" applyFont="1" applyFill="1" applyBorder="1" applyAlignment="1">
      <alignment horizontal="center" vertical="center" wrapText="1"/>
    </xf>
    <xf numFmtId="0" fontId="4" fillId="4" borderId="79" xfId="0" applyFont="1" applyFill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/>
    </xf>
    <xf numFmtId="14" fontId="8" fillId="0" borderId="81" xfId="0" applyNumberFormat="1" applyFont="1" applyBorder="1" applyAlignment="1">
      <alignment horizontal="center" vertical="center"/>
    </xf>
    <xf numFmtId="14" fontId="8" fillId="0" borderId="82" xfId="0" applyNumberFormat="1" applyFont="1" applyBorder="1" applyAlignment="1">
      <alignment horizontal="center" vertical="center"/>
    </xf>
    <xf numFmtId="165" fontId="7" fillId="0" borderId="83" xfId="0" applyNumberFormat="1" applyFont="1" applyBorder="1" applyAlignment="1">
      <alignment horizontal="right" vertical="center"/>
    </xf>
    <xf numFmtId="165" fontId="7" fillId="0" borderId="81" xfId="0" applyNumberFormat="1" applyFont="1" applyBorder="1" applyAlignment="1">
      <alignment horizontal="right" vertical="center"/>
    </xf>
    <xf numFmtId="165" fontId="7" fillId="0" borderId="62" xfId="0" applyNumberFormat="1" applyFont="1" applyBorder="1" applyAlignment="1">
      <alignment horizontal="right" vertical="center"/>
    </xf>
    <xf numFmtId="0" fontId="7" fillId="0" borderId="81" xfId="0" applyFont="1" applyBorder="1" applyAlignment="1">
      <alignment horizontal="right" vertical="center"/>
    </xf>
    <xf numFmtId="166" fontId="7" fillId="0" borderId="81" xfId="0" applyNumberFormat="1" applyFont="1" applyBorder="1" applyAlignment="1">
      <alignment horizontal="right" vertical="center"/>
    </xf>
    <xf numFmtId="0" fontId="7" fillId="0" borderId="82" xfId="0" applyFont="1" applyBorder="1" applyAlignment="1">
      <alignment horizontal="right" vertical="center"/>
    </xf>
    <xf numFmtId="0" fontId="7" fillId="0" borderId="81" xfId="0" applyFont="1" applyBorder="1" applyAlignment="1">
      <alignment horizontal="left" vertical="center"/>
    </xf>
    <xf numFmtId="0" fontId="0" fillId="0" borderId="0" xfId="0" applyFont="1" applyAlignment="1"/>
    <xf numFmtId="0" fontId="7" fillId="0" borderId="84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4" fontId="8" fillId="0" borderId="84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4" xfId="0" applyFont="1" applyBorder="1" applyAlignment="1">
      <alignment horizontal="right" vertical="center"/>
    </xf>
    <xf numFmtId="166" fontId="7" fillId="0" borderId="84" xfId="0" applyNumberFormat="1" applyFont="1" applyBorder="1" applyAlignment="1">
      <alignment horizontal="right" vertical="center"/>
    </xf>
    <xf numFmtId="165" fontId="7" fillId="0" borderId="84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84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" fillId="0" borderId="85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4" fontId="7" fillId="0" borderId="84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65" fontId="7" fillId="0" borderId="85" xfId="0" applyNumberFormat="1" applyFont="1" applyBorder="1" applyAlignment="1">
      <alignment horizontal="right" vertical="center"/>
    </xf>
    <xf numFmtId="165" fontId="7" fillId="0" borderId="9" xfId="0" applyNumberFormat="1" applyFont="1" applyBorder="1" applyAlignment="1">
      <alignment horizontal="right" vertical="center"/>
    </xf>
    <xf numFmtId="0" fontId="8" fillId="0" borderId="85" xfId="0" applyFont="1" applyBorder="1" applyAlignment="1"/>
    <xf numFmtId="0" fontId="8" fillId="0" borderId="84" xfId="0" applyFont="1" applyBorder="1" applyAlignment="1"/>
    <xf numFmtId="0" fontId="8" fillId="0" borderId="9" xfId="0" applyFont="1" applyBorder="1" applyAlignment="1"/>
    <xf numFmtId="165" fontId="7" fillId="0" borderId="85" xfId="0" applyNumberFormat="1" applyFont="1" applyBorder="1" applyAlignment="1">
      <alignment horizontal="center" vertical="center"/>
    </xf>
    <xf numFmtId="165" fontId="7" fillId="0" borderId="84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0" fontId="7" fillId="6" borderId="84" xfId="0" applyFont="1" applyFill="1" applyBorder="1" applyAlignment="1">
      <alignment horizontal="center" vertical="center"/>
    </xf>
    <xf numFmtId="0" fontId="7" fillId="6" borderId="84" xfId="0" applyFont="1" applyFill="1" applyBorder="1" applyAlignment="1">
      <alignment horizontal="center" vertical="center" wrapText="1"/>
    </xf>
    <xf numFmtId="0" fontId="7" fillId="6" borderId="86" xfId="0" applyFont="1" applyFill="1" applyBorder="1" applyAlignment="1">
      <alignment horizontal="center" vertical="center"/>
    </xf>
    <xf numFmtId="14" fontId="7" fillId="6" borderId="84" xfId="0" applyNumberFormat="1" applyFont="1" applyFill="1" applyBorder="1" applyAlignment="1">
      <alignment horizontal="center" vertical="center" wrapText="1"/>
    </xf>
    <xf numFmtId="14" fontId="7" fillId="6" borderId="86" xfId="0" applyNumberFormat="1" applyFont="1" applyFill="1" applyBorder="1" applyAlignment="1">
      <alignment horizontal="center" vertical="center" wrapText="1"/>
    </xf>
    <xf numFmtId="0" fontId="7" fillId="6" borderId="87" xfId="0" applyFont="1" applyFill="1" applyBorder="1" applyAlignment="1">
      <alignment horizontal="left" vertical="center"/>
    </xf>
    <xf numFmtId="0" fontId="7" fillId="6" borderId="84" xfId="0" applyFont="1" applyFill="1" applyBorder="1" applyAlignment="1">
      <alignment horizontal="left" vertical="center"/>
    </xf>
    <xf numFmtId="0" fontId="7" fillId="6" borderId="86" xfId="0" applyFont="1" applyFill="1" applyBorder="1" applyAlignment="1">
      <alignment horizontal="left" vertical="center"/>
    </xf>
    <xf numFmtId="0" fontId="7" fillId="6" borderId="84" xfId="0" applyFont="1" applyFill="1" applyBorder="1" applyAlignment="1">
      <alignment horizontal="right" vertical="center"/>
    </xf>
    <xf numFmtId="166" fontId="7" fillId="6" borderId="84" xfId="0" applyNumberFormat="1" applyFont="1" applyFill="1" applyBorder="1" applyAlignment="1">
      <alignment horizontal="right" vertical="center"/>
    </xf>
    <xf numFmtId="0" fontId="7" fillId="6" borderId="86" xfId="0" applyFont="1" applyFill="1" applyBorder="1" applyAlignment="1">
      <alignment horizontal="right" vertical="center"/>
    </xf>
    <xf numFmtId="165" fontId="7" fillId="6" borderId="84" xfId="0" applyNumberFormat="1" applyFont="1" applyFill="1" applyBorder="1" applyAlignment="1">
      <alignment horizontal="right" vertical="center"/>
    </xf>
    <xf numFmtId="0" fontId="7" fillId="6" borderId="84" xfId="0" applyFont="1" applyFill="1" applyBorder="1" applyAlignment="1">
      <alignment horizontal="left" vertical="center" wrapText="1"/>
    </xf>
    <xf numFmtId="0" fontId="7" fillId="0" borderId="88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/>
    </xf>
    <xf numFmtId="14" fontId="7" fillId="0" borderId="88" xfId="0" applyNumberFormat="1" applyFont="1" applyBorder="1" applyAlignment="1">
      <alignment horizontal="center" vertical="center" wrapText="1"/>
    </xf>
    <xf numFmtId="14" fontId="7" fillId="0" borderId="89" xfId="0" applyNumberFormat="1" applyFont="1" applyBorder="1" applyAlignment="1">
      <alignment horizontal="center" vertical="center" wrapText="1"/>
    </xf>
    <xf numFmtId="0" fontId="7" fillId="0" borderId="90" xfId="0" applyFont="1" applyBorder="1" applyAlignment="1">
      <alignment horizontal="left" vertical="center"/>
    </xf>
    <xf numFmtId="0" fontId="7" fillId="0" borderId="88" xfId="0" applyFont="1" applyBorder="1" applyAlignment="1">
      <alignment horizontal="left" vertical="center"/>
    </xf>
    <xf numFmtId="0" fontId="7" fillId="0" borderId="89" xfId="0" applyFont="1" applyBorder="1" applyAlignment="1">
      <alignment horizontal="left" vertical="center"/>
    </xf>
    <xf numFmtId="0" fontId="7" fillId="0" borderId="88" xfId="0" applyFont="1" applyBorder="1" applyAlignment="1">
      <alignment horizontal="right" vertical="center"/>
    </xf>
    <xf numFmtId="166" fontId="7" fillId="0" borderId="88" xfId="0" applyNumberFormat="1" applyFont="1" applyBorder="1" applyAlignment="1">
      <alignment horizontal="right" vertical="center"/>
    </xf>
    <xf numFmtId="0" fontId="7" fillId="0" borderId="89" xfId="0" applyFont="1" applyBorder="1" applyAlignment="1">
      <alignment horizontal="right" vertical="center"/>
    </xf>
    <xf numFmtId="165" fontId="7" fillId="0" borderId="88" xfId="0" applyNumberFormat="1" applyFont="1" applyBorder="1" applyAlignment="1">
      <alignment horizontal="right" vertical="center"/>
    </xf>
    <xf numFmtId="165" fontId="0" fillId="0" borderId="0" xfId="0" applyNumberFormat="1" applyFont="1" applyAlignment="1"/>
    <xf numFmtId="0" fontId="2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4" fillId="4" borderId="98" xfId="0" applyFont="1" applyFill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/>
    </xf>
    <xf numFmtId="0" fontId="9" fillId="2" borderId="98" xfId="0" applyFont="1" applyFill="1" applyBorder="1" applyAlignment="1">
      <alignment horizontal="left"/>
    </xf>
    <xf numFmtId="0" fontId="9" fillId="0" borderId="98" xfId="0" applyFont="1" applyBorder="1" applyAlignment="1"/>
    <xf numFmtId="0" fontId="9" fillId="0" borderId="98" xfId="0" applyFont="1" applyBorder="1" applyAlignment="1">
      <alignment horizontal="left"/>
    </xf>
    <xf numFmtId="0" fontId="1" fillId="0" borderId="98" xfId="0" applyFont="1" applyBorder="1" applyAlignment="1">
      <alignment horizontal="center" vertical="center"/>
    </xf>
    <xf numFmtId="14" fontId="9" fillId="0" borderId="98" xfId="0" applyNumberFormat="1" applyFont="1" applyBorder="1" applyAlignment="1">
      <alignment horizontal="center"/>
    </xf>
    <xf numFmtId="0" fontId="1" fillId="5" borderId="98" xfId="0" applyFont="1" applyFill="1" applyBorder="1" applyAlignment="1">
      <alignment horizontal="center" vertical="center" wrapText="1"/>
    </xf>
    <xf numFmtId="166" fontId="1" fillId="5" borderId="98" xfId="0" applyNumberFormat="1" applyFont="1" applyFill="1" applyBorder="1" applyAlignment="1">
      <alignment horizontal="left" vertical="center"/>
    </xf>
    <xf numFmtId="166" fontId="1" fillId="0" borderId="98" xfId="0" applyNumberFormat="1" applyFont="1" applyBorder="1" applyAlignment="1">
      <alignment horizontal="left" vertical="center"/>
    </xf>
    <xf numFmtId="0" fontId="9" fillId="5" borderId="98" xfId="0" applyFont="1" applyFill="1" applyBorder="1" applyAlignment="1">
      <alignment horizontal="left"/>
    </xf>
    <xf numFmtId="0" fontId="1" fillId="5" borderId="98" xfId="0" applyFont="1" applyFill="1" applyBorder="1" applyAlignment="1">
      <alignment horizontal="left" vertical="center" wrapText="1"/>
    </xf>
    <xf numFmtId="0" fontId="10" fillId="5" borderId="98" xfId="0" applyFont="1" applyFill="1" applyBorder="1" applyAlignment="1">
      <alignment horizontal="left" vertical="center" wrapText="1"/>
    </xf>
    <xf numFmtId="0" fontId="1" fillId="0" borderId="98" xfId="0" applyFont="1" applyBorder="1" applyAlignment="1">
      <alignment horizontal="left" vertical="center"/>
    </xf>
    <xf numFmtId="14" fontId="1" fillId="0" borderId="98" xfId="0" applyNumberFormat="1" applyFont="1" applyBorder="1" applyAlignment="1">
      <alignment horizontal="center" vertical="center"/>
    </xf>
    <xf numFmtId="165" fontId="7" fillId="0" borderId="98" xfId="0" applyNumberFormat="1" applyFont="1" applyBorder="1" applyAlignment="1">
      <alignment horizontal="right" vertical="center"/>
    </xf>
    <xf numFmtId="0" fontId="1" fillId="5" borderId="98" xfId="0" applyFont="1" applyFill="1" applyBorder="1" applyAlignment="1">
      <alignment horizontal="left" vertical="center"/>
    </xf>
    <xf numFmtId="0" fontId="7" fillId="0" borderId="98" xfId="0" applyFont="1" applyBorder="1" applyAlignment="1">
      <alignment horizontal="left" vertical="center"/>
    </xf>
    <xf numFmtId="0" fontId="1" fillId="0" borderId="98" xfId="0" applyFont="1" applyBorder="1" applyAlignment="1">
      <alignment horizontal="left" vertical="center" wrapText="1"/>
    </xf>
    <xf numFmtId="165" fontId="1" fillId="0" borderId="98" xfId="0" applyNumberFormat="1" applyFont="1" applyBorder="1" applyAlignment="1">
      <alignment horizontal="center" vertical="center"/>
    </xf>
    <xf numFmtId="14" fontId="1" fillId="0" borderId="98" xfId="0" applyNumberFormat="1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right" vertical="center"/>
    </xf>
    <xf numFmtId="0" fontId="8" fillId="0" borderId="98" xfId="0" applyFont="1" applyBorder="1" applyAlignment="1"/>
    <xf numFmtId="165" fontId="7" fillId="0" borderId="98" xfId="0" applyNumberFormat="1" applyFont="1" applyBorder="1" applyAlignment="1">
      <alignment horizontal="center" vertical="center"/>
    </xf>
    <xf numFmtId="0" fontId="7" fillId="5" borderId="98" xfId="0" applyFont="1" applyFill="1" applyBorder="1" applyAlignment="1">
      <alignment horizontal="center" vertical="center"/>
    </xf>
    <xf numFmtId="0" fontId="1" fillId="5" borderId="98" xfId="0" applyFont="1" applyFill="1" applyBorder="1" applyAlignment="1">
      <alignment horizontal="center" vertical="center"/>
    </xf>
    <xf numFmtId="14" fontId="1" fillId="5" borderId="98" xfId="0" applyNumberFormat="1" applyFont="1" applyFill="1" applyBorder="1" applyAlignment="1">
      <alignment horizontal="center" vertical="center" wrapText="1"/>
    </xf>
    <xf numFmtId="165" fontId="7" fillId="5" borderId="98" xfId="0" applyNumberFormat="1" applyFont="1" applyFill="1" applyBorder="1" applyAlignment="1">
      <alignment horizontal="center" vertical="center"/>
    </xf>
    <xf numFmtId="0" fontId="7" fillId="5" borderId="98" xfId="0" applyFont="1" applyFill="1" applyBorder="1" applyAlignment="1">
      <alignment horizontal="left" vertical="center"/>
    </xf>
    <xf numFmtId="0" fontId="8" fillId="5" borderId="98" xfId="0" applyFont="1" applyFill="1" applyBorder="1" applyAlignment="1"/>
    <xf numFmtId="0" fontId="1" fillId="5" borderId="98" xfId="0" applyFont="1" applyFill="1" applyBorder="1" applyAlignment="1">
      <alignment horizontal="left"/>
    </xf>
    <xf numFmtId="0" fontId="7" fillId="5" borderId="98" xfId="0" applyFont="1" applyFill="1" applyBorder="1" applyAlignment="1">
      <alignment horizontal="left" vertical="center" wrapText="1"/>
    </xf>
    <xf numFmtId="0" fontId="7" fillId="5" borderId="98" xfId="0" applyFont="1" applyFill="1" applyBorder="1" applyAlignment="1">
      <alignment horizontal="center" vertical="center" wrapText="1"/>
    </xf>
    <xf numFmtId="0" fontId="0" fillId="5" borderId="98" xfId="0" applyFont="1" applyFill="1" applyBorder="1" applyAlignment="1"/>
    <xf numFmtId="0" fontId="9" fillId="5" borderId="98" xfId="0" applyFont="1" applyFill="1" applyBorder="1" applyAlignment="1">
      <alignment horizontal="center"/>
    </xf>
    <xf numFmtId="14" fontId="9" fillId="5" borderId="98" xfId="0" applyNumberFormat="1" applyFont="1" applyFill="1" applyBorder="1" applyAlignment="1">
      <alignment horizontal="center"/>
    </xf>
    <xf numFmtId="0" fontId="7" fillId="0" borderId="98" xfId="0" applyFont="1" applyBorder="1" applyAlignment="1">
      <alignment horizontal="center" vertical="center" wrapText="1"/>
    </xf>
    <xf numFmtId="0" fontId="0" fillId="0" borderId="98" xfId="0" applyFont="1" applyBorder="1" applyAlignment="1"/>
    <xf numFmtId="0" fontId="9" fillId="0" borderId="98" xfId="0" applyFont="1" applyBorder="1" applyAlignment="1">
      <alignment horizontal="center"/>
    </xf>
    <xf numFmtId="0" fontId="9" fillId="0" borderId="16" xfId="0" applyFont="1" applyBorder="1" applyAlignment="1"/>
    <xf numFmtId="0" fontId="4" fillId="3" borderId="99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1" fillId="5" borderId="98" xfId="0" applyFont="1" applyFill="1" applyBorder="1" applyAlignment="1">
      <alignment vertical="center" wrapText="1"/>
    </xf>
    <xf numFmtId="166" fontId="1" fillId="5" borderId="98" xfId="0" applyNumberFormat="1" applyFont="1" applyFill="1" applyBorder="1" applyAlignment="1">
      <alignment vertical="center"/>
    </xf>
    <xf numFmtId="166" fontId="1" fillId="0" borderId="98" xfId="0" applyNumberFormat="1" applyFont="1" applyBorder="1" applyAlignment="1">
      <alignment vertical="center"/>
    </xf>
    <xf numFmtId="0" fontId="10" fillId="5" borderId="98" xfId="0" applyFont="1" applyFill="1" applyBorder="1" applyAlignment="1">
      <alignment vertical="center" wrapText="1"/>
    </xf>
    <xf numFmtId="0" fontId="1" fillId="5" borderId="98" xfId="0" applyFont="1" applyFill="1" applyBorder="1" applyAlignment="1">
      <alignment vertical="center"/>
    </xf>
    <xf numFmtId="0" fontId="1" fillId="0" borderId="98" xfId="0" applyFont="1" applyBorder="1" applyAlignment="1">
      <alignment vertical="center"/>
    </xf>
    <xf numFmtId="0" fontId="9" fillId="5" borderId="98" xfId="0" applyFont="1" applyFill="1" applyBorder="1" applyAlignment="1"/>
    <xf numFmtId="165" fontId="7" fillId="5" borderId="98" xfId="0" applyNumberFormat="1" applyFont="1" applyFill="1" applyBorder="1" applyAlignment="1">
      <alignment horizontal="right" vertical="center"/>
    </xf>
    <xf numFmtId="0" fontId="7" fillId="5" borderId="98" xfId="0" applyFont="1" applyFill="1" applyBorder="1" applyAlignment="1">
      <alignment horizontal="right" vertical="center"/>
    </xf>
    <xf numFmtId="0" fontId="7" fillId="2" borderId="98" xfId="0" applyFont="1" applyFill="1" applyBorder="1" applyAlignment="1">
      <alignment horizontal="center" vertical="center"/>
    </xf>
    <xf numFmtId="0" fontId="9" fillId="2" borderId="98" xfId="0" applyFont="1" applyFill="1" applyBorder="1" applyAlignment="1"/>
    <xf numFmtId="0" fontId="1" fillId="2" borderId="98" xfId="0" applyFont="1" applyFill="1" applyBorder="1" applyAlignment="1">
      <alignment horizontal="center" vertical="center"/>
    </xf>
    <xf numFmtId="14" fontId="1" fillId="2" borderId="98" xfId="0" applyNumberFormat="1" applyFont="1" applyFill="1" applyBorder="1" applyAlignment="1">
      <alignment horizontal="center" vertical="center" wrapText="1"/>
    </xf>
    <xf numFmtId="0" fontId="1" fillId="2" borderId="98" xfId="0" applyFont="1" applyFill="1" applyBorder="1" applyAlignment="1">
      <alignment vertical="center"/>
    </xf>
    <xf numFmtId="166" fontId="1" fillId="2" borderId="98" xfId="0" applyNumberFormat="1" applyFont="1" applyFill="1" applyBorder="1" applyAlignment="1">
      <alignment vertical="center"/>
    </xf>
    <xf numFmtId="0" fontId="7" fillId="2" borderId="98" xfId="0" applyFont="1" applyFill="1" applyBorder="1" applyAlignment="1">
      <alignment horizontal="left" vertical="center"/>
    </xf>
    <xf numFmtId="0" fontId="0" fillId="2" borderId="1" xfId="0" applyFont="1" applyFill="1" applyBorder="1" applyAlignment="1"/>
    <xf numFmtId="0" fontId="1" fillId="5" borderId="98" xfId="0" applyFont="1" applyFill="1" applyBorder="1" applyAlignment="1"/>
    <xf numFmtId="0" fontId="7" fillId="2" borderId="98" xfId="0" applyFont="1" applyFill="1" applyBorder="1" applyAlignment="1">
      <alignment horizontal="center" vertical="center" wrapText="1"/>
    </xf>
    <xf numFmtId="0" fontId="9" fillId="2" borderId="98" xfId="0" applyFont="1" applyFill="1" applyBorder="1" applyAlignment="1">
      <alignment horizontal="center"/>
    </xf>
    <xf numFmtId="14" fontId="9" fillId="2" borderId="98" xfId="0" applyNumberFormat="1" applyFont="1" applyFill="1" applyBorder="1" applyAlignment="1">
      <alignment horizontal="center"/>
    </xf>
    <xf numFmtId="0" fontId="0" fillId="2" borderId="98" xfId="0" applyFont="1" applyFill="1" applyBorder="1" applyAlignment="1"/>
    <xf numFmtId="0" fontId="9" fillId="0" borderId="0" xfId="0" applyFont="1" applyAlignment="1"/>
    <xf numFmtId="14" fontId="1" fillId="5" borderId="98" xfId="0" applyNumberFormat="1" applyFont="1" applyFill="1" applyBorder="1" applyAlignment="1">
      <alignment horizontal="center" vertical="center"/>
    </xf>
    <xf numFmtId="165" fontId="1" fillId="5" borderId="98" xfId="0" applyNumberFormat="1" applyFont="1" applyFill="1" applyBorder="1" applyAlignment="1">
      <alignment horizontal="center" vertical="center"/>
    </xf>
    <xf numFmtId="14" fontId="1" fillId="5" borderId="98" xfId="0" applyNumberFormat="1" applyFont="1" applyFill="1" applyBorder="1" applyAlignment="1">
      <alignment horizontal="center"/>
    </xf>
    <xf numFmtId="49" fontId="1" fillId="5" borderId="98" xfId="0" applyNumberFormat="1" applyFont="1" applyFill="1" applyBorder="1" applyAlignment="1">
      <alignment horizontal="right"/>
    </xf>
    <xf numFmtId="166" fontId="1" fillId="5" borderId="98" xfId="0" applyNumberFormat="1" applyFont="1" applyFill="1" applyBorder="1" applyAlignment="1"/>
    <xf numFmtId="0" fontId="1" fillId="0" borderId="98" xfId="0" applyFont="1" applyBorder="1" applyAlignment="1"/>
    <xf numFmtId="166" fontId="0" fillId="0" borderId="0" xfId="0" applyNumberFormat="1" applyFont="1" applyAlignment="1"/>
    <xf numFmtId="0" fontId="11" fillId="0" borderId="0" xfId="0" applyFont="1" applyAlignment="1"/>
    <xf numFmtId="0" fontId="1" fillId="0" borderId="81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/>
    </xf>
    <xf numFmtId="14" fontId="1" fillId="0" borderId="81" xfId="0" applyNumberFormat="1" applyFont="1" applyBorder="1" applyAlignment="1">
      <alignment horizontal="center" vertical="center"/>
    </xf>
    <xf numFmtId="14" fontId="1" fillId="0" borderId="82" xfId="0" applyNumberFormat="1" applyFont="1" applyBorder="1" applyAlignment="1">
      <alignment horizontal="center" vertical="center"/>
    </xf>
    <xf numFmtId="165" fontId="1" fillId="0" borderId="83" xfId="0" applyNumberFormat="1" applyFont="1" applyBorder="1" applyAlignment="1">
      <alignment horizontal="right" vertical="center"/>
    </xf>
    <xf numFmtId="165" fontId="1" fillId="0" borderId="81" xfId="0" applyNumberFormat="1" applyFont="1" applyBorder="1" applyAlignment="1">
      <alignment horizontal="right" vertical="center"/>
    </xf>
    <xf numFmtId="165" fontId="1" fillId="0" borderId="62" xfId="0" applyNumberFormat="1" applyFont="1" applyBorder="1" applyAlignment="1">
      <alignment horizontal="right" vertical="center"/>
    </xf>
    <xf numFmtId="0" fontId="1" fillId="0" borderId="81" xfId="0" applyFont="1" applyBorder="1" applyAlignment="1">
      <alignment horizontal="right" vertical="center"/>
    </xf>
    <xf numFmtId="166" fontId="1" fillId="0" borderId="81" xfId="0" applyNumberFormat="1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165" fontId="1" fillId="0" borderId="84" xfId="0" applyNumberFormat="1" applyFont="1" applyBorder="1" applyAlignment="1">
      <alignment horizontal="right" vertical="center"/>
    </xf>
    <xf numFmtId="0" fontId="1" fillId="0" borderId="81" xfId="0" applyFont="1" applyBorder="1" applyAlignment="1">
      <alignment horizontal="left" vertical="center"/>
    </xf>
    <xf numFmtId="0" fontId="1" fillId="0" borderId="84" xfId="0" applyFont="1" applyBorder="1" applyAlignment="1">
      <alignment horizontal="center" vertical="center" wrapText="1"/>
    </xf>
    <xf numFmtId="14" fontId="1" fillId="0" borderId="84" xfId="0" applyNumberFormat="1" applyFont="1" applyBorder="1" applyAlignment="1">
      <alignment horizontal="center" vertical="center"/>
    </xf>
    <xf numFmtId="0" fontId="1" fillId="0" borderId="84" xfId="0" applyFont="1" applyBorder="1" applyAlignment="1">
      <alignment horizontal="right" vertical="center"/>
    </xf>
    <xf numFmtId="166" fontId="1" fillId="0" borderId="84" xfId="0" applyNumberFormat="1" applyFont="1" applyBorder="1" applyAlignment="1">
      <alignment horizontal="right" vertical="center"/>
    </xf>
    <xf numFmtId="0" fontId="1" fillId="0" borderId="84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65" fontId="1" fillId="0" borderId="85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0" fontId="1" fillId="0" borderId="85" xfId="0" applyFont="1" applyBorder="1" applyAlignment="1"/>
    <xf numFmtId="0" fontId="1" fillId="0" borderId="84" xfId="0" applyFont="1" applyBorder="1" applyAlignment="1"/>
    <xf numFmtId="0" fontId="1" fillId="0" borderId="9" xfId="0" applyFont="1" applyBorder="1" applyAlignment="1"/>
    <xf numFmtId="165" fontId="1" fillId="0" borderId="85" xfId="0" applyNumberFormat="1" applyFont="1" applyBorder="1" applyAlignment="1">
      <alignment horizontal="center" vertical="center"/>
    </xf>
    <xf numFmtId="165" fontId="1" fillId="0" borderId="84" xfId="0" applyNumberFormat="1" applyFont="1" applyBorder="1" applyAlignment="1">
      <alignment horizontal="center" vertical="center"/>
    </xf>
    <xf numFmtId="0" fontId="1" fillId="0" borderId="84" xfId="0" applyFont="1" applyBorder="1" applyAlignment="1">
      <alignment horizontal="left" vertical="center" wrapText="1"/>
    </xf>
    <xf numFmtId="0" fontId="1" fillId="0" borderId="88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/>
    </xf>
    <xf numFmtId="14" fontId="1" fillId="0" borderId="88" xfId="0" applyNumberFormat="1" applyFont="1" applyBorder="1" applyAlignment="1">
      <alignment horizontal="center" vertical="center" wrapText="1"/>
    </xf>
    <xf numFmtId="14" fontId="1" fillId="0" borderId="89" xfId="0" applyNumberFormat="1" applyFont="1" applyBorder="1" applyAlignment="1">
      <alignment horizontal="center" vertical="center" wrapText="1"/>
    </xf>
    <xf numFmtId="0" fontId="1" fillId="0" borderId="90" xfId="0" applyFont="1" applyBorder="1" applyAlignment="1">
      <alignment horizontal="left" vertical="center"/>
    </xf>
    <xf numFmtId="0" fontId="1" fillId="0" borderId="88" xfId="0" applyFont="1" applyBorder="1" applyAlignment="1">
      <alignment horizontal="left" vertical="center"/>
    </xf>
    <xf numFmtId="0" fontId="1" fillId="0" borderId="89" xfId="0" applyFont="1" applyBorder="1" applyAlignment="1">
      <alignment horizontal="left" vertical="center"/>
    </xf>
    <xf numFmtId="0" fontId="1" fillId="0" borderId="88" xfId="0" applyFont="1" applyBorder="1" applyAlignment="1">
      <alignment horizontal="right" vertical="center"/>
    </xf>
    <xf numFmtId="166" fontId="1" fillId="0" borderId="88" xfId="0" applyNumberFormat="1" applyFont="1" applyBorder="1" applyAlignment="1">
      <alignment horizontal="right" vertical="center"/>
    </xf>
    <xf numFmtId="0" fontId="1" fillId="0" borderId="89" xfId="0" applyFont="1" applyBorder="1" applyAlignment="1">
      <alignment horizontal="right" vertical="center"/>
    </xf>
    <xf numFmtId="0" fontId="1" fillId="0" borderId="107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/>
    <xf numFmtId="0" fontId="19" fillId="7" borderId="98" xfId="0" applyFont="1" applyFill="1" applyBorder="1" applyAlignment="1">
      <alignment horizontal="center" vertical="center" wrapText="1"/>
    </xf>
    <xf numFmtId="167" fontId="19" fillId="7" borderId="98" xfId="0" applyNumberFormat="1" applyFont="1" applyFill="1" applyBorder="1" applyAlignment="1">
      <alignment horizontal="center" vertical="center" wrapText="1"/>
    </xf>
    <xf numFmtId="0" fontId="0" fillId="2" borderId="98" xfId="0" applyFont="1" applyFill="1" applyBorder="1" applyAlignment="1">
      <alignment horizontal="center" vertical="center" wrapText="1"/>
    </xf>
    <xf numFmtId="0" fontId="0" fillId="0" borderId="98" xfId="0" applyFont="1" applyBorder="1" applyAlignment="1">
      <alignment horizontal="left" vertical="center" wrapText="1"/>
    </xf>
    <xf numFmtId="0" fontId="0" fillId="0" borderId="98" xfId="0" applyFont="1" applyBorder="1" applyAlignment="1">
      <alignment horizontal="center" vertical="center" wrapText="1"/>
    </xf>
    <xf numFmtId="167" fontId="0" fillId="2" borderId="98" xfId="0" applyNumberFormat="1" applyFont="1" applyFill="1" applyBorder="1" applyAlignment="1">
      <alignment horizontal="center" vertical="center" wrapText="1"/>
    </xf>
    <xf numFmtId="14" fontId="0" fillId="2" borderId="98" xfId="0" applyNumberFormat="1" applyFont="1" applyFill="1" applyBorder="1" applyAlignment="1">
      <alignment horizontal="center" vertical="center" wrapText="1"/>
    </xf>
    <xf numFmtId="168" fontId="0" fillId="2" borderId="110" xfId="0" applyNumberFormat="1" applyFont="1" applyFill="1" applyBorder="1" applyAlignment="1">
      <alignment vertical="center" wrapText="1"/>
    </xf>
    <xf numFmtId="168" fontId="0" fillId="8" borderId="110" xfId="0" applyNumberFormat="1" applyFont="1" applyFill="1" applyBorder="1" applyAlignment="1">
      <alignment vertical="center" wrapText="1"/>
    </xf>
    <xf numFmtId="0" fontId="0" fillId="2" borderId="98" xfId="0" applyFont="1" applyFill="1" applyBorder="1" applyAlignment="1">
      <alignment vertical="center" wrapText="1"/>
    </xf>
    <xf numFmtId="0" fontId="20" fillId="2" borderId="98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67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168" fontId="0" fillId="2" borderId="1" xfId="0" applyNumberFormat="1" applyFont="1" applyFill="1" applyBorder="1" applyAlignment="1">
      <alignment vertical="center" wrapText="1"/>
    </xf>
    <xf numFmtId="168" fontId="0" fillId="8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21" fillId="0" borderId="0" xfId="0" applyFont="1" applyAlignment="1"/>
    <xf numFmtId="0" fontId="21" fillId="0" borderId="0" xfId="0" applyFont="1" applyAlignment="1">
      <alignment horizontal="right"/>
    </xf>
    <xf numFmtId="0" fontId="22" fillId="0" borderId="9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2" borderId="98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22" fillId="0" borderId="9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0" fillId="2" borderId="98" xfId="0" applyFont="1" applyFill="1" applyBorder="1" applyAlignment="1">
      <alignment horizontal="center" vertical="center" wrapText="1"/>
    </xf>
    <xf numFmtId="0" fontId="22" fillId="0" borderId="60" xfId="0" applyFont="1" applyBorder="1" applyAlignment="1">
      <alignment horizontal="center"/>
    </xf>
    <xf numFmtId="0" fontId="22" fillId="0" borderId="97" xfId="0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167" fontId="0" fillId="0" borderId="62" xfId="0" applyNumberFormat="1" applyFont="1" applyBorder="1" applyAlignment="1">
      <alignment horizontal="center"/>
    </xf>
    <xf numFmtId="169" fontId="0" fillId="5" borderId="98" xfId="0" applyNumberFormat="1" applyFont="1" applyFill="1" applyBorder="1" applyAlignment="1">
      <alignment horizontal="center" vertical="center" wrapText="1"/>
    </xf>
    <xf numFmtId="169" fontId="0" fillId="2" borderId="98" xfId="0" applyNumberFormat="1" applyFont="1" applyFill="1" applyBorder="1" applyAlignment="1">
      <alignment horizontal="center" vertical="center" wrapText="1"/>
    </xf>
    <xf numFmtId="168" fontId="0" fillId="2" borderId="110" xfId="0" applyNumberFormat="1" applyFont="1" applyFill="1" applyBorder="1" applyAlignment="1">
      <alignment vertical="center" wrapText="1"/>
    </xf>
    <xf numFmtId="0" fontId="22" fillId="2" borderId="97" xfId="0" applyFont="1" applyFill="1" applyBorder="1" applyAlignment="1">
      <alignment horizontal="left"/>
    </xf>
    <xf numFmtId="0" fontId="22" fillId="0" borderId="98" xfId="0" applyFont="1" applyBorder="1" applyAlignment="1">
      <alignment horizontal="center"/>
    </xf>
    <xf numFmtId="167" fontId="0" fillId="0" borderId="0" xfId="0" applyNumberFormat="1" applyFont="1" applyAlignment="1">
      <alignment horizontal="center"/>
    </xf>
    <xf numFmtId="167" fontId="0" fillId="2" borderId="98" xfId="0" applyNumberFormat="1" applyFont="1" applyFill="1" applyBorder="1" applyAlignment="1">
      <alignment horizontal="center" vertical="center" wrapText="1"/>
    </xf>
    <xf numFmtId="0" fontId="9" fillId="2" borderId="98" xfId="0" applyFont="1" applyFill="1" applyBorder="1" applyAlignment="1">
      <alignment horizontal="center" vertical="center" wrapText="1"/>
    </xf>
    <xf numFmtId="168" fontId="9" fillId="2" borderId="110" xfId="0" applyNumberFormat="1" applyFont="1" applyFill="1" applyBorder="1" applyAlignment="1">
      <alignment vertical="center" wrapText="1"/>
    </xf>
    <xf numFmtId="0" fontId="9" fillId="2" borderId="98" xfId="0" applyFont="1" applyFill="1" applyBorder="1" applyAlignment="1">
      <alignment horizontal="center" vertical="center" wrapText="1"/>
    </xf>
    <xf numFmtId="168" fontId="9" fillId="8" borderId="110" xfId="0" applyNumberFormat="1" applyFont="1" applyFill="1" applyBorder="1" applyAlignment="1">
      <alignment vertical="center" wrapText="1"/>
    </xf>
    <xf numFmtId="0" fontId="0" fillId="2" borderId="98" xfId="0" applyFont="1" applyFill="1" applyBorder="1" applyAlignment="1">
      <alignment vertical="center" wrapText="1"/>
    </xf>
    <xf numFmtId="3" fontId="0" fillId="0" borderId="0" xfId="0" applyNumberFormat="1" applyFont="1" applyAlignment="1">
      <alignment horizontal="center"/>
    </xf>
    <xf numFmtId="0" fontId="0" fillId="0" borderId="112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0" fillId="0" borderId="113" xfId="0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0" fillId="0" borderId="98" xfId="0" applyFont="1" applyBorder="1" applyAlignment="1">
      <alignment horizontal="center" vertical="center" wrapText="1"/>
    </xf>
    <xf numFmtId="0" fontId="22" fillId="0" borderId="98" xfId="0" applyFont="1" applyBorder="1" applyAlignment="1">
      <alignment horizontal="left"/>
    </xf>
    <xf numFmtId="14" fontId="0" fillId="5" borderId="98" xfId="0" applyNumberFormat="1" applyFont="1" applyFill="1" applyBorder="1" applyAlignment="1">
      <alignment horizontal="center" vertical="center" wrapText="1"/>
    </xf>
    <xf numFmtId="0" fontId="0" fillId="2" borderId="98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18" xfId="0" applyFont="1" applyBorder="1"/>
    <xf numFmtId="0" fontId="4" fillId="4" borderId="12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5" fillId="0" borderId="19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4" fillId="4" borderId="1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/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0" borderId="46" xfId="0" applyFont="1" applyBorder="1"/>
    <xf numFmtId="0" fontId="5" fillId="0" borderId="47" xfId="0" applyFont="1" applyBorder="1"/>
    <xf numFmtId="0" fontId="4" fillId="4" borderId="45" xfId="0" applyFont="1" applyFill="1" applyBorder="1" applyAlignment="1">
      <alignment horizontal="center" vertical="center" wrapText="1"/>
    </xf>
    <xf numFmtId="0" fontId="5" fillId="0" borderId="48" xfId="0" applyFont="1" applyBorder="1"/>
    <xf numFmtId="0" fontId="4" fillId="4" borderId="74" xfId="0" applyFont="1" applyFill="1" applyBorder="1" applyAlignment="1">
      <alignment horizontal="center" vertical="center" wrapText="1"/>
    </xf>
    <xf numFmtId="0" fontId="5" fillId="0" borderId="77" xfId="0" applyFont="1" applyBorder="1"/>
    <xf numFmtId="0" fontId="4" fillId="3" borderId="63" xfId="0" applyFont="1" applyFill="1" applyBorder="1" applyAlignment="1">
      <alignment horizontal="center" vertical="center" wrapText="1"/>
    </xf>
    <xf numFmtId="0" fontId="5" fillId="0" borderId="64" xfId="0" applyFont="1" applyBorder="1"/>
    <xf numFmtId="0" fontId="5" fillId="0" borderId="76" xfId="0" applyFont="1" applyBorder="1"/>
    <xf numFmtId="0" fontId="5" fillId="0" borderId="66" xfId="0" applyFont="1" applyBorder="1"/>
    <xf numFmtId="0" fontId="5" fillId="0" borderId="67" xfId="0" applyFont="1" applyBorder="1"/>
    <xf numFmtId="0" fontId="4" fillId="4" borderId="68" xfId="0" applyFont="1" applyFill="1" applyBorder="1" applyAlignment="1">
      <alignment horizontal="center" vertical="center" wrapText="1"/>
    </xf>
    <xf numFmtId="0" fontId="5" fillId="0" borderId="69" xfId="0" applyFont="1" applyBorder="1"/>
    <xf numFmtId="0" fontId="5" fillId="0" borderId="70" xfId="0" applyFont="1" applyBorder="1"/>
    <xf numFmtId="0" fontId="4" fillId="4" borderId="71" xfId="0" applyFont="1" applyFill="1" applyBorder="1" applyAlignment="1">
      <alignment horizontal="center" vertical="center" wrapText="1"/>
    </xf>
    <xf numFmtId="0" fontId="5" fillId="0" borderId="72" xfId="0" applyFont="1" applyBorder="1"/>
    <xf numFmtId="0" fontId="5" fillId="0" borderId="73" xfId="0" applyFont="1" applyBorder="1"/>
    <xf numFmtId="0" fontId="4" fillId="4" borderId="75" xfId="0" applyFont="1" applyFill="1" applyBorder="1" applyAlignment="1">
      <alignment horizontal="center" vertical="center" wrapText="1"/>
    </xf>
    <xf numFmtId="0" fontId="5" fillId="0" borderId="80" xfId="0" applyFont="1" applyBorder="1"/>
    <xf numFmtId="0" fontId="5" fillId="0" borderId="97" xfId="0" applyFont="1" applyBorder="1"/>
    <xf numFmtId="0" fontId="2" fillId="3" borderId="91" xfId="0" applyFont="1" applyFill="1" applyBorder="1" applyAlignment="1">
      <alignment horizontal="center" vertical="center"/>
    </xf>
    <xf numFmtId="0" fontId="5" fillId="0" borderId="92" xfId="0" applyFont="1" applyBorder="1"/>
    <xf numFmtId="0" fontId="5" fillId="0" borderId="93" xfId="0" applyFont="1" applyBorder="1"/>
    <xf numFmtId="0" fontId="5" fillId="0" borderId="94" xfId="0" applyFont="1" applyBorder="1"/>
    <xf numFmtId="0" fontId="5" fillId="0" borderId="95" xfId="0" applyFont="1" applyBorder="1"/>
    <xf numFmtId="0" fontId="5" fillId="0" borderId="96" xfId="0" applyFont="1" applyBorder="1"/>
    <xf numFmtId="0" fontId="1" fillId="0" borderId="100" xfId="0" applyFont="1" applyBorder="1" applyAlignment="1">
      <alignment horizontal="center" vertical="center" wrapText="1"/>
    </xf>
    <xf numFmtId="0" fontId="5" fillId="0" borderId="101" xfId="0" applyFont="1" applyBorder="1"/>
    <xf numFmtId="0" fontId="4" fillId="3" borderId="102" xfId="0" applyFont="1" applyFill="1" applyBorder="1" applyAlignment="1">
      <alignment horizontal="center" vertical="center" wrapText="1"/>
    </xf>
    <xf numFmtId="0" fontId="5" fillId="0" borderId="103" xfId="0" applyFont="1" applyBorder="1"/>
    <xf numFmtId="0" fontId="4" fillId="3" borderId="104" xfId="0" applyFont="1" applyFill="1" applyBorder="1" applyAlignment="1">
      <alignment horizontal="center" vertical="center" wrapText="1"/>
    </xf>
    <xf numFmtId="0" fontId="5" fillId="0" borderId="105" xfId="0" applyFont="1" applyBorder="1"/>
    <xf numFmtId="0" fontId="4" fillId="4" borderId="90" xfId="0" applyFont="1" applyFill="1" applyBorder="1" applyAlignment="1">
      <alignment horizontal="center" vertical="center" wrapText="1"/>
    </xf>
    <xf numFmtId="0" fontId="5" fillId="0" borderId="89" xfId="0" applyFont="1" applyBorder="1"/>
    <xf numFmtId="0" fontId="5" fillId="0" borderId="106" xfId="0" applyFont="1" applyBorder="1"/>
    <xf numFmtId="0" fontId="19" fillId="7" borderId="11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167" fontId="19" fillId="7" borderId="8" xfId="0" applyNumberFormat="1" applyFont="1" applyFill="1" applyBorder="1" applyAlignment="1">
      <alignment horizontal="center" vertical="center" wrapText="1"/>
    </xf>
    <xf numFmtId="4" fontId="19" fillId="7" borderId="111" xfId="0" applyNumberFormat="1" applyFont="1" applyFill="1" applyBorder="1" applyAlignment="1">
      <alignment wrapText="1"/>
    </xf>
    <xf numFmtId="0" fontId="18" fillId="2" borderId="8" xfId="0" applyFont="1" applyFill="1" applyBorder="1" applyAlignment="1">
      <alignment wrapText="1"/>
    </xf>
    <xf numFmtId="0" fontId="18" fillId="0" borderId="8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0" fillId="0" borderId="0" xfId="0" applyFont="1" applyAlignment="1"/>
    <xf numFmtId="0" fontId="13" fillId="7" borderId="14" xfId="0" applyFont="1" applyFill="1" applyBorder="1" applyAlignment="1"/>
    <xf numFmtId="0" fontId="17" fillId="6" borderId="3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vertical="center" wrapText="1"/>
    </xf>
    <xf numFmtId="167" fontId="19" fillId="7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</xdr:row>
      <xdr:rowOff>38100</xdr:rowOff>
    </xdr:from>
    <xdr:ext cx="2838450" cy="619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371600" cy="7620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371600" cy="7620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371600" cy="7620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2</xdr:row>
      <xdr:rowOff>142875</xdr:rowOff>
    </xdr:from>
    <xdr:ext cx="2876550" cy="704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91</xdr:row>
      <xdr:rowOff>142875</xdr:rowOff>
    </xdr:from>
    <xdr:ext cx="283845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19050</xdr:rowOff>
    </xdr:from>
    <xdr:ext cx="2743200" cy="5524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101</xdr:row>
      <xdr:rowOff>142875</xdr:rowOff>
    </xdr:from>
    <xdr:ext cx="283845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209550</xdr:rowOff>
    </xdr:from>
    <xdr:ext cx="2743200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101</xdr:row>
      <xdr:rowOff>142875</xdr:rowOff>
    </xdr:from>
    <xdr:ext cx="283845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3</xdr:row>
      <xdr:rowOff>0</xdr:rowOff>
    </xdr:from>
    <xdr:ext cx="2971800" cy="5524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101</xdr:row>
      <xdr:rowOff>142875</xdr:rowOff>
    </xdr:from>
    <xdr:ext cx="283845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3</xdr:row>
      <xdr:rowOff>0</xdr:rowOff>
    </xdr:from>
    <xdr:ext cx="2981325" cy="5619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40</xdr:row>
      <xdr:rowOff>142875</xdr:rowOff>
    </xdr:from>
    <xdr:ext cx="2828925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3</xdr:row>
      <xdr:rowOff>0</xdr:rowOff>
    </xdr:from>
    <xdr:ext cx="2981325" cy="5619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145</xdr:row>
      <xdr:rowOff>142875</xdr:rowOff>
    </xdr:from>
    <xdr:ext cx="2838450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28575</xdr:rowOff>
    </xdr:from>
    <xdr:ext cx="45815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beca%20Santos\Documents\Documentos\SPVD\LAI\2021\Abril%202021\Mapa%20de%20Viagens%20e%20Diarias%20ABRIL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beca%20Santos\Documents\Documentos\SPVD\LAI\2021\Maio%202021\Mapa%20de%20Viagens%20e%20Diarias%20Maio_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beca%20Santos\Documents\Documentos\SPVD\LAI\2021\Julho%202021\Mapa%20de%20Viagens%20e%20Diarias%20Junho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beneficiários"/>
      <sheetName val="Diárias 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beneficiários"/>
      <sheetName val="Diárias 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beneficiários"/>
      <sheetName val="Diárias 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workbookViewId="0"/>
  </sheetViews>
  <sheetFormatPr defaultColWidth="14.42578125" defaultRowHeight="15" customHeight="1" x14ac:dyDescent="0.2"/>
  <cols>
    <col min="1" max="1" width="33.28515625" customWidth="1"/>
    <col min="2" max="2" width="24.5703125" customWidth="1"/>
    <col min="3" max="3" width="49.85546875" customWidth="1"/>
    <col min="4" max="4" width="14.42578125" customWidth="1"/>
    <col min="5" max="5" width="40.85546875" customWidth="1"/>
    <col min="6" max="6" width="33.7109375" customWidth="1"/>
    <col min="7" max="7" width="32.140625" customWidth="1"/>
    <col min="8" max="23" width="14.42578125" customWidth="1"/>
    <col min="24" max="24" width="16" customWidth="1"/>
    <col min="25" max="26" width="8" customWidth="1"/>
  </cols>
  <sheetData>
    <row r="1" spans="1:24" ht="15.75" customHeight="1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3.75" customHeight="1" x14ac:dyDescent="0.2">
      <c r="A2" s="3" t="s">
        <v>0</v>
      </c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55.5" customHeight="1" x14ac:dyDescent="0.2">
      <c r="A4" s="372"/>
      <c r="B4" s="373"/>
      <c r="C4" s="372" t="s">
        <v>2</v>
      </c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5"/>
    </row>
    <row r="5" spans="1:24" ht="15.75" customHeight="1" x14ac:dyDescent="0.2">
      <c r="A5" s="376" t="s">
        <v>3</v>
      </c>
      <c r="B5" s="375"/>
      <c r="C5" s="377" t="s">
        <v>4</v>
      </c>
      <c r="D5" s="374"/>
      <c r="E5" s="375"/>
      <c r="F5" s="377" t="s">
        <v>5</v>
      </c>
      <c r="G5" s="374"/>
      <c r="H5" s="374"/>
      <c r="I5" s="374"/>
      <c r="J5" s="374"/>
      <c r="K5" s="374"/>
      <c r="L5" s="374"/>
      <c r="M5" s="375"/>
      <c r="N5" s="378" t="s">
        <v>6</v>
      </c>
      <c r="O5" s="379"/>
      <c r="P5" s="380"/>
      <c r="Q5" s="378" t="s">
        <v>7</v>
      </c>
      <c r="R5" s="379"/>
      <c r="S5" s="379"/>
      <c r="T5" s="379"/>
      <c r="U5" s="379"/>
      <c r="V5" s="380"/>
      <c r="W5" s="366" t="s">
        <v>8</v>
      </c>
      <c r="X5" s="369" t="s">
        <v>9</v>
      </c>
    </row>
    <row r="6" spans="1:24" ht="15.75" customHeight="1" x14ac:dyDescent="0.2">
      <c r="A6" s="366" t="s">
        <v>10</v>
      </c>
      <c r="B6" s="381" t="s">
        <v>11</v>
      </c>
      <c r="C6" s="366" t="s">
        <v>12</v>
      </c>
      <c r="D6" s="381" t="s">
        <v>13</v>
      </c>
      <c r="E6" s="381" t="s">
        <v>14</v>
      </c>
      <c r="F6" s="366" t="s">
        <v>15</v>
      </c>
      <c r="G6" s="381" t="s">
        <v>16</v>
      </c>
      <c r="H6" s="385" t="s">
        <v>17</v>
      </c>
      <c r="I6" s="380"/>
      <c r="J6" s="385" t="s">
        <v>18</v>
      </c>
      <c r="K6" s="380"/>
      <c r="L6" s="381" t="s">
        <v>19</v>
      </c>
      <c r="M6" s="381" t="s">
        <v>20</v>
      </c>
      <c r="N6" s="386" t="s">
        <v>21</v>
      </c>
      <c r="O6" s="369" t="s">
        <v>22</v>
      </c>
      <c r="P6" s="369" t="s">
        <v>23</v>
      </c>
      <c r="Q6" s="376" t="s">
        <v>24</v>
      </c>
      <c r="R6" s="375"/>
      <c r="S6" s="377" t="s">
        <v>25</v>
      </c>
      <c r="T6" s="375"/>
      <c r="U6" s="369" t="s">
        <v>26</v>
      </c>
      <c r="V6" s="369" t="s">
        <v>23</v>
      </c>
      <c r="W6" s="367"/>
      <c r="X6" s="370"/>
    </row>
    <row r="7" spans="1:24" ht="15.75" customHeight="1" x14ac:dyDescent="0.2">
      <c r="A7" s="368"/>
      <c r="B7" s="371"/>
      <c r="C7" s="368"/>
      <c r="D7" s="371"/>
      <c r="E7" s="371"/>
      <c r="F7" s="368"/>
      <c r="G7" s="371"/>
      <c r="H7" s="6" t="s">
        <v>27</v>
      </c>
      <c r="I7" s="6" t="s">
        <v>28</v>
      </c>
      <c r="J7" s="6" t="s">
        <v>27</v>
      </c>
      <c r="K7" s="7" t="s">
        <v>29</v>
      </c>
      <c r="L7" s="371"/>
      <c r="M7" s="371"/>
      <c r="N7" s="368"/>
      <c r="O7" s="371"/>
      <c r="P7" s="371"/>
      <c r="Q7" s="8" t="s">
        <v>30</v>
      </c>
      <c r="R7" s="9" t="s">
        <v>31</v>
      </c>
      <c r="S7" s="9" t="s">
        <v>30</v>
      </c>
      <c r="T7" s="7" t="s">
        <v>31</v>
      </c>
      <c r="U7" s="371"/>
      <c r="V7" s="371"/>
      <c r="W7" s="368"/>
      <c r="X7" s="371"/>
    </row>
    <row r="8" spans="1:24" ht="15.75" customHeight="1" x14ac:dyDescent="0.2">
      <c r="A8" s="382" t="s">
        <v>32</v>
      </c>
      <c r="B8" s="383"/>
      <c r="C8" s="384"/>
      <c r="D8" s="10"/>
      <c r="E8" s="11"/>
      <c r="F8" s="12"/>
      <c r="G8" s="13"/>
      <c r="H8" s="14"/>
      <c r="I8" s="15"/>
      <c r="J8" s="10"/>
      <c r="K8" s="10"/>
      <c r="L8" s="16"/>
      <c r="M8" s="17"/>
      <c r="N8" s="18"/>
      <c r="O8" s="19"/>
      <c r="P8" s="20"/>
      <c r="Q8" s="21"/>
      <c r="R8" s="19"/>
      <c r="S8" s="22"/>
      <c r="T8" s="19"/>
      <c r="U8" s="22"/>
      <c r="V8" s="20"/>
      <c r="W8" s="23"/>
      <c r="X8" s="24"/>
    </row>
    <row r="9" spans="1:24" ht="15.75" customHeight="1" x14ac:dyDescent="0.2">
      <c r="A9" s="25"/>
      <c r="B9" s="11"/>
      <c r="C9" s="26"/>
      <c r="D9" s="10"/>
      <c r="E9" s="11"/>
      <c r="F9" s="26"/>
      <c r="G9" s="13"/>
      <c r="H9" s="10"/>
      <c r="I9" s="15"/>
      <c r="J9" s="10"/>
      <c r="K9" s="15"/>
      <c r="L9" s="16"/>
      <c r="M9" s="17"/>
      <c r="N9" s="25"/>
      <c r="O9" s="10"/>
      <c r="P9" s="11"/>
      <c r="Q9" s="21"/>
      <c r="R9" s="19"/>
      <c r="S9" s="22"/>
      <c r="T9" s="19"/>
      <c r="U9" s="22"/>
      <c r="V9" s="20"/>
      <c r="W9" s="23"/>
      <c r="X9" s="24"/>
    </row>
    <row r="10" spans="1:24" ht="15.75" customHeight="1" x14ac:dyDescent="0.2">
      <c r="A10" s="25"/>
      <c r="B10" s="11"/>
      <c r="C10" s="26"/>
      <c r="D10" s="10"/>
      <c r="E10" s="11"/>
      <c r="F10" s="26"/>
      <c r="G10" s="13"/>
      <c r="H10" s="10"/>
      <c r="I10" s="15"/>
      <c r="J10" s="10"/>
      <c r="K10" s="15"/>
      <c r="L10" s="16"/>
      <c r="M10" s="17"/>
      <c r="N10" s="25"/>
      <c r="O10" s="10"/>
      <c r="P10" s="11"/>
      <c r="Q10" s="21"/>
      <c r="R10" s="19"/>
      <c r="S10" s="22"/>
      <c r="T10" s="19"/>
      <c r="U10" s="22"/>
      <c r="V10" s="20"/>
      <c r="W10" s="23"/>
      <c r="X10" s="24"/>
    </row>
    <row r="11" spans="1:24" ht="15.75" customHeight="1" x14ac:dyDescent="0.2">
      <c r="A11" s="25"/>
      <c r="B11" s="11"/>
      <c r="C11" s="26"/>
      <c r="D11" s="10"/>
      <c r="E11" s="11"/>
      <c r="F11" s="26"/>
      <c r="G11" s="13"/>
      <c r="H11" s="10"/>
      <c r="I11" s="15"/>
      <c r="J11" s="10"/>
      <c r="K11" s="15"/>
      <c r="L11" s="16"/>
      <c r="M11" s="17"/>
      <c r="N11" s="25"/>
      <c r="O11" s="10"/>
      <c r="P11" s="11"/>
      <c r="Q11" s="21"/>
      <c r="R11" s="19"/>
      <c r="S11" s="22"/>
      <c r="T11" s="19"/>
      <c r="U11" s="22"/>
      <c r="V11" s="20"/>
      <c r="W11" s="23"/>
      <c r="X11" s="24"/>
    </row>
    <row r="12" spans="1:24" ht="15.75" customHeight="1" x14ac:dyDescent="0.2">
      <c r="A12" s="25"/>
      <c r="B12" s="11"/>
      <c r="C12" s="26"/>
      <c r="D12" s="10"/>
      <c r="E12" s="11"/>
      <c r="F12" s="26"/>
      <c r="G12" s="13"/>
      <c r="H12" s="10"/>
      <c r="I12" s="15"/>
      <c r="J12" s="10"/>
      <c r="K12" s="15"/>
      <c r="L12" s="16"/>
      <c r="M12" s="17"/>
      <c r="N12" s="25"/>
      <c r="O12" s="10"/>
      <c r="P12" s="11"/>
      <c r="Q12" s="21"/>
      <c r="R12" s="19"/>
      <c r="S12" s="22"/>
      <c r="T12" s="19"/>
      <c r="U12" s="22"/>
      <c r="V12" s="20"/>
      <c r="W12" s="23"/>
      <c r="X12" s="24"/>
    </row>
    <row r="13" spans="1:24" ht="15.75" customHeight="1" x14ac:dyDescent="0.2">
      <c r="A13" s="25"/>
      <c r="B13" s="11"/>
      <c r="C13" s="26"/>
      <c r="D13" s="10"/>
      <c r="E13" s="11"/>
      <c r="F13" s="26"/>
      <c r="G13" s="13"/>
      <c r="H13" s="10"/>
      <c r="I13" s="15"/>
      <c r="J13" s="10"/>
      <c r="K13" s="15"/>
      <c r="L13" s="16"/>
      <c r="M13" s="17"/>
      <c r="N13" s="25"/>
      <c r="O13" s="10"/>
      <c r="P13" s="11"/>
      <c r="Q13" s="21"/>
      <c r="R13" s="19"/>
      <c r="S13" s="22"/>
      <c r="T13" s="19"/>
      <c r="U13" s="22"/>
      <c r="V13" s="20"/>
      <c r="W13" s="23"/>
      <c r="X13" s="24"/>
    </row>
    <row r="14" spans="1:24" ht="15.75" customHeight="1" x14ac:dyDescent="0.2">
      <c r="A14" s="25"/>
      <c r="B14" s="11"/>
      <c r="C14" s="26"/>
      <c r="D14" s="10"/>
      <c r="E14" s="11"/>
      <c r="F14" s="26"/>
      <c r="G14" s="13"/>
      <c r="H14" s="10"/>
      <c r="I14" s="15"/>
      <c r="J14" s="10"/>
      <c r="K14" s="15"/>
      <c r="L14" s="16"/>
      <c r="M14" s="17"/>
      <c r="N14" s="25"/>
      <c r="O14" s="10"/>
      <c r="P14" s="11"/>
      <c r="Q14" s="21"/>
      <c r="R14" s="19"/>
      <c r="S14" s="22"/>
      <c r="T14" s="19"/>
      <c r="U14" s="22"/>
      <c r="V14" s="20"/>
      <c r="W14" s="23"/>
      <c r="X14" s="24"/>
    </row>
    <row r="15" spans="1:24" ht="15.75" customHeight="1" x14ac:dyDescent="0.2">
      <c r="A15" s="25"/>
      <c r="B15" s="11"/>
      <c r="C15" s="26"/>
      <c r="D15" s="10"/>
      <c r="E15" s="11"/>
      <c r="F15" s="26"/>
      <c r="G15" s="13"/>
      <c r="H15" s="10"/>
      <c r="I15" s="15"/>
      <c r="J15" s="10"/>
      <c r="K15" s="15"/>
      <c r="L15" s="16"/>
      <c r="M15" s="17"/>
      <c r="N15" s="25"/>
      <c r="O15" s="10"/>
      <c r="P15" s="11"/>
      <c r="Q15" s="21"/>
      <c r="R15" s="19"/>
      <c r="S15" s="22"/>
      <c r="T15" s="19"/>
      <c r="U15" s="22"/>
      <c r="V15" s="20"/>
      <c r="W15" s="23"/>
      <c r="X15" s="24"/>
    </row>
    <row r="16" spans="1:24" ht="15.75" customHeight="1" x14ac:dyDescent="0.2">
      <c r="A16" s="25"/>
      <c r="B16" s="11"/>
      <c r="C16" s="26"/>
      <c r="D16" s="10"/>
      <c r="E16" s="11"/>
      <c r="F16" s="26"/>
      <c r="G16" s="13"/>
      <c r="H16" s="10"/>
      <c r="I16" s="15"/>
      <c r="J16" s="10"/>
      <c r="K16" s="15"/>
      <c r="L16" s="16"/>
      <c r="M16" s="17"/>
      <c r="N16" s="25"/>
      <c r="O16" s="10"/>
      <c r="P16" s="11"/>
      <c r="Q16" s="21"/>
      <c r="R16" s="19"/>
      <c r="S16" s="22"/>
      <c r="T16" s="19"/>
      <c r="U16" s="22"/>
      <c r="V16" s="20"/>
      <c r="W16" s="23"/>
      <c r="X16" s="24"/>
    </row>
    <row r="17" spans="1:24" ht="15.75" customHeight="1" x14ac:dyDescent="0.2">
      <c r="A17" s="25"/>
      <c r="B17" s="11"/>
      <c r="C17" s="26"/>
      <c r="D17" s="10"/>
      <c r="E17" s="11"/>
      <c r="F17" s="26"/>
      <c r="G17" s="13"/>
      <c r="H17" s="10"/>
      <c r="I17" s="15"/>
      <c r="J17" s="10"/>
      <c r="K17" s="15"/>
      <c r="L17" s="16"/>
      <c r="M17" s="17"/>
      <c r="N17" s="25"/>
      <c r="O17" s="10"/>
      <c r="P17" s="11"/>
      <c r="Q17" s="21"/>
      <c r="R17" s="19"/>
      <c r="S17" s="22"/>
      <c r="T17" s="19"/>
      <c r="U17" s="22"/>
      <c r="V17" s="20"/>
      <c r="W17" s="23"/>
      <c r="X17" s="24"/>
    </row>
    <row r="18" spans="1:24" ht="15.75" customHeight="1" x14ac:dyDescent="0.2">
      <c r="A18" s="25"/>
      <c r="B18" s="11"/>
      <c r="C18" s="26"/>
      <c r="D18" s="10"/>
      <c r="E18" s="11"/>
      <c r="F18" s="26"/>
      <c r="G18" s="13"/>
      <c r="H18" s="10"/>
      <c r="I18" s="15"/>
      <c r="J18" s="10"/>
      <c r="K18" s="15"/>
      <c r="L18" s="16"/>
      <c r="M18" s="17"/>
      <c r="N18" s="25"/>
      <c r="O18" s="10"/>
      <c r="P18" s="11"/>
      <c r="Q18" s="21"/>
      <c r="R18" s="19"/>
      <c r="S18" s="22"/>
      <c r="T18" s="19"/>
      <c r="U18" s="22"/>
      <c r="V18" s="20"/>
      <c r="W18" s="23"/>
      <c r="X18" s="24"/>
    </row>
    <row r="19" spans="1:24" ht="15.75" customHeight="1" x14ac:dyDescent="0.2">
      <c r="A19" s="25"/>
      <c r="B19" s="11"/>
      <c r="C19" s="26"/>
      <c r="D19" s="10"/>
      <c r="E19" s="11"/>
      <c r="F19" s="26"/>
      <c r="G19" s="13"/>
      <c r="H19" s="10"/>
      <c r="I19" s="15"/>
      <c r="J19" s="10"/>
      <c r="K19" s="15"/>
      <c r="L19" s="16"/>
      <c r="M19" s="17"/>
      <c r="N19" s="25"/>
      <c r="O19" s="10"/>
      <c r="P19" s="11"/>
      <c r="Q19" s="21"/>
      <c r="R19" s="19"/>
      <c r="S19" s="22"/>
      <c r="T19" s="19"/>
      <c r="U19" s="22"/>
      <c r="V19" s="20"/>
      <c r="W19" s="23"/>
      <c r="X19" s="24"/>
    </row>
    <row r="20" spans="1:24" ht="15.75" customHeight="1" x14ac:dyDescent="0.2">
      <c r="A20" s="25"/>
      <c r="B20" s="11"/>
      <c r="C20" s="26"/>
      <c r="D20" s="10"/>
      <c r="E20" s="11"/>
      <c r="F20" s="26"/>
      <c r="G20" s="13"/>
      <c r="H20" s="10"/>
      <c r="I20" s="15"/>
      <c r="J20" s="10"/>
      <c r="K20" s="15"/>
      <c r="L20" s="16"/>
      <c r="M20" s="17"/>
      <c r="N20" s="25"/>
      <c r="O20" s="10"/>
      <c r="P20" s="11"/>
      <c r="Q20" s="21"/>
      <c r="R20" s="19"/>
      <c r="S20" s="22"/>
      <c r="T20" s="19"/>
      <c r="U20" s="22"/>
      <c r="V20" s="20"/>
      <c r="W20" s="23"/>
      <c r="X20" s="24"/>
    </row>
    <row r="21" spans="1:24" ht="15.75" customHeight="1" x14ac:dyDescent="0.2">
      <c r="A21" s="25"/>
      <c r="B21" s="11"/>
      <c r="C21" s="26"/>
      <c r="D21" s="10"/>
      <c r="E21" s="11"/>
      <c r="F21" s="26"/>
      <c r="G21" s="13"/>
      <c r="H21" s="10"/>
      <c r="I21" s="15"/>
      <c r="J21" s="10"/>
      <c r="K21" s="15"/>
      <c r="L21" s="16"/>
      <c r="M21" s="17"/>
      <c r="N21" s="25"/>
      <c r="O21" s="10"/>
      <c r="P21" s="11"/>
      <c r="Q21" s="21"/>
      <c r="R21" s="19"/>
      <c r="S21" s="22"/>
      <c r="T21" s="19"/>
      <c r="U21" s="22"/>
      <c r="V21" s="20"/>
      <c r="W21" s="23"/>
      <c r="X21" s="24"/>
    </row>
    <row r="22" spans="1:24" ht="15.75" customHeight="1" x14ac:dyDescent="0.2">
      <c r="A22" s="25"/>
      <c r="B22" s="11"/>
      <c r="C22" s="26"/>
      <c r="D22" s="10"/>
      <c r="E22" s="11"/>
      <c r="F22" s="26"/>
      <c r="G22" s="13"/>
      <c r="H22" s="10"/>
      <c r="I22" s="15"/>
      <c r="J22" s="10"/>
      <c r="K22" s="15"/>
      <c r="L22" s="16"/>
      <c r="M22" s="17"/>
      <c r="N22" s="25"/>
      <c r="O22" s="10"/>
      <c r="P22" s="11"/>
      <c r="Q22" s="21"/>
      <c r="R22" s="19"/>
      <c r="S22" s="22"/>
      <c r="T22" s="19"/>
      <c r="U22" s="22"/>
      <c r="V22" s="20"/>
      <c r="W22" s="23"/>
      <c r="X22" s="24"/>
    </row>
    <row r="23" spans="1:24" ht="15.75" customHeight="1" x14ac:dyDescent="0.2">
      <c r="A23" s="25"/>
      <c r="B23" s="11"/>
      <c r="C23" s="26"/>
      <c r="D23" s="10"/>
      <c r="E23" s="11"/>
      <c r="F23" s="26"/>
      <c r="G23" s="13"/>
      <c r="H23" s="10"/>
      <c r="I23" s="15"/>
      <c r="J23" s="10"/>
      <c r="K23" s="15"/>
      <c r="L23" s="16"/>
      <c r="M23" s="17"/>
      <c r="N23" s="25"/>
      <c r="O23" s="10"/>
      <c r="P23" s="11"/>
      <c r="Q23" s="21"/>
      <c r="R23" s="19"/>
      <c r="S23" s="22"/>
      <c r="T23" s="19"/>
      <c r="U23" s="22"/>
      <c r="V23" s="20"/>
      <c r="W23" s="23"/>
      <c r="X23" s="24"/>
    </row>
    <row r="24" spans="1:24" ht="15.75" customHeight="1" x14ac:dyDescent="0.2">
      <c r="A24" s="25"/>
      <c r="B24" s="11"/>
      <c r="C24" s="26"/>
      <c r="D24" s="10"/>
      <c r="E24" s="11"/>
      <c r="F24" s="26"/>
      <c r="G24" s="13"/>
      <c r="H24" s="10"/>
      <c r="I24" s="15"/>
      <c r="J24" s="10"/>
      <c r="K24" s="15"/>
      <c r="L24" s="16"/>
      <c r="M24" s="17"/>
      <c r="N24" s="25"/>
      <c r="O24" s="10"/>
      <c r="P24" s="11"/>
      <c r="Q24" s="21"/>
      <c r="R24" s="19"/>
      <c r="S24" s="22"/>
      <c r="T24" s="19"/>
      <c r="U24" s="22"/>
      <c r="V24" s="20"/>
      <c r="W24" s="23"/>
      <c r="X24" s="24"/>
    </row>
    <row r="25" spans="1:24" ht="15.75" customHeight="1" x14ac:dyDescent="0.2">
      <c r="A25" s="25"/>
      <c r="B25" s="11"/>
      <c r="C25" s="26"/>
      <c r="D25" s="10"/>
      <c r="E25" s="11"/>
      <c r="F25" s="26"/>
      <c r="G25" s="13"/>
      <c r="H25" s="10"/>
      <c r="I25" s="15"/>
      <c r="J25" s="10"/>
      <c r="K25" s="15"/>
      <c r="L25" s="16"/>
      <c r="M25" s="17"/>
      <c r="N25" s="25"/>
      <c r="O25" s="10"/>
      <c r="P25" s="11"/>
      <c r="Q25" s="21"/>
      <c r="R25" s="19"/>
      <c r="S25" s="22"/>
      <c r="T25" s="19"/>
      <c r="U25" s="22"/>
      <c r="V25" s="20"/>
      <c r="W25" s="23"/>
      <c r="X25" s="24"/>
    </row>
    <row r="26" spans="1:24" ht="15.75" customHeight="1" x14ac:dyDescent="0.2">
      <c r="A26" s="25"/>
      <c r="B26" s="11"/>
      <c r="C26" s="26"/>
      <c r="D26" s="10"/>
      <c r="E26" s="11"/>
      <c r="F26" s="26"/>
      <c r="G26" s="13"/>
      <c r="H26" s="10"/>
      <c r="I26" s="15"/>
      <c r="J26" s="10"/>
      <c r="K26" s="15"/>
      <c r="L26" s="16"/>
      <c r="M26" s="17"/>
      <c r="N26" s="25"/>
      <c r="O26" s="10"/>
      <c r="P26" s="11"/>
      <c r="Q26" s="21"/>
      <c r="R26" s="19"/>
      <c r="S26" s="22"/>
      <c r="T26" s="19"/>
      <c r="U26" s="22"/>
      <c r="V26" s="20"/>
      <c r="W26" s="23"/>
      <c r="X26" s="24"/>
    </row>
    <row r="27" spans="1:24" ht="15.75" customHeight="1" x14ac:dyDescent="0.2">
      <c r="A27" s="27"/>
      <c r="B27" s="28"/>
      <c r="C27" s="29"/>
      <c r="D27" s="30"/>
      <c r="E27" s="28"/>
      <c r="F27" s="29"/>
      <c r="G27" s="31"/>
      <c r="H27" s="30"/>
      <c r="I27" s="32"/>
      <c r="J27" s="30"/>
      <c r="K27" s="32"/>
      <c r="L27" s="33"/>
      <c r="M27" s="34"/>
      <c r="N27" s="27"/>
      <c r="O27" s="30"/>
      <c r="P27" s="28"/>
      <c r="Q27" s="35"/>
      <c r="R27" s="36"/>
      <c r="S27" s="37"/>
      <c r="T27" s="36"/>
      <c r="U27" s="37"/>
      <c r="V27" s="38"/>
      <c r="W27" s="39"/>
      <c r="X27" s="40"/>
    </row>
    <row r="28" spans="1:24" ht="15.75" customHeight="1" x14ac:dyDescent="0.2">
      <c r="A28" s="27"/>
      <c r="B28" s="28"/>
      <c r="C28" s="29"/>
      <c r="D28" s="30"/>
      <c r="E28" s="28"/>
      <c r="F28" s="29"/>
      <c r="G28" s="31"/>
      <c r="H28" s="30"/>
      <c r="I28" s="32"/>
      <c r="J28" s="30"/>
      <c r="K28" s="32"/>
      <c r="L28" s="33"/>
      <c r="M28" s="34"/>
      <c r="N28" s="27"/>
      <c r="O28" s="30"/>
      <c r="P28" s="28"/>
      <c r="Q28" s="35"/>
      <c r="R28" s="36"/>
      <c r="S28" s="37"/>
      <c r="T28" s="36"/>
      <c r="U28" s="37"/>
      <c r="V28" s="38"/>
      <c r="W28" s="39"/>
      <c r="X28" s="40"/>
    </row>
    <row r="29" spans="1:24" ht="15.75" customHeight="1" x14ac:dyDescent="0.2">
      <c r="A29" s="27"/>
      <c r="B29" s="28"/>
      <c r="C29" s="29"/>
      <c r="D29" s="30"/>
      <c r="E29" s="41"/>
      <c r="F29" s="29"/>
      <c r="G29" s="31"/>
      <c r="H29" s="30"/>
      <c r="I29" s="32"/>
      <c r="J29" s="30"/>
      <c r="K29" s="30"/>
      <c r="L29" s="33"/>
      <c r="M29" s="42"/>
      <c r="N29" s="43"/>
      <c r="O29" s="44"/>
      <c r="P29" s="45"/>
      <c r="Q29" s="35"/>
      <c r="R29" s="36"/>
      <c r="S29" s="37"/>
      <c r="T29" s="36"/>
      <c r="U29" s="37"/>
      <c r="V29" s="38"/>
      <c r="W29" s="39"/>
      <c r="X29" s="40"/>
    </row>
    <row r="30" spans="1:24" ht="15.75" customHeight="1" x14ac:dyDescent="0.2">
      <c r="A30" s="27"/>
      <c r="B30" s="28"/>
      <c r="C30" s="29"/>
      <c r="D30" s="30"/>
      <c r="E30" s="41"/>
      <c r="F30" s="29"/>
      <c r="G30" s="31"/>
      <c r="H30" s="30"/>
      <c r="I30" s="32"/>
      <c r="J30" s="30"/>
      <c r="K30" s="30"/>
      <c r="L30" s="33"/>
      <c r="M30" s="34"/>
      <c r="N30" s="27"/>
      <c r="O30" s="30"/>
      <c r="P30" s="28"/>
      <c r="Q30" s="27"/>
      <c r="R30" s="30"/>
      <c r="S30" s="37"/>
      <c r="T30" s="36"/>
      <c r="U30" s="37"/>
      <c r="V30" s="38"/>
      <c r="W30" s="39"/>
      <c r="X30" s="40"/>
    </row>
    <row r="31" spans="1:24" ht="15.75" customHeight="1" x14ac:dyDescent="0.2">
      <c r="A31" s="27"/>
      <c r="B31" s="28"/>
      <c r="C31" s="29"/>
      <c r="D31" s="30"/>
      <c r="E31" s="28"/>
      <c r="F31" s="29"/>
      <c r="G31" s="31"/>
      <c r="H31" s="30"/>
      <c r="I31" s="32"/>
      <c r="J31" s="30"/>
      <c r="K31" s="30"/>
      <c r="L31" s="33"/>
      <c r="M31" s="34"/>
      <c r="N31" s="46"/>
      <c r="O31" s="36"/>
      <c r="P31" s="38"/>
      <c r="Q31" s="27"/>
      <c r="R31" s="30"/>
      <c r="S31" s="30"/>
      <c r="T31" s="30"/>
      <c r="U31" s="30"/>
      <c r="V31" s="28"/>
      <c r="W31" s="39"/>
      <c r="X31" s="40"/>
    </row>
    <row r="32" spans="1:24" ht="15.75" customHeight="1" x14ac:dyDescent="0.2">
      <c r="A32" s="27"/>
      <c r="B32" s="28"/>
      <c r="C32" s="29"/>
      <c r="D32" s="47"/>
      <c r="E32" s="28"/>
      <c r="F32" s="29"/>
      <c r="G32" s="31"/>
      <c r="H32" s="30"/>
      <c r="I32" s="32"/>
      <c r="J32" s="30"/>
      <c r="K32" s="30"/>
      <c r="L32" s="33"/>
      <c r="M32" s="34"/>
      <c r="N32" s="27"/>
      <c r="O32" s="30"/>
      <c r="P32" s="28"/>
      <c r="Q32" s="27"/>
      <c r="R32" s="30"/>
      <c r="S32" s="37"/>
      <c r="T32" s="36"/>
      <c r="U32" s="37"/>
      <c r="V32" s="38"/>
      <c r="W32" s="39"/>
      <c r="X32" s="40"/>
    </row>
    <row r="33" spans="1:24" ht="15.75" customHeight="1" x14ac:dyDescent="0.2">
      <c r="A33" s="27"/>
      <c r="B33" s="28"/>
      <c r="C33" s="29"/>
      <c r="D33" s="30"/>
      <c r="E33" s="28"/>
      <c r="F33" s="29"/>
      <c r="G33" s="30"/>
      <c r="H33" s="47"/>
      <c r="I33" s="30"/>
      <c r="J33" s="30"/>
      <c r="K33" s="30"/>
      <c r="L33" s="33"/>
      <c r="M33" s="34"/>
      <c r="N33" s="46"/>
      <c r="O33" s="37"/>
      <c r="P33" s="38"/>
      <c r="Q33" s="35"/>
      <c r="R33" s="36"/>
      <c r="S33" s="37"/>
      <c r="T33" s="36"/>
      <c r="U33" s="37"/>
      <c r="V33" s="38"/>
      <c r="W33" s="39"/>
      <c r="X33" s="40"/>
    </row>
    <row r="34" spans="1:24" ht="15.75" customHeight="1" x14ac:dyDescent="0.2">
      <c r="A34" s="27"/>
      <c r="B34" s="28"/>
      <c r="C34" s="29"/>
      <c r="D34" s="30"/>
      <c r="E34" s="28"/>
      <c r="F34" s="48"/>
      <c r="G34" s="31"/>
      <c r="H34" s="30"/>
      <c r="I34" s="32"/>
      <c r="J34" s="30"/>
      <c r="K34" s="30"/>
      <c r="L34" s="33"/>
      <c r="M34" s="34"/>
      <c r="N34" s="46"/>
      <c r="O34" s="37"/>
      <c r="P34" s="38"/>
      <c r="Q34" s="27"/>
      <c r="R34" s="30"/>
      <c r="S34" s="30"/>
      <c r="T34" s="30"/>
      <c r="U34" s="30"/>
      <c r="V34" s="28"/>
      <c r="W34" s="39"/>
      <c r="X34" s="40"/>
    </row>
    <row r="35" spans="1:24" ht="15.75" customHeight="1" x14ac:dyDescent="0.2">
      <c r="A35" s="29"/>
      <c r="B35" s="41"/>
      <c r="C35" s="29"/>
      <c r="D35" s="47"/>
      <c r="E35" s="41"/>
      <c r="F35" s="29"/>
      <c r="G35" s="47"/>
      <c r="H35" s="47"/>
      <c r="I35" s="47"/>
      <c r="J35" s="47"/>
      <c r="K35" s="30"/>
      <c r="L35" s="47"/>
      <c r="M35" s="41"/>
      <c r="N35" s="29"/>
      <c r="O35" s="47"/>
      <c r="P35" s="41"/>
      <c r="Q35" s="29"/>
      <c r="R35" s="47"/>
      <c r="S35" s="47"/>
      <c r="T35" s="47"/>
      <c r="U35" s="47"/>
      <c r="V35" s="41"/>
      <c r="W35" s="49"/>
      <c r="X35" s="40"/>
    </row>
    <row r="36" spans="1:24" ht="15.75" customHeight="1" x14ac:dyDescent="0.2">
      <c r="A36" s="50"/>
      <c r="B36" s="51"/>
      <c r="C36" s="50"/>
      <c r="D36" s="52"/>
      <c r="E36" s="51"/>
      <c r="F36" s="50"/>
      <c r="G36" s="52"/>
      <c r="H36" s="52"/>
      <c r="I36" s="52"/>
      <c r="J36" s="52"/>
      <c r="K36" s="52"/>
      <c r="L36" s="52"/>
      <c r="M36" s="51"/>
      <c r="N36" s="50"/>
      <c r="O36" s="52"/>
      <c r="P36" s="51"/>
      <c r="Q36" s="50"/>
      <c r="R36" s="52"/>
      <c r="S36" s="52"/>
      <c r="T36" s="52"/>
      <c r="U36" s="52"/>
      <c r="V36" s="51"/>
      <c r="W36" s="53"/>
      <c r="X36" s="54"/>
    </row>
    <row r="37" spans="1:24" ht="15.75" customHeight="1" x14ac:dyDescent="0.2">
      <c r="A37" s="55" t="s">
        <v>33</v>
      </c>
      <c r="B37" s="56" t="s">
        <v>33</v>
      </c>
      <c r="C37" s="55" t="s">
        <v>33</v>
      </c>
      <c r="D37" s="57" t="s">
        <v>33</v>
      </c>
      <c r="E37" s="56" t="s">
        <v>33</v>
      </c>
      <c r="F37" s="55" t="s">
        <v>33</v>
      </c>
      <c r="G37" s="57" t="s">
        <v>33</v>
      </c>
      <c r="H37" s="57" t="s">
        <v>33</v>
      </c>
      <c r="I37" s="57" t="s">
        <v>33</v>
      </c>
      <c r="J37" s="57" t="s">
        <v>33</v>
      </c>
      <c r="K37" s="57" t="s">
        <v>33</v>
      </c>
      <c r="L37" s="57" t="s">
        <v>33</v>
      </c>
      <c r="M37" s="56" t="s">
        <v>33</v>
      </c>
      <c r="N37" s="55" t="s">
        <v>33</v>
      </c>
      <c r="O37" s="57" t="s">
        <v>33</v>
      </c>
      <c r="P37" s="58">
        <f t="shared" ref="P37:Q37" si="0">SUM(P8:P36)</f>
        <v>0</v>
      </c>
      <c r="Q37" s="57">
        <f t="shared" si="0"/>
        <v>0</v>
      </c>
      <c r="R37" s="57" t="s">
        <v>33</v>
      </c>
      <c r="S37" s="57">
        <f>SUM(S8:S36)</f>
        <v>0</v>
      </c>
      <c r="T37" s="57" t="s">
        <v>33</v>
      </c>
      <c r="U37" s="59">
        <f t="shared" ref="U37:W37" si="1">SUM(U8:U36)</f>
        <v>0</v>
      </c>
      <c r="V37" s="60">
        <f t="shared" si="1"/>
        <v>0</v>
      </c>
      <c r="W37" s="60">
        <f t="shared" si="1"/>
        <v>0</v>
      </c>
      <c r="X37" s="61" t="s">
        <v>33</v>
      </c>
    </row>
    <row r="38" spans="1:24" ht="15.75" customHeight="1" x14ac:dyDescent="0.2"/>
    <row r="39" spans="1:24" ht="15.75" customHeight="1" x14ac:dyDescent="0.2"/>
    <row r="40" spans="1:24" ht="15.75" customHeight="1" x14ac:dyDescent="0.2"/>
    <row r="41" spans="1:24" ht="15.75" customHeight="1" x14ac:dyDescent="0.2"/>
    <row r="42" spans="1:24" ht="15.75" customHeight="1" x14ac:dyDescent="0.2"/>
    <row r="43" spans="1:24" ht="15.75" customHeight="1" x14ac:dyDescent="0.2"/>
    <row r="44" spans="1:24" ht="15.75" customHeight="1" x14ac:dyDescent="0.2"/>
    <row r="45" spans="1:24" ht="15.75" customHeight="1" x14ac:dyDescent="0.2"/>
    <row r="46" spans="1:24" ht="15.75" customHeight="1" x14ac:dyDescent="0.2"/>
    <row r="47" spans="1:24" ht="15.75" customHeight="1" x14ac:dyDescent="0.2"/>
    <row r="48" spans="1:2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8:C8"/>
    <mergeCell ref="Q6:R6"/>
    <mergeCell ref="S6:T6"/>
    <mergeCell ref="U6:U7"/>
    <mergeCell ref="V6:V7"/>
    <mergeCell ref="H6:I6"/>
    <mergeCell ref="J6:K6"/>
    <mergeCell ref="L6:L7"/>
    <mergeCell ref="M6:M7"/>
    <mergeCell ref="N6:N7"/>
    <mergeCell ref="O6:O7"/>
    <mergeCell ref="P6:P7"/>
    <mergeCell ref="W5:W7"/>
    <mergeCell ref="X5:X7"/>
    <mergeCell ref="A4:B4"/>
    <mergeCell ref="C4:X4"/>
    <mergeCell ref="A5:B5"/>
    <mergeCell ref="C5:E5"/>
    <mergeCell ref="F5:M5"/>
    <mergeCell ref="N5:P5"/>
    <mergeCell ref="Q5:V5"/>
    <mergeCell ref="A6:A7"/>
    <mergeCell ref="B6:B7"/>
    <mergeCell ref="C6:C7"/>
    <mergeCell ref="D6:D7"/>
    <mergeCell ref="E6:E7"/>
    <mergeCell ref="F6:F7"/>
    <mergeCell ref="G6:G7"/>
  </mergeCells>
  <dataValidations count="1">
    <dataValidation type="list" allowBlank="1" sqref="B2" xr:uid="{00000000-0002-0000-0000-000000000000}">
      <formula1>"44197.0,fev/2021,44256.0,abr/2021,mai/2021,44348.0,44378.0,ago/2021,set/2021,out/2021,44501.0,dez/2021,44197.0,fev/2022,44621.0,abr/2022,mai/2022,44713.0,44743.0,ago/2022,set/2022,out/2022,44866.0,dez/2022"</formula1>
    </dataValidation>
  </dataValidation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1000"/>
  <sheetViews>
    <sheetView workbookViewId="0"/>
  </sheetViews>
  <sheetFormatPr defaultColWidth="14.42578125" defaultRowHeight="15" customHeight="1" x14ac:dyDescent="0.2"/>
  <cols>
    <col min="1" max="1" width="26.140625" customWidth="1"/>
    <col min="2" max="2" width="17.85546875" customWidth="1"/>
    <col min="3" max="3" width="46.42578125" customWidth="1"/>
    <col min="4" max="4" width="16" customWidth="1"/>
    <col min="5" max="5" width="41.42578125" customWidth="1"/>
    <col min="6" max="6" width="49.7109375" customWidth="1"/>
    <col min="7" max="7" width="16.7109375" customWidth="1"/>
    <col min="8" max="10" width="15" customWidth="1"/>
    <col min="11" max="11" width="26.42578125" customWidth="1"/>
    <col min="12" max="12" width="16" customWidth="1"/>
    <col min="13" max="13" width="15" customWidth="1"/>
    <col min="14" max="14" width="17.85546875" customWidth="1"/>
    <col min="15" max="15" width="20.42578125" customWidth="1"/>
    <col min="16" max="16" width="20.5703125" customWidth="1"/>
    <col min="17" max="17" width="19" customWidth="1"/>
    <col min="18" max="18" width="18" customWidth="1"/>
    <col min="19" max="19" width="17.7109375" customWidth="1"/>
    <col min="20" max="20" width="16.85546875" customWidth="1"/>
    <col min="21" max="21" width="15" customWidth="1"/>
    <col min="22" max="22" width="19.7109375" customWidth="1"/>
    <col min="23" max="23" width="20" customWidth="1"/>
    <col min="24" max="24" width="62.140625" customWidth="1"/>
    <col min="25" max="28" width="15" customWidth="1"/>
  </cols>
  <sheetData>
    <row r="1" spans="1:28" ht="21" customHeight="1" x14ac:dyDescent="0.35">
      <c r="A1" s="428"/>
      <c r="B1" s="430" t="s">
        <v>322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80"/>
      <c r="Y1" s="307"/>
      <c r="Z1" s="307"/>
      <c r="AA1" s="307"/>
      <c r="AB1" s="307"/>
    </row>
    <row r="2" spans="1:28" ht="21" customHeight="1" x14ac:dyDescent="0.35">
      <c r="A2" s="429"/>
      <c r="B2" s="430" t="s">
        <v>323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80"/>
      <c r="Y2" s="307"/>
      <c r="Z2" s="307"/>
      <c r="AA2" s="307"/>
      <c r="AB2" s="307"/>
    </row>
    <row r="3" spans="1:28" ht="21" customHeight="1" x14ac:dyDescent="0.35">
      <c r="A3" s="429"/>
      <c r="B3" s="430" t="s">
        <v>324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80"/>
      <c r="Y3" s="308"/>
      <c r="Z3" s="308"/>
      <c r="AA3" s="309"/>
      <c r="AB3" s="309"/>
    </row>
    <row r="4" spans="1:28" x14ac:dyDescent="0.25">
      <c r="A4" s="431" t="s">
        <v>325</v>
      </c>
      <c r="B4" s="375"/>
      <c r="C4" s="432" t="s">
        <v>326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80"/>
      <c r="Y4" s="127"/>
      <c r="Z4" s="127"/>
      <c r="AA4" s="309"/>
      <c r="AB4" s="309"/>
    </row>
    <row r="5" spans="1:28" ht="15.75" customHeight="1" x14ac:dyDescent="0.2">
      <c r="A5" s="423" t="s">
        <v>3</v>
      </c>
      <c r="B5" s="380"/>
      <c r="C5" s="423" t="s">
        <v>4</v>
      </c>
      <c r="D5" s="379"/>
      <c r="E5" s="380"/>
      <c r="F5" s="423" t="s">
        <v>5</v>
      </c>
      <c r="G5" s="379"/>
      <c r="H5" s="379"/>
      <c r="I5" s="379"/>
      <c r="J5" s="379"/>
      <c r="K5" s="379"/>
      <c r="L5" s="379"/>
      <c r="M5" s="380"/>
      <c r="N5" s="423" t="s">
        <v>6</v>
      </c>
      <c r="O5" s="379"/>
      <c r="P5" s="380"/>
      <c r="Q5" s="423" t="s">
        <v>7</v>
      </c>
      <c r="R5" s="379"/>
      <c r="S5" s="379"/>
      <c r="T5" s="379"/>
      <c r="U5" s="379"/>
      <c r="V5" s="380"/>
      <c r="W5" s="422" t="s">
        <v>327</v>
      </c>
      <c r="X5" s="422" t="s">
        <v>328</v>
      </c>
      <c r="Y5" s="127"/>
      <c r="Z5" s="127"/>
      <c r="AA5" s="127"/>
      <c r="AB5" s="127"/>
    </row>
    <row r="6" spans="1:28" ht="15.75" customHeight="1" x14ac:dyDescent="0.2">
      <c r="A6" s="422" t="s">
        <v>329</v>
      </c>
      <c r="B6" s="422" t="s">
        <v>330</v>
      </c>
      <c r="C6" s="422" t="s">
        <v>331</v>
      </c>
      <c r="D6" s="422" t="s">
        <v>332</v>
      </c>
      <c r="E6" s="422" t="s">
        <v>333</v>
      </c>
      <c r="F6" s="422" t="s">
        <v>334</v>
      </c>
      <c r="G6" s="422" t="s">
        <v>335</v>
      </c>
      <c r="H6" s="423" t="s">
        <v>336</v>
      </c>
      <c r="I6" s="380"/>
      <c r="J6" s="424" t="s">
        <v>337</v>
      </c>
      <c r="K6" s="380"/>
      <c r="L6" s="422" t="s">
        <v>338</v>
      </c>
      <c r="M6" s="422" t="s">
        <v>339</v>
      </c>
      <c r="N6" s="433" t="s">
        <v>340</v>
      </c>
      <c r="O6" s="433" t="s">
        <v>341</v>
      </c>
      <c r="P6" s="433" t="s">
        <v>342</v>
      </c>
      <c r="Q6" s="424" t="s">
        <v>24</v>
      </c>
      <c r="R6" s="380"/>
      <c r="S6" s="424" t="s">
        <v>25</v>
      </c>
      <c r="T6" s="380"/>
      <c r="U6" s="422" t="s">
        <v>343</v>
      </c>
      <c r="V6" s="433" t="s">
        <v>344</v>
      </c>
      <c r="W6" s="367"/>
      <c r="X6" s="367"/>
      <c r="Y6" s="127"/>
      <c r="Z6" s="127"/>
      <c r="AA6" s="127"/>
      <c r="AB6" s="127"/>
    </row>
    <row r="7" spans="1:28" ht="30" customHeight="1" x14ac:dyDescent="0.2">
      <c r="A7" s="406"/>
      <c r="B7" s="406"/>
      <c r="C7" s="406"/>
      <c r="D7" s="406"/>
      <c r="E7" s="406"/>
      <c r="F7" s="406"/>
      <c r="G7" s="406"/>
      <c r="H7" s="310" t="s">
        <v>345</v>
      </c>
      <c r="I7" s="310" t="s">
        <v>346</v>
      </c>
      <c r="J7" s="310" t="s">
        <v>347</v>
      </c>
      <c r="K7" s="311" t="s">
        <v>348</v>
      </c>
      <c r="L7" s="406"/>
      <c r="M7" s="406"/>
      <c r="N7" s="406"/>
      <c r="O7" s="406"/>
      <c r="P7" s="406"/>
      <c r="Q7" s="310" t="s">
        <v>349</v>
      </c>
      <c r="R7" s="311" t="s">
        <v>350</v>
      </c>
      <c r="S7" s="310" t="s">
        <v>351</v>
      </c>
      <c r="T7" s="311" t="s">
        <v>352</v>
      </c>
      <c r="U7" s="406"/>
      <c r="V7" s="406"/>
      <c r="W7" s="406"/>
      <c r="X7" s="406"/>
      <c r="Y7" s="127"/>
      <c r="Z7" s="127"/>
      <c r="AA7" s="127"/>
      <c r="AB7" s="127"/>
    </row>
    <row r="8" spans="1:28" ht="25.5" customHeight="1" x14ac:dyDescent="0.2">
      <c r="A8" s="312">
        <v>550100</v>
      </c>
      <c r="B8" s="312">
        <v>550101</v>
      </c>
      <c r="C8" s="312" t="s">
        <v>216</v>
      </c>
      <c r="D8" s="312" t="s">
        <v>353</v>
      </c>
      <c r="E8" s="312" t="s">
        <v>218</v>
      </c>
      <c r="F8" s="313" t="s">
        <v>39</v>
      </c>
      <c r="G8" s="312" t="s">
        <v>5</v>
      </c>
      <c r="H8" s="312" t="s">
        <v>40</v>
      </c>
      <c r="I8" s="314" t="s">
        <v>41</v>
      </c>
      <c r="J8" s="312" t="s">
        <v>40</v>
      </c>
      <c r="K8" s="315" t="s">
        <v>41</v>
      </c>
      <c r="L8" s="316">
        <v>44478</v>
      </c>
      <c r="M8" s="316">
        <v>44478</v>
      </c>
      <c r="N8" s="317"/>
      <c r="O8" s="317"/>
      <c r="P8" s="318"/>
      <c r="Q8" s="312">
        <v>1</v>
      </c>
      <c r="R8" s="317">
        <v>54.01</v>
      </c>
      <c r="S8" s="312"/>
      <c r="T8" s="317"/>
      <c r="U8" s="312">
        <f t="shared" ref="U8:U40" si="0">Q8+S8</f>
        <v>1</v>
      </c>
      <c r="V8" s="318">
        <v>54.01</v>
      </c>
      <c r="W8" s="318"/>
      <c r="X8" s="319"/>
      <c r="Y8" s="127"/>
      <c r="Z8" s="127"/>
      <c r="AA8" s="127"/>
      <c r="AB8" s="127"/>
    </row>
    <row r="9" spans="1:28" ht="25.5" customHeight="1" x14ac:dyDescent="0.2">
      <c r="A9" s="312">
        <v>550100</v>
      </c>
      <c r="B9" s="312">
        <v>550101</v>
      </c>
      <c r="C9" s="312" t="s">
        <v>216</v>
      </c>
      <c r="D9" s="312" t="s">
        <v>353</v>
      </c>
      <c r="E9" s="312" t="s">
        <v>218</v>
      </c>
      <c r="F9" s="313" t="s">
        <v>354</v>
      </c>
      <c r="G9" s="312" t="s">
        <v>355</v>
      </c>
      <c r="H9" s="312" t="s">
        <v>40</v>
      </c>
      <c r="I9" s="314" t="s">
        <v>41</v>
      </c>
      <c r="J9" s="312" t="s">
        <v>40</v>
      </c>
      <c r="K9" s="315" t="s">
        <v>61</v>
      </c>
      <c r="L9" s="316">
        <v>44474</v>
      </c>
      <c r="M9" s="316">
        <v>44474</v>
      </c>
      <c r="N9" s="317"/>
      <c r="O9" s="317"/>
      <c r="P9" s="318"/>
      <c r="Q9" s="312"/>
      <c r="R9" s="317"/>
      <c r="S9" s="312">
        <v>1</v>
      </c>
      <c r="T9" s="317">
        <v>17.52</v>
      </c>
      <c r="U9" s="312">
        <f t="shared" si="0"/>
        <v>1</v>
      </c>
      <c r="V9" s="318">
        <f t="shared" ref="V9:V54" si="1">Q9*R9+S9*T9</f>
        <v>17.52</v>
      </c>
      <c r="W9" s="318"/>
      <c r="X9" s="319"/>
      <c r="Y9" s="127"/>
      <c r="Z9" s="127"/>
      <c r="AA9" s="127"/>
      <c r="AB9" s="127"/>
    </row>
    <row r="10" spans="1:28" ht="25.5" customHeight="1" x14ac:dyDescent="0.2">
      <c r="A10" s="312">
        <v>550100</v>
      </c>
      <c r="B10" s="312">
        <v>550101</v>
      </c>
      <c r="C10" s="312" t="s">
        <v>171</v>
      </c>
      <c r="D10" s="312" t="s">
        <v>111</v>
      </c>
      <c r="E10" s="312" t="s">
        <v>200</v>
      </c>
      <c r="F10" s="313" t="s">
        <v>39</v>
      </c>
      <c r="G10" s="312" t="s">
        <v>5</v>
      </c>
      <c r="H10" s="312" t="s">
        <v>40</v>
      </c>
      <c r="I10" s="314" t="s">
        <v>41</v>
      </c>
      <c r="J10" s="312" t="s">
        <v>40</v>
      </c>
      <c r="K10" s="315" t="s">
        <v>356</v>
      </c>
      <c r="L10" s="316">
        <v>44467</v>
      </c>
      <c r="M10" s="316">
        <v>44472</v>
      </c>
      <c r="N10" s="317"/>
      <c r="O10" s="317"/>
      <c r="P10" s="318"/>
      <c r="Q10" s="312">
        <v>6</v>
      </c>
      <c r="R10" s="317">
        <v>54.01</v>
      </c>
      <c r="S10" s="312"/>
      <c r="T10" s="317"/>
      <c r="U10" s="312">
        <f t="shared" si="0"/>
        <v>6</v>
      </c>
      <c r="V10" s="318">
        <f t="shared" si="1"/>
        <v>324.06</v>
      </c>
      <c r="W10" s="318"/>
      <c r="X10" s="319"/>
      <c r="Y10" s="127"/>
      <c r="Z10" s="127"/>
      <c r="AA10" s="127"/>
      <c r="AB10" s="127"/>
    </row>
    <row r="11" spans="1:28" ht="25.5" customHeight="1" x14ac:dyDescent="0.2">
      <c r="A11" s="312">
        <v>550100</v>
      </c>
      <c r="B11" s="312">
        <v>550101</v>
      </c>
      <c r="C11" s="312" t="s">
        <v>230</v>
      </c>
      <c r="D11" s="312" t="s">
        <v>231</v>
      </c>
      <c r="E11" s="312" t="s">
        <v>357</v>
      </c>
      <c r="F11" s="313" t="s">
        <v>39</v>
      </c>
      <c r="G11" s="312" t="s">
        <v>5</v>
      </c>
      <c r="H11" s="312" t="s">
        <v>40</v>
      </c>
      <c r="I11" s="314" t="s">
        <v>41</v>
      </c>
      <c r="J11" s="312" t="s">
        <v>40</v>
      </c>
      <c r="K11" s="315" t="s">
        <v>356</v>
      </c>
      <c r="L11" s="316">
        <v>44468</v>
      </c>
      <c r="M11" s="316">
        <v>44471</v>
      </c>
      <c r="N11" s="317"/>
      <c r="O11" s="317"/>
      <c r="P11" s="318"/>
      <c r="Q11" s="312">
        <v>6</v>
      </c>
      <c r="R11" s="317">
        <v>95.97</v>
      </c>
      <c r="S11" s="312"/>
      <c r="T11" s="317"/>
      <c r="U11" s="312">
        <f t="shared" si="0"/>
        <v>6</v>
      </c>
      <c r="V11" s="318">
        <f t="shared" si="1"/>
        <v>575.81999999999994</v>
      </c>
      <c r="W11" s="318"/>
      <c r="X11" s="319"/>
      <c r="Y11" s="127"/>
      <c r="Z11" s="127"/>
      <c r="AA11" s="127"/>
      <c r="AB11" s="127"/>
    </row>
    <row r="12" spans="1:28" ht="12.75" customHeight="1" x14ac:dyDescent="0.2">
      <c r="A12" s="312">
        <v>550100</v>
      </c>
      <c r="B12" s="312">
        <v>550101</v>
      </c>
      <c r="C12" s="312" t="s">
        <v>230</v>
      </c>
      <c r="D12" s="312" t="s">
        <v>231</v>
      </c>
      <c r="E12" s="312" t="s">
        <v>357</v>
      </c>
      <c r="F12" s="313" t="s">
        <v>39</v>
      </c>
      <c r="G12" s="312" t="s">
        <v>5</v>
      </c>
      <c r="H12" s="312" t="s">
        <v>40</v>
      </c>
      <c r="I12" s="314" t="s">
        <v>41</v>
      </c>
      <c r="J12" s="312" t="s">
        <v>40</v>
      </c>
      <c r="K12" s="315" t="s">
        <v>155</v>
      </c>
      <c r="L12" s="316">
        <v>44464</v>
      </c>
      <c r="M12" s="316">
        <v>44464</v>
      </c>
      <c r="N12" s="317"/>
      <c r="O12" s="317"/>
      <c r="P12" s="318"/>
      <c r="Q12" s="312">
        <v>1</v>
      </c>
      <c r="R12" s="317">
        <v>95.97</v>
      </c>
      <c r="S12" s="312"/>
      <c r="T12" s="317"/>
      <c r="U12" s="312">
        <f t="shared" si="0"/>
        <v>1</v>
      </c>
      <c r="V12" s="318">
        <f t="shared" si="1"/>
        <v>95.97</v>
      </c>
      <c r="W12" s="318"/>
      <c r="X12" s="319"/>
      <c r="Y12" s="127"/>
      <c r="Z12" s="127"/>
      <c r="AA12" s="127"/>
      <c r="AB12" s="127"/>
    </row>
    <row r="13" spans="1:28" ht="12.75" customHeight="1" x14ac:dyDescent="0.2">
      <c r="A13" s="312">
        <v>550100</v>
      </c>
      <c r="B13" s="312">
        <v>550101</v>
      </c>
      <c r="C13" s="312" t="s">
        <v>52</v>
      </c>
      <c r="D13" s="312" t="s">
        <v>201</v>
      </c>
      <c r="E13" s="312" t="s">
        <v>54</v>
      </c>
      <c r="F13" s="313" t="s">
        <v>56</v>
      </c>
      <c r="G13" s="312" t="s">
        <v>355</v>
      </c>
      <c r="H13" s="312" t="s">
        <v>40</v>
      </c>
      <c r="I13" s="314" t="s">
        <v>41</v>
      </c>
      <c r="J13" s="312" t="s">
        <v>40</v>
      </c>
      <c r="K13" s="315" t="s">
        <v>41</v>
      </c>
      <c r="L13" s="316">
        <v>44457</v>
      </c>
      <c r="M13" s="316">
        <v>44457</v>
      </c>
      <c r="N13" s="317"/>
      <c r="O13" s="317"/>
      <c r="P13" s="318"/>
      <c r="Q13" s="312">
        <v>1</v>
      </c>
      <c r="R13" s="317">
        <v>54.01</v>
      </c>
      <c r="S13" s="312"/>
      <c r="T13" s="317"/>
      <c r="U13" s="312">
        <f t="shared" si="0"/>
        <v>1</v>
      </c>
      <c r="V13" s="318">
        <f t="shared" si="1"/>
        <v>54.01</v>
      </c>
      <c r="W13" s="318"/>
      <c r="X13" s="319"/>
      <c r="Y13" s="127"/>
      <c r="Z13" s="127"/>
      <c r="AA13" s="127"/>
      <c r="AB13" s="127"/>
    </row>
    <row r="14" spans="1:28" ht="12.75" customHeight="1" x14ac:dyDescent="0.2">
      <c r="A14" s="312">
        <v>550100</v>
      </c>
      <c r="B14" s="312">
        <v>550101</v>
      </c>
      <c r="C14" s="312" t="s">
        <v>52</v>
      </c>
      <c r="D14" s="312" t="s">
        <v>201</v>
      </c>
      <c r="E14" s="312" t="s">
        <v>54</v>
      </c>
      <c r="F14" s="313" t="s">
        <v>56</v>
      </c>
      <c r="G14" s="312" t="s">
        <v>355</v>
      </c>
      <c r="H14" s="312" t="s">
        <v>40</v>
      </c>
      <c r="I14" s="314" t="s">
        <v>41</v>
      </c>
      <c r="J14" s="312" t="s">
        <v>40</v>
      </c>
      <c r="K14" s="315" t="s">
        <v>41</v>
      </c>
      <c r="L14" s="316">
        <v>44443</v>
      </c>
      <c r="M14" s="316">
        <v>44443</v>
      </c>
      <c r="N14" s="317"/>
      <c r="O14" s="317"/>
      <c r="P14" s="318"/>
      <c r="Q14" s="312">
        <v>1</v>
      </c>
      <c r="R14" s="317">
        <v>54.01</v>
      </c>
      <c r="S14" s="312"/>
      <c r="T14" s="317"/>
      <c r="U14" s="312">
        <f t="shared" si="0"/>
        <v>1</v>
      </c>
      <c r="V14" s="318">
        <f t="shared" si="1"/>
        <v>54.01</v>
      </c>
      <c r="W14" s="318"/>
      <c r="X14" s="319"/>
      <c r="Y14" s="127"/>
      <c r="Z14" s="127"/>
      <c r="AA14" s="127"/>
      <c r="AB14" s="127"/>
    </row>
    <row r="15" spans="1:28" ht="12.75" customHeight="1" x14ac:dyDescent="0.2">
      <c r="A15" s="312">
        <v>550100</v>
      </c>
      <c r="B15" s="312">
        <v>550101</v>
      </c>
      <c r="C15" s="312" t="s">
        <v>52</v>
      </c>
      <c r="D15" s="312" t="s">
        <v>201</v>
      </c>
      <c r="E15" s="312" t="s">
        <v>54</v>
      </c>
      <c r="F15" s="313" t="s">
        <v>56</v>
      </c>
      <c r="G15" s="312" t="s">
        <v>355</v>
      </c>
      <c r="H15" s="312" t="s">
        <v>40</v>
      </c>
      <c r="I15" s="314" t="s">
        <v>41</v>
      </c>
      <c r="J15" s="312" t="s">
        <v>40</v>
      </c>
      <c r="K15" s="315" t="s">
        <v>41</v>
      </c>
      <c r="L15" s="316">
        <v>44450</v>
      </c>
      <c r="M15" s="316">
        <v>44450</v>
      </c>
      <c r="N15" s="317"/>
      <c r="O15" s="317"/>
      <c r="P15" s="318"/>
      <c r="Q15" s="312">
        <v>1</v>
      </c>
      <c r="R15" s="317">
        <v>54.01</v>
      </c>
      <c r="S15" s="312"/>
      <c r="T15" s="317"/>
      <c r="U15" s="312">
        <f t="shared" si="0"/>
        <v>1</v>
      </c>
      <c r="V15" s="318">
        <f t="shared" si="1"/>
        <v>54.01</v>
      </c>
      <c r="W15" s="318"/>
      <c r="X15" s="319"/>
      <c r="Y15" s="127"/>
      <c r="Z15" s="127"/>
      <c r="AA15" s="127"/>
      <c r="AB15" s="127"/>
    </row>
    <row r="16" spans="1:28" ht="12.75" customHeight="1" x14ac:dyDescent="0.2">
      <c r="A16" s="312">
        <v>550100</v>
      </c>
      <c r="B16" s="312">
        <v>550101</v>
      </c>
      <c r="C16" s="312" t="s">
        <v>52</v>
      </c>
      <c r="D16" s="312" t="s">
        <v>201</v>
      </c>
      <c r="E16" s="312" t="s">
        <v>54</v>
      </c>
      <c r="F16" s="313" t="s">
        <v>56</v>
      </c>
      <c r="G16" s="312" t="s">
        <v>355</v>
      </c>
      <c r="H16" s="312" t="s">
        <v>40</v>
      </c>
      <c r="I16" s="314" t="s">
        <v>41</v>
      </c>
      <c r="J16" s="312" t="s">
        <v>40</v>
      </c>
      <c r="K16" s="315" t="s">
        <v>41</v>
      </c>
      <c r="L16" s="316">
        <v>44464</v>
      </c>
      <c r="M16" s="316">
        <v>44464</v>
      </c>
      <c r="N16" s="317"/>
      <c r="O16" s="317"/>
      <c r="P16" s="318"/>
      <c r="Q16" s="312">
        <v>1</v>
      </c>
      <c r="R16" s="317">
        <v>54.01</v>
      </c>
      <c r="S16" s="312"/>
      <c r="T16" s="317"/>
      <c r="U16" s="312">
        <f t="shared" si="0"/>
        <v>1</v>
      </c>
      <c r="V16" s="318">
        <f t="shared" si="1"/>
        <v>54.01</v>
      </c>
      <c r="W16" s="318"/>
      <c r="X16" s="319"/>
      <c r="Y16" s="127"/>
      <c r="Z16" s="127"/>
      <c r="AA16" s="127"/>
      <c r="AB16" s="127"/>
    </row>
    <row r="17" spans="1:28" ht="25.5" customHeight="1" x14ac:dyDescent="0.2">
      <c r="A17" s="312">
        <v>550100</v>
      </c>
      <c r="B17" s="312">
        <v>550101</v>
      </c>
      <c r="C17" s="312" t="s">
        <v>121</v>
      </c>
      <c r="D17" s="312" t="s">
        <v>111</v>
      </c>
      <c r="E17" s="312" t="s">
        <v>358</v>
      </c>
      <c r="F17" s="313" t="s">
        <v>39</v>
      </c>
      <c r="G17" s="312" t="s">
        <v>5</v>
      </c>
      <c r="H17" s="312" t="s">
        <v>40</v>
      </c>
      <c r="I17" s="314" t="s">
        <v>41</v>
      </c>
      <c r="J17" s="312" t="s">
        <v>40</v>
      </c>
      <c r="K17" s="315" t="s">
        <v>359</v>
      </c>
      <c r="L17" s="316">
        <v>44489</v>
      </c>
      <c r="M17" s="316">
        <v>44491</v>
      </c>
      <c r="N17" s="317"/>
      <c r="O17" s="317"/>
      <c r="P17" s="318"/>
      <c r="Q17" s="312">
        <v>2</v>
      </c>
      <c r="R17" s="317">
        <v>54.01</v>
      </c>
      <c r="S17" s="312"/>
      <c r="T17" s="317"/>
      <c r="U17" s="312">
        <f t="shared" si="0"/>
        <v>2</v>
      </c>
      <c r="V17" s="318">
        <f t="shared" si="1"/>
        <v>108.02</v>
      </c>
      <c r="W17" s="318"/>
      <c r="X17" s="319" t="s">
        <v>360</v>
      </c>
      <c r="Y17" s="127"/>
      <c r="Z17" s="127"/>
      <c r="AA17" s="127"/>
      <c r="AB17" s="127"/>
    </row>
    <row r="18" spans="1:28" ht="25.5" customHeight="1" x14ac:dyDescent="0.2">
      <c r="A18" s="312">
        <v>550100</v>
      </c>
      <c r="B18" s="312">
        <v>550101</v>
      </c>
      <c r="C18" s="312" t="s">
        <v>121</v>
      </c>
      <c r="D18" s="312" t="s">
        <v>111</v>
      </c>
      <c r="E18" s="312" t="s">
        <v>358</v>
      </c>
      <c r="F18" s="313" t="s">
        <v>39</v>
      </c>
      <c r="G18" s="312" t="s">
        <v>5</v>
      </c>
      <c r="H18" s="312" t="s">
        <v>40</v>
      </c>
      <c r="I18" s="314" t="s">
        <v>41</v>
      </c>
      <c r="J18" s="312" t="s">
        <v>40</v>
      </c>
      <c r="K18" s="315" t="s">
        <v>361</v>
      </c>
      <c r="L18" s="316">
        <v>44482</v>
      </c>
      <c r="M18" s="316">
        <v>44483</v>
      </c>
      <c r="N18" s="317"/>
      <c r="O18" s="317"/>
      <c r="P18" s="318"/>
      <c r="Q18" s="312">
        <v>1</v>
      </c>
      <c r="R18" s="317">
        <v>54.01</v>
      </c>
      <c r="S18" s="312">
        <v>1</v>
      </c>
      <c r="T18" s="317">
        <v>17.52</v>
      </c>
      <c r="U18" s="312">
        <f t="shared" si="0"/>
        <v>2</v>
      </c>
      <c r="V18" s="318">
        <f t="shared" si="1"/>
        <v>71.53</v>
      </c>
      <c r="W18" s="318"/>
      <c r="X18" s="319"/>
      <c r="Y18" s="127"/>
      <c r="Z18" s="127"/>
      <c r="AA18" s="127"/>
      <c r="AB18" s="127"/>
    </row>
    <row r="19" spans="1:28" ht="25.5" customHeight="1" x14ac:dyDescent="0.2">
      <c r="A19" s="312">
        <v>550100</v>
      </c>
      <c r="B19" s="312">
        <v>550101</v>
      </c>
      <c r="C19" s="312" t="s">
        <v>121</v>
      </c>
      <c r="D19" s="312" t="s">
        <v>111</v>
      </c>
      <c r="E19" s="312" t="s">
        <v>358</v>
      </c>
      <c r="F19" s="313" t="s">
        <v>39</v>
      </c>
      <c r="G19" s="312" t="s">
        <v>5</v>
      </c>
      <c r="H19" s="312" t="s">
        <v>40</v>
      </c>
      <c r="I19" s="314" t="s">
        <v>41</v>
      </c>
      <c r="J19" s="312" t="s">
        <v>40</v>
      </c>
      <c r="K19" s="315" t="s">
        <v>41</v>
      </c>
      <c r="L19" s="316">
        <v>44448</v>
      </c>
      <c r="M19" s="316">
        <v>44448</v>
      </c>
      <c r="N19" s="317"/>
      <c r="O19" s="317"/>
      <c r="P19" s="318"/>
      <c r="Q19" s="312">
        <v>1</v>
      </c>
      <c r="R19" s="317">
        <v>54.01</v>
      </c>
      <c r="S19" s="312"/>
      <c r="T19" s="317"/>
      <c r="U19" s="312">
        <f t="shared" si="0"/>
        <v>1</v>
      </c>
      <c r="V19" s="318">
        <f t="shared" si="1"/>
        <v>54.01</v>
      </c>
      <c r="W19" s="318"/>
      <c r="X19" s="319"/>
      <c r="Y19" s="127"/>
      <c r="Z19" s="127"/>
      <c r="AA19" s="127"/>
      <c r="AB19" s="127"/>
    </row>
    <row r="20" spans="1:28" ht="25.5" customHeight="1" x14ac:dyDescent="0.2">
      <c r="A20" s="312">
        <v>550100</v>
      </c>
      <c r="B20" s="312">
        <v>550101</v>
      </c>
      <c r="C20" s="312" t="s">
        <v>121</v>
      </c>
      <c r="D20" s="312" t="s">
        <v>111</v>
      </c>
      <c r="E20" s="312" t="s">
        <v>358</v>
      </c>
      <c r="F20" s="313" t="s">
        <v>39</v>
      </c>
      <c r="G20" s="312" t="s">
        <v>5</v>
      </c>
      <c r="H20" s="312" t="s">
        <v>40</v>
      </c>
      <c r="I20" s="314" t="s">
        <v>41</v>
      </c>
      <c r="J20" s="312" t="s">
        <v>40</v>
      </c>
      <c r="K20" s="315" t="s">
        <v>356</v>
      </c>
      <c r="L20" s="316">
        <v>44467</v>
      </c>
      <c r="M20" s="316">
        <v>44472</v>
      </c>
      <c r="N20" s="317"/>
      <c r="O20" s="317"/>
      <c r="P20" s="318"/>
      <c r="Q20" s="312">
        <v>6</v>
      </c>
      <c r="R20" s="317">
        <v>54.01</v>
      </c>
      <c r="S20" s="312"/>
      <c r="T20" s="317"/>
      <c r="U20" s="312">
        <f t="shared" si="0"/>
        <v>6</v>
      </c>
      <c r="V20" s="318">
        <f t="shared" si="1"/>
        <v>324.06</v>
      </c>
      <c r="W20" s="318"/>
      <c r="X20" s="319"/>
      <c r="Y20" s="127"/>
      <c r="Z20" s="127"/>
      <c r="AA20" s="127"/>
      <c r="AB20" s="127"/>
    </row>
    <row r="21" spans="1:28" ht="25.5" customHeight="1" x14ac:dyDescent="0.2">
      <c r="A21" s="312">
        <v>550100</v>
      </c>
      <c r="B21" s="312">
        <v>550101</v>
      </c>
      <c r="C21" s="312" t="s">
        <v>362</v>
      </c>
      <c r="D21" s="312" t="s">
        <v>128</v>
      </c>
      <c r="E21" s="312" t="s">
        <v>129</v>
      </c>
      <c r="F21" s="313" t="s">
        <v>39</v>
      </c>
      <c r="G21" s="312" t="s">
        <v>5</v>
      </c>
      <c r="H21" s="312" t="s">
        <v>40</v>
      </c>
      <c r="I21" s="314" t="s">
        <v>41</v>
      </c>
      <c r="J21" s="312" t="s">
        <v>40</v>
      </c>
      <c r="K21" s="315" t="s">
        <v>359</v>
      </c>
      <c r="L21" s="316">
        <v>44489</v>
      </c>
      <c r="M21" s="316">
        <v>44491</v>
      </c>
      <c r="N21" s="317"/>
      <c r="O21" s="317"/>
      <c r="P21" s="318"/>
      <c r="Q21" s="312">
        <v>2</v>
      </c>
      <c r="R21" s="317">
        <v>54.01</v>
      </c>
      <c r="S21" s="312"/>
      <c r="T21" s="317"/>
      <c r="U21" s="312">
        <f t="shared" si="0"/>
        <v>2</v>
      </c>
      <c r="V21" s="318">
        <f t="shared" si="1"/>
        <v>108.02</v>
      </c>
      <c r="W21" s="318"/>
      <c r="X21" s="319" t="s">
        <v>360</v>
      </c>
      <c r="Y21" s="127"/>
      <c r="Z21" s="127"/>
      <c r="AA21" s="127"/>
      <c r="AB21" s="127"/>
    </row>
    <row r="22" spans="1:28" ht="25.5" customHeight="1" x14ac:dyDescent="0.2">
      <c r="A22" s="312">
        <v>550100</v>
      </c>
      <c r="B22" s="312">
        <v>550101</v>
      </c>
      <c r="C22" s="312" t="s">
        <v>362</v>
      </c>
      <c r="D22" s="312" t="s">
        <v>128</v>
      </c>
      <c r="E22" s="312" t="s">
        <v>129</v>
      </c>
      <c r="F22" s="313" t="s">
        <v>39</v>
      </c>
      <c r="G22" s="312" t="s">
        <v>5</v>
      </c>
      <c r="H22" s="312" t="s">
        <v>40</v>
      </c>
      <c r="I22" s="314" t="s">
        <v>41</v>
      </c>
      <c r="J22" s="312" t="s">
        <v>40</v>
      </c>
      <c r="K22" s="315" t="s">
        <v>361</v>
      </c>
      <c r="L22" s="316">
        <v>44482</v>
      </c>
      <c r="M22" s="316">
        <v>44483</v>
      </c>
      <c r="N22" s="317"/>
      <c r="O22" s="317"/>
      <c r="P22" s="318"/>
      <c r="Q22" s="312">
        <v>1</v>
      </c>
      <c r="R22" s="317">
        <v>54.01</v>
      </c>
      <c r="S22" s="312">
        <v>1</v>
      </c>
      <c r="T22" s="317">
        <v>17.52</v>
      </c>
      <c r="U22" s="312">
        <f t="shared" si="0"/>
        <v>2</v>
      </c>
      <c r="V22" s="318">
        <f t="shared" si="1"/>
        <v>71.53</v>
      </c>
      <c r="W22" s="318"/>
      <c r="X22" s="319"/>
      <c r="Y22" s="127"/>
      <c r="Z22" s="127"/>
      <c r="AA22" s="127"/>
      <c r="AB22" s="127"/>
    </row>
    <row r="23" spans="1:28" ht="25.5" customHeight="1" x14ac:dyDescent="0.2">
      <c r="A23" s="312">
        <v>550100</v>
      </c>
      <c r="B23" s="312">
        <v>550101</v>
      </c>
      <c r="C23" s="312" t="s">
        <v>362</v>
      </c>
      <c r="D23" s="312" t="s">
        <v>128</v>
      </c>
      <c r="E23" s="312" t="s">
        <v>129</v>
      </c>
      <c r="F23" s="313" t="s">
        <v>39</v>
      </c>
      <c r="G23" s="312" t="s">
        <v>5</v>
      </c>
      <c r="H23" s="312" t="s">
        <v>40</v>
      </c>
      <c r="I23" s="314" t="s">
        <v>41</v>
      </c>
      <c r="J23" s="312" t="s">
        <v>40</v>
      </c>
      <c r="K23" s="315" t="s">
        <v>41</v>
      </c>
      <c r="L23" s="316">
        <v>44478</v>
      </c>
      <c r="M23" s="316">
        <v>44478</v>
      </c>
      <c r="N23" s="317"/>
      <c r="O23" s="317"/>
      <c r="P23" s="318"/>
      <c r="Q23" s="312">
        <v>1</v>
      </c>
      <c r="R23" s="317">
        <v>54.01</v>
      </c>
      <c r="S23" s="312"/>
      <c r="T23" s="317"/>
      <c r="U23" s="312">
        <f t="shared" si="0"/>
        <v>1</v>
      </c>
      <c r="V23" s="318">
        <f t="shared" si="1"/>
        <v>54.01</v>
      </c>
      <c r="W23" s="318"/>
      <c r="X23" s="319"/>
      <c r="Y23" s="127"/>
      <c r="Z23" s="127"/>
      <c r="AA23" s="127"/>
      <c r="AB23" s="127"/>
    </row>
    <row r="24" spans="1:28" ht="25.5" customHeight="1" x14ac:dyDescent="0.2">
      <c r="A24" s="312">
        <v>550100</v>
      </c>
      <c r="B24" s="312">
        <v>550101</v>
      </c>
      <c r="C24" s="312" t="s">
        <v>362</v>
      </c>
      <c r="D24" s="312" t="s">
        <v>128</v>
      </c>
      <c r="E24" s="312" t="s">
        <v>129</v>
      </c>
      <c r="F24" s="313" t="s">
        <v>39</v>
      </c>
      <c r="G24" s="312" t="s">
        <v>5</v>
      </c>
      <c r="H24" s="312" t="s">
        <v>40</v>
      </c>
      <c r="I24" s="314" t="s">
        <v>41</v>
      </c>
      <c r="J24" s="312" t="s">
        <v>40</v>
      </c>
      <c r="K24" s="315" t="s">
        <v>356</v>
      </c>
      <c r="L24" s="316">
        <v>44467</v>
      </c>
      <c r="M24" s="316">
        <v>44472</v>
      </c>
      <c r="N24" s="317"/>
      <c r="O24" s="317"/>
      <c r="P24" s="318"/>
      <c r="Q24" s="312">
        <v>6</v>
      </c>
      <c r="R24" s="317">
        <v>54.01</v>
      </c>
      <c r="S24" s="312"/>
      <c r="T24" s="317"/>
      <c r="U24" s="312">
        <f t="shared" si="0"/>
        <v>6</v>
      </c>
      <c r="V24" s="318">
        <f t="shared" si="1"/>
        <v>324.06</v>
      </c>
      <c r="W24" s="318"/>
      <c r="X24" s="319"/>
      <c r="Y24" s="127"/>
      <c r="Z24" s="127"/>
      <c r="AA24" s="127"/>
      <c r="AB24" s="127"/>
    </row>
    <row r="25" spans="1:28" ht="12.75" customHeight="1" x14ac:dyDescent="0.2">
      <c r="A25" s="312">
        <v>550100</v>
      </c>
      <c r="B25" s="312">
        <v>550101</v>
      </c>
      <c r="C25" s="312" t="s">
        <v>363</v>
      </c>
      <c r="D25" s="312" t="s">
        <v>364</v>
      </c>
      <c r="E25" s="312" t="s">
        <v>297</v>
      </c>
      <c r="F25" s="313" t="s">
        <v>39</v>
      </c>
      <c r="G25" s="312" t="s">
        <v>5</v>
      </c>
      <c r="H25" s="312" t="s">
        <v>40</v>
      </c>
      <c r="I25" s="314" t="s">
        <v>41</v>
      </c>
      <c r="J25" s="312" t="s">
        <v>40</v>
      </c>
      <c r="K25" s="315" t="s">
        <v>361</v>
      </c>
      <c r="L25" s="316">
        <v>44482</v>
      </c>
      <c r="M25" s="316">
        <v>44483</v>
      </c>
      <c r="N25" s="317"/>
      <c r="O25" s="317"/>
      <c r="P25" s="318"/>
      <c r="Q25" s="312">
        <v>1</v>
      </c>
      <c r="R25" s="317">
        <v>54.01</v>
      </c>
      <c r="S25" s="312">
        <v>1</v>
      </c>
      <c r="T25" s="317">
        <v>17.52</v>
      </c>
      <c r="U25" s="312">
        <f t="shared" si="0"/>
        <v>2</v>
      </c>
      <c r="V25" s="318">
        <f t="shared" si="1"/>
        <v>71.53</v>
      </c>
      <c r="W25" s="318"/>
      <c r="X25" s="319"/>
      <c r="Y25" s="127"/>
      <c r="Z25" s="127"/>
      <c r="AA25" s="127"/>
      <c r="AB25" s="127"/>
    </row>
    <row r="26" spans="1:28" ht="25.5" customHeight="1" x14ac:dyDescent="0.2">
      <c r="A26" s="312">
        <v>550100</v>
      </c>
      <c r="B26" s="312">
        <v>550101</v>
      </c>
      <c r="C26" s="312" t="s">
        <v>363</v>
      </c>
      <c r="D26" s="312" t="s">
        <v>364</v>
      </c>
      <c r="E26" s="312" t="s">
        <v>297</v>
      </c>
      <c r="F26" s="313" t="s">
        <v>39</v>
      </c>
      <c r="G26" s="312" t="s">
        <v>5</v>
      </c>
      <c r="H26" s="312" t="s">
        <v>40</v>
      </c>
      <c r="I26" s="314" t="s">
        <v>41</v>
      </c>
      <c r="J26" s="312" t="s">
        <v>40</v>
      </c>
      <c r="K26" s="315" t="s">
        <v>211</v>
      </c>
      <c r="L26" s="316">
        <v>44368</v>
      </c>
      <c r="M26" s="316">
        <v>44370</v>
      </c>
      <c r="N26" s="317"/>
      <c r="O26" s="317"/>
      <c r="P26" s="318"/>
      <c r="Q26" s="312">
        <v>1</v>
      </c>
      <c r="R26" s="317">
        <v>54.01</v>
      </c>
      <c r="S26" s="312">
        <v>1</v>
      </c>
      <c r="T26" s="317">
        <v>17.52</v>
      </c>
      <c r="U26" s="312">
        <f t="shared" si="0"/>
        <v>2</v>
      </c>
      <c r="V26" s="318">
        <f t="shared" si="1"/>
        <v>71.53</v>
      </c>
      <c r="W26" s="318"/>
      <c r="X26" s="319" t="s">
        <v>365</v>
      </c>
      <c r="Y26" s="127"/>
      <c r="Z26" s="127"/>
      <c r="AA26" s="127"/>
      <c r="AB26" s="127"/>
    </row>
    <row r="27" spans="1:28" ht="25.5" customHeight="1" x14ac:dyDescent="0.2">
      <c r="A27" s="312">
        <v>550100</v>
      </c>
      <c r="B27" s="312">
        <v>550101</v>
      </c>
      <c r="C27" s="312" t="s">
        <v>363</v>
      </c>
      <c r="D27" s="312" t="s">
        <v>364</v>
      </c>
      <c r="E27" s="312" t="s">
        <v>297</v>
      </c>
      <c r="F27" s="313" t="s">
        <v>39</v>
      </c>
      <c r="G27" s="312" t="s">
        <v>5</v>
      </c>
      <c r="H27" s="312" t="s">
        <v>40</v>
      </c>
      <c r="I27" s="314" t="s">
        <v>41</v>
      </c>
      <c r="J27" s="312" t="s">
        <v>40</v>
      </c>
      <c r="K27" s="315" t="s">
        <v>356</v>
      </c>
      <c r="L27" s="316">
        <v>44467</v>
      </c>
      <c r="M27" s="316">
        <v>44499</v>
      </c>
      <c r="N27" s="317"/>
      <c r="O27" s="317"/>
      <c r="P27" s="318"/>
      <c r="Q27" s="312">
        <v>6</v>
      </c>
      <c r="R27" s="317">
        <v>54.01</v>
      </c>
      <c r="S27" s="312"/>
      <c r="T27" s="317"/>
      <c r="U27" s="312">
        <f t="shared" si="0"/>
        <v>6</v>
      </c>
      <c r="V27" s="318">
        <f t="shared" si="1"/>
        <v>324.06</v>
      </c>
      <c r="W27" s="318"/>
      <c r="X27" s="319"/>
      <c r="Y27" s="127"/>
      <c r="Z27" s="127"/>
      <c r="AA27" s="127"/>
      <c r="AB27" s="127"/>
    </row>
    <row r="28" spans="1:28" ht="25.5" customHeight="1" x14ac:dyDescent="0.2">
      <c r="A28" s="312">
        <v>550100</v>
      </c>
      <c r="B28" s="312">
        <v>550101</v>
      </c>
      <c r="C28" s="312" t="s">
        <v>159</v>
      </c>
      <c r="D28" s="312" t="s">
        <v>257</v>
      </c>
      <c r="E28" s="312" t="s">
        <v>366</v>
      </c>
      <c r="F28" s="313" t="s">
        <v>354</v>
      </c>
      <c r="G28" s="312" t="s">
        <v>355</v>
      </c>
      <c r="H28" s="312" t="s">
        <v>40</v>
      </c>
      <c r="I28" s="314" t="s">
        <v>41</v>
      </c>
      <c r="J28" s="312" t="s">
        <v>40</v>
      </c>
      <c r="K28" s="315" t="s">
        <v>367</v>
      </c>
      <c r="L28" s="316">
        <v>44467</v>
      </c>
      <c r="M28" s="316">
        <v>44472</v>
      </c>
      <c r="N28" s="317"/>
      <c r="O28" s="317"/>
      <c r="P28" s="318"/>
      <c r="Q28" s="312">
        <v>6</v>
      </c>
      <c r="R28" s="317">
        <v>54.01</v>
      </c>
      <c r="S28" s="312"/>
      <c r="T28" s="317"/>
      <c r="U28" s="312">
        <f t="shared" si="0"/>
        <v>6</v>
      </c>
      <c r="V28" s="318">
        <f t="shared" si="1"/>
        <v>324.06</v>
      </c>
      <c r="W28" s="318"/>
      <c r="X28" s="319"/>
      <c r="Y28" s="127"/>
      <c r="Z28" s="127"/>
      <c r="AA28" s="127"/>
      <c r="AB28" s="127"/>
    </row>
    <row r="29" spans="1:28" ht="38.25" customHeight="1" x14ac:dyDescent="0.2">
      <c r="A29" s="312">
        <v>550100</v>
      </c>
      <c r="B29" s="312">
        <v>550101</v>
      </c>
      <c r="C29" s="312" t="s">
        <v>133</v>
      </c>
      <c r="D29" s="312" t="s">
        <v>134</v>
      </c>
      <c r="E29" s="312" t="s">
        <v>368</v>
      </c>
      <c r="F29" s="313" t="s">
        <v>39</v>
      </c>
      <c r="G29" s="312" t="s">
        <v>5</v>
      </c>
      <c r="H29" s="312" t="s">
        <v>40</v>
      </c>
      <c r="I29" s="314" t="s">
        <v>41</v>
      </c>
      <c r="J29" s="312" t="s">
        <v>40</v>
      </c>
      <c r="K29" s="315" t="s">
        <v>359</v>
      </c>
      <c r="L29" s="316">
        <v>44489</v>
      </c>
      <c r="M29" s="316">
        <v>44491</v>
      </c>
      <c r="N29" s="317"/>
      <c r="O29" s="317"/>
      <c r="P29" s="318"/>
      <c r="Q29" s="312">
        <v>2</v>
      </c>
      <c r="R29" s="317">
        <v>54.01</v>
      </c>
      <c r="S29" s="312"/>
      <c r="T29" s="317"/>
      <c r="U29" s="312">
        <f t="shared" si="0"/>
        <v>2</v>
      </c>
      <c r="V29" s="318">
        <f t="shared" si="1"/>
        <v>108.02</v>
      </c>
      <c r="W29" s="318"/>
      <c r="X29" s="319" t="s">
        <v>360</v>
      </c>
      <c r="Y29" s="127"/>
      <c r="Z29" s="127"/>
      <c r="AA29" s="127"/>
      <c r="AB29" s="127"/>
    </row>
    <row r="30" spans="1:28" ht="38.25" customHeight="1" x14ac:dyDescent="0.2">
      <c r="A30" s="312">
        <v>550100</v>
      </c>
      <c r="B30" s="312">
        <v>550101</v>
      </c>
      <c r="C30" s="312" t="s">
        <v>133</v>
      </c>
      <c r="D30" s="312" t="s">
        <v>134</v>
      </c>
      <c r="E30" s="312" t="s">
        <v>368</v>
      </c>
      <c r="F30" s="313" t="s">
        <v>39</v>
      </c>
      <c r="G30" s="312" t="s">
        <v>5</v>
      </c>
      <c r="H30" s="312" t="s">
        <v>40</v>
      </c>
      <c r="I30" s="314" t="s">
        <v>41</v>
      </c>
      <c r="J30" s="312" t="s">
        <v>40</v>
      </c>
      <c r="K30" s="315" t="s">
        <v>361</v>
      </c>
      <c r="L30" s="316">
        <v>44482</v>
      </c>
      <c r="M30" s="316">
        <v>44483</v>
      </c>
      <c r="N30" s="317"/>
      <c r="O30" s="317"/>
      <c r="P30" s="318"/>
      <c r="Q30" s="312">
        <v>1</v>
      </c>
      <c r="R30" s="317">
        <v>54.01</v>
      </c>
      <c r="S30" s="312">
        <v>1</v>
      </c>
      <c r="T30" s="317">
        <v>17.52</v>
      </c>
      <c r="U30" s="312">
        <f t="shared" si="0"/>
        <v>2</v>
      </c>
      <c r="V30" s="318">
        <f t="shared" si="1"/>
        <v>71.53</v>
      </c>
      <c r="W30" s="318"/>
      <c r="X30" s="319"/>
      <c r="Y30" s="127"/>
      <c r="Z30" s="127"/>
      <c r="AA30" s="127"/>
      <c r="AB30" s="127"/>
    </row>
    <row r="31" spans="1:28" ht="38.25" customHeight="1" x14ac:dyDescent="0.2">
      <c r="A31" s="312">
        <v>550100</v>
      </c>
      <c r="B31" s="312">
        <v>550101</v>
      </c>
      <c r="C31" s="312" t="s">
        <v>133</v>
      </c>
      <c r="D31" s="312" t="s">
        <v>134</v>
      </c>
      <c r="E31" s="312" t="s">
        <v>368</v>
      </c>
      <c r="F31" s="313" t="s">
        <v>39</v>
      </c>
      <c r="G31" s="312" t="s">
        <v>5</v>
      </c>
      <c r="H31" s="312" t="s">
        <v>40</v>
      </c>
      <c r="I31" s="314" t="s">
        <v>41</v>
      </c>
      <c r="J31" s="312" t="s">
        <v>40</v>
      </c>
      <c r="K31" s="315" t="s">
        <v>41</v>
      </c>
      <c r="L31" s="316">
        <v>44478</v>
      </c>
      <c r="M31" s="316">
        <v>44478</v>
      </c>
      <c r="N31" s="317"/>
      <c r="O31" s="317"/>
      <c r="P31" s="318"/>
      <c r="Q31" s="312">
        <v>1</v>
      </c>
      <c r="R31" s="317">
        <v>54.01</v>
      </c>
      <c r="S31" s="312"/>
      <c r="T31" s="317"/>
      <c r="U31" s="312">
        <f t="shared" si="0"/>
        <v>1</v>
      </c>
      <c r="V31" s="318">
        <f t="shared" si="1"/>
        <v>54.01</v>
      </c>
      <c r="W31" s="318"/>
      <c r="X31" s="319"/>
      <c r="Y31" s="127"/>
      <c r="Z31" s="127"/>
      <c r="AA31" s="127"/>
      <c r="AB31" s="127"/>
    </row>
    <row r="32" spans="1:28" ht="38.25" customHeight="1" x14ac:dyDescent="0.2">
      <c r="A32" s="312">
        <v>550100</v>
      </c>
      <c r="B32" s="312">
        <v>550101</v>
      </c>
      <c r="C32" s="312" t="s">
        <v>133</v>
      </c>
      <c r="D32" s="312" t="s">
        <v>134</v>
      </c>
      <c r="E32" s="312" t="s">
        <v>368</v>
      </c>
      <c r="F32" s="313" t="s">
        <v>39</v>
      </c>
      <c r="G32" s="312" t="s">
        <v>5</v>
      </c>
      <c r="H32" s="312" t="s">
        <v>40</v>
      </c>
      <c r="I32" s="314" t="s">
        <v>41</v>
      </c>
      <c r="J32" s="312" t="s">
        <v>40</v>
      </c>
      <c r="K32" s="315" t="s">
        <v>155</v>
      </c>
      <c r="L32" s="316">
        <v>44464</v>
      </c>
      <c r="M32" s="316">
        <v>44464</v>
      </c>
      <c r="N32" s="317"/>
      <c r="O32" s="317"/>
      <c r="P32" s="318"/>
      <c r="Q32" s="312">
        <v>1</v>
      </c>
      <c r="R32" s="317">
        <v>54.01</v>
      </c>
      <c r="S32" s="312"/>
      <c r="T32" s="317"/>
      <c r="U32" s="312">
        <f t="shared" si="0"/>
        <v>1</v>
      </c>
      <c r="V32" s="318">
        <f t="shared" si="1"/>
        <v>54.01</v>
      </c>
      <c r="W32" s="318"/>
      <c r="X32" s="319"/>
      <c r="Y32" s="127"/>
      <c r="Z32" s="127"/>
      <c r="AA32" s="127"/>
      <c r="AB32" s="127"/>
    </row>
    <row r="33" spans="1:28" ht="38.25" customHeight="1" x14ac:dyDescent="0.2">
      <c r="A33" s="312">
        <v>550100</v>
      </c>
      <c r="B33" s="312">
        <v>550101</v>
      </c>
      <c r="C33" s="312" t="s">
        <v>133</v>
      </c>
      <c r="D33" s="312" t="s">
        <v>134</v>
      </c>
      <c r="E33" s="312" t="s">
        <v>368</v>
      </c>
      <c r="F33" s="313" t="s">
        <v>39</v>
      </c>
      <c r="G33" s="312" t="s">
        <v>5</v>
      </c>
      <c r="H33" s="312" t="s">
        <v>40</v>
      </c>
      <c r="I33" s="314" t="s">
        <v>41</v>
      </c>
      <c r="J33" s="312" t="s">
        <v>40</v>
      </c>
      <c r="K33" s="315" t="s">
        <v>356</v>
      </c>
      <c r="L33" s="316">
        <v>44467</v>
      </c>
      <c r="M33" s="316">
        <v>44472</v>
      </c>
      <c r="N33" s="317"/>
      <c r="O33" s="317"/>
      <c r="P33" s="318"/>
      <c r="Q33" s="312">
        <v>6</v>
      </c>
      <c r="R33" s="317">
        <v>54.01</v>
      </c>
      <c r="S33" s="312"/>
      <c r="T33" s="317"/>
      <c r="U33" s="312">
        <f t="shared" si="0"/>
        <v>6</v>
      </c>
      <c r="V33" s="318">
        <f t="shared" si="1"/>
        <v>324.06</v>
      </c>
      <c r="W33" s="318"/>
      <c r="X33" s="319"/>
      <c r="Y33" s="127"/>
      <c r="Z33" s="127"/>
      <c r="AA33" s="127"/>
      <c r="AB33" s="127"/>
    </row>
    <row r="34" spans="1:28" ht="25.5" customHeight="1" x14ac:dyDescent="0.2">
      <c r="A34" s="312">
        <v>550100</v>
      </c>
      <c r="B34" s="312">
        <v>550101</v>
      </c>
      <c r="C34" s="312" t="s">
        <v>303</v>
      </c>
      <c r="D34" s="312" t="s">
        <v>265</v>
      </c>
      <c r="E34" s="312" t="s">
        <v>304</v>
      </c>
      <c r="F34" s="313" t="s">
        <v>39</v>
      </c>
      <c r="G34" s="312" t="s">
        <v>5</v>
      </c>
      <c r="H34" s="312" t="s">
        <v>40</v>
      </c>
      <c r="I34" s="314" t="s">
        <v>41</v>
      </c>
      <c r="J34" s="312" t="s">
        <v>40</v>
      </c>
      <c r="K34" s="315" t="s">
        <v>117</v>
      </c>
      <c r="L34" s="316">
        <v>44490</v>
      </c>
      <c r="M34" s="316">
        <v>44490</v>
      </c>
      <c r="N34" s="317"/>
      <c r="O34" s="317"/>
      <c r="P34" s="318"/>
      <c r="Q34" s="312"/>
      <c r="R34" s="317"/>
      <c r="S34" s="312">
        <v>1</v>
      </c>
      <c r="T34" s="317">
        <v>17.52</v>
      </c>
      <c r="U34" s="312">
        <f t="shared" si="0"/>
        <v>1</v>
      </c>
      <c r="V34" s="318">
        <f t="shared" si="1"/>
        <v>17.52</v>
      </c>
      <c r="W34" s="318"/>
      <c r="X34" s="319"/>
      <c r="Y34" s="127"/>
      <c r="Z34" s="127"/>
      <c r="AA34" s="127"/>
      <c r="AB34" s="127"/>
    </row>
    <row r="35" spans="1:28" ht="25.5" customHeight="1" x14ac:dyDescent="0.2">
      <c r="A35" s="312">
        <v>550100</v>
      </c>
      <c r="B35" s="312">
        <v>550101</v>
      </c>
      <c r="C35" s="312" t="s">
        <v>303</v>
      </c>
      <c r="D35" s="312" t="s">
        <v>265</v>
      </c>
      <c r="E35" s="312" t="s">
        <v>304</v>
      </c>
      <c r="F35" s="313" t="s">
        <v>39</v>
      </c>
      <c r="G35" s="312" t="s">
        <v>5</v>
      </c>
      <c r="H35" s="312" t="s">
        <v>40</v>
      </c>
      <c r="I35" s="314" t="s">
        <v>41</v>
      </c>
      <c r="J35" s="312" t="s">
        <v>40</v>
      </c>
      <c r="K35" s="315" t="s">
        <v>356</v>
      </c>
      <c r="L35" s="316">
        <v>44467</v>
      </c>
      <c r="M35" s="316">
        <v>44472</v>
      </c>
      <c r="N35" s="317"/>
      <c r="O35" s="317"/>
      <c r="P35" s="318"/>
      <c r="Q35" s="312">
        <v>6</v>
      </c>
      <c r="R35" s="317">
        <v>54.01</v>
      </c>
      <c r="S35" s="312"/>
      <c r="T35" s="317"/>
      <c r="U35" s="312">
        <f t="shared" si="0"/>
        <v>6</v>
      </c>
      <c r="V35" s="318">
        <f t="shared" si="1"/>
        <v>324.06</v>
      </c>
      <c r="W35" s="318"/>
      <c r="X35" s="319"/>
      <c r="Y35" s="127"/>
      <c r="Z35" s="127"/>
      <c r="AA35" s="127"/>
      <c r="AB35" s="127"/>
    </row>
    <row r="36" spans="1:28" ht="25.5" customHeight="1" x14ac:dyDescent="0.2">
      <c r="A36" s="312">
        <v>550100</v>
      </c>
      <c r="B36" s="312">
        <v>550101</v>
      </c>
      <c r="C36" s="312" t="s">
        <v>78</v>
      </c>
      <c r="D36" s="312" t="s">
        <v>79</v>
      </c>
      <c r="E36" s="312" t="s">
        <v>306</v>
      </c>
      <c r="F36" s="313" t="s">
        <v>39</v>
      </c>
      <c r="G36" s="312" t="s">
        <v>5</v>
      </c>
      <c r="H36" s="312" t="s">
        <v>40</v>
      </c>
      <c r="I36" s="314" t="s">
        <v>41</v>
      </c>
      <c r="J36" s="312" t="s">
        <v>40</v>
      </c>
      <c r="K36" s="315" t="s">
        <v>359</v>
      </c>
      <c r="L36" s="316">
        <v>44489</v>
      </c>
      <c r="M36" s="316">
        <v>44491</v>
      </c>
      <c r="N36" s="317"/>
      <c r="O36" s="317"/>
      <c r="P36" s="318"/>
      <c r="Q36" s="312">
        <v>2</v>
      </c>
      <c r="R36" s="317">
        <v>54.01</v>
      </c>
      <c r="S36" s="312">
        <v>1</v>
      </c>
      <c r="T36" s="317">
        <v>17.52</v>
      </c>
      <c r="U36" s="312">
        <f t="shared" si="0"/>
        <v>3</v>
      </c>
      <c r="V36" s="318">
        <f t="shared" si="1"/>
        <v>125.53999999999999</v>
      </c>
      <c r="W36" s="318"/>
      <c r="X36" s="319"/>
      <c r="Y36" s="127"/>
      <c r="Z36" s="127"/>
      <c r="AA36" s="127"/>
      <c r="AB36" s="127"/>
    </row>
    <row r="37" spans="1:28" ht="15.75" customHeight="1" x14ac:dyDescent="0.2">
      <c r="A37" s="312">
        <v>550100</v>
      </c>
      <c r="B37" s="312">
        <v>550101</v>
      </c>
      <c r="C37" s="312" t="s">
        <v>78</v>
      </c>
      <c r="D37" s="312" t="s">
        <v>79</v>
      </c>
      <c r="E37" s="312" t="s">
        <v>306</v>
      </c>
      <c r="F37" s="313" t="s">
        <v>39</v>
      </c>
      <c r="G37" s="312" t="s">
        <v>5</v>
      </c>
      <c r="H37" s="312" t="s">
        <v>40</v>
      </c>
      <c r="I37" s="314" t="s">
        <v>41</v>
      </c>
      <c r="J37" s="312" t="s">
        <v>40</v>
      </c>
      <c r="K37" s="315" t="s">
        <v>361</v>
      </c>
      <c r="L37" s="316">
        <v>44482</v>
      </c>
      <c r="M37" s="316">
        <v>44483</v>
      </c>
      <c r="N37" s="317"/>
      <c r="O37" s="317"/>
      <c r="P37" s="318"/>
      <c r="Q37" s="312">
        <v>1</v>
      </c>
      <c r="R37" s="317">
        <v>54.01</v>
      </c>
      <c r="S37" s="312">
        <v>1</v>
      </c>
      <c r="T37" s="317">
        <v>17.52</v>
      </c>
      <c r="U37" s="312">
        <f t="shared" si="0"/>
        <v>2</v>
      </c>
      <c r="V37" s="318">
        <f t="shared" si="1"/>
        <v>71.53</v>
      </c>
      <c r="W37" s="318"/>
      <c r="X37" s="319"/>
      <c r="Y37" s="127"/>
      <c r="Z37" s="127"/>
      <c r="AA37" s="127"/>
      <c r="AB37" s="127"/>
    </row>
    <row r="38" spans="1:28" ht="15.75" customHeight="1" x14ac:dyDescent="0.2">
      <c r="A38" s="312">
        <v>550100</v>
      </c>
      <c r="B38" s="312">
        <v>550101</v>
      </c>
      <c r="C38" s="312" t="s">
        <v>78</v>
      </c>
      <c r="D38" s="312" t="s">
        <v>79</v>
      </c>
      <c r="E38" s="312" t="s">
        <v>306</v>
      </c>
      <c r="F38" s="313" t="s">
        <v>39</v>
      </c>
      <c r="G38" s="312" t="s">
        <v>5</v>
      </c>
      <c r="H38" s="312" t="s">
        <v>40</v>
      </c>
      <c r="I38" s="314" t="s">
        <v>41</v>
      </c>
      <c r="J38" s="312" t="s">
        <v>40</v>
      </c>
      <c r="K38" s="315" t="s">
        <v>41</v>
      </c>
      <c r="L38" s="316">
        <v>44478</v>
      </c>
      <c r="M38" s="316">
        <v>44478</v>
      </c>
      <c r="N38" s="317"/>
      <c r="O38" s="317"/>
      <c r="P38" s="318"/>
      <c r="Q38" s="312">
        <v>1</v>
      </c>
      <c r="R38" s="317">
        <v>54.01</v>
      </c>
      <c r="S38" s="312"/>
      <c r="T38" s="317"/>
      <c r="U38" s="312">
        <f t="shared" si="0"/>
        <v>1</v>
      </c>
      <c r="V38" s="318">
        <f t="shared" si="1"/>
        <v>54.01</v>
      </c>
      <c r="W38" s="318"/>
      <c r="X38" s="319"/>
      <c r="Y38" s="127"/>
      <c r="Z38" s="127"/>
      <c r="AA38" s="127"/>
      <c r="AB38" s="127"/>
    </row>
    <row r="39" spans="1:28" ht="15.75" customHeight="1" x14ac:dyDescent="0.2">
      <c r="A39" s="312">
        <v>550100</v>
      </c>
      <c r="B39" s="312">
        <v>550101</v>
      </c>
      <c r="C39" s="312" t="s">
        <v>78</v>
      </c>
      <c r="D39" s="312" t="s">
        <v>79</v>
      </c>
      <c r="E39" s="312" t="s">
        <v>306</v>
      </c>
      <c r="F39" s="313" t="s">
        <v>39</v>
      </c>
      <c r="G39" s="312" t="s">
        <v>5</v>
      </c>
      <c r="H39" s="312" t="s">
        <v>40</v>
      </c>
      <c r="I39" s="314" t="s">
        <v>41</v>
      </c>
      <c r="J39" s="312" t="s">
        <v>40</v>
      </c>
      <c r="K39" s="315" t="s">
        <v>155</v>
      </c>
      <c r="L39" s="316">
        <v>44464</v>
      </c>
      <c r="M39" s="316">
        <v>44464</v>
      </c>
      <c r="N39" s="317"/>
      <c r="O39" s="317"/>
      <c r="P39" s="318"/>
      <c r="Q39" s="312">
        <v>1</v>
      </c>
      <c r="R39" s="317">
        <v>54.01</v>
      </c>
      <c r="S39" s="312"/>
      <c r="T39" s="317"/>
      <c r="U39" s="312">
        <f t="shared" si="0"/>
        <v>1</v>
      </c>
      <c r="V39" s="318">
        <f t="shared" si="1"/>
        <v>54.01</v>
      </c>
      <c r="W39" s="318"/>
      <c r="X39" s="319"/>
      <c r="Y39" s="127"/>
      <c r="Z39" s="127"/>
      <c r="AA39" s="127"/>
      <c r="AB39" s="127"/>
    </row>
    <row r="40" spans="1:28" ht="25.5" customHeight="1" x14ac:dyDescent="0.2">
      <c r="A40" s="312">
        <v>550100</v>
      </c>
      <c r="B40" s="312">
        <v>550101</v>
      </c>
      <c r="C40" s="312" t="s">
        <v>78</v>
      </c>
      <c r="D40" s="312" t="s">
        <v>79</v>
      </c>
      <c r="E40" s="312" t="s">
        <v>306</v>
      </c>
      <c r="F40" s="313" t="s">
        <v>39</v>
      </c>
      <c r="G40" s="312" t="s">
        <v>5</v>
      </c>
      <c r="H40" s="312" t="s">
        <v>40</v>
      </c>
      <c r="I40" s="314" t="s">
        <v>41</v>
      </c>
      <c r="J40" s="312" t="s">
        <v>40</v>
      </c>
      <c r="K40" s="315" t="s">
        <v>356</v>
      </c>
      <c r="L40" s="316">
        <v>44467</v>
      </c>
      <c r="M40" s="316">
        <v>44472</v>
      </c>
      <c r="N40" s="317"/>
      <c r="O40" s="317"/>
      <c r="P40" s="318"/>
      <c r="Q40" s="312">
        <v>6</v>
      </c>
      <c r="R40" s="317">
        <v>54.01</v>
      </c>
      <c r="S40" s="312"/>
      <c r="T40" s="317"/>
      <c r="U40" s="312">
        <f t="shared" si="0"/>
        <v>6</v>
      </c>
      <c r="V40" s="318">
        <f t="shared" si="1"/>
        <v>324.06</v>
      </c>
      <c r="W40" s="318"/>
      <c r="X40" s="319"/>
      <c r="Y40" s="127"/>
      <c r="Z40" s="127"/>
      <c r="AA40" s="127"/>
      <c r="AB40" s="127"/>
    </row>
    <row r="41" spans="1:28" ht="15.75" customHeight="1" x14ac:dyDescent="0.2">
      <c r="A41" s="312">
        <v>550100</v>
      </c>
      <c r="B41" s="312">
        <v>550101</v>
      </c>
      <c r="C41" s="312" t="s">
        <v>369</v>
      </c>
      <c r="D41" s="312" t="s">
        <v>370</v>
      </c>
      <c r="E41" s="312" t="s">
        <v>371</v>
      </c>
      <c r="F41" s="313" t="s">
        <v>39</v>
      </c>
      <c r="G41" s="312" t="s">
        <v>5</v>
      </c>
      <c r="H41" s="312" t="s">
        <v>40</v>
      </c>
      <c r="I41" s="314" t="s">
        <v>41</v>
      </c>
      <c r="J41" s="312" t="s">
        <v>40</v>
      </c>
      <c r="K41" s="315" t="s">
        <v>372</v>
      </c>
      <c r="L41" s="316">
        <v>44491</v>
      </c>
      <c r="M41" s="316">
        <v>44491</v>
      </c>
      <c r="N41" s="317"/>
      <c r="O41" s="317"/>
      <c r="P41" s="318"/>
      <c r="Q41" s="312"/>
      <c r="R41" s="317"/>
      <c r="S41" s="312">
        <v>1</v>
      </c>
      <c r="T41" s="317">
        <v>17.52</v>
      </c>
      <c r="U41" s="312"/>
      <c r="V41" s="318">
        <f t="shared" si="1"/>
        <v>17.52</v>
      </c>
      <c r="W41" s="318"/>
      <c r="X41" s="319"/>
      <c r="Y41" s="127"/>
      <c r="Z41" s="127"/>
      <c r="AA41" s="127"/>
      <c r="AB41" s="127"/>
    </row>
    <row r="42" spans="1:28" ht="15.75" customHeight="1" x14ac:dyDescent="0.2">
      <c r="A42" s="312">
        <v>550100</v>
      </c>
      <c r="B42" s="312">
        <v>550101</v>
      </c>
      <c r="C42" s="312" t="s">
        <v>369</v>
      </c>
      <c r="D42" s="312" t="s">
        <v>370</v>
      </c>
      <c r="E42" s="312" t="s">
        <v>371</v>
      </c>
      <c r="F42" s="313" t="s">
        <v>39</v>
      </c>
      <c r="G42" s="312" t="s">
        <v>5</v>
      </c>
      <c r="H42" s="312" t="s">
        <v>40</v>
      </c>
      <c r="I42" s="314" t="s">
        <v>41</v>
      </c>
      <c r="J42" s="312" t="s">
        <v>40</v>
      </c>
      <c r="K42" s="315" t="s">
        <v>361</v>
      </c>
      <c r="L42" s="316">
        <v>44483</v>
      </c>
      <c r="M42" s="316">
        <v>44483</v>
      </c>
      <c r="N42" s="317"/>
      <c r="O42" s="317"/>
      <c r="P42" s="318"/>
      <c r="Q42" s="312"/>
      <c r="R42" s="317"/>
      <c r="S42" s="312">
        <v>1</v>
      </c>
      <c r="T42" s="317">
        <v>17.52</v>
      </c>
      <c r="U42" s="312"/>
      <c r="V42" s="318">
        <f t="shared" si="1"/>
        <v>17.52</v>
      </c>
      <c r="W42" s="318"/>
      <c r="X42" s="319"/>
      <c r="Y42" s="127"/>
      <c r="Z42" s="127"/>
      <c r="AA42" s="127"/>
      <c r="AB42" s="127"/>
    </row>
    <row r="43" spans="1:28" ht="25.5" customHeight="1" x14ac:dyDescent="0.2">
      <c r="A43" s="312">
        <v>550100</v>
      </c>
      <c r="B43" s="312">
        <v>550101</v>
      </c>
      <c r="C43" s="312" t="s">
        <v>82</v>
      </c>
      <c r="D43" s="312" t="s">
        <v>307</v>
      </c>
      <c r="E43" s="312" t="s">
        <v>308</v>
      </c>
      <c r="F43" s="313" t="s">
        <v>39</v>
      </c>
      <c r="G43" s="312" t="s">
        <v>5</v>
      </c>
      <c r="H43" s="312" t="s">
        <v>40</v>
      </c>
      <c r="I43" s="314" t="s">
        <v>41</v>
      </c>
      <c r="J43" s="312" t="s">
        <v>40</v>
      </c>
      <c r="K43" s="315" t="s">
        <v>359</v>
      </c>
      <c r="L43" s="316">
        <v>44489</v>
      </c>
      <c r="M43" s="316">
        <v>44491</v>
      </c>
      <c r="N43" s="317"/>
      <c r="O43" s="317"/>
      <c r="P43" s="318"/>
      <c r="Q43" s="312">
        <v>2</v>
      </c>
      <c r="R43" s="317">
        <v>54.01</v>
      </c>
      <c r="S43" s="312"/>
      <c r="T43" s="317"/>
      <c r="U43" s="312">
        <f t="shared" ref="U43:U54" si="2">Q43+S43</f>
        <v>2</v>
      </c>
      <c r="V43" s="318">
        <f t="shared" si="1"/>
        <v>108.02</v>
      </c>
      <c r="W43" s="318"/>
      <c r="X43" s="319" t="s">
        <v>360</v>
      </c>
      <c r="Y43" s="127"/>
      <c r="Z43" s="127"/>
      <c r="AA43" s="127"/>
      <c r="AB43" s="127"/>
    </row>
    <row r="44" spans="1:28" ht="25.5" customHeight="1" x14ac:dyDescent="0.2">
      <c r="A44" s="312">
        <v>550100</v>
      </c>
      <c r="B44" s="312">
        <v>550101</v>
      </c>
      <c r="C44" s="312" t="s">
        <v>82</v>
      </c>
      <c r="D44" s="312" t="s">
        <v>373</v>
      </c>
      <c r="E44" s="312" t="s">
        <v>308</v>
      </c>
      <c r="F44" s="313" t="s">
        <v>39</v>
      </c>
      <c r="G44" s="312" t="s">
        <v>5</v>
      </c>
      <c r="H44" s="312" t="s">
        <v>40</v>
      </c>
      <c r="I44" s="314" t="s">
        <v>41</v>
      </c>
      <c r="J44" s="312" t="s">
        <v>40</v>
      </c>
      <c r="K44" s="315" t="s">
        <v>361</v>
      </c>
      <c r="L44" s="316">
        <v>44482</v>
      </c>
      <c r="M44" s="316">
        <v>44483</v>
      </c>
      <c r="N44" s="317"/>
      <c r="O44" s="317"/>
      <c r="P44" s="318"/>
      <c r="Q44" s="312">
        <v>1</v>
      </c>
      <c r="R44" s="317">
        <v>54.01</v>
      </c>
      <c r="S44" s="312">
        <v>1</v>
      </c>
      <c r="T44" s="317">
        <v>17.52</v>
      </c>
      <c r="U44" s="312">
        <f t="shared" si="2"/>
        <v>2</v>
      </c>
      <c r="V44" s="318">
        <f t="shared" si="1"/>
        <v>71.53</v>
      </c>
      <c r="W44" s="318"/>
      <c r="X44" s="319"/>
      <c r="Y44" s="127"/>
      <c r="Z44" s="127"/>
      <c r="AA44" s="127"/>
      <c r="AB44" s="127"/>
    </row>
    <row r="45" spans="1:28" ht="25.5" customHeight="1" x14ac:dyDescent="0.2">
      <c r="A45" s="312">
        <v>550100</v>
      </c>
      <c r="B45" s="312">
        <v>550101</v>
      </c>
      <c r="C45" s="312" t="s">
        <v>82</v>
      </c>
      <c r="D45" s="312" t="s">
        <v>374</v>
      </c>
      <c r="E45" s="312" t="s">
        <v>308</v>
      </c>
      <c r="F45" s="313" t="s">
        <v>39</v>
      </c>
      <c r="G45" s="312" t="s">
        <v>5</v>
      </c>
      <c r="H45" s="312" t="s">
        <v>40</v>
      </c>
      <c r="I45" s="314" t="s">
        <v>41</v>
      </c>
      <c r="J45" s="312" t="s">
        <v>40</v>
      </c>
      <c r="K45" s="315" t="s">
        <v>41</v>
      </c>
      <c r="L45" s="316">
        <v>44478</v>
      </c>
      <c r="M45" s="316">
        <v>44478</v>
      </c>
      <c r="N45" s="317"/>
      <c r="O45" s="317"/>
      <c r="P45" s="318"/>
      <c r="Q45" s="312">
        <v>1</v>
      </c>
      <c r="R45" s="317">
        <v>54.01</v>
      </c>
      <c r="S45" s="312"/>
      <c r="T45" s="317"/>
      <c r="U45" s="312">
        <f t="shared" si="2"/>
        <v>1</v>
      </c>
      <c r="V45" s="318">
        <f t="shared" si="1"/>
        <v>54.01</v>
      </c>
      <c r="W45" s="318"/>
      <c r="X45" s="319"/>
      <c r="Y45" s="127"/>
      <c r="Z45" s="127"/>
      <c r="AA45" s="127"/>
      <c r="AB45" s="127"/>
    </row>
    <row r="46" spans="1:28" ht="25.5" customHeight="1" x14ac:dyDescent="0.2">
      <c r="A46" s="312">
        <v>550100</v>
      </c>
      <c r="B46" s="312">
        <v>550101</v>
      </c>
      <c r="C46" s="312" t="s">
        <v>82</v>
      </c>
      <c r="D46" s="312" t="s">
        <v>375</v>
      </c>
      <c r="E46" s="312" t="s">
        <v>308</v>
      </c>
      <c r="F46" s="313" t="s">
        <v>39</v>
      </c>
      <c r="G46" s="312" t="s">
        <v>5</v>
      </c>
      <c r="H46" s="312" t="s">
        <v>40</v>
      </c>
      <c r="I46" s="314" t="s">
        <v>41</v>
      </c>
      <c r="J46" s="312" t="s">
        <v>40</v>
      </c>
      <c r="K46" s="315" t="s">
        <v>356</v>
      </c>
      <c r="L46" s="316">
        <v>44467</v>
      </c>
      <c r="M46" s="316">
        <v>44472</v>
      </c>
      <c r="N46" s="317"/>
      <c r="O46" s="317"/>
      <c r="P46" s="318"/>
      <c r="Q46" s="312">
        <v>6</v>
      </c>
      <c r="R46" s="317">
        <v>54.01</v>
      </c>
      <c r="S46" s="312"/>
      <c r="T46" s="317"/>
      <c r="U46" s="312">
        <f t="shared" si="2"/>
        <v>6</v>
      </c>
      <c r="V46" s="318">
        <f t="shared" si="1"/>
        <v>324.06</v>
      </c>
      <c r="W46" s="318"/>
      <c r="X46" s="319"/>
      <c r="Y46" s="127"/>
      <c r="Z46" s="127"/>
      <c r="AA46" s="127"/>
      <c r="AB46" s="127"/>
    </row>
    <row r="47" spans="1:28" ht="25.5" customHeight="1" x14ac:dyDescent="0.2">
      <c r="A47" s="312">
        <v>550100</v>
      </c>
      <c r="B47" s="312">
        <v>550101</v>
      </c>
      <c r="C47" s="312" t="s">
        <v>93</v>
      </c>
      <c r="D47" s="312" t="s">
        <v>119</v>
      </c>
      <c r="E47" s="312" t="s">
        <v>95</v>
      </c>
      <c r="F47" s="313" t="s">
        <v>39</v>
      </c>
      <c r="G47" s="312" t="s">
        <v>5</v>
      </c>
      <c r="H47" s="312" t="s">
        <v>40</v>
      </c>
      <c r="I47" s="314" t="s">
        <v>41</v>
      </c>
      <c r="J47" s="312" t="s">
        <v>40</v>
      </c>
      <c r="K47" s="315" t="s">
        <v>359</v>
      </c>
      <c r="L47" s="316">
        <v>44489</v>
      </c>
      <c r="M47" s="316">
        <v>44491</v>
      </c>
      <c r="N47" s="317"/>
      <c r="O47" s="317"/>
      <c r="P47" s="318"/>
      <c r="Q47" s="312">
        <v>2</v>
      </c>
      <c r="R47" s="317">
        <v>54.01</v>
      </c>
      <c r="S47" s="312"/>
      <c r="T47" s="317"/>
      <c r="U47" s="312">
        <f t="shared" si="2"/>
        <v>2</v>
      </c>
      <c r="V47" s="318">
        <f t="shared" si="1"/>
        <v>108.02</v>
      </c>
      <c r="W47" s="318"/>
      <c r="X47" s="319" t="s">
        <v>360</v>
      </c>
      <c r="Y47" s="127"/>
      <c r="Z47" s="127"/>
      <c r="AA47" s="127"/>
      <c r="AB47" s="127"/>
    </row>
    <row r="48" spans="1:28" ht="15.75" customHeight="1" x14ac:dyDescent="0.2">
      <c r="A48" s="312">
        <v>550100</v>
      </c>
      <c r="B48" s="312">
        <v>550101</v>
      </c>
      <c r="C48" s="312" t="s">
        <v>93</v>
      </c>
      <c r="D48" s="312" t="s">
        <v>119</v>
      </c>
      <c r="E48" s="312" t="s">
        <v>95</v>
      </c>
      <c r="F48" s="313" t="s">
        <v>39</v>
      </c>
      <c r="G48" s="312" t="s">
        <v>5</v>
      </c>
      <c r="H48" s="312" t="s">
        <v>40</v>
      </c>
      <c r="I48" s="314" t="s">
        <v>41</v>
      </c>
      <c r="J48" s="312" t="s">
        <v>40</v>
      </c>
      <c r="K48" s="315" t="s">
        <v>361</v>
      </c>
      <c r="L48" s="316">
        <v>44482</v>
      </c>
      <c r="M48" s="316">
        <v>44483</v>
      </c>
      <c r="N48" s="317"/>
      <c r="O48" s="317"/>
      <c r="P48" s="318"/>
      <c r="Q48" s="312">
        <v>1</v>
      </c>
      <c r="R48" s="317">
        <v>54.01</v>
      </c>
      <c r="S48" s="312">
        <v>1</v>
      </c>
      <c r="T48" s="317">
        <v>17.52</v>
      </c>
      <c r="U48" s="312">
        <f t="shared" si="2"/>
        <v>2</v>
      </c>
      <c r="V48" s="318">
        <f t="shared" si="1"/>
        <v>71.53</v>
      </c>
      <c r="W48" s="318"/>
      <c r="X48" s="319"/>
      <c r="Y48" s="127"/>
      <c r="Z48" s="127"/>
      <c r="AA48" s="127"/>
      <c r="AB48" s="127"/>
    </row>
    <row r="49" spans="1:28" ht="15.75" customHeight="1" x14ac:dyDescent="0.2">
      <c r="A49" s="312">
        <v>550100</v>
      </c>
      <c r="B49" s="312">
        <v>550101</v>
      </c>
      <c r="C49" s="312" t="s">
        <v>93</v>
      </c>
      <c r="D49" s="312" t="s">
        <v>119</v>
      </c>
      <c r="E49" s="312" t="s">
        <v>95</v>
      </c>
      <c r="F49" s="313" t="s">
        <v>39</v>
      </c>
      <c r="G49" s="312" t="s">
        <v>5</v>
      </c>
      <c r="H49" s="312" t="s">
        <v>40</v>
      </c>
      <c r="I49" s="314" t="s">
        <v>41</v>
      </c>
      <c r="J49" s="312" t="s">
        <v>40</v>
      </c>
      <c r="K49" s="315" t="s">
        <v>41</v>
      </c>
      <c r="L49" s="316">
        <v>44478</v>
      </c>
      <c r="M49" s="316">
        <v>44478</v>
      </c>
      <c r="N49" s="317"/>
      <c r="O49" s="317"/>
      <c r="P49" s="318"/>
      <c r="Q49" s="312">
        <v>1</v>
      </c>
      <c r="R49" s="317">
        <v>54.01</v>
      </c>
      <c r="S49" s="312"/>
      <c r="T49" s="317"/>
      <c r="U49" s="312">
        <f t="shared" si="2"/>
        <v>1</v>
      </c>
      <c r="V49" s="318">
        <f t="shared" si="1"/>
        <v>54.01</v>
      </c>
      <c r="W49" s="318"/>
      <c r="X49" s="319"/>
      <c r="Y49" s="127"/>
      <c r="Z49" s="127"/>
      <c r="AA49" s="127"/>
      <c r="AB49" s="127"/>
    </row>
    <row r="50" spans="1:28" ht="25.5" customHeight="1" x14ac:dyDescent="0.2">
      <c r="A50" s="312">
        <v>550100</v>
      </c>
      <c r="B50" s="312">
        <v>550101</v>
      </c>
      <c r="C50" s="312" t="s">
        <v>93</v>
      </c>
      <c r="D50" s="312" t="s">
        <v>119</v>
      </c>
      <c r="E50" s="312" t="s">
        <v>95</v>
      </c>
      <c r="F50" s="313" t="s">
        <v>39</v>
      </c>
      <c r="G50" s="312" t="s">
        <v>5</v>
      </c>
      <c r="H50" s="312" t="s">
        <v>40</v>
      </c>
      <c r="I50" s="314" t="s">
        <v>41</v>
      </c>
      <c r="J50" s="312" t="s">
        <v>40</v>
      </c>
      <c r="K50" s="315" t="s">
        <v>356</v>
      </c>
      <c r="L50" s="316">
        <v>44467</v>
      </c>
      <c r="M50" s="316">
        <v>44472</v>
      </c>
      <c r="N50" s="317"/>
      <c r="O50" s="317"/>
      <c r="P50" s="318"/>
      <c r="Q50" s="312">
        <v>6</v>
      </c>
      <c r="R50" s="317">
        <v>54.01</v>
      </c>
      <c r="S50" s="312"/>
      <c r="T50" s="317"/>
      <c r="U50" s="312">
        <f t="shared" si="2"/>
        <v>6</v>
      </c>
      <c r="V50" s="318">
        <f t="shared" si="1"/>
        <v>324.06</v>
      </c>
      <c r="W50" s="318"/>
      <c r="X50" s="319"/>
      <c r="Y50" s="127"/>
      <c r="Z50" s="127"/>
      <c r="AA50" s="127"/>
      <c r="AB50" s="127"/>
    </row>
    <row r="51" spans="1:28" ht="25.5" customHeight="1" x14ac:dyDescent="0.2">
      <c r="A51" s="312">
        <v>550100</v>
      </c>
      <c r="B51" s="312">
        <v>550101</v>
      </c>
      <c r="C51" s="312" t="s">
        <v>278</v>
      </c>
      <c r="D51" s="312" t="s">
        <v>317</v>
      </c>
      <c r="E51" s="312" t="s">
        <v>290</v>
      </c>
      <c r="F51" s="313" t="s">
        <v>39</v>
      </c>
      <c r="G51" s="312" t="s">
        <v>5</v>
      </c>
      <c r="H51" s="312" t="s">
        <v>40</v>
      </c>
      <c r="I51" s="314" t="s">
        <v>41</v>
      </c>
      <c r="J51" s="312" t="s">
        <v>40</v>
      </c>
      <c r="K51" s="315" t="s">
        <v>359</v>
      </c>
      <c r="L51" s="316">
        <v>44489</v>
      </c>
      <c r="M51" s="316">
        <v>44491</v>
      </c>
      <c r="N51" s="317"/>
      <c r="O51" s="317"/>
      <c r="P51" s="318"/>
      <c r="Q51" s="312">
        <v>2</v>
      </c>
      <c r="R51" s="317">
        <v>54.01</v>
      </c>
      <c r="S51" s="312"/>
      <c r="T51" s="317"/>
      <c r="U51" s="312">
        <f t="shared" si="2"/>
        <v>2</v>
      </c>
      <c r="V51" s="318">
        <f t="shared" si="1"/>
        <v>108.02</v>
      </c>
      <c r="W51" s="318"/>
      <c r="X51" s="319" t="s">
        <v>360</v>
      </c>
      <c r="Y51" s="127"/>
      <c r="Z51" s="127"/>
      <c r="AA51" s="127"/>
      <c r="AB51" s="127"/>
    </row>
    <row r="52" spans="1:28" ht="15.75" customHeight="1" x14ac:dyDescent="0.2">
      <c r="A52" s="312">
        <v>550100</v>
      </c>
      <c r="B52" s="312">
        <v>550101</v>
      </c>
      <c r="C52" s="312" t="s">
        <v>278</v>
      </c>
      <c r="D52" s="312" t="s">
        <v>317</v>
      </c>
      <c r="E52" s="312" t="s">
        <v>290</v>
      </c>
      <c r="F52" s="313" t="s">
        <v>39</v>
      </c>
      <c r="G52" s="312" t="s">
        <v>5</v>
      </c>
      <c r="H52" s="312" t="s">
        <v>40</v>
      </c>
      <c r="I52" s="314" t="s">
        <v>41</v>
      </c>
      <c r="J52" s="312" t="s">
        <v>40</v>
      </c>
      <c r="K52" s="315" t="s">
        <v>155</v>
      </c>
      <c r="L52" s="316">
        <v>44464</v>
      </c>
      <c r="M52" s="316">
        <v>44464</v>
      </c>
      <c r="N52" s="317"/>
      <c r="O52" s="317"/>
      <c r="P52" s="318"/>
      <c r="Q52" s="312">
        <v>1</v>
      </c>
      <c r="R52" s="317">
        <v>54.01</v>
      </c>
      <c r="S52" s="312"/>
      <c r="T52" s="317"/>
      <c r="U52" s="312">
        <f t="shared" si="2"/>
        <v>1</v>
      </c>
      <c r="V52" s="318">
        <f t="shared" si="1"/>
        <v>54.01</v>
      </c>
      <c r="W52" s="318"/>
      <c r="X52" s="319"/>
      <c r="Y52" s="127"/>
      <c r="Z52" s="127"/>
      <c r="AA52" s="127"/>
      <c r="AB52" s="127"/>
    </row>
    <row r="53" spans="1:28" ht="25.5" customHeight="1" x14ac:dyDescent="0.2">
      <c r="A53" s="312">
        <v>550100</v>
      </c>
      <c r="B53" s="312">
        <v>550101</v>
      </c>
      <c r="C53" s="312" t="s">
        <v>278</v>
      </c>
      <c r="D53" s="312" t="s">
        <v>317</v>
      </c>
      <c r="E53" s="312" t="s">
        <v>290</v>
      </c>
      <c r="F53" s="313" t="s">
        <v>39</v>
      </c>
      <c r="G53" s="312" t="s">
        <v>5</v>
      </c>
      <c r="H53" s="312" t="s">
        <v>40</v>
      </c>
      <c r="I53" s="314" t="s">
        <v>41</v>
      </c>
      <c r="J53" s="312" t="s">
        <v>40</v>
      </c>
      <c r="K53" s="315" t="s">
        <v>356</v>
      </c>
      <c r="L53" s="316">
        <v>44467</v>
      </c>
      <c r="M53" s="316">
        <v>44472</v>
      </c>
      <c r="N53" s="317"/>
      <c r="O53" s="317"/>
      <c r="P53" s="318"/>
      <c r="Q53" s="312">
        <v>6</v>
      </c>
      <c r="R53" s="317">
        <v>54.01</v>
      </c>
      <c r="S53" s="312"/>
      <c r="T53" s="317"/>
      <c r="U53" s="312">
        <f t="shared" si="2"/>
        <v>6</v>
      </c>
      <c r="V53" s="318">
        <f t="shared" si="1"/>
        <v>324.06</v>
      </c>
      <c r="W53" s="318"/>
      <c r="X53" s="319"/>
      <c r="Y53" s="127"/>
      <c r="Z53" s="127"/>
      <c r="AA53" s="127"/>
      <c r="AB53" s="127"/>
    </row>
    <row r="54" spans="1:28" ht="25.5" customHeight="1" x14ac:dyDescent="0.2">
      <c r="A54" s="312">
        <v>550100</v>
      </c>
      <c r="B54" s="312">
        <v>550101</v>
      </c>
      <c r="C54" s="312" t="s">
        <v>185</v>
      </c>
      <c r="D54" s="312" t="s">
        <v>321</v>
      </c>
      <c r="E54" s="312" t="s">
        <v>282</v>
      </c>
      <c r="F54" s="313" t="s">
        <v>354</v>
      </c>
      <c r="G54" s="312" t="s">
        <v>355</v>
      </c>
      <c r="H54" s="312" t="s">
        <v>40</v>
      </c>
      <c r="I54" s="314" t="s">
        <v>41</v>
      </c>
      <c r="J54" s="312" t="s">
        <v>40</v>
      </c>
      <c r="K54" s="315" t="s">
        <v>367</v>
      </c>
      <c r="L54" s="316">
        <v>44467</v>
      </c>
      <c r="M54" s="316">
        <v>44472</v>
      </c>
      <c r="N54" s="317"/>
      <c r="O54" s="317"/>
      <c r="P54" s="318"/>
      <c r="Q54" s="312">
        <v>6</v>
      </c>
      <c r="R54" s="317">
        <v>54.01</v>
      </c>
      <c r="S54" s="312"/>
      <c r="T54" s="317"/>
      <c r="U54" s="312">
        <f t="shared" si="2"/>
        <v>6</v>
      </c>
      <c r="V54" s="318">
        <f t="shared" si="1"/>
        <v>324.06</v>
      </c>
      <c r="W54" s="318"/>
      <c r="X54" s="319"/>
      <c r="Y54" s="127"/>
      <c r="Z54" s="127"/>
      <c r="AA54" s="127"/>
      <c r="AB54" s="127"/>
    </row>
    <row r="55" spans="1:28" ht="15.75" customHeight="1" x14ac:dyDescent="0.2">
      <c r="A55" s="312"/>
      <c r="B55" s="312"/>
      <c r="C55" s="320"/>
      <c r="D55" s="312"/>
      <c r="E55" s="312"/>
      <c r="F55" s="313"/>
      <c r="G55" s="312"/>
      <c r="H55" s="312"/>
      <c r="I55" s="314"/>
      <c r="J55" s="312"/>
      <c r="K55" s="315"/>
      <c r="L55" s="316"/>
      <c r="M55" s="316"/>
      <c r="N55" s="317"/>
      <c r="O55" s="317"/>
      <c r="P55" s="318"/>
      <c r="Q55" s="312"/>
      <c r="R55" s="317"/>
      <c r="S55" s="312"/>
      <c r="T55" s="317"/>
      <c r="U55" s="312"/>
      <c r="V55" s="318">
        <f>SUM(V8:V54)</f>
        <v>6732.6300000000056</v>
      </c>
      <c r="W55" s="318"/>
      <c r="X55" s="319"/>
      <c r="Y55" s="127"/>
      <c r="Z55" s="127"/>
      <c r="AA55" s="127"/>
      <c r="AB55" s="127"/>
    </row>
    <row r="56" spans="1:28" ht="15.75" customHeight="1" x14ac:dyDescent="0.2">
      <c r="A56" s="321"/>
      <c r="B56" s="321"/>
      <c r="C56" s="322"/>
      <c r="D56" s="321"/>
      <c r="E56" s="321"/>
      <c r="F56" s="323"/>
      <c r="G56" s="321"/>
      <c r="H56" s="321"/>
      <c r="I56" s="324"/>
      <c r="J56" s="321"/>
      <c r="K56" s="325"/>
      <c r="L56" s="326"/>
      <c r="M56" s="326"/>
      <c r="N56" s="327"/>
      <c r="O56" s="327"/>
      <c r="P56" s="328"/>
      <c r="Q56" s="321"/>
      <c r="R56" s="327"/>
      <c r="S56" s="321"/>
      <c r="T56" s="327"/>
      <c r="U56" s="321"/>
      <c r="V56" s="321"/>
      <c r="W56" s="321"/>
      <c r="X56" s="321"/>
      <c r="Y56" s="127"/>
      <c r="Z56" s="127"/>
      <c r="AA56" s="127"/>
      <c r="AB56" s="127"/>
    </row>
    <row r="57" spans="1:28" ht="15.75" customHeight="1" x14ac:dyDescent="0.2">
      <c r="A57" s="321"/>
      <c r="B57" s="321"/>
      <c r="C57" s="322"/>
      <c r="D57" s="321"/>
      <c r="E57" s="321"/>
      <c r="F57" s="323"/>
      <c r="G57" s="321"/>
      <c r="H57" s="321"/>
      <c r="I57" s="324"/>
      <c r="J57" s="321"/>
      <c r="K57" s="325"/>
      <c r="L57" s="326"/>
      <c r="M57" s="326"/>
      <c r="N57" s="327"/>
      <c r="O57" s="327"/>
      <c r="P57" s="328"/>
      <c r="Q57" s="321"/>
      <c r="R57" s="327"/>
      <c r="S57" s="321"/>
      <c r="T57" s="327"/>
      <c r="U57" s="321"/>
      <c r="V57" s="328"/>
      <c r="W57" s="328"/>
      <c r="X57" s="329"/>
      <c r="Y57" s="127"/>
      <c r="Z57" s="127"/>
      <c r="AA57" s="127"/>
      <c r="AB57" s="127"/>
    </row>
    <row r="58" spans="1:28" ht="15.75" customHeight="1" x14ac:dyDescent="0.2">
      <c r="A58" s="321"/>
      <c r="B58" s="321"/>
      <c r="C58" s="322"/>
      <c r="D58" s="321"/>
      <c r="E58" s="321"/>
      <c r="F58" s="323"/>
      <c r="G58" s="321"/>
      <c r="H58" s="321"/>
      <c r="I58" s="324"/>
      <c r="J58" s="321"/>
      <c r="K58" s="325"/>
      <c r="L58" s="326"/>
      <c r="M58" s="326"/>
      <c r="N58" s="327"/>
      <c r="O58" s="327"/>
      <c r="P58" s="328"/>
      <c r="Q58" s="321"/>
      <c r="R58" s="327"/>
      <c r="S58" s="321"/>
      <c r="T58" s="327"/>
      <c r="U58" s="321"/>
      <c r="V58" s="328"/>
      <c r="W58" s="328"/>
      <c r="X58" s="329"/>
      <c r="Y58" s="127"/>
      <c r="Z58" s="127"/>
      <c r="AA58" s="127"/>
      <c r="AB58" s="127"/>
    </row>
    <row r="59" spans="1:28" ht="15.75" customHeight="1" x14ac:dyDescent="0.2">
      <c r="A59" s="321"/>
      <c r="B59" s="321"/>
      <c r="C59" s="322"/>
      <c r="D59" s="321"/>
      <c r="E59" s="321"/>
      <c r="F59" s="323"/>
      <c r="G59" s="321"/>
      <c r="H59" s="321"/>
      <c r="I59" s="324"/>
      <c r="J59" s="321"/>
      <c r="K59" s="325"/>
      <c r="L59" s="326"/>
      <c r="M59" s="326"/>
      <c r="N59" s="327"/>
      <c r="O59" s="327"/>
      <c r="P59" s="328"/>
      <c r="Q59" s="321"/>
      <c r="R59" s="327"/>
      <c r="S59" s="321"/>
      <c r="T59" s="327"/>
      <c r="U59" s="321"/>
      <c r="V59" s="328"/>
      <c r="W59" s="328"/>
      <c r="X59" s="329"/>
      <c r="Y59" s="127"/>
      <c r="Z59" s="127"/>
      <c r="AA59" s="127"/>
      <c r="AB59" s="127"/>
    </row>
    <row r="60" spans="1:28" ht="15.75" customHeight="1" x14ac:dyDescent="0.2">
      <c r="A60" s="321"/>
      <c r="B60" s="321"/>
      <c r="C60" s="322"/>
      <c r="D60" s="321"/>
      <c r="E60" s="321"/>
      <c r="F60" s="323"/>
      <c r="G60" s="321"/>
      <c r="H60" s="321"/>
      <c r="I60" s="324"/>
      <c r="J60" s="321"/>
      <c r="K60" s="325"/>
      <c r="L60" s="326"/>
      <c r="M60" s="326"/>
      <c r="N60" s="327"/>
      <c r="O60" s="327"/>
      <c r="P60" s="328"/>
      <c r="Q60" s="321"/>
      <c r="R60" s="327"/>
      <c r="S60" s="321"/>
      <c r="T60" s="327"/>
      <c r="U60" s="321"/>
      <c r="V60" s="328"/>
      <c r="W60" s="328"/>
      <c r="X60" s="329"/>
      <c r="Y60" s="127"/>
      <c r="Z60" s="127"/>
      <c r="AA60" s="127"/>
      <c r="AB60" s="127"/>
    </row>
    <row r="61" spans="1:28" ht="15.75" customHeight="1" x14ac:dyDescent="0.2">
      <c r="A61" s="321"/>
      <c r="B61" s="321"/>
      <c r="C61" s="322"/>
      <c r="D61" s="321"/>
      <c r="E61" s="321"/>
      <c r="F61" s="323"/>
      <c r="G61" s="321"/>
      <c r="H61" s="321"/>
      <c r="I61" s="324"/>
      <c r="J61" s="321"/>
      <c r="K61" s="325"/>
      <c r="L61" s="326"/>
      <c r="M61" s="326"/>
      <c r="N61" s="327"/>
      <c r="O61" s="327"/>
      <c r="P61" s="328"/>
      <c r="Q61" s="321"/>
      <c r="R61" s="327"/>
      <c r="S61" s="321"/>
      <c r="T61" s="327"/>
      <c r="U61" s="321"/>
      <c r="V61" s="328"/>
      <c r="W61" s="328"/>
      <c r="X61" s="329"/>
      <c r="Y61" s="127"/>
      <c r="Z61" s="127"/>
      <c r="AA61" s="127"/>
      <c r="AB61" s="127"/>
    </row>
    <row r="62" spans="1:28" ht="15.75" customHeight="1" x14ac:dyDescent="0.2">
      <c r="A62" s="321"/>
      <c r="B62" s="321"/>
      <c r="C62" s="322"/>
      <c r="D62" s="321"/>
      <c r="E62" s="321"/>
      <c r="F62" s="323"/>
      <c r="G62" s="321"/>
      <c r="H62" s="321"/>
      <c r="I62" s="324"/>
      <c r="J62" s="321"/>
      <c r="K62" s="325"/>
      <c r="L62" s="326"/>
      <c r="M62" s="326"/>
      <c r="N62" s="327"/>
      <c r="O62" s="327"/>
      <c r="P62" s="328"/>
      <c r="Q62" s="321"/>
      <c r="R62" s="327"/>
      <c r="S62" s="321"/>
      <c r="T62" s="327"/>
      <c r="U62" s="321"/>
      <c r="V62" s="328"/>
      <c r="W62" s="328"/>
      <c r="X62" s="329"/>
      <c r="Y62" s="127"/>
      <c r="Z62" s="127"/>
      <c r="AA62" s="127"/>
      <c r="AB62" s="127"/>
    </row>
    <row r="63" spans="1:28" ht="15.75" customHeight="1" x14ac:dyDescent="0.2">
      <c r="A63" s="321"/>
      <c r="B63" s="321"/>
      <c r="C63" s="322"/>
      <c r="D63" s="321"/>
      <c r="E63" s="321"/>
      <c r="F63" s="323"/>
      <c r="G63" s="321"/>
      <c r="H63" s="321"/>
      <c r="I63" s="324"/>
      <c r="J63" s="321"/>
      <c r="K63" s="325"/>
      <c r="L63" s="326"/>
      <c r="M63" s="326"/>
      <c r="N63" s="327"/>
      <c r="O63" s="327"/>
      <c r="P63" s="328"/>
      <c r="Q63" s="321"/>
      <c r="R63" s="327"/>
      <c r="S63" s="321"/>
      <c r="T63" s="327"/>
      <c r="U63" s="321"/>
      <c r="V63" s="328"/>
      <c r="W63" s="328"/>
      <c r="X63" s="329"/>
      <c r="Y63" s="127"/>
      <c r="Z63" s="127"/>
      <c r="AA63" s="127"/>
      <c r="AB63" s="127"/>
    </row>
    <row r="64" spans="1:28" ht="15.75" customHeight="1" x14ac:dyDescent="0.2">
      <c r="A64" s="321"/>
      <c r="B64" s="321"/>
      <c r="C64" s="322"/>
      <c r="D64" s="321"/>
      <c r="E64" s="321"/>
      <c r="F64" s="323"/>
      <c r="G64" s="321"/>
      <c r="H64" s="321"/>
      <c r="I64" s="324"/>
      <c r="J64" s="321"/>
      <c r="K64" s="325"/>
      <c r="L64" s="326"/>
      <c r="M64" s="326"/>
      <c r="N64" s="327"/>
      <c r="O64" s="327"/>
      <c r="P64" s="328"/>
      <c r="Q64" s="321"/>
      <c r="R64" s="327"/>
      <c r="S64" s="321"/>
      <c r="T64" s="327"/>
      <c r="U64" s="321"/>
      <c r="V64" s="328"/>
      <c r="W64" s="328"/>
      <c r="X64" s="329"/>
      <c r="Y64" s="127"/>
      <c r="Z64" s="127"/>
      <c r="AA64" s="127"/>
      <c r="AB64" s="127"/>
    </row>
    <row r="65" spans="1:28" ht="38.25" customHeight="1" x14ac:dyDescent="0.2">
      <c r="A65" s="330"/>
      <c r="B65" s="127"/>
      <c r="C65" s="331"/>
      <c r="G65" s="332"/>
      <c r="H65" s="332"/>
      <c r="I65" s="332"/>
      <c r="J65" s="332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</row>
    <row r="66" spans="1:28" ht="15.75" customHeight="1" x14ac:dyDescent="0.25">
      <c r="A66" s="425" t="s">
        <v>376</v>
      </c>
      <c r="B66" s="396"/>
      <c r="C66" s="396"/>
      <c r="D66" s="396"/>
      <c r="E66" s="396"/>
      <c r="F66" s="396"/>
      <c r="G66" s="396"/>
      <c r="H66" s="396"/>
      <c r="I66" s="396"/>
      <c r="J66" s="396"/>
      <c r="K66" s="396"/>
      <c r="L66" s="394"/>
    </row>
    <row r="67" spans="1:28" ht="15.75" customHeight="1" x14ac:dyDescent="0.2">
      <c r="A67" s="426" t="s">
        <v>377</v>
      </c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80"/>
    </row>
    <row r="68" spans="1:28" ht="15.75" customHeight="1" x14ac:dyDescent="0.2">
      <c r="A68" s="427" t="s">
        <v>378</v>
      </c>
      <c r="B68" s="379"/>
      <c r="C68" s="379"/>
      <c r="D68" s="379"/>
      <c r="E68" s="379"/>
      <c r="F68" s="379"/>
      <c r="G68" s="379"/>
      <c r="H68" s="379"/>
      <c r="I68" s="379"/>
      <c r="J68" s="379"/>
      <c r="K68" s="379"/>
      <c r="L68" s="380"/>
    </row>
    <row r="69" spans="1:28" ht="15.75" customHeight="1" x14ac:dyDescent="0.2">
      <c r="A69" s="427" t="s">
        <v>379</v>
      </c>
      <c r="B69" s="379"/>
      <c r="C69" s="379"/>
      <c r="D69" s="379"/>
      <c r="E69" s="379"/>
      <c r="F69" s="379"/>
      <c r="G69" s="379"/>
      <c r="H69" s="379"/>
      <c r="I69" s="379"/>
      <c r="J69" s="379"/>
      <c r="K69" s="379"/>
      <c r="L69" s="380"/>
    </row>
    <row r="70" spans="1:28" ht="15.75" customHeight="1" x14ac:dyDescent="0.2">
      <c r="A70" s="427" t="s">
        <v>380</v>
      </c>
      <c r="B70" s="379"/>
      <c r="C70" s="379"/>
      <c r="D70" s="379"/>
      <c r="E70" s="379"/>
      <c r="F70" s="379"/>
      <c r="G70" s="379"/>
      <c r="H70" s="379"/>
      <c r="I70" s="379"/>
      <c r="J70" s="379"/>
      <c r="K70" s="379"/>
      <c r="L70" s="380"/>
    </row>
    <row r="71" spans="1:28" ht="15.75" customHeight="1" x14ac:dyDescent="0.2">
      <c r="A71" s="427" t="s">
        <v>381</v>
      </c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80"/>
    </row>
    <row r="72" spans="1:28" ht="15.75" customHeight="1" x14ac:dyDescent="0.2">
      <c r="A72" s="427" t="s">
        <v>382</v>
      </c>
      <c r="B72" s="379"/>
      <c r="C72" s="379"/>
      <c r="D72" s="379"/>
      <c r="E72" s="379"/>
      <c r="F72" s="379"/>
      <c r="G72" s="379"/>
      <c r="H72" s="379"/>
      <c r="I72" s="379"/>
      <c r="J72" s="379"/>
      <c r="K72" s="379"/>
      <c r="L72" s="380"/>
    </row>
    <row r="73" spans="1:28" ht="15.75" customHeight="1" x14ac:dyDescent="0.2">
      <c r="A73" s="427" t="s">
        <v>383</v>
      </c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80"/>
    </row>
    <row r="74" spans="1:28" ht="15.75" customHeight="1" x14ac:dyDescent="0.2">
      <c r="A74" s="427" t="s">
        <v>384</v>
      </c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80"/>
    </row>
    <row r="75" spans="1:28" ht="15.75" customHeight="1" x14ac:dyDescent="0.2">
      <c r="A75" s="427" t="s">
        <v>385</v>
      </c>
      <c r="B75" s="379"/>
      <c r="C75" s="379"/>
      <c r="D75" s="379"/>
      <c r="E75" s="379"/>
      <c r="F75" s="379"/>
      <c r="G75" s="379"/>
      <c r="H75" s="379"/>
      <c r="I75" s="379"/>
      <c r="J75" s="379"/>
      <c r="K75" s="379"/>
      <c r="L75" s="380"/>
    </row>
    <row r="76" spans="1:28" ht="15.75" customHeight="1" x14ac:dyDescent="0.2">
      <c r="A76" s="427" t="s">
        <v>386</v>
      </c>
      <c r="B76" s="379"/>
      <c r="C76" s="379"/>
      <c r="D76" s="379"/>
      <c r="E76" s="379"/>
      <c r="F76" s="379"/>
      <c r="G76" s="379"/>
      <c r="H76" s="379"/>
      <c r="I76" s="379"/>
      <c r="J76" s="379"/>
      <c r="K76" s="379"/>
      <c r="L76" s="380"/>
    </row>
    <row r="77" spans="1:28" ht="15.75" customHeight="1" x14ac:dyDescent="0.2">
      <c r="A77" s="427" t="s">
        <v>387</v>
      </c>
      <c r="B77" s="379"/>
      <c r="C77" s="379"/>
      <c r="D77" s="379"/>
      <c r="E77" s="379"/>
      <c r="F77" s="379"/>
      <c r="G77" s="379"/>
      <c r="H77" s="379"/>
      <c r="I77" s="379"/>
      <c r="J77" s="379"/>
      <c r="K77" s="379"/>
      <c r="L77" s="380"/>
    </row>
    <row r="78" spans="1:28" ht="15.75" customHeight="1" x14ac:dyDescent="0.2">
      <c r="A78" s="427" t="s">
        <v>388</v>
      </c>
      <c r="B78" s="379"/>
      <c r="C78" s="379"/>
      <c r="D78" s="379"/>
      <c r="E78" s="379"/>
      <c r="F78" s="379"/>
      <c r="G78" s="379"/>
      <c r="H78" s="379"/>
      <c r="I78" s="379"/>
      <c r="J78" s="379"/>
      <c r="K78" s="379"/>
      <c r="L78" s="380"/>
    </row>
    <row r="79" spans="1:28" ht="15.75" customHeight="1" x14ac:dyDescent="0.2">
      <c r="A79" s="427" t="s">
        <v>389</v>
      </c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80"/>
    </row>
    <row r="80" spans="1:28" ht="15.75" customHeight="1" x14ac:dyDescent="0.2">
      <c r="A80" s="427" t="s">
        <v>390</v>
      </c>
      <c r="B80" s="379"/>
      <c r="C80" s="379"/>
      <c r="D80" s="379"/>
      <c r="E80" s="379"/>
      <c r="F80" s="379"/>
      <c r="G80" s="379"/>
      <c r="H80" s="379"/>
      <c r="I80" s="379"/>
      <c r="J80" s="379"/>
      <c r="K80" s="379"/>
      <c r="L80" s="380"/>
    </row>
    <row r="81" spans="1:12" ht="15.75" customHeight="1" x14ac:dyDescent="0.2">
      <c r="A81" s="427" t="s">
        <v>391</v>
      </c>
      <c r="B81" s="379"/>
      <c r="C81" s="379"/>
      <c r="D81" s="379"/>
      <c r="E81" s="379"/>
      <c r="F81" s="379"/>
      <c r="G81" s="379"/>
      <c r="H81" s="379"/>
      <c r="I81" s="379"/>
      <c r="J81" s="379"/>
      <c r="K81" s="379"/>
      <c r="L81" s="380"/>
    </row>
    <row r="82" spans="1:12" ht="15.75" customHeight="1" x14ac:dyDescent="0.2">
      <c r="A82" s="427" t="s">
        <v>392</v>
      </c>
      <c r="B82" s="379"/>
      <c r="C82" s="379"/>
      <c r="D82" s="379"/>
      <c r="E82" s="379"/>
      <c r="F82" s="379"/>
      <c r="G82" s="379"/>
      <c r="H82" s="379"/>
      <c r="I82" s="379"/>
      <c r="J82" s="379"/>
      <c r="K82" s="379"/>
      <c r="L82" s="380"/>
    </row>
    <row r="83" spans="1:12" ht="15.75" customHeight="1" x14ac:dyDescent="0.2">
      <c r="A83" s="427" t="s">
        <v>393</v>
      </c>
      <c r="B83" s="379"/>
      <c r="C83" s="379"/>
      <c r="D83" s="379"/>
      <c r="E83" s="379"/>
      <c r="F83" s="379"/>
      <c r="G83" s="379"/>
      <c r="H83" s="379"/>
      <c r="I83" s="379"/>
      <c r="J83" s="379"/>
      <c r="K83" s="379"/>
      <c r="L83" s="380"/>
    </row>
    <row r="84" spans="1:12" ht="15.75" customHeight="1" x14ac:dyDescent="0.2">
      <c r="A84" s="427" t="s">
        <v>394</v>
      </c>
      <c r="B84" s="379"/>
      <c r="C84" s="379"/>
      <c r="D84" s="379"/>
      <c r="E84" s="379"/>
      <c r="F84" s="379"/>
      <c r="G84" s="379"/>
      <c r="H84" s="379"/>
      <c r="I84" s="379"/>
      <c r="J84" s="379"/>
      <c r="K84" s="379"/>
      <c r="L84" s="380"/>
    </row>
    <row r="85" spans="1:12" ht="15.75" customHeight="1" x14ac:dyDescent="0.2">
      <c r="A85" s="427" t="s">
        <v>395</v>
      </c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80"/>
    </row>
    <row r="86" spans="1:12" ht="15.75" customHeight="1" x14ac:dyDescent="0.2">
      <c r="A86" s="427" t="s">
        <v>396</v>
      </c>
      <c r="B86" s="379"/>
      <c r="C86" s="379"/>
      <c r="D86" s="379"/>
      <c r="E86" s="379"/>
      <c r="F86" s="379"/>
      <c r="G86" s="379"/>
      <c r="H86" s="379"/>
      <c r="I86" s="379"/>
      <c r="J86" s="379"/>
      <c r="K86" s="379"/>
      <c r="L86" s="380"/>
    </row>
    <row r="87" spans="1:12" ht="15.75" customHeight="1" x14ac:dyDescent="0.2">
      <c r="A87" s="427" t="s">
        <v>397</v>
      </c>
      <c r="B87" s="379"/>
      <c r="C87" s="379"/>
      <c r="D87" s="379"/>
      <c r="E87" s="379"/>
      <c r="F87" s="379"/>
      <c r="G87" s="379"/>
      <c r="H87" s="379"/>
      <c r="I87" s="379"/>
      <c r="J87" s="379"/>
      <c r="K87" s="379"/>
      <c r="L87" s="380"/>
    </row>
    <row r="88" spans="1:12" ht="15.75" customHeight="1" x14ac:dyDescent="0.2">
      <c r="A88" s="427" t="s">
        <v>398</v>
      </c>
      <c r="B88" s="379"/>
      <c r="C88" s="379"/>
      <c r="D88" s="379"/>
      <c r="E88" s="379"/>
      <c r="F88" s="379"/>
      <c r="G88" s="379"/>
      <c r="H88" s="379"/>
      <c r="I88" s="379"/>
      <c r="J88" s="379"/>
      <c r="K88" s="379"/>
      <c r="L88" s="380"/>
    </row>
    <row r="89" spans="1:12" ht="15.75" customHeight="1" x14ac:dyDescent="0.2">
      <c r="A89" s="427" t="s">
        <v>399</v>
      </c>
      <c r="B89" s="379"/>
      <c r="C89" s="379"/>
      <c r="D89" s="379"/>
      <c r="E89" s="379"/>
      <c r="F89" s="379"/>
      <c r="G89" s="379"/>
      <c r="H89" s="379"/>
      <c r="I89" s="379"/>
      <c r="J89" s="379"/>
      <c r="K89" s="379"/>
      <c r="L89" s="380"/>
    </row>
    <row r="90" spans="1:12" ht="15.75" customHeight="1" x14ac:dyDescent="0.2">
      <c r="A90" s="427" t="s">
        <v>400</v>
      </c>
      <c r="B90" s="379"/>
      <c r="C90" s="379"/>
      <c r="D90" s="379"/>
      <c r="E90" s="379"/>
      <c r="F90" s="379"/>
      <c r="G90" s="379"/>
      <c r="H90" s="379"/>
      <c r="I90" s="379"/>
      <c r="J90" s="379"/>
      <c r="K90" s="379"/>
      <c r="L90" s="380"/>
    </row>
    <row r="91" spans="1:12" ht="15.75" customHeight="1" x14ac:dyDescent="0.2">
      <c r="A91" s="427" t="s">
        <v>401</v>
      </c>
      <c r="B91" s="379"/>
      <c r="C91" s="379"/>
      <c r="D91" s="379"/>
      <c r="E91" s="379"/>
      <c r="F91" s="379"/>
      <c r="G91" s="379"/>
      <c r="H91" s="379"/>
      <c r="I91" s="379"/>
      <c r="J91" s="379"/>
      <c r="K91" s="379"/>
      <c r="L91" s="380"/>
    </row>
    <row r="92" spans="1:12" ht="15.75" customHeight="1" x14ac:dyDescent="0.2">
      <c r="A92" s="427" t="s">
        <v>402</v>
      </c>
      <c r="B92" s="379"/>
      <c r="C92" s="379"/>
      <c r="D92" s="379"/>
      <c r="E92" s="379"/>
      <c r="F92" s="379"/>
      <c r="G92" s="379"/>
      <c r="H92" s="379"/>
      <c r="I92" s="379"/>
      <c r="J92" s="379"/>
      <c r="K92" s="379"/>
      <c r="L92" s="380"/>
    </row>
    <row r="93" spans="1:12" ht="15.75" customHeight="1" x14ac:dyDescent="0.2"/>
    <row r="94" spans="1:12" ht="15.75" customHeight="1" x14ac:dyDescent="0.2"/>
    <row r="95" spans="1:12" ht="15.75" customHeight="1" x14ac:dyDescent="0.2"/>
    <row r="96" spans="1:1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8">
    <mergeCell ref="W5:W7"/>
    <mergeCell ref="X5:X7"/>
    <mergeCell ref="N6:N7"/>
    <mergeCell ref="O6:O7"/>
    <mergeCell ref="P6:P7"/>
    <mergeCell ref="Q6:R6"/>
    <mergeCell ref="S6:T6"/>
    <mergeCell ref="U6:U7"/>
    <mergeCell ref="V6:V7"/>
    <mergeCell ref="N5:P5"/>
    <mergeCell ref="Q5:V5"/>
    <mergeCell ref="A5:B5"/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A1:A3"/>
    <mergeCell ref="B1:X1"/>
    <mergeCell ref="B2:X2"/>
    <mergeCell ref="B3:X3"/>
    <mergeCell ref="A4:B4"/>
    <mergeCell ref="C4:X4"/>
    <mergeCell ref="A91:L91"/>
    <mergeCell ref="A92:L92"/>
    <mergeCell ref="A78:L78"/>
    <mergeCell ref="A79:L79"/>
    <mergeCell ref="A80:L80"/>
    <mergeCell ref="A81:L81"/>
    <mergeCell ref="A82:L82"/>
    <mergeCell ref="A83:L83"/>
    <mergeCell ref="A84:L84"/>
    <mergeCell ref="A86:L86"/>
    <mergeCell ref="A87:L87"/>
    <mergeCell ref="A88:L88"/>
    <mergeCell ref="A89:L89"/>
    <mergeCell ref="A90:L90"/>
    <mergeCell ref="A67:L67"/>
    <mergeCell ref="A68:L68"/>
    <mergeCell ref="A69:L69"/>
    <mergeCell ref="A70:L70"/>
    <mergeCell ref="A85:L85"/>
    <mergeCell ref="A71:L71"/>
    <mergeCell ref="A72:L72"/>
    <mergeCell ref="A73:L73"/>
    <mergeCell ref="A74:L74"/>
    <mergeCell ref="A75:L75"/>
    <mergeCell ref="A76:L76"/>
    <mergeCell ref="A77:L77"/>
    <mergeCell ref="F6:F7"/>
    <mergeCell ref="G6:G7"/>
    <mergeCell ref="H6:I6"/>
    <mergeCell ref="J6:K6"/>
    <mergeCell ref="A66:L66"/>
  </mergeCells>
  <dataValidations count="1">
    <dataValidation type="list" allowBlank="1" sqref="G8:G64" xr:uid="{00000000-0002-0000-0900-000000000000}">
      <formula1>"SERVIÇO,CURSO,EVENTO,REUNIÃO,OUTROS"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1000"/>
  <sheetViews>
    <sheetView workbookViewId="0"/>
  </sheetViews>
  <sheetFormatPr defaultColWidth="14.42578125" defaultRowHeight="15" customHeight="1" x14ac:dyDescent="0.2"/>
  <cols>
    <col min="1" max="1" width="26.140625" customWidth="1"/>
    <col min="2" max="2" width="25.42578125" customWidth="1"/>
    <col min="3" max="3" width="49.5703125" customWidth="1"/>
    <col min="4" max="4" width="12.85546875" customWidth="1"/>
    <col min="5" max="5" width="109" customWidth="1"/>
    <col min="6" max="6" width="30.140625" customWidth="1"/>
    <col min="7" max="7" width="31.85546875" customWidth="1"/>
    <col min="8" max="10" width="15" customWidth="1"/>
    <col min="11" max="11" width="63.28515625" customWidth="1"/>
    <col min="12" max="12" width="16" customWidth="1"/>
    <col min="13" max="13" width="15" customWidth="1"/>
    <col min="14" max="14" width="9.42578125" customWidth="1"/>
    <col min="15" max="15" width="9.7109375" customWidth="1"/>
    <col min="16" max="16" width="17.5703125" customWidth="1"/>
    <col min="17" max="17" width="19" customWidth="1"/>
    <col min="18" max="18" width="18" customWidth="1"/>
    <col min="19" max="19" width="17.7109375" customWidth="1"/>
    <col min="20" max="20" width="16.85546875" customWidth="1"/>
    <col min="21" max="21" width="15" customWidth="1"/>
    <col min="22" max="22" width="19.7109375" customWidth="1"/>
    <col min="23" max="23" width="20" customWidth="1"/>
    <col min="24" max="24" width="62.140625" customWidth="1"/>
    <col min="25" max="28" width="15" customWidth="1"/>
  </cols>
  <sheetData>
    <row r="1" spans="1:28" ht="21" customHeight="1" x14ac:dyDescent="0.35">
      <c r="A1" s="428"/>
      <c r="B1" s="430" t="s">
        <v>322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80"/>
      <c r="Y1" s="307"/>
      <c r="Z1" s="307"/>
      <c r="AA1" s="307"/>
      <c r="AB1" s="307"/>
    </row>
    <row r="2" spans="1:28" ht="21" customHeight="1" x14ac:dyDescent="0.35">
      <c r="A2" s="429"/>
      <c r="B2" s="430" t="s">
        <v>323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80"/>
      <c r="Y2" s="307"/>
      <c r="Z2" s="307"/>
      <c r="AA2" s="307"/>
      <c r="AB2" s="307"/>
    </row>
    <row r="3" spans="1:28" ht="21" customHeight="1" x14ac:dyDescent="0.35">
      <c r="A3" s="429"/>
      <c r="B3" s="430" t="s">
        <v>324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80"/>
      <c r="Y3" s="308"/>
      <c r="Z3" s="308"/>
      <c r="AA3" s="309"/>
      <c r="AB3" s="309"/>
    </row>
    <row r="4" spans="1:28" x14ac:dyDescent="0.25">
      <c r="A4" s="431" t="s">
        <v>325</v>
      </c>
      <c r="B4" s="375"/>
      <c r="C4" s="432" t="s">
        <v>326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80"/>
      <c r="Y4" s="127"/>
      <c r="Z4" s="127"/>
      <c r="AA4" s="309"/>
      <c r="AB4" s="309"/>
    </row>
    <row r="5" spans="1:28" ht="15.75" customHeight="1" x14ac:dyDescent="0.2">
      <c r="A5" s="423" t="s">
        <v>3</v>
      </c>
      <c r="B5" s="380"/>
      <c r="C5" s="423" t="s">
        <v>4</v>
      </c>
      <c r="D5" s="379"/>
      <c r="E5" s="380"/>
      <c r="F5" s="423" t="s">
        <v>5</v>
      </c>
      <c r="G5" s="379"/>
      <c r="H5" s="379"/>
      <c r="I5" s="379"/>
      <c r="J5" s="379"/>
      <c r="K5" s="379"/>
      <c r="L5" s="379"/>
      <c r="M5" s="380"/>
      <c r="N5" s="423" t="s">
        <v>6</v>
      </c>
      <c r="O5" s="379"/>
      <c r="P5" s="380"/>
      <c r="Q5" s="423" t="s">
        <v>7</v>
      </c>
      <c r="R5" s="379"/>
      <c r="S5" s="379"/>
      <c r="T5" s="379"/>
      <c r="U5" s="379"/>
      <c r="V5" s="380"/>
      <c r="W5" s="422" t="s">
        <v>327</v>
      </c>
      <c r="X5" s="422" t="s">
        <v>328</v>
      </c>
      <c r="Y5" s="127"/>
      <c r="Z5" s="127"/>
      <c r="AA5" s="127"/>
      <c r="AB5" s="127"/>
    </row>
    <row r="6" spans="1:28" ht="15.75" customHeight="1" x14ac:dyDescent="0.2">
      <c r="A6" s="422" t="s">
        <v>329</v>
      </c>
      <c r="B6" s="422" t="s">
        <v>330</v>
      </c>
      <c r="C6" s="422" t="s">
        <v>331</v>
      </c>
      <c r="D6" s="422" t="s">
        <v>332</v>
      </c>
      <c r="E6" s="422" t="s">
        <v>333</v>
      </c>
      <c r="F6" s="422" t="s">
        <v>334</v>
      </c>
      <c r="G6" s="422" t="s">
        <v>335</v>
      </c>
      <c r="H6" s="423" t="s">
        <v>336</v>
      </c>
      <c r="I6" s="380"/>
      <c r="J6" s="424" t="s">
        <v>337</v>
      </c>
      <c r="K6" s="380"/>
      <c r="L6" s="422" t="s">
        <v>338</v>
      </c>
      <c r="M6" s="422" t="s">
        <v>339</v>
      </c>
      <c r="N6" s="433" t="s">
        <v>340</v>
      </c>
      <c r="O6" s="433" t="s">
        <v>341</v>
      </c>
      <c r="P6" s="433" t="s">
        <v>342</v>
      </c>
      <c r="Q6" s="424" t="s">
        <v>24</v>
      </c>
      <c r="R6" s="380"/>
      <c r="S6" s="424" t="s">
        <v>25</v>
      </c>
      <c r="T6" s="380"/>
      <c r="U6" s="422" t="s">
        <v>343</v>
      </c>
      <c r="V6" s="433" t="s">
        <v>344</v>
      </c>
      <c r="W6" s="367"/>
      <c r="X6" s="367"/>
      <c r="Y6" s="127"/>
      <c r="Z6" s="127"/>
      <c r="AA6" s="127"/>
      <c r="AB6" s="127"/>
    </row>
    <row r="7" spans="1:28" ht="30" customHeight="1" x14ac:dyDescent="0.2">
      <c r="A7" s="406"/>
      <c r="B7" s="406"/>
      <c r="C7" s="406"/>
      <c r="D7" s="406"/>
      <c r="E7" s="406"/>
      <c r="F7" s="406"/>
      <c r="G7" s="406"/>
      <c r="H7" s="310" t="s">
        <v>345</v>
      </c>
      <c r="I7" s="310" t="s">
        <v>346</v>
      </c>
      <c r="J7" s="310" t="s">
        <v>347</v>
      </c>
      <c r="K7" s="311" t="s">
        <v>348</v>
      </c>
      <c r="L7" s="406"/>
      <c r="M7" s="406"/>
      <c r="N7" s="406"/>
      <c r="O7" s="406"/>
      <c r="P7" s="406"/>
      <c r="Q7" s="310" t="s">
        <v>349</v>
      </c>
      <c r="R7" s="311" t="s">
        <v>350</v>
      </c>
      <c r="S7" s="310" t="s">
        <v>351</v>
      </c>
      <c r="T7" s="311" t="s">
        <v>352</v>
      </c>
      <c r="U7" s="406"/>
      <c r="V7" s="406"/>
      <c r="W7" s="406"/>
      <c r="X7" s="406"/>
      <c r="Y7" s="127"/>
      <c r="Z7" s="127"/>
      <c r="AA7" s="127"/>
      <c r="AB7" s="127"/>
    </row>
    <row r="8" spans="1:28" ht="12.75" customHeight="1" x14ac:dyDescent="0.2">
      <c r="A8" s="333">
        <v>550100</v>
      </c>
      <c r="B8" s="334">
        <v>550101</v>
      </c>
      <c r="C8" s="335" t="s">
        <v>171</v>
      </c>
      <c r="D8" s="336" t="s">
        <v>111</v>
      </c>
      <c r="E8" s="337" t="s">
        <v>200</v>
      </c>
      <c r="F8" s="338" t="s">
        <v>39</v>
      </c>
      <c r="G8" s="339" t="s">
        <v>403</v>
      </c>
      <c r="H8" s="340" t="s">
        <v>40</v>
      </c>
      <c r="I8" s="341" t="s">
        <v>41</v>
      </c>
      <c r="J8" s="342" t="s">
        <v>40</v>
      </c>
      <c r="K8" s="343" t="s">
        <v>404</v>
      </c>
      <c r="L8" s="344">
        <v>44524</v>
      </c>
      <c r="M8" s="345">
        <v>44527</v>
      </c>
      <c r="N8" s="317"/>
      <c r="O8" s="317"/>
      <c r="P8" s="318"/>
      <c r="Q8" s="339">
        <v>4</v>
      </c>
      <c r="R8" s="346">
        <v>54.01</v>
      </c>
      <c r="S8" s="339">
        <v>0</v>
      </c>
      <c r="T8" s="346">
        <v>0</v>
      </c>
      <c r="U8" s="312">
        <f t="shared" ref="U8:U76" si="0">Q8+S8</f>
        <v>4</v>
      </c>
      <c r="V8" s="318">
        <f t="shared" ref="V8:V76" si="1">Q8*R8+S8*T8</f>
        <v>216.04</v>
      </c>
      <c r="W8" s="318">
        <f t="shared" ref="W8:W76" si="2">V8</f>
        <v>216.04</v>
      </c>
      <c r="X8" s="319"/>
      <c r="Y8" s="127"/>
      <c r="Z8" s="127"/>
      <c r="AA8" s="127"/>
      <c r="AB8" s="127"/>
    </row>
    <row r="9" spans="1:28" ht="12.75" customHeight="1" x14ac:dyDescent="0.2">
      <c r="A9" s="341">
        <v>550100</v>
      </c>
      <c r="B9" s="342">
        <v>550101</v>
      </c>
      <c r="C9" s="347" t="s">
        <v>230</v>
      </c>
      <c r="D9" s="338" t="s">
        <v>231</v>
      </c>
      <c r="E9" s="348" t="s">
        <v>232</v>
      </c>
      <c r="F9" s="338" t="s">
        <v>39</v>
      </c>
      <c r="G9" s="339" t="s">
        <v>403</v>
      </c>
      <c r="H9" s="340" t="s">
        <v>40</v>
      </c>
      <c r="I9" s="341" t="s">
        <v>41</v>
      </c>
      <c r="J9" s="342" t="s">
        <v>40</v>
      </c>
      <c r="K9" s="349" t="s">
        <v>404</v>
      </c>
      <c r="L9" s="344">
        <v>44524</v>
      </c>
      <c r="M9" s="345">
        <v>44527</v>
      </c>
      <c r="N9" s="317"/>
      <c r="O9" s="317"/>
      <c r="P9" s="318"/>
      <c r="Q9" s="339">
        <v>4</v>
      </c>
      <c r="R9" s="346">
        <v>95.97</v>
      </c>
      <c r="S9" s="339">
        <v>0</v>
      </c>
      <c r="T9" s="346">
        <v>0</v>
      </c>
      <c r="U9" s="312">
        <f t="shared" si="0"/>
        <v>4</v>
      </c>
      <c r="V9" s="318">
        <f t="shared" si="1"/>
        <v>383.88</v>
      </c>
      <c r="W9" s="318">
        <f t="shared" si="2"/>
        <v>383.88</v>
      </c>
      <c r="X9" s="319"/>
      <c r="Y9" s="127"/>
      <c r="Z9" s="127"/>
      <c r="AA9" s="127"/>
      <c r="AB9" s="127"/>
    </row>
    <row r="10" spans="1:28" ht="12.75" customHeight="1" x14ac:dyDescent="0.2">
      <c r="A10" s="341">
        <v>550100</v>
      </c>
      <c r="B10" s="342">
        <v>550101</v>
      </c>
      <c r="C10" s="347" t="s">
        <v>230</v>
      </c>
      <c r="D10" s="338" t="s">
        <v>231</v>
      </c>
      <c r="E10" s="348" t="s">
        <v>232</v>
      </c>
      <c r="F10" s="338" t="s">
        <v>39</v>
      </c>
      <c r="G10" s="339" t="s">
        <v>403</v>
      </c>
      <c r="H10" s="340" t="s">
        <v>40</v>
      </c>
      <c r="I10" s="341" t="s">
        <v>41</v>
      </c>
      <c r="J10" s="342" t="s">
        <v>40</v>
      </c>
      <c r="K10" s="350" t="s">
        <v>361</v>
      </c>
      <c r="L10" s="345">
        <v>44482</v>
      </c>
      <c r="M10" s="345">
        <v>44483</v>
      </c>
      <c r="N10" s="317"/>
      <c r="O10" s="317"/>
      <c r="P10" s="318"/>
      <c r="Q10" s="339">
        <v>1</v>
      </c>
      <c r="R10" s="346">
        <v>95.97</v>
      </c>
      <c r="S10" s="339">
        <v>1</v>
      </c>
      <c r="T10" s="346">
        <v>28.78</v>
      </c>
      <c r="U10" s="312">
        <f t="shared" si="0"/>
        <v>2</v>
      </c>
      <c r="V10" s="318">
        <f t="shared" si="1"/>
        <v>124.75</v>
      </c>
      <c r="W10" s="318">
        <f t="shared" si="2"/>
        <v>124.75</v>
      </c>
      <c r="X10" s="319"/>
      <c r="Y10" s="127"/>
      <c r="Z10" s="127"/>
      <c r="AA10" s="127"/>
      <c r="AB10" s="127"/>
    </row>
    <row r="11" spans="1:28" ht="12.75" customHeight="1" x14ac:dyDescent="0.2">
      <c r="A11" s="341">
        <v>550100</v>
      </c>
      <c r="B11" s="342">
        <v>550101</v>
      </c>
      <c r="C11" s="347" t="s">
        <v>230</v>
      </c>
      <c r="D11" s="338" t="s">
        <v>231</v>
      </c>
      <c r="E11" s="348" t="s">
        <v>232</v>
      </c>
      <c r="F11" s="338" t="s">
        <v>39</v>
      </c>
      <c r="G11" s="339" t="s">
        <v>403</v>
      </c>
      <c r="H11" s="340" t="s">
        <v>40</v>
      </c>
      <c r="I11" s="341" t="s">
        <v>41</v>
      </c>
      <c r="J11" s="342" t="s">
        <v>40</v>
      </c>
      <c r="K11" s="350" t="s">
        <v>405</v>
      </c>
      <c r="L11" s="345">
        <v>44504</v>
      </c>
      <c r="M11" s="345">
        <v>44505</v>
      </c>
      <c r="N11" s="317"/>
      <c r="O11" s="317"/>
      <c r="P11" s="318"/>
      <c r="Q11" s="339">
        <v>1</v>
      </c>
      <c r="R11" s="346">
        <v>95.97</v>
      </c>
      <c r="S11" s="339">
        <v>1</v>
      </c>
      <c r="T11" s="346">
        <v>28.78</v>
      </c>
      <c r="U11" s="312">
        <f t="shared" si="0"/>
        <v>2</v>
      </c>
      <c r="V11" s="318">
        <f t="shared" si="1"/>
        <v>124.75</v>
      </c>
      <c r="W11" s="318">
        <f t="shared" si="2"/>
        <v>124.75</v>
      </c>
      <c r="X11" s="319"/>
      <c r="Y11" s="127"/>
      <c r="Z11" s="127"/>
      <c r="AA11" s="127"/>
      <c r="AB11" s="127"/>
    </row>
    <row r="12" spans="1:28" ht="12.75" customHeight="1" x14ac:dyDescent="0.2">
      <c r="A12" s="341">
        <v>550100</v>
      </c>
      <c r="B12" s="342">
        <v>550101</v>
      </c>
      <c r="C12" s="347" t="s">
        <v>230</v>
      </c>
      <c r="D12" s="338" t="s">
        <v>231</v>
      </c>
      <c r="E12" s="348" t="s">
        <v>232</v>
      </c>
      <c r="F12" s="338" t="s">
        <v>39</v>
      </c>
      <c r="G12" s="339" t="s">
        <v>403</v>
      </c>
      <c r="H12" s="340" t="s">
        <v>40</v>
      </c>
      <c r="I12" s="341" t="s">
        <v>41</v>
      </c>
      <c r="J12" s="342" t="s">
        <v>40</v>
      </c>
      <c r="K12" s="350" t="s">
        <v>406</v>
      </c>
      <c r="L12" s="345">
        <v>44518</v>
      </c>
      <c r="M12" s="345">
        <v>44520</v>
      </c>
      <c r="N12" s="317"/>
      <c r="O12" s="317"/>
      <c r="P12" s="318"/>
      <c r="Q12" s="339">
        <v>3</v>
      </c>
      <c r="R12" s="346">
        <v>95.97</v>
      </c>
      <c r="S12" s="339">
        <v>0</v>
      </c>
      <c r="T12" s="346">
        <v>0</v>
      </c>
      <c r="U12" s="312">
        <f t="shared" si="0"/>
        <v>3</v>
      </c>
      <c r="V12" s="318">
        <f t="shared" si="1"/>
        <v>287.90999999999997</v>
      </c>
      <c r="W12" s="318">
        <f t="shared" si="2"/>
        <v>287.90999999999997</v>
      </c>
      <c r="X12" s="319"/>
      <c r="Y12" s="127"/>
      <c r="Z12" s="127"/>
      <c r="AA12" s="127"/>
      <c r="AB12" s="127"/>
    </row>
    <row r="13" spans="1:28" ht="12.75" customHeight="1" x14ac:dyDescent="0.2">
      <c r="A13" s="341">
        <v>550100</v>
      </c>
      <c r="B13" s="342">
        <v>550101</v>
      </c>
      <c r="C13" s="347" t="s">
        <v>230</v>
      </c>
      <c r="D13" s="338" t="s">
        <v>231</v>
      </c>
      <c r="E13" s="348" t="s">
        <v>232</v>
      </c>
      <c r="F13" s="338" t="s">
        <v>39</v>
      </c>
      <c r="G13" s="339" t="s">
        <v>403</v>
      </c>
      <c r="H13" s="340" t="s">
        <v>40</v>
      </c>
      <c r="I13" s="341" t="s">
        <v>41</v>
      </c>
      <c r="J13" s="342" t="s">
        <v>40</v>
      </c>
      <c r="K13" s="350" t="s">
        <v>407</v>
      </c>
      <c r="L13" s="345">
        <v>44489</v>
      </c>
      <c r="M13" s="345">
        <v>44491</v>
      </c>
      <c r="N13" s="317"/>
      <c r="O13" s="317"/>
      <c r="P13" s="318"/>
      <c r="Q13" s="339">
        <v>2</v>
      </c>
      <c r="R13" s="346">
        <v>95.97</v>
      </c>
      <c r="S13" s="339">
        <v>1</v>
      </c>
      <c r="T13" s="346">
        <v>28.78</v>
      </c>
      <c r="U13" s="312">
        <f t="shared" si="0"/>
        <v>3</v>
      </c>
      <c r="V13" s="318">
        <f t="shared" si="1"/>
        <v>220.72</v>
      </c>
      <c r="W13" s="318">
        <f t="shared" si="2"/>
        <v>220.72</v>
      </c>
      <c r="X13" s="319"/>
      <c r="Y13" s="127"/>
      <c r="Z13" s="127"/>
      <c r="AA13" s="127"/>
      <c r="AB13" s="127"/>
    </row>
    <row r="14" spans="1:28" ht="12.75" customHeight="1" x14ac:dyDescent="0.2">
      <c r="A14" s="341">
        <v>550100</v>
      </c>
      <c r="B14" s="342">
        <v>550101</v>
      </c>
      <c r="C14" s="347" t="s">
        <v>230</v>
      </c>
      <c r="D14" s="338" t="s">
        <v>231</v>
      </c>
      <c r="E14" s="348" t="s">
        <v>232</v>
      </c>
      <c r="F14" s="338" t="s">
        <v>39</v>
      </c>
      <c r="G14" s="339" t="s">
        <v>403</v>
      </c>
      <c r="H14" s="340" t="s">
        <v>40</v>
      </c>
      <c r="I14" s="341" t="s">
        <v>41</v>
      </c>
      <c r="J14" s="342" t="s">
        <v>40</v>
      </c>
      <c r="K14" s="350" t="s">
        <v>408</v>
      </c>
      <c r="L14" s="345">
        <v>44510</v>
      </c>
      <c r="M14" s="345">
        <v>44513</v>
      </c>
      <c r="N14" s="317"/>
      <c r="O14" s="317"/>
      <c r="P14" s="318"/>
      <c r="Q14" s="351">
        <v>3</v>
      </c>
      <c r="R14" s="352">
        <v>95.97</v>
      </c>
      <c r="S14" s="351">
        <v>0</v>
      </c>
      <c r="T14" s="352">
        <v>0</v>
      </c>
      <c r="U14" s="353">
        <f t="shared" si="0"/>
        <v>3</v>
      </c>
      <c r="V14" s="354">
        <f t="shared" si="1"/>
        <v>287.90999999999997</v>
      </c>
      <c r="W14" s="354">
        <f t="shared" si="2"/>
        <v>287.90999999999997</v>
      </c>
      <c r="X14" s="355" t="s">
        <v>409</v>
      </c>
      <c r="Y14" s="127"/>
      <c r="Z14" s="127"/>
      <c r="AA14" s="127"/>
      <c r="AB14" s="127"/>
    </row>
    <row r="15" spans="1:28" ht="12.75" customHeight="1" x14ac:dyDescent="0.2">
      <c r="A15" s="341">
        <v>550100</v>
      </c>
      <c r="B15" s="342">
        <v>550101</v>
      </c>
      <c r="C15" s="347" t="s">
        <v>239</v>
      </c>
      <c r="D15" s="356">
        <v>4295498</v>
      </c>
      <c r="E15" s="357" t="s">
        <v>241</v>
      </c>
      <c r="F15" s="358" t="s">
        <v>56</v>
      </c>
      <c r="G15" s="333" t="s">
        <v>56</v>
      </c>
      <c r="H15" s="340" t="s">
        <v>40</v>
      </c>
      <c r="I15" s="341" t="s">
        <v>41</v>
      </c>
      <c r="J15" s="342" t="s">
        <v>40</v>
      </c>
      <c r="K15" s="350" t="s">
        <v>41</v>
      </c>
      <c r="L15" s="345">
        <v>44492</v>
      </c>
      <c r="M15" s="345">
        <v>44492</v>
      </c>
      <c r="N15" s="317"/>
      <c r="O15" s="317"/>
      <c r="P15" s="318"/>
      <c r="Q15" s="339">
        <v>0</v>
      </c>
      <c r="R15" s="346">
        <v>0</v>
      </c>
      <c r="S15" s="339">
        <v>1</v>
      </c>
      <c r="T15" s="346">
        <v>17.52</v>
      </c>
      <c r="U15" s="312">
        <f t="shared" si="0"/>
        <v>1</v>
      </c>
      <c r="V15" s="318">
        <f t="shared" si="1"/>
        <v>17.52</v>
      </c>
      <c r="W15" s="318">
        <f t="shared" si="2"/>
        <v>17.52</v>
      </c>
      <c r="X15" s="319"/>
      <c r="Y15" s="127"/>
      <c r="Z15" s="127"/>
      <c r="AA15" s="127"/>
      <c r="AB15" s="127"/>
    </row>
    <row r="16" spans="1:28" ht="12.75" customHeight="1" x14ac:dyDescent="0.2">
      <c r="A16" s="341">
        <v>550100</v>
      </c>
      <c r="B16" s="342">
        <v>550101</v>
      </c>
      <c r="C16" s="347" t="s">
        <v>410</v>
      </c>
      <c r="D16" s="359" t="s">
        <v>411</v>
      </c>
      <c r="E16" s="360" t="s">
        <v>412</v>
      </c>
      <c r="F16" s="358" t="s">
        <v>56</v>
      </c>
      <c r="G16" s="333" t="s">
        <v>56</v>
      </c>
      <c r="H16" s="340" t="s">
        <v>40</v>
      </c>
      <c r="I16" s="341" t="s">
        <v>41</v>
      </c>
      <c r="J16" s="342" t="s">
        <v>40</v>
      </c>
      <c r="K16" s="350" t="s">
        <v>41</v>
      </c>
      <c r="L16" s="345">
        <v>44492</v>
      </c>
      <c r="M16" s="345">
        <v>44492</v>
      </c>
      <c r="N16" s="317"/>
      <c r="O16" s="317"/>
      <c r="P16" s="318"/>
      <c r="Q16" s="339">
        <v>0</v>
      </c>
      <c r="R16" s="346">
        <v>0</v>
      </c>
      <c r="S16" s="339">
        <v>1</v>
      </c>
      <c r="T16" s="346">
        <v>17.52</v>
      </c>
      <c r="U16" s="312">
        <f t="shared" si="0"/>
        <v>1</v>
      </c>
      <c r="V16" s="318">
        <f t="shared" si="1"/>
        <v>17.52</v>
      </c>
      <c r="W16" s="318">
        <f t="shared" si="2"/>
        <v>17.52</v>
      </c>
      <c r="X16" s="319"/>
      <c r="Y16" s="127"/>
      <c r="Z16" s="127"/>
      <c r="AA16" s="127"/>
      <c r="AB16" s="127"/>
    </row>
    <row r="17" spans="1:28" ht="12.75" customHeight="1" x14ac:dyDescent="0.2">
      <c r="A17" s="341">
        <v>550100</v>
      </c>
      <c r="B17" s="342">
        <v>550101</v>
      </c>
      <c r="C17" s="347" t="s">
        <v>52</v>
      </c>
      <c r="D17" s="360" t="s">
        <v>201</v>
      </c>
      <c r="E17" s="360" t="s">
        <v>54</v>
      </c>
      <c r="F17" s="358" t="s">
        <v>56</v>
      </c>
      <c r="G17" s="333" t="s">
        <v>56</v>
      </c>
      <c r="H17" s="340" t="s">
        <v>40</v>
      </c>
      <c r="I17" s="341" t="s">
        <v>41</v>
      </c>
      <c r="J17" s="342" t="s">
        <v>40</v>
      </c>
      <c r="K17" s="350" t="s">
        <v>41</v>
      </c>
      <c r="L17" s="345">
        <v>44471</v>
      </c>
      <c r="M17" s="345">
        <v>44471</v>
      </c>
      <c r="N17" s="317"/>
      <c r="O17" s="317"/>
      <c r="P17" s="318"/>
      <c r="Q17" s="339">
        <v>1</v>
      </c>
      <c r="R17" s="346">
        <v>54.01</v>
      </c>
      <c r="S17" s="339">
        <v>0</v>
      </c>
      <c r="T17" s="346">
        <v>0</v>
      </c>
      <c r="U17" s="312">
        <f t="shared" si="0"/>
        <v>1</v>
      </c>
      <c r="V17" s="318">
        <f t="shared" si="1"/>
        <v>54.01</v>
      </c>
      <c r="W17" s="318">
        <f t="shared" si="2"/>
        <v>54.01</v>
      </c>
      <c r="X17" s="319"/>
      <c r="Y17" s="127"/>
      <c r="Z17" s="127"/>
      <c r="AA17" s="127"/>
      <c r="AB17" s="127"/>
    </row>
    <row r="18" spans="1:28" ht="12.75" customHeight="1" x14ac:dyDescent="0.2">
      <c r="A18" s="341">
        <v>550100</v>
      </c>
      <c r="B18" s="342">
        <v>550101</v>
      </c>
      <c r="C18" s="347" t="s">
        <v>52</v>
      </c>
      <c r="D18" s="360" t="s">
        <v>201</v>
      </c>
      <c r="E18" s="360" t="s">
        <v>54</v>
      </c>
      <c r="F18" s="358" t="s">
        <v>56</v>
      </c>
      <c r="G18" s="333" t="s">
        <v>56</v>
      </c>
      <c r="H18" s="340" t="s">
        <v>40</v>
      </c>
      <c r="I18" s="341" t="s">
        <v>41</v>
      </c>
      <c r="J18" s="342" t="s">
        <v>40</v>
      </c>
      <c r="K18" s="350" t="s">
        <v>41</v>
      </c>
      <c r="L18" s="345">
        <v>44478</v>
      </c>
      <c r="M18" s="345">
        <v>44478</v>
      </c>
      <c r="N18" s="317"/>
      <c r="O18" s="317"/>
      <c r="P18" s="318"/>
      <c r="Q18" s="339">
        <v>1</v>
      </c>
      <c r="R18" s="346">
        <v>54.01</v>
      </c>
      <c r="S18" s="339">
        <v>0</v>
      </c>
      <c r="T18" s="346">
        <v>0</v>
      </c>
      <c r="U18" s="312">
        <f t="shared" si="0"/>
        <v>1</v>
      </c>
      <c r="V18" s="318">
        <f t="shared" si="1"/>
        <v>54.01</v>
      </c>
      <c r="W18" s="318">
        <f t="shared" si="2"/>
        <v>54.01</v>
      </c>
      <c r="X18" s="319"/>
      <c r="Y18" s="127"/>
      <c r="Z18" s="127"/>
      <c r="AA18" s="127"/>
      <c r="AB18" s="127"/>
    </row>
    <row r="19" spans="1:28" ht="12.75" customHeight="1" x14ac:dyDescent="0.2">
      <c r="A19" s="341">
        <v>550100</v>
      </c>
      <c r="B19" s="342">
        <v>550101</v>
      </c>
      <c r="C19" s="347" t="s">
        <v>52</v>
      </c>
      <c r="D19" s="360" t="s">
        <v>201</v>
      </c>
      <c r="E19" s="360" t="s">
        <v>54</v>
      </c>
      <c r="F19" s="358" t="s">
        <v>56</v>
      </c>
      <c r="G19" s="333" t="s">
        <v>56</v>
      </c>
      <c r="H19" s="340" t="s">
        <v>40</v>
      </c>
      <c r="I19" s="341" t="s">
        <v>41</v>
      </c>
      <c r="J19" s="342" t="s">
        <v>40</v>
      </c>
      <c r="K19" s="350" t="s">
        <v>41</v>
      </c>
      <c r="L19" s="345">
        <v>44499</v>
      </c>
      <c r="M19" s="345">
        <v>44499</v>
      </c>
      <c r="N19" s="317"/>
      <c r="O19" s="317"/>
      <c r="P19" s="318"/>
      <c r="Q19" s="339">
        <v>1</v>
      </c>
      <c r="R19" s="346">
        <v>54.01</v>
      </c>
      <c r="S19" s="339">
        <v>0</v>
      </c>
      <c r="T19" s="346">
        <v>0</v>
      </c>
      <c r="U19" s="312">
        <f t="shared" si="0"/>
        <v>1</v>
      </c>
      <c r="V19" s="318">
        <f t="shared" si="1"/>
        <v>54.01</v>
      </c>
      <c r="W19" s="318">
        <f t="shared" si="2"/>
        <v>54.01</v>
      </c>
      <c r="X19" s="319"/>
      <c r="Y19" s="127"/>
      <c r="Z19" s="127"/>
      <c r="AA19" s="127"/>
      <c r="AB19" s="127"/>
    </row>
    <row r="20" spans="1:28" ht="12.75" customHeight="1" x14ac:dyDescent="0.2">
      <c r="A20" s="341">
        <v>550100</v>
      </c>
      <c r="B20" s="342">
        <v>550101</v>
      </c>
      <c r="C20" s="347" t="s">
        <v>52</v>
      </c>
      <c r="D20" s="360" t="s">
        <v>201</v>
      </c>
      <c r="E20" s="360" t="s">
        <v>54</v>
      </c>
      <c r="F20" s="358" t="s">
        <v>56</v>
      </c>
      <c r="G20" s="333" t="s">
        <v>56</v>
      </c>
      <c r="H20" s="340" t="s">
        <v>40</v>
      </c>
      <c r="I20" s="341" t="s">
        <v>41</v>
      </c>
      <c r="J20" s="342" t="s">
        <v>40</v>
      </c>
      <c r="K20" s="350" t="s">
        <v>41</v>
      </c>
      <c r="L20" s="345">
        <v>44485</v>
      </c>
      <c r="M20" s="345">
        <v>44485</v>
      </c>
      <c r="N20" s="317"/>
      <c r="O20" s="317"/>
      <c r="P20" s="318"/>
      <c r="Q20" s="339">
        <v>1</v>
      </c>
      <c r="R20" s="346">
        <v>54.01</v>
      </c>
      <c r="S20" s="339">
        <v>0</v>
      </c>
      <c r="T20" s="346">
        <v>0</v>
      </c>
      <c r="U20" s="312">
        <f t="shared" si="0"/>
        <v>1</v>
      </c>
      <c r="V20" s="318">
        <f t="shared" si="1"/>
        <v>54.01</v>
      </c>
      <c r="W20" s="318">
        <f t="shared" si="2"/>
        <v>54.01</v>
      </c>
      <c r="X20" s="319"/>
      <c r="Y20" s="127"/>
      <c r="Z20" s="127"/>
      <c r="AA20" s="127"/>
      <c r="AB20" s="127"/>
    </row>
    <row r="21" spans="1:28" ht="12.75" customHeight="1" x14ac:dyDescent="0.2">
      <c r="A21" s="341">
        <v>550100</v>
      </c>
      <c r="B21" s="342">
        <v>550101</v>
      </c>
      <c r="C21" s="347" t="s">
        <v>52</v>
      </c>
      <c r="D21" s="360" t="s">
        <v>201</v>
      </c>
      <c r="E21" s="360" t="s">
        <v>54</v>
      </c>
      <c r="F21" s="358" t="s">
        <v>56</v>
      </c>
      <c r="G21" s="333" t="s">
        <v>56</v>
      </c>
      <c r="H21" s="340" t="s">
        <v>40</v>
      </c>
      <c r="I21" s="341" t="s">
        <v>41</v>
      </c>
      <c r="J21" s="342" t="s">
        <v>40</v>
      </c>
      <c r="K21" s="350" t="s">
        <v>41</v>
      </c>
      <c r="L21" s="345">
        <v>44492</v>
      </c>
      <c r="M21" s="345">
        <v>44492</v>
      </c>
      <c r="N21" s="317"/>
      <c r="O21" s="317"/>
      <c r="P21" s="318"/>
      <c r="Q21" s="339">
        <v>1</v>
      </c>
      <c r="R21" s="346">
        <v>54.01</v>
      </c>
      <c r="S21" s="339">
        <v>0</v>
      </c>
      <c r="T21" s="346">
        <v>0</v>
      </c>
      <c r="U21" s="312">
        <f t="shared" si="0"/>
        <v>1</v>
      </c>
      <c r="V21" s="318">
        <f t="shared" si="1"/>
        <v>54.01</v>
      </c>
      <c r="W21" s="318">
        <f t="shared" si="2"/>
        <v>54.01</v>
      </c>
      <c r="X21" s="319"/>
      <c r="Y21" s="127"/>
      <c r="Z21" s="127"/>
      <c r="AA21" s="127"/>
      <c r="AB21" s="127"/>
    </row>
    <row r="22" spans="1:28" ht="12.75" customHeight="1" x14ac:dyDescent="0.2">
      <c r="A22" s="341">
        <v>550100</v>
      </c>
      <c r="B22" s="342">
        <v>550101</v>
      </c>
      <c r="C22" s="347" t="s">
        <v>121</v>
      </c>
      <c r="D22" s="339" t="s">
        <v>122</v>
      </c>
      <c r="E22" s="360" t="s">
        <v>413</v>
      </c>
      <c r="F22" s="338" t="s">
        <v>39</v>
      </c>
      <c r="G22" s="339" t="s">
        <v>403</v>
      </c>
      <c r="H22" s="340" t="s">
        <v>40</v>
      </c>
      <c r="I22" s="341" t="s">
        <v>41</v>
      </c>
      <c r="J22" s="342" t="s">
        <v>40</v>
      </c>
      <c r="K22" s="349" t="s">
        <v>404</v>
      </c>
      <c r="L22" s="344">
        <v>44524</v>
      </c>
      <c r="M22" s="345">
        <v>44527</v>
      </c>
      <c r="N22" s="317"/>
      <c r="O22" s="317"/>
      <c r="P22" s="318"/>
      <c r="Q22" s="339">
        <v>4</v>
      </c>
      <c r="R22" s="346">
        <v>54.01</v>
      </c>
      <c r="S22" s="339">
        <v>0</v>
      </c>
      <c r="T22" s="346">
        <v>0</v>
      </c>
      <c r="U22" s="312">
        <f t="shared" si="0"/>
        <v>4</v>
      </c>
      <c r="V22" s="318">
        <f t="shared" si="1"/>
        <v>216.04</v>
      </c>
      <c r="W22" s="318">
        <f t="shared" si="2"/>
        <v>216.04</v>
      </c>
      <c r="X22" s="319"/>
      <c r="Y22" s="127"/>
      <c r="Z22" s="127"/>
      <c r="AA22" s="127"/>
      <c r="AB22" s="127"/>
    </row>
    <row r="23" spans="1:28" ht="12.75" customHeight="1" x14ac:dyDescent="0.2">
      <c r="A23" s="341">
        <v>550100</v>
      </c>
      <c r="B23" s="342">
        <v>550101</v>
      </c>
      <c r="C23" s="347" t="s">
        <v>121</v>
      </c>
      <c r="D23" s="339" t="s">
        <v>122</v>
      </c>
      <c r="E23" s="360" t="s">
        <v>413</v>
      </c>
      <c r="F23" s="338" t="s">
        <v>39</v>
      </c>
      <c r="G23" s="339" t="s">
        <v>403</v>
      </c>
      <c r="H23" s="340" t="s">
        <v>40</v>
      </c>
      <c r="I23" s="341" t="s">
        <v>41</v>
      </c>
      <c r="J23" s="342" t="s">
        <v>40</v>
      </c>
      <c r="K23" s="350" t="s">
        <v>406</v>
      </c>
      <c r="L23" s="345">
        <v>44518</v>
      </c>
      <c r="M23" s="345">
        <v>44520</v>
      </c>
      <c r="N23" s="317"/>
      <c r="O23" s="317"/>
      <c r="P23" s="318"/>
      <c r="Q23" s="339">
        <v>3</v>
      </c>
      <c r="R23" s="346">
        <v>54.01</v>
      </c>
      <c r="S23" s="339">
        <v>0</v>
      </c>
      <c r="T23" s="346">
        <v>0</v>
      </c>
      <c r="U23" s="312">
        <f t="shared" si="0"/>
        <v>3</v>
      </c>
      <c r="V23" s="318">
        <f t="shared" si="1"/>
        <v>162.03</v>
      </c>
      <c r="W23" s="318">
        <f t="shared" si="2"/>
        <v>162.03</v>
      </c>
      <c r="X23" s="319"/>
      <c r="Y23" s="127"/>
      <c r="Z23" s="127"/>
      <c r="AA23" s="127"/>
      <c r="AB23" s="127"/>
    </row>
    <row r="24" spans="1:28" ht="12.75" customHeight="1" x14ac:dyDescent="0.2">
      <c r="A24" s="341">
        <v>550100</v>
      </c>
      <c r="B24" s="342">
        <v>550101</v>
      </c>
      <c r="C24" s="347" t="s">
        <v>121</v>
      </c>
      <c r="D24" s="339" t="s">
        <v>122</v>
      </c>
      <c r="E24" s="360" t="s">
        <v>413</v>
      </c>
      <c r="F24" s="338" t="s">
        <v>39</v>
      </c>
      <c r="G24" s="339" t="s">
        <v>403</v>
      </c>
      <c r="H24" s="340" t="s">
        <v>40</v>
      </c>
      <c r="I24" s="341" t="s">
        <v>41</v>
      </c>
      <c r="J24" s="342" t="s">
        <v>40</v>
      </c>
      <c r="K24" s="350" t="s">
        <v>408</v>
      </c>
      <c r="L24" s="345">
        <v>44510</v>
      </c>
      <c r="M24" s="345">
        <v>44513</v>
      </c>
      <c r="N24" s="317"/>
      <c r="O24" s="317"/>
      <c r="P24" s="318"/>
      <c r="Q24" s="339">
        <v>4</v>
      </c>
      <c r="R24" s="346">
        <v>54.01</v>
      </c>
      <c r="S24" s="339">
        <v>0</v>
      </c>
      <c r="T24" s="346">
        <v>0</v>
      </c>
      <c r="U24" s="312">
        <f t="shared" si="0"/>
        <v>4</v>
      </c>
      <c r="V24" s="318">
        <f t="shared" si="1"/>
        <v>216.04</v>
      </c>
      <c r="W24" s="318">
        <f t="shared" si="2"/>
        <v>216.04</v>
      </c>
      <c r="X24" s="319"/>
      <c r="Y24" s="127"/>
      <c r="Z24" s="127"/>
      <c r="AA24" s="127"/>
      <c r="AB24" s="127"/>
    </row>
    <row r="25" spans="1:28" ht="12.75" customHeight="1" x14ac:dyDescent="0.2">
      <c r="A25" s="341">
        <v>550100</v>
      </c>
      <c r="B25" s="342">
        <v>550101</v>
      </c>
      <c r="C25" s="347" t="s">
        <v>121</v>
      </c>
      <c r="D25" s="339" t="s">
        <v>122</v>
      </c>
      <c r="E25" s="360" t="s">
        <v>413</v>
      </c>
      <c r="F25" s="338" t="s">
        <v>39</v>
      </c>
      <c r="G25" s="339" t="s">
        <v>403</v>
      </c>
      <c r="H25" s="340" t="s">
        <v>40</v>
      </c>
      <c r="I25" s="341" t="s">
        <v>41</v>
      </c>
      <c r="J25" s="342" t="s">
        <v>40</v>
      </c>
      <c r="K25" s="350" t="s">
        <v>414</v>
      </c>
      <c r="L25" s="345">
        <v>44503</v>
      </c>
      <c r="M25" s="345">
        <v>44506</v>
      </c>
      <c r="N25" s="317"/>
      <c r="O25" s="317"/>
      <c r="P25" s="318"/>
      <c r="Q25" s="339">
        <v>4</v>
      </c>
      <c r="R25" s="346">
        <v>54.01</v>
      </c>
      <c r="S25" s="339">
        <v>0</v>
      </c>
      <c r="T25" s="346">
        <v>0</v>
      </c>
      <c r="U25" s="312">
        <f t="shared" si="0"/>
        <v>4</v>
      </c>
      <c r="V25" s="318">
        <f t="shared" si="1"/>
        <v>216.04</v>
      </c>
      <c r="W25" s="318">
        <f t="shared" si="2"/>
        <v>216.04</v>
      </c>
      <c r="X25" s="319"/>
      <c r="Y25" s="127"/>
      <c r="Z25" s="127"/>
      <c r="AA25" s="127"/>
      <c r="AB25" s="127"/>
    </row>
    <row r="26" spans="1:28" ht="12.75" customHeight="1" x14ac:dyDescent="0.2">
      <c r="A26" s="341">
        <v>550100</v>
      </c>
      <c r="B26" s="342">
        <v>550101</v>
      </c>
      <c r="C26" s="347" t="s">
        <v>121</v>
      </c>
      <c r="D26" s="339" t="s">
        <v>122</v>
      </c>
      <c r="E26" s="360" t="s">
        <v>413</v>
      </c>
      <c r="F26" s="338" t="s">
        <v>39</v>
      </c>
      <c r="G26" s="339" t="s">
        <v>403</v>
      </c>
      <c r="H26" s="340" t="s">
        <v>40</v>
      </c>
      <c r="I26" s="341" t="s">
        <v>41</v>
      </c>
      <c r="J26" s="342" t="s">
        <v>40</v>
      </c>
      <c r="K26" s="350" t="s">
        <v>407</v>
      </c>
      <c r="L26" s="345">
        <v>44489</v>
      </c>
      <c r="M26" s="345">
        <v>44522</v>
      </c>
      <c r="N26" s="317"/>
      <c r="O26" s="317"/>
      <c r="P26" s="318"/>
      <c r="Q26" s="339">
        <v>0</v>
      </c>
      <c r="R26" s="346">
        <v>0</v>
      </c>
      <c r="S26" s="339">
        <v>1</v>
      </c>
      <c r="T26" s="346">
        <v>17.52</v>
      </c>
      <c r="U26" s="312">
        <f t="shared" si="0"/>
        <v>1</v>
      </c>
      <c r="V26" s="318">
        <f t="shared" si="1"/>
        <v>17.52</v>
      </c>
      <c r="W26" s="318">
        <f t="shared" si="2"/>
        <v>17.52</v>
      </c>
      <c r="X26" s="355" t="s">
        <v>415</v>
      </c>
      <c r="Y26" s="127"/>
      <c r="Z26" s="127"/>
      <c r="AA26" s="127"/>
      <c r="AB26" s="127"/>
    </row>
    <row r="27" spans="1:28" ht="12.75" customHeight="1" x14ac:dyDescent="0.2">
      <c r="A27" s="341">
        <v>550100</v>
      </c>
      <c r="B27" s="342">
        <v>550101</v>
      </c>
      <c r="C27" s="347" t="s">
        <v>121</v>
      </c>
      <c r="D27" s="339" t="s">
        <v>122</v>
      </c>
      <c r="E27" s="360" t="s">
        <v>413</v>
      </c>
      <c r="F27" s="338" t="s">
        <v>39</v>
      </c>
      <c r="G27" s="339" t="s">
        <v>403</v>
      </c>
      <c r="H27" s="340" t="s">
        <v>40</v>
      </c>
      <c r="I27" s="341" t="s">
        <v>41</v>
      </c>
      <c r="J27" s="342" t="s">
        <v>40</v>
      </c>
      <c r="K27" s="350" t="s">
        <v>416</v>
      </c>
      <c r="L27" s="345">
        <v>44496</v>
      </c>
      <c r="M27" s="345">
        <v>44497</v>
      </c>
      <c r="N27" s="317"/>
      <c r="O27" s="317"/>
      <c r="P27" s="318"/>
      <c r="Q27" s="339">
        <v>1</v>
      </c>
      <c r="R27" s="346">
        <v>54.01</v>
      </c>
      <c r="S27" s="339">
        <v>1</v>
      </c>
      <c r="T27" s="346">
        <v>17.52</v>
      </c>
      <c r="U27" s="312">
        <f t="shared" si="0"/>
        <v>2</v>
      </c>
      <c r="V27" s="318">
        <f t="shared" si="1"/>
        <v>71.53</v>
      </c>
      <c r="W27" s="318">
        <f t="shared" si="2"/>
        <v>71.53</v>
      </c>
      <c r="X27" s="319"/>
      <c r="Y27" s="127"/>
      <c r="Z27" s="127"/>
      <c r="AA27" s="127"/>
      <c r="AB27" s="127"/>
    </row>
    <row r="28" spans="1:28" ht="12.75" customHeight="1" x14ac:dyDescent="0.2">
      <c r="A28" s="341">
        <v>550100</v>
      </c>
      <c r="B28" s="342">
        <v>550101</v>
      </c>
      <c r="C28" s="347" t="s">
        <v>157</v>
      </c>
      <c r="D28" s="348" t="s">
        <v>128</v>
      </c>
      <c r="E28" s="348" t="s">
        <v>129</v>
      </c>
      <c r="F28" s="338" t="s">
        <v>39</v>
      </c>
      <c r="G28" s="339" t="s">
        <v>403</v>
      </c>
      <c r="H28" s="340" t="s">
        <v>40</v>
      </c>
      <c r="I28" s="341" t="s">
        <v>41</v>
      </c>
      <c r="J28" s="342" t="s">
        <v>40</v>
      </c>
      <c r="K28" s="349" t="s">
        <v>404</v>
      </c>
      <c r="L28" s="344">
        <v>44524</v>
      </c>
      <c r="M28" s="345">
        <v>44527</v>
      </c>
      <c r="N28" s="317"/>
      <c r="O28" s="317"/>
      <c r="P28" s="318"/>
      <c r="Q28" s="339">
        <v>4</v>
      </c>
      <c r="R28" s="346">
        <v>54.01</v>
      </c>
      <c r="S28" s="339">
        <v>0</v>
      </c>
      <c r="T28" s="346">
        <v>0</v>
      </c>
      <c r="U28" s="312">
        <f t="shared" si="0"/>
        <v>4</v>
      </c>
      <c r="V28" s="318">
        <f t="shared" si="1"/>
        <v>216.04</v>
      </c>
      <c r="W28" s="318">
        <f t="shared" si="2"/>
        <v>216.04</v>
      </c>
      <c r="X28" s="319"/>
      <c r="Y28" s="127"/>
      <c r="Z28" s="127"/>
      <c r="AA28" s="127"/>
      <c r="AB28" s="127"/>
    </row>
    <row r="29" spans="1:28" ht="12.75" customHeight="1" x14ac:dyDescent="0.2">
      <c r="A29" s="341">
        <v>550100</v>
      </c>
      <c r="B29" s="342">
        <v>550101</v>
      </c>
      <c r="C29" s="347" t="s">
        <v>157</v>
      </c>
      <c r="D29" s="348" t="s">
        <v>128</v>
      </c>
      <c r="E29" s="348" t="s">
        <v>129</v>
      </c>
      <c r="F29" s="338" t="s">
        <v>39</v>
      </c>
      <c r="G29" s="339" t="s">
        <v>403</v>
      </c>
      <c r="H29" s="340" t="s">
        <v>40</v>
      </c>
      <c r="I29" s="341" t="s">
        <v>41</v>
      </c>
      <c r="J29" s="342" t="s">
        <v>40</v>
      </c>
      <c r="K29" s="350" t="s">
        <v>406</v>
      </c>
      <c r="L29" s="345">
        <v>44518</v>
      </c>
      <c r="M29" s="345">
        <v>44520</v>
      </c>
      <c r="N29" s="317"/>
      <c r="O29" s="317"/>
      <c r="P29" s="318"/>
      <c r="Q29" s="339">
        <v>3</v>
      </c>
      <c r="R29" s="346">
        <v>54.01</v>
      </c>
      <c r="S29" s="339">
        <v>0</v>
      </c>
      <c r="T29" s="346">
        <v>0</v>
      </c>
      <c r="U29" s="312">
        <f t="shared" si="0"/>
        <v>3</v>
      </c>
      <c r="V29" s="318">
        <f t="shared" si="1"/>
        <v>162.03</v>
      </c>
      <c r="W29" s="318">
        <f t="shared" si="2"/>
        <v>162.03</v>
      </c>
      <c r="X29" s="319"/>
      <c r="Y29" s="127"/>
      <c r="Z29" s="127"/>
      <c r="AA29" s="127"/>
      <c r="AB29" s="127"/>
    </row>
    <row r="30" spans="1:28" ht="12.75" customHeight="1" x14ac:dyDescent="0.2">
      <c r="A30" s="341">
        <v>550100</v>
      </c>
      <c r="B30" s="342">
        <v>550101</v>
      </c>
      <c r="C30" s="347" t="s">
        <v>157</v>
      </c>
      <c r="D30" s="348" t="s">
        <v>128</v>
      </c>
      <c r="E30" s="348" t="s">
        <v>129</v>
      </c>
      <c r="F30" s="338" t="s">
        <v>39</v>
      </c>
      <c r="G30" s="339" t="s">
        <v>403</v>
      </c>
      <c r="H30" s="340" t="s">
        <v>40</v>
      </c>
      <c r="I30" s="341" t="s">
        <v>41</v>
      </c>
      <c r="J30" s="342" t="s">
        <v>40</v>
      </c>
      <c r="K30" s="350" t="s">
        <v>417</v>
      </c>
      <c r="L30" s="345">
        <v>44510</v>
      </c>
      <c r="M30" s="345">
        <v>44513</v>
      </c>
      <c r="N30" s="317"/>
      <c r="O30" s="317"/>
      <c r="P30" s="318"/>
      <c r="Q30" s="339">
        <v>4</v>
      </c>
      <c r="R30" s="346">
        <v>54.01</v>
      </c>
      <c r="S30" s="339">
        <v>0</v>
      </c>
      <c r="T30" s="346">
        <v>0</v>
      </c>
      <c r="U30" s="312">
        <f t="shared" si="0"/>
        <v>4</v>
      </c>
      <c r="V30" s="318">
        <f t="shared" si="1"/>
        <v>216.04</v>
      </c>
      <c r="W30" s="318">
        <f t="shared" si="2"/>
        <v>216.04</v>
      </c>
      <c r="X30" s="319"/>
      <c r="Y30" s="127"/>
      <c r="Z30" s="127"/>
      <c r="AA30" s="127"/>
      <c r="AB30" s="127"/>
    </row>
    <row r="31" spans="1:28" ht="12.75" customHeight="1" x14ac:dyDescent="0.2">
      <c r="A31" s="341">
        <v>550100</v>
      </c>
      <c r="B31" s="342">
        <v>550101</v>
      </c>
      <c r="C31" s="347" t="s">
        <v>157</v>
      </c>
      <c r="D31" s="348" t="s">
        <v>128</v>
      </c>
      <c r="E31" s="348" t="s">
        <v>129</v>
      </c>
      <c r="F31" s="338" t="s">
        <v>39</v>
      </c>
      <c r="G31" s="339" t="s">
        <v>403</v>
      </c>
      <c r="H31" s="340" t="s">
        <v>40</v>
      </c>
      <c r="I31" s="341" t="s">
        <v>41</v>
      </c>
      <c r="J31" s="342" t="s">
        <v>40</v>
      </c>
      <c r="K31" s="350" t="s">
        <v>407</v>
      </c>
      <c r="L31" s="345">
        <v>44489</v>
      </c>
      <c r="M31" s="345">
        <v>44491</v>
      </c>
      <c r="N31" s="317"/>
      <c r="O31" s="317"/>
      <c r="P31" s="318"/>
      <c r="Q31" s="339">
        <v>0</v>
      </c>
      <c r="R31" s="346">
        <v>0</v>
      </c>
      <c r="S31" s="339">
        <v>1</v>
      </c>
      <c r="T31" s="346">
        <v>17.52</v>
      </c>
      <c r="U31" s="312">
        <f t="shared" si="0"/>
        <v>1</v>
      </c>
      <c r="V31" s="318">
        <f t="shared" si="1"/>
        <v>17.52</v>
      </c>
      <c r="W31" s="318">
        <f t="shared" si="2"/>
        <v>17.52</v>
      </c>
      <c r="X31" s="355" t="s">
        <v>415</v>
      </c>
      <c r="Y31" s="127"/>
      <c r="Z31" s="127"/>
      <c r="AA31" s="127"/>
      <c r="AB31" s="127"/>
    </row>
    <row r="32" spans="1:28" ht="12.75" customHeight="1" x14ac:dyDescent="0.2">
      <c r="A32" s="341">
        <v>550100</v>
      </c>
      <c r="B32" s="342">
        <v>550101</v>
      </c>
      <c r="C32" s="347" t="s">
        <v>157</v>
      </c>
      <c r="D32" s="348" t="s">
        <v>128</v>
      </c>
      <c r="E32" s="348" t="s">
        <v>129</v>
      </c>
      <c r="F32" s="338" t="s">
        <v>39</v>
      </c>
      <c r="G32" s="339" t="s">
        <v>403</v>
      </c>
      <c r="H32" s="340" t="s">
        <v>40</v>
      </c>
      <c r="I32" s="341" t="s">
        <v>41</v>
      </c>
      <c r="J32" s="342" t="s">
        <v>40</v>
      </c>
      <c r="K32" s="350" t="s">
        <v>414</v>
      </c>
      <c r="L32" s="345">
        <v>44503</v>
      </c>
      <c r="M32" s="345">
        <v>44506</v>
      </c>
      <c r="N32" s="317"/>
      <c r="O32" s="317"/>
      <c r="P32" s="318"/>
      <c r="Q32" s="339">
        <v>4</v>
      </c>
      <c r="R32" s="346">
        <v>54.01</v>
      </c>
      <c r="S32" s="339">
        <v>0</v>
      </c>
      <c r="T32" s="346">
        <v>0</v>
      </c>
      <c r="U32" s="312">
        <f t="shared" si="0"/>
        <v>4</v>
      </c>
      <c r="V32" s="318">
        <f t="shared" si="1"/>
        <v>216.04</v>
      </c>
      <c r="W32" s="318">
        <f t="shared" si="2"/>
        <v>216.04</v>
      </c>
      <c r="X32" s="319"/>
      <c r="Y32" s="127"/>
      <c r="Z32" s="127"/>
      <c r="AA32" s="127"/>
      <c r="AB32" s="127"/>
    </row>
    <row r="33" spans="1:28" ht="12.75" customHeight="1" x14ac:dyDescent="0.2">
      <c r="A33" s="341">
        <v>550100</v>
      </c>
      <c r="B33" s="342">
        <v>550101</v>
      </c>
      <c r="C33" s="347" t="s">
        <v>157</v>
      </c>
      <c r="D33" s="348" t="s">
        <v>128</v>
      </c>
      <c r="E33" s="348" t="s">
        <v>129</v>
      </c>
      <c r="F33" s="338" t="s">
        <v>39</v>
      </c>
      <c r="G33" s="339" t="s">
        <v>403</v>
      </c>
      <c r="H33" s="340" t="s">
        <v>40</v>
      </c>
      <c r="I33" s="341" t="s">
        <v>41</v>
      </c>
      <c r="J33" s="342" t="s">
        <v>40</v>
      </c>
      <c r="K33" s="350" t="s">
        <v>416</v>
      </c>
      <c r="L33" s="345">
        <v>44496</v>
      </c>
      <c r="M33" s="345">
        <v>44497</v>
      </c>
      <c r="N33" s="317"/>
      <c r="O33" s="317"/>
      <c r="P33" s="318"/>
      <c r="Q33" s="339">
        <v>1</v>
      </c>
      <c r="R33" s="346">
        <v>54.01</v>
      </c>
      <c r="S33" s="339">
        <v>1</v>
      </c>
      <c r="T33" s="346">
        <v>17.52</v>
      </c>
      <c r="U33" s="312">
        <f t="shared" si="0"/>
        <v>2</v>
      </c>
      <c r="V33" s="318">
        <f t="shared" si="1"/>
        <v>71.53</v>
      </c>
      <c r="W33" s="318">
        <f t="shared" si="2"/>
        <v>71.53</v>
      </c>
      <c r="X33" s="319"/>
      <c r="Y33" s="127"/>
      <c r="Z33" s="127"/>
      <c r="AA33" s="127"/>
      <c r="AB33" s="127"/>
    </row>
    <row r="34" spans="1:28" ht="12.75" customHeight="1" x14ac:dyDescent="0.2">
      <c r="A34" s="341">
        <v>550100</v>
      </c>
      <c r="B34" s="342">
        <v>550101</v>
      </c>
      <c r="C34" s="347" t="s">
        <v>62</v>
      </c>
      <c r="D34" s="348" t="s">
        <v>131</v>
      </c>
      <c r="E34" s="348" t="s">
        <v>297</v>
      </c>
      <c r="F34" s="338" t="s">
        <v>39</v>
      </c>
      <c r="G34" s="339" t="s">
        <v>403</v>
      </c>
      <c r="H34" s="340" t="s">
        <v>40</v>
      </c>
      <c r="I34" s="341" t="s">
        <v>41</v>
      </c>
      <c r="J34" s="342" t="s">
        <v>40</v>
      </c>
      <c r="K34" s="350" t="s">
        <v>407</v>
      </c>
      <c r="L34" s="345">
        <v>44489</v>
      </c>
      <c r="M34" s="345">
        <v>44491</v>
      </c>
      <c r="N34" s="317"/>
      <c r="O34" s="317"/>
      <c r="P34" s="318"/>
      <c r="Q34" s="339">
        <v>2</v>
      </c>
      <c r="R34" s="346">
        <v>54.01</v>
      </c>
      <c r="S34" s="339">
        <v>1</v>
      </c>
      <c r="T34" s="346">
        <v>17.52</v>
      </c>
      <c r="U34" s="312">
        <f t="shared" si="0"/>
        <v>3</v>
      </c>
      <c r="V34" s="318">
        <f t="shared" si="1"/>
        <v>125.53999999999999</v>
      </c>
      <c r="W34" s="318">
        <f t="shared" si="2"/>
        <v>125.53999999999999</v>
      </c>
      <c r="X34" s="319"/>
      <c r="Y34" s="127"/>
      <c r="Z34" s="127"/>
      <c r="AA34" s="127"/>
      <c r="AB34" s="127"/>
    </row>
    <row r="35" spans="1:28" ht="12.75" customHeight="1" x14ac:dyDescent="0.2">
      <c r="A35" s="341">
        <v>550100</v>
      </c>
      <c r="B35" s="342">
        <v>550101</v>
      </c>
      <c r="C35" s="347" t="s">
        <v>62</v>
      </c>
      <c r="D35" s="348" t="s">
        <v>131</v>
      </c>
      <c r="E35" s="348" t="s">
        <v>297</v>
      </c>
      <c r="F35" s="338" t="s">
        <v>39</v>
      </c>
      <c r="G35" s="339" t="s">
        <v>403</v>
      </c>
      <c r="H35" s="341" t="s">
        <v>40</v>
      </c>
      <c r="I35" s="342" t="s">
        <v>41</v>
      </c>
      <c r="J35" s="342" t="s">
        <v>40</v>
      </c>
      <c r="K35" s="350" t="s">
        <v>414</v>
      </c>
      <c r="L35" s="345">
        <v>44503</v>
      </c>
      <c r="M35" s="345">
        <v>44506</v>
      </c>
      <c r="N35" s="317"/>
      <c r="O35" s="317"/>
      <c r="P35" s="318"/>
      <c r="Q35" s="339">
        <v>4</v>
      </c>
      <c r="R35" s="346">
        <v>54.01</v>
      </c>
      <c r="S35" s="339">
        <v>0</v>
      </c>
      <c r="T35" s="346">
        <v>0</v>
      </c>
      <c r="U35" s="312">
        <f t="shared" si="0"/>
        <v>4</v>
      </c>
      <c r="V35" s="318">
        <f t="shared" si="1"/>
        <v>216.04</v>
      </c>
      <c r="W35" s="318">
        <f t="shared" si="2"/>
        <v>216.04</v>
      </c>
      <c r="X35" s="319"/>
      <c r="Y35" s="127"/>
      <c r="Z35" s="127"/>
      <c r="AA35" s="127"/>
      <c r="AB35" s="127"/>
    </row>
    <row r="36" spans="1:28" ht="12.75" customHeight="1" x14ac:dyDescent="0.2">
      <c r="A36" s="341">
        <v>550100</v>
      </c>
      <c r="B36" s="342">
        <v>550101</v>
      </c>
      <c r="C36" s="347" t="s">
        <v>62</v>
      </c>
      <c r="D36" s="348" t="s">
        <v>131</v>
      </c>
      <c r="E36" s="348" t="s">
        <v>297</v>
      </c>
      <c r="F36" s="338" t="s">
        <v>39</v>
      </c>
      <c r="G36" s="339" t="s">
        <v>403</v>
      </c>
      <c r="H36" s="341" t="s">
        <v>40</v>
      </c>
      <c r="I36" s="342" t="s">
        <v>41</v>
      </c>
      <c r="J36" s="342" t="s">
        <v>40</v>
      </c>
      <c r="K36" s="350" t="s">
        <v>408</v>
      </c>
      <c r="L36" s="345">
        <v>44510</v>
      </c>
      <c r="M36" s="345">
        <v>44513</v>
      </c>
      <c r="N36" s="317"/>
      <c r="O36" s="317"/>
      <c r="P36" s="318"/>
      <c r="Q36" s="339">
        <v>4</v>
      </c>
      <c r="R36" s="346">
        <v>54.01</v>
      </c>
      <c r="S36" s="339">
        <v>0</v>
      </c>
      <c r="T36" s="346">
        <v>0</v>
      </c>
      <c r="U36" s="312">
        <f t="shared" si="0"/>
        <v>4</v>
      </c>
      <c r="V36" s="318">
        <f t="shared" si="1"/>
        <v>216.04</v>
      </c>
      <c r="W36" s="318">
        <f t="shared" si="2"/>
        <v>216.04</v>
      </c>
      <c r="X36" s="319"/>
      <c r="Y36" s="127"/>
      <c r="Z36" s="127"/>
      <c r="AA36" s="127"/>
      <c r="AB36" s="127"/>
    </row>
    <row r="37" spans="1:28" ht="15.75" customHeight="1" x14ac:dyDescent="0.2">
      <c r="A37" s="341">
        <v>550100</v>
      </c>
      <c r="B37" s="342">
        <v>550101</v>
      </c>
      <c r="C37" s="347" t="s">
        <v>159</v>
      </c>
      <c r="D37" s="348" t="s">
        <v>257</v>
      </c>
      <c r="E37" s="361" t="s">
        <v>366</v>
      </c>
      <c r="F37" s="362" t="s">
        <v>116</v>
      </c>
      <c r="G37" s="339" t="s">
        <v>116</v>
      </c>
      <c r="H37" s="340" t="s">
        <v>40</v>
      </c>
      <c r="I37" s="341" t="s">
        <v>41</v>
      </c>
      <c r="J37" s="342" t="s">
        <v>40</v>
      </c>
      <c r="K37" s="350" t="s">
        <v>418</v>
      </c>
      <c r="L37" s="345">
        <v>44487</v>
      </c>
      <c r="M37" s="345">
        <v>44492</v>
      </c>
      <c r="N37" s="317"/>
      <c r="O37" s="317"/>
      <c r="P37" s="318"/>
      <c r="Q37" s="339">
        <v>6</v>
      </c>
      <c r="R37" s="346">
        <v>54.01</v>
      </c>
      <c r="S37" s="339">
        <v>0</v>
      </c>
      <c r="T37" s="346">
        <v>0</v>
      </c>
      <c r="U37" s="312">
        <f t="shared" si="0"/>
        <v>6</v>
      </c>
      <c r="V37" s="318">
        <f t="shared" si="1"/>
        <v>324.06</v>
      </c>
      <c r="W37" s="318">
        <f t="shared" si="2"/>
        <v>324.06</v>
      </c>
      <c r="X37" s="319"/>
      <c r="Y37" s="127"/>
      <c r="Z37" s="127"/>
      <c r="AA37" s="127"/>
      <c r="AB37" s="127"/>
    </row>
    <row r="38" spans="1:28" ht="15.75" customHeight="1" x14ac:dyDescent="0.2">
      <c r="A38" s="341">
        <v>550100</v>
      </c>
      <c r="B38" s="342">
        <v>550101</v>
      </c>
      <c r="C38" s="347" t="s">
        <v>184</v>
      </c>
      <c r="D38" s="339" t="s">
        <v>259</v>
      </c>
      <c r="E38" s="339" t="s">
        <v>300</v>
      </c>
      <c r="F38" s="362" t="s">
        <v>116</v>
      </c>
      <c r="G38" s="339" t="s">
        <v>116</v>
      </c>
      <c r="H38" s="340" t="s">
        <v>40</v>
      </c>
      <c r="I38" s="341" t="s">
        <v>41</v>
      </c>
      <c r="J38" s="342" t="s">
        <v>40</v>
      </c>
      <c r="K38" s="350" t="s">
        <v>419</v>
      </c>
      <c r="L38" s="345">
        <v>44517</v>
      </c>
      <c r="M38" s="345">
        <v>44520</v>
      </c>
      <c r="N38" s="317"/>
      <c r="O38" s="317"/>
      <c r="P38" s="318"/>
      <c r="Q38" s="339">
        <v>4</v>
      </c>
      <c r="R38" s="346">
        <v>54.01</v>
      </c>
      <c r="S38" s="339">
        <v>0</v>
      </c>
      <c r="T38" s="346">
        <v>0</v>
      </c>
      <c r="U38" s="312">
        <f t="shared" si="0"/>
        <v>4</v>
      </c>
      <c r="V38" s="318">
        <f t="shared" si="1"/>
        <v>216.04</v>
      </c>
      <c r="W38" s="318">
        <f t="shared" si="2"/>
        <v>216.04</v>
      </c>
      <c r="X38" s="319"/>
      <c r="Y38" s="127"/>
      <c r="Z38" s="127"/>
      <c r="AA38" s="127"/>
      <c r="AB38" s="127"/>
    </row>
    <row r="39" spans="1:28" ht="15.75" customHeight="1" x14ac:dyDescent="0.2">
      <c r="A39" s="341">
        <v>550100</v>
      </c>
      <c r="B39" s="342">
        <v>550101</v>
      </c>
      <c r="C39" s="347" t="s">
        <v>184</v>
      </c>
      <c r="D39" s="339" t="s">
        <v>259</v>
      </c>
      <c r="E39" s="339" t="s">
        <v>300</v>
      </c>
      <c r="F39" s="362" t="s">
        <v>116</v>
      </c>
      <c r="G39" s="339" t="s">
        <v>116</v>
      </c>
      <c r="H39" s="340" t="s">
        <v>40</v>
      </c>
      <c r="I39" s="341" t="s">
        <v>41</v>
      </c>
      <c r="J39" s="342" t="s">
        <v>40</v>
      </c>
      <c r="K39" s="350" t="s">
        <v>418</v>
      </c>
      <c r="L39" s="345">
        <v>44487</v>
      </c>
      <c r="M39" s="345">
        <v>44492</v>
      </c>
      <c r="N39" s="317"/>
      <c r="O39" s="317"/>
      <c r="P39" s="318"/>
      <c r="Q39" s="339">
        <v>6</v>
      </c>
      <c r="R39" s="346">
        <v>54.01</v>
      </c>
      <c r="S39" s="339">
        <v>0</v>
      </c>
      <c r="T39" s="346">
        <v>0</v>
      </c>
      <c r="U39" s="312">
        <f t="shared" si="0"/>
        <v>6</v>
      </c>
      <c r="V39" s="318">
        <f t="shared" si="1"/>
        <v>324.06</v>
      </c>
      <c r="W39" s="318">
        <f t="shared" si="2"/>
        <v>324.06</v>
      </c>
      <c r="X39" s="319"/>
      <c r="Y39" s="127"/>
      <c r="Z39" s="127"/>
      <c r="AA39" s="127"/>
      <c r="AB39" s="127"/>
    </row>
    <row r="40" spans="1:28" ht="12.75" customHeight="1" x14ac:dyDescent="0.2">
      <c r="A40" s="341">
        <v>550100</v>
      </c>
      <c r="B40" s="342">
        <v>550101</v>
      </c>
      <c r="C40" s="347" t="s">
        <v>420</v>
      </c>
      <c r="D40" s="339" t="s">
        <v>421</v>
      </c>
      <c r="E40" s="339" t="s">
        <v>422</v>
      </c>
      <c r="F40" s="338" t="s">
        <v>39</v>
      </c>
      <c r="G40" s="339" t="s">
        <v>403</v>
      </c>
      <c r="H40" s="340" t="s">
        <v>40</v>
      </c>
      <c r="I40" s="341" t="s">
        <v>41</v>
      </c>
      <c r="J40" s="342" t="s">
        <v>40</v>
      </c>
      <c r="K40" s="350" t="s">
        <v>406</v>
      </c>
      <c r="L40" s="345">
        <v>44518</v>
      </c>
      <c r="M40" s="345">
        <v>44519</v>
      </c>
      <c r="N40" s="317"/>
      <c r="O40" s="317"/>
      <c r="P40" s="318"/>
      <c r="Q40" s="351">
        <v>2</v>
      </c>
      <c r="R40" s="352">
        <v>54.01</v>
      </c>
      <c r="S40" s="351">
        <v>0</v>
      </c>
      <c r="T40" s="352">
        <v>0</v>
      </c>
      <c r="U40" s="353">
        <f t="shared" si="0"/>
        <v>2</v>
      </c>
      <c r="V40" s="354">
        <f t="shared" si="1"/>
        <v>108.02</v>
      </c>
      <c r="W40" s="318">
        <f t="shared" si="2"/>
        <v>108.02</v>
      </c>
      <c r="X40" s="355" t="s">
        <v>423</v>
      </c>
      <c r="Y40" s="127"/>
      <c r="Z40" s="127"/>
      <c r="AA40" s="127"/>
      <c r="AB40" s="127"/>
    </row>
    <row r="41" spans="1:28" ht="15.75" customHeight="1" x14ac:dyDescent="0.2">
      <c r="A41" s="341">
        <v>550100</v>
      </c>
      <c r="B41" s="342">
        <v>550101</v>
      </c>
      <c r="C41" s="347" t="s">
        <v>420</v>
      </c>
      <c r="D41" s="339" t="s">
        <v>421</v>
      </c>
      <c r="E41" s="339" t="s">
        <v>422</v>
      </c>
      <c r="F41" s="338" t="s">
        <v>39</v>
      </c>
      <c r="G41" s="339" t="s">
        <v>403</v>
      </c>
      <c r="H41" s="340" t="s">
        <v>40</v>
      </c>
      <c r="I41" s="341" t="s">
        <v>41</v>
      </c>
      <c r="J41" s="342" t="s">
        <v>40</v>
      </c>
      <c r="K41" s="350" t="s">
        <v>406</v>
      </c>
      <c r="L41" s="345">
        <v>44518</v>
      </c>
      <c r="M41" s="345">
        <v>44520</v>
      </c>
      <c r="N41" s="317"/>
      <c r="O41" s="317"/>
      <c r="P41" s="318"/>
      <c r="Q41" s="339">
        <v>3</v>
      </c>
      <c r="R41" s="346">
        <v>54.01</v>
      </c>
      <c r="S41" s="339">
        <v>0</v>
      </c>
      <c r="T41" s="346">
        <v>0</v>
      </c>
      <c r="U41" s="312">
        <f t="shared" si="0"/>
        <v>3</v>
      </c>
      <c r="V41" s="318">
        <f t="shared" si="1"/>
        <v>162.03</v>
      </c>
      <c r="W41" s="318">
        <f t="shared" si="2"/>
        <v>162.03</v>
      </c>
      <c r="X41" s="319"/>
      <c r="Y41" s="127"/>
      <c r="Z41" s="127"/>
      <c r="AA41" s="127"/>
      <c r="AB41" s="127"/>
    </row>
    <row r="42" spans="1:28" ht="15.75" customHeight="1" x14ac:dyDescent="0.2">
      <c r="A42" s="341">
        <v>550100</v>
      </c>
      <c r="B42" s="342">
        <v>550101</v>
      </c>
      <c r="C42" s="347" t="s">
        <v>420</v>
      </c>
      <c r="D42" s="339" t="s">
        <v>421</v>
      </c>
      <c r="E42" s="339" t="s">
        <v>422</v>
      </c>
      <c r="F42" s="362" t="s">
        <v>116</v>
      </c>
      <c r="G42" s="339" t="s">
        <v>116</v>
      </c>
      <c r="H42" s="340" t="s">
        <v>40</v>
      </c>
      <c r="I42" s="341" t="s">
        <v>41</v>
      </c>
      <c r="J42" s="342" t="s">
        <v>40</v>
      </c>
      <c r="K42" s="350" t="s">
        <v>61</v>
      </c>
      <c r="L42" s="345">
        <v>44515</v>
      </c>
      <c r="M42" s="345">
        <v>44515</v>
      </c>
      <c r="N42" s="317"/>
      <c r="O42" s="317"/>
      <c r="P42" s="318"/>
      <c r="Q42" s="339">
        <v>0</v>
      </c>
      <c r="R42" s="346">
        <v>0</v>
      </c>
      <c r="S42" s="339">
        <v>1</v>
      </c>
      <c r="T42" s="346">
        <v>17.52</v>
      </c>
      <c r="U42" s="312">
        <f t="shared" si="0"/>
        <v>1</v>
      </c>
      <c r="V42" s="318">
        <f t="shared" si="1"/>
        <v>17.52</v>
      </c>
      <c r="W42" s="318">
        <f t="shared" si="2"/>
        <v>17.52</v>
      </c>
      <c r="X42" s="319"/>
      <c r="Y42" s="127"/>
      <c r="Z42" s="127"/>
      <c r="AA42" s="127"/>
      <c r="AB42" s="127"/>
    </row>
    <row r="43" spans="1:28" ht="12.75" customHeight="1" x14ac:dyDescent="0.2">
      <c r="A43" s="341">
        <v>550100</v>
      </c>
      <c r="B43" s="342">
        <v>550101</v>
      </c>
      <c r="C43" s="347" t="s">
        <v>71</v>
      </c>
      <c r="D43" s="348" t="s">
        <v>134</v>
      </c>
      <c r="E43" s="348" t="s">
        <v>368</v>
      </c>
      <c r="F43" s="338" t="s">
        <v>39</v>
      </c>
      <c r="G43" s="339" t="s">
        <v>403</v>
      </c>
      <c r="H43" s="340" t="s">
        <v>40</v>
      </c>
      <c r="I43" s="341" t="s">
        <v>41</v>
      </c>
      <c r="J43" s="342" t="s">
        <v>40</v>
      </c>
      <c r="K43" s="349" t="s">
        <v>404</v>
      </c>
      <c r="L43" s="344">
        <v>44524</v>
      </c>
      <c r="M43" s="345">
        <v>44527</v>
      </c>
      <c r="N43" s="317"/>
      <c r="O43" s="317"/>
      <c r="P43" s="318"/>
      <c r="Q43" s="339">
        <v>4</v>
      </c>
      <c r="R43" s="346">
        <v>54.01</v>
      </c>
      <c r="S43" s="339">
        <v>0</v>
      </c>
      <c r="T43" s="346">
        <v>0</v>
      </c>
      <c r="U43" s="312">
        <f t="shared" si="0"/>
        <v>4</v>
      </c>
      <c r="V43" s="318">
        <f t="shared" si="1"/>
        <v>216.04</v>
      </c>
      <c r="W43" s="318">
        <f t="shared" si="2"/>
        <v>216.04</v>
      </c>
      <c r="X43" s="319"/>
      <c r="Y43" s="127"/>
      <c r="Z43" s="127"/>
      <c r="AA43" s="127"/>
      <c r="AB43" s="127"/>
    </row>
    <row r="44" spans="1:28" ht="12.75" customHeight="1" x14ac:dyDescent="0.2">
      <c r="A44" s="341">
        <v>550100</v>
      </c>
      <c r="B44" s="342">
        <v>550101</v>
      </c>
      <c r="C44" s="347" t="s">
        <v>71</v>
      </c>
      <c r="D44" s="348" t="s">
        <v>134</v>
      </c>
      <c r="E44" s="348" t="s">
        <v>368</v>
      </c>
      <c r="F44" s="338" t="s">
        <v>39</v>
      </c>
      <c r="G44" s="339" t="s">
        <v>403</v>
      </c>
      <c r="H44" s="340" t="s">
        <v>40</v>
      </c>
      <c r="I44" s="341" t="s">
        <v>41</v>
      </c>
      <c r="J44" s="342" t="s">
        <v>40</v>
      </c>
      <c r="K44" s="350" t="s">
        <v>424</v>
      </c>
      <c r="L44" s="345">
        <v>44519</v>
      </c>
      <c r="M44" s="345">
        <v>44520</v>
      </c>
      <c r="N44" s="317"/>
      <c r="O44" s="317"/>
      <c r="P44" s="318"/>
      <c r="Q44" s="339">
        <v>2</v>
      </c>
      <c r="R44" s="346">
        <v>54.01</v>
      </c>
      <c r="S44" s="339">
        <v>0</v>
      </c>
      <c r="T44" s="346">
        <v>0</v>
      </c>
      <c r="U44" s="312">
        <f t="shared" si="0"/>
        <v>2</v>
      </c>
      <c r="V44" s="318">
        <f t="shared" si="1"/>
        <v>108.02</v>
      </c>
      <c r="W44" s="318">
        <f t="shared" si="2"/>
        <v>108.02</v>
      </c>
      <c r="X44" s="319"/>
      <c r="Y44" s="127"/>
      <c r="Z44" s="127"/>
      <c r="AA44" s="127"/>
      <c r="AB44" s="127"/>
    </row>
    <row r="45" spans="1:28" ht="12.75" customHeight="1" x14ac:dyDescent="0.2">
      <c r="A45" s="341">
        <v>550100</v>
      </c>
      <c r="B45" s="342">
        <v>550101</v>
      </c>
      <c r="C45" s="347" t="s">
        <v>71</v>
      </c>
      <c r="D45" s="348" t="s">
        <v>134</v>
      </c>
      <c r="E45" s="348" t="s">
        <v>368</v>
      </c>
      <c r="F45" s="338" t="s">
        <v>39</v>
      </c>
      <c r="G45" s="339" t="s">
        <v>403</v>
      </c>
      <c r="H45" s="340" t="s">
        <v>40</v>
      </c>
      <c r="I45" s="341" t="s">
        <v>41</v>
      </c>
      <c r="J45" s="342" t="s">
        <v>40</v>
      </c>
      <c r="K45" s="350" t="s">
        <v>408</v>
      </c>
      <c r="L45" s="345">
        <v>44510</v>
      </c>
      <c r="M45" s="345">
        <v>44513</v>
      </c>
      <c r="N45" s="317"/>
      <c r="O45" s="317"/>
      <c r="P45" s="318"/>
      <c r="Q45" s="339">
        <v>4</v>
      </c>
      <c r="R45" s="346">
        <v>54.01</v>
      </c>
      <c r="S45" s="339">
        <v>0</v>
      </c>
      <c r="T45" s="346">
        <v>0</v>
      </c>
      <c r="U45" s="312">
        <f t="shared" si="0"/>
        <v>4</v>
      </c>
      <c r="V45" s="318">
        <f t="shared" si="1"/>
        <v>216.04</v>
      </c>
      <c r="W45" s="318">
        <f t="shared" si="2"/>
        <v>216.04</v>
      </c>
      <c r="X45" s="319"/>
      <c r="Y45" s="127"/>
      <c r="Z45" s="127"/>
      <c r="AA45" s="127"/>
      <c r="AB45" s="127"/>
    </row>
    <row r="46" spans="1:28" ht="12.75" customHeight="1" x14ac:dyDescent="0.2">
      <c r="A46" s="341">
        <v>550100</v>
      </c>
      <c r="B46" s="342">
        <v>550101</v>
      </c>
      <c r="C46" s="347" t="s">
        <v>71</v>
      </c>
      <c r="D46" s="348" t="s">
        <v>134</v>
      </c>
      <c r="E46" s="348" t="s">
        <v>368</v>
      </c>
      <c r="F46" s="338" t="s">
        <v>39</v>
      </c>
      <c r="G46" s="339" t="s">
        <v>403</v>
      </c>
      <c r="H46" s="340" t="s">
        <v>40</v>
      </c>
      <c r="I46" s="341" t="s">
        <v>41</v>
      </c>
      <c r="J46" s="342" t="s">
        <v>40</v>
      </c>
      <c r="K46" s="350" t="s">
        <v>407</v>
      </c>
      <c r="L46" s="345">
        <v>44489</v>
      </c>
      <c r="M46" s="345">
        <v>44491</v>
      </c>
      <c r="N46" s="317"/>
      <c r="O46" s="317"/>
      <c r="P46" s="318"/>
      <c r="Q46" s="339">
        <v>0</v>
      </c>
      <c r="R46" s="346">
        <v>0</v>
      </c>
      <c r="S46" s="339">
        <v>1</v>
      </c>
      <c r="T46" s="346">
        <v>17.52</v>
      </c>
      <c r="U46" s="312">
        <f t="shared" si="0"/>
        <v>1</v>
      </c>
      <c r="V46" s="318">
        <f t="shared" si="1"/>
        <v>17.52</v>
      </c>
      <c r="W46" s="318">
        <f t="shared" si="2"/>
        <v>17.52</v>
      </c>
      <c r="X46" s="355" t="s">
        <v>415</v>
      </c>
      <c r="Y46" s="127"/>
      <c r="Z46" s="127"/>
      <c r="AA46" s="127"/>
      <c r="AB46" s="127"/>
    </row>
    <row r="47" spans="1:28" ht="12.75" customHeight="1" x14ac:dyDescent="0.2">
      <c r="A47" s="341">
        <v>550100</v>
      </c>
      <c r="B47" s="342">
        <v>550101</v>
      </c>
      <c r="C47" s="347" t="s">
        <v>71</v>
      </c>
      <c r="D47" s="348" t="s">
        <v>134</v>
      </c>
      <c r="E47" s="348" t="s">
        <v>368</v>
      </c>
      <c r="F47" s="338" t="s">
        <v>39</v>
      </c>
      <c r="G47" s="339" t="s">
        <v>403</v>
      </c>
      <c r="H47" s="340" t="s">
        <v>40</v>
      </c>
      <c r="I47" s="341" t="s">
        <v>41</v>
      </c>
      <c r="J47" s="342" t="s">
        <v>40</v>
      </c>
      <c r="K47" s="350" t="s">
        <v>414</v>
      </c>
      <c r="L47" s="345">
        <v>44503</v>
      </c>
      <c r="M47" s="345">
        <v>44506</v>
      </c>
      <c r="N47" s="317"/>
      <c r="O47" s="317"/>
      <c r="P47" s="318"/>
      <c r="Q47" s="339">
        <v>4</v>
      </c>
      <c r="R47" s="346">
        <v>54.01</v>
      </c>
      <c r="S47" s="339">
        <v>0</v>
      </c>
      <c r="T47" s="346">
        <v>0</v>
      </c>
      <c r="U47" s="312">
        <f t="shared" si="0"/>
        <v>4</v>
      </c>
      <c r="V47" s="318">
        <f t="shared" si="1"/>
        <v>216.04</v>
      </c>
      <c r="W47" s="318">
        <f t="shared" si="2"/>
        <v>216.04</v>
      </c>
      <c r="X47" s="319"/>
      <c r="Y47" s="127"/>
      <c r="Z47" s="127"/>
      <c r="AA47" s="127"/>
      <c r="AB47" s="127"/>
    </row>
    <row r="48" spans="1:28" ht="15.75" customHeight="1" x14ac:dyDescent="0.2">
      <c r="A48" s="341">
        <v>550100</v>
      </c>
      <c r="B48" s="342">
        <v>550101</v>
      </c>
      <c r="C48" s="347" t="s">
        <v>71</v>
      </c>
      <c r="D48" s="348" t="s">
        <v>134</v>
      </c>
      <c r="E48" s="348" t="s">
        <v>368</v>
      </c>
      <c r="F48" s="338" t="s">
        <v>39</v>
      </c>
      <c r="G48" s="339" t="s">
        <v>403</v>
      </c>
      <c r="H48" s="340" t="s">
        <v>40</v>
      </c>
      <c r="I48" s="341" t="s">
        <v>41</v>
      </c>
      <c r="J48" s="342" t="s">
        <v>40</v>
      </c>
      <c r="K48" s="350" t="s">
        <v>416</v>
      </c>
      <c r="L48" s="345">
        <v>44496</v>
      </c>
      <c r="M48" s="345">
        <v>44497</v>
      </c>
      <c r="N48" s="317"/>
      <c r="O48" s="317"/>
      <c r="P48" s="318"/>
      <c r="Q48" s="339">
        <v>1</v>
      </c>
      <c r="R48" s="346">
        <v>54.01</v>
      </c>
      <c r="S48" s="339">
        <v>1</v>
      </c>
      <c r="T48" s="346">
        <v>17.52</v>
      </c>
      <c r="U48" s="312">
        <f t="shared" si="0"/>
        <v>2</v>
      </c>
      <c r="V48" s="318">
        <f t="shared" si="1"/>
        <v>71.53</v>
      </c>
      <c r="W48" s="318">
        <f t="shared" si="2"/>
        <v>71.53</v>
      </c>
      <c r="X48" s="319"/>
      <c r="Y48" s="127"/>
      <c r="Z48" s="127"/>
      <c r="AA48" s="127"/>
      <c r="AB48" s="127"/>
    </row>
    <row r="49" spans="1:28" ht="15.75" customHeight="1" x14ac:dyDescent="0.2">
      <c r="A49" s="341">
        <v>550100</v>
      </c>
      <c r="B49" s="342">
        <v>550101</v>
      </c>
      <c r="C49" s="347" t="s">
        <v>425</v>
      </c>
      <c r="D49" s="360" t="s">
        <v>426</v>
      </c>
      <c r="E49" s="360" t="s">
        <v>427</v>
      </c>
      <c r="F49" s="338" t="s">
        <v>39</v>
      </c>
      <c r="G49" s="339" t="s">
        <v>403</v>
      </c>
      <c r="H49" s="340" t="s">
        <v>40</v>
      </c>
      <c r="I49" s="341" t="s">
        <v>41</v>
      </c>
      <c r="J49" s="342" t="s">
        <v>40</v>
      </c>
      <c r="K49" s="349" t="s">
        <v>404</v>
      </c>
      <c r="L49" s="344">
        <v>44524</v>
      </c>
      <c r="M49" s="345">
        <v>44527</v>
      </c>
      <c r="N49" s="317"/>
      <c r="O49" s="317"/>
      <c r="P49" s="318"/>
      <c r="Q49" s="351">
        <v>4</v>
      </c>
      <c r="R49" s="352">
        <v>54.01</v>
      </c>
      <c r="S49" s="351">
        <v>0</v>
      </c>
      <c r="T49" s="352">
        <v>0</v>
      </c>
      <c r="U49" s="353">
        <f t="shared" si="0"/>
        <v>4</v>
      </c>
      <c r="V49" s="354">
        <f t="shared" si="1"/>
        <v>216.04</v>
      </c>
      <c r="W49" s="318">
        <f t="shared" si="2"/>
        <v>216.04</v>
      </c>
      <c r="X49" s="355"/>
      <c r="Y49" s="127"/>
      <c r="Z49" s="127"/>
      <c r="AA49" s="127"/>
      <c r="AB49" s="127"/>
    </row>
    <row r="50" spans="1:28" ht="12.75" customHeight="1" x14ac:dyDescent="0.2">
      <c r="A50" s="341">
        <v>550100</v>
      </c>
      <c r="B50" s="342">
        <v>550101</v>
      </c>
      <c r="C50" s="347" t="s">
        <v>303</v>
      </c>
      <c r="D50" s="338" t="s">
        <v>265</v>
      </c>
      <c r="E50" s="348" t="s">
        <v>304</v>
      </c>
      <c r="F50" s="334" t="s">
        <v>39</v>
      </c>
      <c r="G50" s="334" t="s">
        <v>285</v>
      </c>
      <c r="H50" s="340" t="s">
        <v>40</v>
      </c>
      <c r="I50" s="341" t="s">
        <v>41</v>
      </c>
      <c r="J50" s="342" t="s">
        <v>40</v>
      </c>
      <c r="K50" s="350" t="s">
        <v>406</v>
      </c>
      <c r="L50" s="345">
        <v>44518</v>
      </c>
      <c r="M50" s="345">
        <v>44520</v>
      </c>
      <c r="N50" s="317"/>
      <c r="O50" s="317"/>
      <c r="P50" s="318"/>
      <c r="Q50" s="351">
        <v>3</v>
      </c>
      <c r="R50" s="352">
        <v>54.01</v>
      </c>
      <c r="S50" s="351">
        <v>0</v>
      </c>
      <c r="T50" s="352">
        <v>0</v>
      </c>
      <c r="U50" s="353">
        <f t="shared" si="0"/>
        <v>3</v>
      </c>
      <c r="V50" s="354">
        <f t="shared" si="1"/>
        <v>162.03</v>
      </c>
      <c r="W50" s="318">
        <f t="shared" si="2"/>
        <v>162.03</v>
      </c>
      <c r="X50" s="319"/>
      <c r="Y50" s="127"/>
      <c r="Z50" s="127"/>
      <c r="AA50" s="127"/>
      <c r="AB50" s="127"/>
    </row>
    <row r="51" spans="1:28" ht="12.75" customHeight="1" x14ac:dyDescent="0.2">
      <c r="A51" s="341">
        <v>550100</v>
      </c>
      <c r="B51" s="342">
        <v>550101</v>
      </c>
      <c r="C51" s="347" t="s">
        <v>303</v>
      </c>
      <c r="D51" s="338" t="s">
        <v>265</v>
      </c>
      <c r="E51" s="348" t="s">
        <v>304</v>
      </c>
      <c r="F51" s="334" t="s">
        <v>39</v>
      </c>
      <c r="G51" s="334" t="s">
        <v>285</v>
      </c>
      <c r="H51" s="340" t="s">
        <v>40</v>
      </c>
      <c r="I51" s="341" t="s">
        <v>41</v>
      </c>
      <c r="J51" s="342" t="s">
        <v>40</v>
      </c>
      <c r="K51" s="350" t="s">
        <v>428</v>
      </c>
      <c r="L51" s="345">
        <v>44512</v>
      </c>
      <c r="M51" s="345">
        <v>44512</v>
      </c>
      <c r="N51" s="317"/>
      <c r="O51" s="317"/>
      <c r="P51" s="318"/>
      <c r="Q51" s="339">
        <v>0</v>
      </c>
      <c r="R51" s="346">
        <v>0</v>
      </c>
      <c r="S51" s="339">
        <v>1</v>
      </c>
      <c r="T51" s="346">
        <v>17.52</v>
      </c>
      <c r="U51" s="312">
        <f t="shared" si="0"/>
        <v>1</v>
      </c>
      <c r="V51" s="318">
        <f t="shared" si="1"/>
        <v>17.52</v>
      </c>
      <c r="W51" s="318">
        <f t="shared" si="2"/>
        <v>17.52</v>
      </c>
      <c r="X51" s="319"/>
      <c r="Y51" s="127"/>
      <c r="Z51" s="127"/>
      <c r="AA51" s="127"/>
      <c r="AB51" s="127"/>
    </row>
    <row r="52" spans="1:28" ht="15.75" customHeight="1" x14ac:dyDescent="0.2">
      <c r="A52" s="341">
        <v>550100</v>
      </c>
      <c r="B52" s="342">
        <v>550101</v>
      </c>
      <c r="C52" s="347" t="s">
        <v>78</v>
      </c>
      <c r="D52" s="338" t="s">
        <v>79</v>
      </c>
      <c r="E52" s="348" t="s">
        <v>306</v>
      </c>
      <c r="F52" s="334" t="s">
        <v>39</v>
      </c>
      <c r="G52" s="334" t="s">
        <v>285</v>
      </c>
      <c r="H52" s="340" t="s">
        <v>40</v>
      </c>
      <c r="I52" s="341" t="s">
        <v>41</v>
      </c>
      <c r="J52" s="342" t="s">
        <v>40</v>
      </c>
      <c r="K52" s="349" t="s">
        <v>404</v>
      </c>
      <c r="L52" s="344">
        <v>44524</v>
      </c>
      <c r="M52" s="345">
        <v>44527</v>
      </c>
      <c r="N52" s="317"/>
      <c r="O52" s="317"/>
      <c r="P52" s="318"/>
      <c r="Q52" s="339">
        <v>4</v>
      </c>
      <c r="R52" s="346">
        <v>54.01</v>
      </c>
      <c r="S52" s="339">
        <v>0</v>
      </c>
      <c r="T52" s="346">
        <v>0</v>
      </c>
      <c r="U52" s="312">
        <f t="shared" si="0"/>
        <v>4</v>
      </c>
      <c r="V52" s="318">
        <f t="shared" si="1"/>
        <v>216.04</v>
      </c>
      <c r="W52" s="318">
        <f t="shared" si="2"/>
        <v>216.04</v>
      </c>
      <c r="X52" s="319"/>
      <c r="Y52" s="127"/>
      <c r="Z52" s="127"/>
      <c r="AA52" s="127"/>
      <c r="AB52" s="127"/>
    </row>
    <row r="53" spans="1:28" ht="12.75" customHeight="1" x14ac:dyDescent="0.2">
      <c r="A53" s="341">
        <v>550100</v>
      </c>
      <c r="B53" s="342">
        <v>550101</v>
      </c>
      <c r="C53" s="347" t="s">
        <v>78</v>
      </c>
      <c r="D53" s="338" t="s">
        <v>79</v>
      </c>
      <c r="E53" s="348" t="s">
        <v>306</v>
      </c>
      <c r="F53" s="334" t="s">
        <v>39</v>
      </c>
      <c r="G53" s="334" t="s">
        <v>285</v>
      </c>
      <c r="H53" s="340" t="s">
        <v>40</v>
      </c>
      <c r="I53" s="341" t="s">
        <v>41</v>
      </c>
      <c r="J53" s="342" t="s">
        <v>40</v>
      </c>
      <c r="K53" s="350" t="s">
        <v>406</v>
      </c>
      <c r="L53" s="345">
        <v>44518</v>
      </c>
      <c r="M53" s="345">
        <v>44519</v>
      </c>
      <c r="N53" s="317"/>
      <c r="O53" s="317"/>
      <c r="P53" s="318"/>
      <c r="Q53" s="339">
        <v>1</v>
      </c>
      <c r="R53" s="346">
        <v>54.01</v>
      </c>
      <c r="S53" s="339">
        <v>1</v>
      </c>
      <c r="T53" s="346">
        <v>17.52</v>
      </c>
      <c r="U53" s="312">
        <f t="shared" si="0"/>
        <v>2</v>
      </c>
      <c r="V53" s="318">
        <f t="shared" si="1"/>
        <v>71.53</v>
      </c>
      <c r="W53" s="318">
        <f t="shared" si="2"/>
        <v>71.53</v>
      </c>
      <c r="X53" s="319"/>
      <c r="Y53" s="127"/>
      <c r="Z53" s="127"/>
      <c r="AA53" s="127"/>
      <c r="AB53" s="127"/>
    </row>
    <row r="54" spans="1:28" ht="12.75" customHeight="1" x14ac:dyDescent="0.2">
      <c r="A54" s="341">
        <v>550100</v>
      </c>
      <c r="B54" s="342">
        <v>550101</v>
      </c>
      <c r="C54" s="347" t="s">
        <v>78</v>
      </c>
      <c r="D54" s="338" t="s">
        <v>79</v>
      </c>
      <c r="E54" s="348" t="s">
        <v>306</v>
      </c>
      <c r="F54" s="334" t="s">
        <v>39</v>
      </c>
      <c r="G54" s="334" t="s">
        <v>285</v>
      </c>
      <c r="H54" s="340" t="s">
        <v>40</v>
      </c>
      <c r="I54" s="341" t="s">
        <v>41</v>
      </c>
      <c r="J54" s="342" t="s">
        <v>40</v>
      </c>
      <c r="K54" s="350" t="s">
        <v>417</v>
      </c>
      <c r="L54" s="345">
        <v>44510</v>
      </c>
      <c r="M54" s="345">
        <v>44513</v>
      </c>
      <c r="N54" s="317"/>
      <c r="O54" s="317"/>
      <c r="P54" s="318"/>
      <c r="Q54" s="339">
        <v>4</v>
      </c>
      <c r="R54" s="346">
        <v>54.01</v>
      </c>
      <c r="S54" s="339">
        <v>0</v>
      </c>
      <c r="T54" s="346">
        <v>0</v>
      </c>
      <c r="U54" s="312">
        <f t="shared" si="0"/>
        <v>4</v>
      </c>
      <c r="V54" s="318">
        <f t="shared" si="1"/>
        <v>216.04</v>
      </c>
      <c r="W54" s="318">
        <f t="shared" si="2"/>
        <v>216.04</v>
      </c>
      <c r="X54" s="319"/>
      <c r="Y54" s="127"/>
      <c r="Z54" s="127"/>
      <c r="AA54" s="127"/>
      <c r="AB54" s="127"/>
    </row>
    <row r="55" spans="1:28" ht="12.75" customHeight="1" x14ac:dyDescent="0.2">
      <c r="A55" s="341">
        <v>550100</v>
      </c>
      <c r="B55" s="342">
        <v>550101</v>
      </c>
      <c r="C55" s="347" t="s">
        <v>78</v>
      </c>
      <c r="D55" s="338" t="s">
        <v>79</v>
      </c>
      <c r="E55" s="348" t="s">
        <v>306</v>
      </c>
      <c r="F55" s="334" t="s">
        <v>39</v>
      </c>
      <c r="G55" s="334" t="s">
        <v>285</v>
      </c>
      <c r="H55" s="340" t="s">
        <v>40</v>
      </c>
      <c r="I55" s="341" t="s">
        <v>41</v>
      </c>
      <c r="J55" s="342" t="s">
        <v>40</v>
      </c>
      <c r="K55" s="350" t="s">
        <v>414</v>
      </c>
      <c r="L55" s="345">
        <v>44503</v>
      </c>
      <c r="M55" s="345">
        <v>44506</v>
      </c>
      <c r="N55" s="317"/>
      <c r="O55" s="317"/>
      <c r="P55" s="318"/>
      <c r="Q55" s="339">
        <v>4</v>
      </c>
      <c r="R55" s="346">
        <v>54.01</v>
      </c>
      <c r="S55" s="339">
        <v>0</v>
      </c>
      <c r="T55" s="346">
        <v>0</v>
      </c>
      <c r="U55" s="312">
        <f t="shared" si="0"/>
        <v>4</v>
      </c>
      <c r="V55" s="318">
        <f t="shared" si="1"/>
        <v>216.04</v>
      </c>
      <c r="W55" s="318">
        <f t="shared" si="2"/>
        <v>216.04</v>
      </c>
      <c r="X55" s="319"/>
      <c r="Y55" s="127"/>
      <c r="Z55" s="127"/>
      <c r="AA55" s="127"/>
      <c r="AB55" s="127"/>
    </row>
    <row r="56" spans="1:28" ht="12.75" customHeight="1" x14ac:dyDescent="0.2">
      <c r="A56" s="341">
        <v>550100</v>
      </c>
      <c r="B56" s="342">
        <v>550101</v>
      </c>
      <c r="C56" s="347" t="s">
        <v>78</v>
      </c>
      <c r="D56" s="338" t="s">
        <v>79</v>
      </c>
      <c r="E56" s="348" t="s">
        <v>306</v>
      </c>
      <c r="F56" s="334" t="s">
        <v>39</v>
      </c>
      <c r="G56" s="334" t="s">
        <v>285</v>
      </c>
      <c r="H56" s="340" t="s">
        <v>40</v>
      </c>
      <c r="I56" s="341" t="s">
        <v>41</v>
      </c>
      <c r="J56" s="342" t="s">
        <v>40</v>
      </c>
      <c r="K56" s="350" t="s">
        <v>416</v>
      </c>
      <c r="L56" s="345">
        <v>44496</v>
      </c>
      <c r="M56" s="345">
        <v>44497</v>
      </c>
      <c r="N56" s="317"/>
      <c r="O56" s="317"/>
      <c r="P56" s="318"/>
      <c r="Q56" s="339">
        <v>1</v>
      </c>
      <c r="R56" s="346">
        <v>54.01</v>
      </c>
      <c r="S56" s="339">
        <v>0</v>
      </c>
      <c r="T56" s="346">
        <v>0</v>
      </c>
      <c r="U56" s="312">
        <f t="shared" si="0"/>
        <v>1</v>
      </c>
      <c r="V56" s="318">
        <f t="shared" si="1"/>
        <v>54.01</v>
      </c>
      <c r="W56" s="318">
        <f t="shared" si="2"/>
        <v>54.01</v>
      </c>
      <c r="X56" s="363" t="s">
        <v>360</v>
      </c>
      <c r="Y56" s="127"/>
      <c r="Z56" s="127"/>
      <c r="AA56" s="127"/>
      <c r="AB56" s="127"/>
    </row>
    <row r="57" spans="1:28" ht="12.75" customHeight="1" x14ac:dyDescent="0.2">
      <c r="A57" s="341">
        <v>550100</v>
      </c>
      <c r="B57" s="342">
        <v>550101</v>
      </c>
      <c r="C57" s="347" t="s">
        <v>369</v>
      </c>
      <c r="D57" s="338" t="s">
        <v>370</v>
      </c>
      <c r="E57" s="348" t="s">
        <v>371</v>
      </c>
      <c r="F57" s="334" t="s">
        <v>39</v>
      </c>
      <c r="G57" s="334" t="s">
        <v>285</v>
      </c>
      <c r="H57" s="340" t="s">
        <v>40</v>
      </c>
      <c r="I57" s="341" t="s">
        <v>41</v>
      </c>
      <c r="J57" s="342" t="s">
        <v>40</v>
      </c>
      <c r="K57" s="350" t="s">
        <v>155</v>
      </c>
      <c r="L57" s="345">
        <v>44506</v>
      </c>
      <c r="M57" s="345">
        <v>44506</v>
      </c>
      <c r="N57" s="317"/>
      <c r="O57" s="317"/>
      <c r="P57" s="318"/>
      <c r="Q57" s="339">
        <v>1</v>
      </c>
      <c r="R57" s="346">
        <v>54.01</v>
      </c>
      <c r="S57" s="339">
        <v>0</v>
      </c>
      <c r="T57" s="346">
        <v>0</v>
      </c>
      <c r="U57" s="312">
        <f t="shared" si="0"/>
        <v>1</v>
      </c>
      <c r="V57" s="318">
        <f t="shared" si="1"/>
        <v>54.01</v>
      </c>
      <c r="W57" s="318">
        <f t="shared" si="2"/>
        <v>54.01</v>
      </c>
      <c r="X57" s="319"/>
      <c r="Y57" s="127"/>
      <c r="Z57" s="127"/>
      <c r="AA57" s="127"/>
      <c r="AB57" s="127"/>
    </row>
    <row r="58" spans="1:28" ht="12.75" customHeight="1" x14ac:dyDescent="0.2">
      <c r="A58" s="341">
        <v>550100</v>
      </c>
      <c r="B58" s="342">
        <v>550101</v>
      </c>
      <c r="C58" s="347" t="s">
        <v>82</v>
      </c>
      <c r="D58" s="338" t="s">
        <v>307</v>
      </c>
      <c r="E58" s="348" t="s">
        <v>308</v>
      </c>
      <c r="F58" s="334" t="s">
        <v>39</v>
      </c>
      <c r="G58" s="334" t="s">
        <v>285</v>
      </c>
      <c r="H58" s="340" t="s">
        <v>40</v>
      </c>
      <c r="I58" s="341" t="s">
        <v>41</v>
      </c>
      <c r="J58" s="342" t="s">
        <v>40</v>
      </c>
      <c r="K58" s="349" t="s">
        <v>404</v>
      </c>
      <c r="L58" s="344">
        <v>44524</v>
      </c>
      <c r="M58" s="345">
        <v>44527</v>
      </c>
      <c r="N58" s="317"/>
      <c r="O58" s="317"/>
      <c r="P58" s="318"/>
      <c r="Q58" s="339">
        <v>4</v>
      </c>
      <c r="R58" s="346">
        <v>54.01</v>
      </c>
      <c r="S58" s="339">
        <v>0</v>
      </c>
      <c r="T58" s="346">
        <v>0</v>
      </c>
      <c r="U58" s="312">
        <f t="shared" si="0"/>
        <v>4</v>
      </c>
      <c r="V58" s="318">
        <f t="shared" si="1"/>
        <v>216.04</v>
      </c>
      <c r="W58" s="318">
        <f t="shared" si="2"/>
        <v>216.04</v>
      </c>
      <c r="X58" s="319"/>
      <c r="Y58" s="127"/>
      <c r="Z58" s="127"/>
      <c r="AA58" s="127"/>
      <c r="AB58" s="127"/>
    </row>
    <row r="59" spans="1:28" ht="12.75" customHeight="1" x14ac:dyDescent="0.2">
      <c r="A59" s="341">
        <v>550100</v>
      </c>
      <c r="B59" s="342">
        <v>550101</v>
      </c>
      <c r="C59" s="347" t="s">
        <v>82</v>
      </c>
      <c r="D59" s="338" t="s">
        <v>307</v>
      </c>
      <c r="E59" s="348" t="s">
        <v>308</v>
      </c>
      <c r="F59" s="334" t="s">
        <v>39</v>
      </c>
      <c r="G59" s="334" t="s">
        <v>285</v>
      </c>
      <c r="H59" s="340" t="s">
        <v>40</v>
      </c>
      <c r="I59" s="341" t="s">
        <v>41</v>
      </c>
      <c r="J59" s="342" t="s">
        <v>40</v>
      </c>
      <c r="K59" s="350" t="s">
        <v>406</v>
      </c>
      <c r="L59" s="345">
        <v>44518</v>
      </c>
      <c r="M59" s="345">
        <v>44520</v>
      </c>
      <c r="N59" s="317"/>
      <c r="O59" s="317"/>
      <c r="P59" s="318"/>
      <c r="Q59" s="339">
        <v>3</v>
      </c>
      <c r="R59" s="346">
        <v>54.01</v>
      </c>
      <c r="S59" s="339">
        <v>0</v>
      </c>
      <c r="T59" s="346">
        <v>0</v>
      </c>
      <c r="U59" s="312">
        <f t="shared" si="0"/>
        <v>3</v>
      </c>
      <c r="V59" s="318">
        <f t="shared" si="1"/>
        <v>162.03</v>
      </c>
      <c r="W59" s="318">
        <f t="shared" si="2"/>
        <v>162.03</v>
      </c>
      <c r="X59" s="319"/>
      <c r="Y59" s="127"/>
      <c r="Z59" s="127"/>
      <c r="AA59" s="127"/>
      <c r="AB59" s="127"/>
    </row>
    <row r="60" spans="1:28" ht="12.75" customHeight="1" x14ac:dyDescent="0.2">
      <c r="A60" s="341">
        <v>550100</v>
      </c>
      <c r="B60" s="342">
        <v>550101</v>
      </c>
      <c r="C60" s="347" t="s">
        <v>82</v>
      </c>
      <c r="D60" s="338" t="s">
        <v>307</v>
      </c>
      <c r="E60" s="348" t="s">
        <v>308</v>
      </c>
      <c r="F60" s="334" t="s">
        <v>39</v>
      </c>
      <c r="G60" s="334" t="s">
        <v>285</v>
      </c>
      <c r="H60" s="340" t="s">
        <v>40</v>
      </c>
      <c r="I60" s="341" t="s">
        <v>41</v>
      </c>
      <c r="J60" s="342" t="s">
        <v>40</v>
      </c>
      <c r="K60" s="350" t="s">
        <v>417</v>
      </c>
      <c r="L60" s="345">
        <v>44510</v>
      </c>
      <c r="M60" s="345">
        <v>44513</v>
      </c>
      <c r="N60" s="317"/>
      <c r="O60" s="317"/>
      <c r="P60" s="318"/>
      <c r="Q60" s="339">
        <v>4</v>
      </c>
      <c r="R60" s="346">
        <v>54.01</v>
      </c>
      <c r="S60" s="339">
        <v>0</v>
      </c>
      <c r="T60" s="346">
        <v>0</v>
      </c>
      <c r="U60" s="312">
        <f t="shared" si="0"/>
        <v>4</v>
      </c>
      <c r="V60" s="318">
        <f t="shared" si="1"/>
        <v>216.04</v>
      </c>
      <c r="W60" s="318">
        <f t="shared" si="2"/>
        <v>216.04</v>
      </c>
      <c r="X60" s="319"/>
      <c r="Y60" s="127"/>
      <c r="Z60" s="127"/>
      <c r="AA60" s="127"/>
      <c r="AB60" s="127"/>
    </row>
    <row r="61" spans="1:28" ht="12.75" customHeight="1" x14ac:dyDescent="0.2">
      <c r="A61" s="341">
        <v>550100</v>
      </c>
      <c r="B61" s="342">
        <v>550101</v>
      </c>
      <c r="C61" s="347" t="s">
        <v>82</v>
      </c>
      <c r="D61" s="338" t="s">
        <v>307</v>
      </c>
      <c r="E61" s="348" t="s">
        <v>308</v>
      </c>
      <c r="F61" s="334" t="s">
        <v>39</v>
      </c>
      <c r="G61" s="334" t="s">
        <v>285</v>
      </c>
      <c r="H61" s="340" t="s">
        <v>40</v>
      </c>
      <c r="I61" s="341" t="s">
        <v>41</v>
      </c>
      <c r="J61" s="342" t="s">
        <v>40</v>
      </c>
      <c r="K61" s="350" t="s">
        <v>407</v>
      </c>
      <c r="L61" s="345">
        <v>44489</v>
      </c>
      <c r="M61" s="345">
        <v>44491</v>
      </c>
      <c r="N61" s="317"/>
      <c r="O61" s="317"/>
      <c r="P61" s="318"/>
      <c r="Q61" s="339">
        <v>0</v>
      </c>
      <c r="R61" s="346">
        <v>0</v>
      </c>
      <c r="S61" s="339">
        <v>1</v>
      </c>
      <c r="T61" s="346">
        <v>17.52</v>
      </c>
      <c r="U61" s="312">
        <f t="shared" si="0"/>
        <v>1</v>
      </c>
      <c r="V61" s="318">
        <f t="shared" si="1"/>
        <v>17.52</v>
      </c>
      <c r="W61" s="318">
        <f t="shared" si="2"/>
        <v>17.52</v>
      </c>
      <c r="X61" s="355" t="s">
        <v>415</v>
      </c>
      <c r="Y61" s="127"/>
      <c r="Z61" s="127"/>
      <c r="AA61" s="127"/>
      <c r="AB61" s="127"/>
    </row>
    <row r="62" spans="1:28" ht="12.75" customHeight="1" x14ac:dyDescent="0.2">
      <c r="A62" s="341">
        <v>550100</v>
      </c>
      <c r="B62" s="342">
        <v>550101</v>
      </c>
      <c r="C62" s="347" t="s">
        <v>82</v>
      </c>
      <c r="D62" s="338" t="s">
        <v>307</v>
      </c>
      <c r="E62" s="348" t="s">
        <v>308</v>
      </c>
      <c r="F62" s="334" t="s">
        <v>39</v>
      </c>
      <c r="G62" s="334" t="s">
        <v>285</v>
      </c>
      <c r="H62" s="340" t="s">
        <v>40</v>
      </c>
      <c r="I62" s="341" t="s">
        <v>41</v>
      </c>
      <c r="J62" s="342" t="s">
        <v>40</v>
      </c>
      <c r="K62" s="350" t="s">
        <v>414</v>
      </c>
      <c r="L62" s="345">
        <v>44503</v>
      </c>
      <c r="M62" s="345">
        <v>44506</v>
      </c>
      <c r="N62" s="317"/>
      <c r="O62" s="317"/>
      <c r="P62" s="318"/>
      <c r="Q62" s="339">
        <v>4</v>
      </c>
      <c r="R62" s="346">
        <v>54.01</v>
      </c>
      <c r="S62" s="339">
        <v>0</v>
      </c>
      <c r="T62" s="346">
        <v>0</v>
      </c>
      <c r="U62" s="312">
        <f t="shared" si="0"/>
        <v>4</v>
      </c>
      <c r="V62" s="318">
        <f t="shared" si="1"/>
        <v>216.04</v>
      </c>
      <c r="W62" s="318">
        <f t="shared" si="2"/>
        <v>216.04</v>
      </c>
      <c r="X62" s="319"/>
      <c r="Y62" s="127"/>
      <c r="Z62" s="127"/>
      <c r="AA62" s="127"/>
      <c r="AB62" s="127"/>
    </row>
    <row r="63" spans="1:28" ht="12.75" customHeight="1" x14ac:dyDescent="0.2">
      <c r="A63" s="341">
        <v>550100</v>
      </c>
      <c r="B63" s="342">
        <v>550101</v>
      </c>
      <c r="C63" s="347" t="s">
        <v>82</v>
      </c>
      <c r="D63" s="338" t="s">
        <v>307</v>
      </c>
      <c r="E63" s="348" t="s">
        <v>308</v>
      </c>
      <c r="F63" s="334" t="s">
        <v>39</v>
      </c>
      <c r="G63" s="334" t="s">
        <v>285</v>
      </c>
      <c r="H63" s="340" t="s">
        <v>40</v>
      </c>
      <c r="I63" s="341" t="s">
        <v>41</v>
      </c>
      <c r="J63" s="342" t="s">
        <v>40</v>
      </c>
      <c r="K63" s="350" t="s">
        <v>416</v>
      </c>
      <c r="L63" s="345">
        <v>44496</v>
      </c>
      <c r="M63" s="345">
        <v>44497</v>
      </c>
      <c r="N63" s="317"/>
      <c r="O63" s="317"/>
      <c r="P63" s="318"/>
      <c r="Q63" s="339">
        <v>1</v>
      </c>
      <c r="R63" s="346">
        <v>54.01</v>
      </c>
      <c r="S63" s="339">
        <v>1</v>
      </c>
      <c r="T63" s="346">
        <v>17.52</v>
      </c>
      <c r="U63" s="312">
        <f t="shared" si="0"/>
        <v>2</v>
      </c>
      <c r="V63" s="318">
        <f t="shared" si="1"/>
        <v>71.53</v>
      </c>
      <c r="W63" s="318">
        <f t="shared" si="2"/>
        <v>71.53</v>
      </c>
      <c r="X63" s="319"/>
      <c r="Y63" s="127"/>
      <c r="Z63" s="127"/>
      <c r="AA63" s="127"/>
      <c r="AB63" s="127"/>
    </row>
    <row r="64" spans="1:28" ht="12.75" customHeight="1" x14ac:dyDescent="0.2">
      <c r="A64" s="341">
        <v>550100</v>
      </c>
      <c r="B64" s="342">
        <v>550101</v>
      </c>
      <c r="C64" s="347" t="s">
        <v>146</v>
      </c>
      <c r="D64" s="360" t="s">
        <v>147</v>
      </c>
      <c r="E64" s="339" t="s">
        <v>429</v>
      </c>
      <c r="F64" s="362" t="s">
        <v>116</v>
      </c>
      <c r="G64" s="339" t="s">
        <v>116</v>
      </c>
      <c r="H64" s="340" t="s">
        <v>40</v>
      </c>
      <c r="I64" s="341" t="s">
        <v>41</v>
      </c>
      <c r="J64" s="342" t="s">
        <v>40</v>
      </c>
      <c r="K64" s="350" t="s">
        <v>419</v>
      </c>
      <c r="L64" s="345">
        <v>44517</v>
      </c>
      <c r="M64" s="345">
        <v>44520</v>
      </c>
      <c r="N64" s="317"/>
      <c r="O64" s="317"/>
      <c r="P64" s="318"/>
      <c r="Q64" s="339">
        <v>4</v>
      </c>
      <c r="R64" s="346">
        <v>54.01</v>
      </c>
      <c r="S64" s="339">
        <v>0</v>
      </c>
      <c r="T64" s="346">
        <v>0</v>
      </c>
      <c r="U64" s="312">
        <f t="shared" si="0"/>
        <v>4</v>
      </c>
      <c r="V64" s="318">
        <f t="shared" si="1"/>
        <v>216.04</v>
      </c>
      <c r="W64" s="318">
        <f t="shared" si="2"/>
        <v>216.04</v>
      </c>
      <c r="X64" s="319"/>
      <c r="Y64" s="127"/>
      <c r="Z64" s="127"/>
      <c r="AA64" s="127"/>
      <c r="AB64" s="127"/>
    </row>
    <row r="65" spans="1:28" ht="12.75" customHeight="1" x14ac:dyDescent="0.2">
      <c r="A65" s="341">
        <v>550100</v>
      </c>
      <c r="B65" s="342">
        <v>550101</v>
      </c>
      <c r="C65" s="347" t="s">
        <v>146</v>
      </c>
      <c r="D65" s="360" t="s">
        <v>147</v>
      </c>
      <c r="E65" s="339" t="s">
        <v>429</v>
      </c>
      <c r="F65" s="362" t="s">
        <v>116</v>
      </c>
      <c r="G65" s="339" t="s">
        <v>116</v>
      </c>
      <c r="H65" s="340" t="s">
        <v>40</v>
      </c>
      <c r="I65" s="341" t="s">
        <v>41</v>
      </c>
      <c r="J65" s="342" t="s">
        <v>40</v>
      </c>
      <c r="K65" s="350" t="s">
        <v>418</v>
      </c>
      <c r="L65" s="345">
        <v>44487</v>
      </c>
      <c r="M65" s="345">
        <v>44492</v>
      </c>
      <c r="N65" s="317"/>
      <c r="O65" s="317"/>
      <c r="P65" s="318"/>
      <c r="Q65" s="339">
        <v>6</v>
      </c>
      <c r="R65" s="346">
        <v>54.01</v>
      </c>
      <c r="S65" s="339">
        <v>0</v>
      </c>
      <c r="T65" s="346">
        <v>0</v>
      </c>
      <c r="U65" s="312">
        <f t="shared" si="0"/>
        <v>6</v>
      </c>
      <c r="V65" s="318">
        <f t="shared" si="1"/>
        <v>324.06</v>
      </c>
      <c r="W65" s="318">
        <f t="shared" si="2"/>
        <v>324.06</v>
      </c>
      <c r="X65" s="319"/>
      <c r="Y65" s="127"/>
      <c r="Z65" s="127"/>
      <c r="AA65" s="127"/>
      <c r="AB65" s="127"/>
    </row>
    <row r="66" spans="1:28" ht="12.75" customHeight="1" x14ac:dyDescent="0.2">
      <c r="A66" s="341">
        <v>550100</v>
      </c>
      <c r="B66" s="342">
        <v>550101</v>
      </c>
      <c r="C66" s="347" t="s">
        <v>430</v>
      </c>
      <c r="D66" s="360" t="s">
        <v>431</v>
      </c>
      <c r="E66" s="336" t="s">
        <v>254</v>
      </c>
      <c r="F66" s="358" t="s">
        <v>56</v>
      </c>
      <c r="G66" s="333" t="s">
        <v>56</v>
      </c>
      <c r="H66" s="340" t="s">
        <v>40</v>
      </c>
      <c r="I66" s="341" t="s">
        <v>41</v>
      </c>
      <c r="J66" s="342" t="s">
        <v>40</v>
      </c>
      <c r="K66" s="350" t="s">
        <v>219</v>
      </c>
      <c r="L66" s="345">
        <v>44517</v>
      </c>
      <c r="M66" s="345">
        <v>44519</v>
      </c>
      <c r="N66" s="317"/>
      <c r="O66" s="317"/>
      <c r="P66" s="318"/>
      <c r="Q66" s="339">
        <v>2</v>
      </c>
      <c r="R66" s="346">
        <v>54.01</v>
      </c>
      <c r="S66" s="339">
        <v>1</v>
      </c>
      <c r="T66" s="346">
        <v>17.52</v>
      </c>
      <c r="U66" s="312">
        <f t="shared" si="0"/>
        <v>3</v>
      </c>
      <c r="V66" s="318">
        <f t="shared" si="1"/>
        <v>125.53999999999999</v>
      </c>
      <c r="W66" s="318">
        <f t="shared" si="2"/>
        <v>125.53999999999999</v>
      </c>
      <c r="X66" s="319"/>
      <c r="Y66" s="127"/>
      <c r="Z66" s="127"/>
      <c r="AA66" s="127"/>
      <c r="AB66" s="127"/>
    </row>
    <row r="67" spans="1:28" ht="12.75" customHeight="1" x14ac:dyDescent="0.2">
      <c r="A67" s="341">
        <v>550100</v>
      </c>
      <c r="B67" s="342">
        <v>550101</v>
      </c>
      <c r="C67" s="347" t="s">
        <v>93</v>
      </c>
      <c r="D67" s="338" t="s">
        <v>119</v>
      </c>
      <c r="E67" s="348" t="s">
        <v>95</v>
      </c>
      <c r="F67" s="334" t="s">
        <v>39</v>
      </c>
      <c r="G67" s="334" t="s">
        <v>285</v>
      </c>
      <c r="H67" s="340" t="s">
        <v>40</v>
      </c>
      <c r="I67" s="341" t="s">
        <v>41</v>
      </c>
      <c r="J67" s="342" t="s">
        <v>40</v>
      </c>
      <c r="K67" s="349" t="s">
        <v>404</v>
      </c>
      <c r="L67" s="344">
        <v>44524</v>
      </c>
      <c r="M67" s="345">
        <v>44527</v>
      </c>
      <c r="N67" s="317"/>
      <c r="O67" s="317"/>
      <c r="P67" s="318"/>
      <c r="Q67" s="339">
        <v>4</v>
      </c>
      <c r="R67" s="346">
        <v>54.01</v>
      </c>
      <c r="S67" s="339">
        <v>0</v>
      </c>
      <c r="T67" s="346">
        <v>0</v>
      </c>
      <c r="U67" s="312">
        <f t="shared" si="0"/>
        <v>4</v>
      </c>
      <c r="V67" s="318">
        <f t="shared" si="1"/>
        <v>216.04</v>
      </c>
      <c r="W67" s="318">
        <f t="shared" si="2"/>
        <v>216.04</v>
      </c>
      <c r="X67" s="319"/>
      <c r="Y67" s="127"/>
      <c r="Z67" s="127"/>
      <c r="AA67" s="127"/>
      <c r="AB67" s="127"/>
    </row>
    <row r="68" spans="1:28" ht="12.75" customHeight="1" x14ac:dyDescent="0.2">
      <c r="A68" s="341">
        <v>550100</v>
      </c>
      <c r="B68" s="342">
        <v>550101</v>
      </c>
      <c r="C68" s="347" t="s">
        <v>93</v>
      </c>
      <c r="D68" s="338" t="s">
        <v>119</v>
      </c>
      <c r="E68" s="348" t="s">
        <v>95</v>
      </c>
      <c r="F68" s="334" t="s">
        <v>39</v>
      </c>
      <c r="G68" s="334" t="s">
        <v>285</v>
      </c>
      <c r="H68" s="340" t="s">
        <v>40</v>
      </c>
      <c r="I68" s="341" t="s">
        <v>41</v>
      </c>
      <c r="J68" s="342" t="s">
        <v>40</v>
      </c>
      <c r="K68" s="350" t="s">
        <v>406</v>
      </c>
      <c r="L68" s="345">
        <v>44518</v>
      </c>
      <c r="M68" s="345">
        <v>44520</v>
      </c>
      <c r="N68" s="317"/>
      <c r="O68" s="317"/>
      <c r="P68" s="318"/>
      <c r="Q68" s="339">
        <v>3</v>
      </c>
      <c r="R68" s="346">
        <v>54.01</v>
      </c>
      <c r="S68" s="339">
        <v>0</v>
      </c>
      <c r="T68" s="346">
        <v>0</v>
      </c>
      <c r="U68" s="312">
        <f t="shared" si="0"/>
        <v>3</v>
      </c>
      <c r="V68" s="318">
        <f t="shared" si="1"/>
        <v>162.03</v>
      </c>
      <c r="W68" s="318">
        <f t="shared" si="2"/>
        <v>162.03</v>
      </c>
      <c r="X68" s="319"/>
      <c r="Y68" s="127"/>
      <c r="Z68" s="127"/>
      <c r="AA68" s="127"/>
      <c r="AB68" s="127"/>
    </row>
    <row r="69" spans="1:28" ht="12.75" customHeight="1" x14ac:dyDescent="0.2">
      <c r="A69" s="341">
        <v>550100</v>
      </c>
      <c r="B69" s="342">
        <v>550101</v>
      </c>
      <c r="C69" s="347" t="s">
        <v>93</v>
      </c>
      <c r="D69" s="338" t="s">
        <v>119</v>
      </c>
      <c r="E69" s="348" t="s">
        <v>95</v>
      </c>
      <c r="F69" s="334" t="s">
        <v>39</v>
      </c>
      <c r="G69" s="334" t="s">
        <v>285</v>
      </c>
      <c r="H69" s="340" t="s">
        <v>40</v>
      </c>
      <c r="I69" s="341" t="s">
        <v>41</v>
      </c>
      <c r="J69" s="342" t="s">
        <v>40</v>
      </c>
      <c r="K69" s="350" t="s">
        <v>417</v>
      </c>
      <c r="L69" s="345">
        <v>44510</v>
      </c>
      <c r="M69" s="345">
        <v>44513</v>
      </c>
      <c r="N69" s="317"/>
      <c r="O69" s="317"/>
      <c r="P69" s="318"/>
      <c r="Q69" s="339">
        <v>4</v>
      </c>
      <c r="R69" s="346">
        <v>54.01</v>
      </c>
      <c r="S69" s="339">
        <v>0</v>
      </c>
      <c r="T69" s="346">
        <v>0</v>
      </c>
      <c r="U69" s="312">
        <f t="shared" si="0"/>
        <v>4</v>
      </c>
      <c r="V69" s="318">
        <f t="shared" si="1"/>
        <v>216.04</v>
      </c>
      <c r="W69" s="318">
        <f t="shared" si="2"/>
        <v>216.04</v>
      </c>
      <c r="X69" s="319"/>
      <c r="Y69" s="127"/>
      <c r="Z69" s="127"/>
      <c r="AA69" s="127"/>
      <c r="AB69" s="127"/>
    </row>
    <row r="70" spans="1:28" ht="12.75" customHeight="1" x14ac:dyDescent="0.2">
      <c r="A70" s="341">
        <v>550100</v>
      </c>
      <c r="B70" s="342">
        <v>550101</v>
      </c>
      <c r="C70" s="347" t="s">
        <v>93</v>
      </c>
      <c r="D70" s="338" t="s">
        <v>119</v>
      </c>
      <c r="E70" s="348" t="s">
        <v>95</v>
      </c>
      <c r="F70" s="334" t="s">
        <v>39</v>
      </c>
      <c r="G70" s="334" t="s">
        <v>285</v>
      </c>
      <c r="H70" s="340" t="s">
        <v>40</v>
      </c>
      <c r="I70" s="341" t="s">
        <v>41</v>
      </c>
      <c r="J70" s="342" t="s">
        <v>40</v>
      </c>
      <c r="K70" s="350" t="s">
        <v>407</v>
      </c>
      <c r="L70" s="345">
        <v>44489</v>
      </c>
      <c r="M70" s="345">
        <v>44491</v>
      </c>
      <c r="N70" s="317"/>
      <c r="O70" s="317"/>
      <c r="P70" s="318"/>
      <c r="Q70" s="339">
        <v>0</v>
      </c>
      <c r="R70" s="346">
        <v>0</v>
      </c>
      <c r="S70" s="339">
        <v>1</v>
      </c>
      <c r="T70" s="346">
        <v>17.52</v>
      </c>
      <c r="U70" s="312">
        <f t="shared" si="0"/>
        <v>1</v>
      </c>
      <c r="V70" s="318">
        <f t="shared" si="1"/>
        <v>17.52</v>
      </c>
      <c r="W70" s="318">
        <f t="shared" si="2"/>
        <v>17.52</v>
      </c>
      <c r="X70" s="355" t="s">
        <v>415</v>
      </c>
      <c r="Y70" s="127"/>
      <c r="Z70" s="127"/>
      <c r="AA70" s="127"/>
      <c r="AB70" s="127"/>
    </row>
    <row r="71" spans="1:28" ht="12.75" customHeight="1" x14ac:dyDescent="0.2">
      <c r="A71" s="341">
        <v>550100</v>
      </c>
      <c r="B71" s="342">
        <v>550101</v>
      </c>
      <c r="C71" s="347" t="s">
        <v>93</v>
      </c>
      <c r="D71" s="338" t="s">
        <v>119</v>
      </c>
      <c r="E71" s="348" t="s">
        <v>95</v>
      </c>
      <c r="F71" s="334" t="s">
        <v>39</v>
      </c>
      <c r="G71" s="334" t="s">
        <v>285</v>
      </c>
      <c r="H71" s="340" t="s">
        <v>40</v>
      </c>
      <c r="I71" s="341" t="s">
        <v>41</v>
      </c>
      <c r="J71" s="342" t="s">
        <v>40</v>
      </c>
      <c r="K71" s="350" t="s">
        <v>414</v>
      </c>
      <c r="L71" s="345">
        <v>44503</v>
      </c>
      <c r="M71" s="345">
        <v>44506</v>
      </c>
      <c r="N71" s="317"/>
      <c r="O71" s="317"/>
      <c r="P71" s="318"/>
      <c r="Q71" s="339">
        <v>4</v>
      </c>
      <c r="R71" s="346">
        <v>54.01</v>
      </c>
      <c r="S71" s="339">
        <v>0</v>
      </c>
      <c r="T71" s="346">
        <v>0</v>
      </c>
      <c r="U71" s="312">
        <f t="shared" si="0"/>
        <v>4</v>
      </c>
      <c r="V71" s="318">
        <f t="shared" si="1"/>
        <v>216.04</v>
      </c>
      <c r="W71" s="318">
        <f t="shared" si="2"/>
        <v>216.04</v>
      </c>
      <c r="X71" s="319"/>
      <c r="Y71" s="127"/>
      <c r="Z71" s="127"/>
      <c r="AA71" s="127"/>
      <c r="AB71" s="127"/>
    </row>
    <row r="72" spans="1:28" ht="12.75" customHeight="1" x14ac:dyDescent="0.2">
      <c r="A72" s="341">
        <v>550100</v>
      </c>
      <c r="B72" s="342">
        <v>550101</v>
      </c>
      <c r="C72" s="347" t="s">
        <v>93</v>
      </c>
      <c r="D72" s="338" t="s">
        <v>119</v>
      </c>
      <c r="E72" s="348" t="s">
        <v>95</v>
      </c>
      <c r="F72" s="334" t="s">
        <v>39</v>
      </c>
      <c r="G72" s="334" t="s">
        <v>285</v>
      </c>
      <c r="H72" s="340" t="s">
        <v>40</v>
      </c>
      <c r="I72" s="341" t="s">
        <v>41</v>
      </c>
      <c r="J72" s="342" t="s">
        <v>40</v>
      </c>
      <c r="K72" s="350" t="s">
        <v>416</v>
      </c>
      <c r="L72" s="345">
        <v>44496</v>
      </c>
      <c r="M72" s="345">
        <v>44497</v>
      </c>
      <c r="N72" s="317"/>
      <c r="O72" s="317"/>
      <c r="P72" s="318"/>
      <c r="Q72" s="339">
        <v>1</v>
      </c>
      <c r="R72" s="346">
        <v>54.01</v>
      </c>
      <c r="S72" s="339">
        <v>1</v>
      </c>
      <c r="T72" s="346">
        <v>17.52</v>
      </c>
      <c r="U72" s="312">
        <f t="shared" si="0"/>
        <v>2</v>
      </c>
      <c r="V72" s="318">
        <f t="shared" si="1"/>
        <v>71.53</v>
      </c>
      <c r="W72" s="318">
        <f t="shared" si="2"/>
        <v>71.53</v>
      </c>
      <c r="X72" s="319"/>
      <c r="Y72" s="127"/>
      <c r="Z72" s="127"/>
      <c r="AA72" s="127"/>
      <c r="AB72" s="127"/>
    </row>
    <row r="73" spans="1:28" ht="12.75" customHeight="1" x14ac:dyDescent="0.2">
      <c r="A73" s="341">
        <v>550100</v>
      </c>
      <c r="B73" s="342">
        <v>550101</v>
      </c>
      <c r="C73" s="347" t="s">
        <v>276</v>
      </c>
      <c r="D73" s="360" t="s">
        <v>213</v>
      </c>
      <c r="E73" s="360" t="s">
        <v>316</v>
      </c>
      <c r="F73" s="334" t="s">
        <v>39</v>
      </c>
      <c r="G73" s="334" t="s">
        <v>285</v>
      </c>
      <c r="H73" s="340" t="s">
        <v>40</v>
      </c>
      <c r="I73" s="341" t="s">
        <v>41</v>
      </c>
      <c r="J73" s="342" t="s">
        <v>40</v>
      </c>
      <c r="K73" s="350" t="s">
        <v>417</v>
      </c>
      <c r="L73" s="345">
        <v>44510</v>
      </c>
      <c r="M73" s="345">
        <v>44513</v>
      </c>
      <c r="N73" s="317"/>
      <c r="O73" s="317"/>
      <c r="P73" s="318"/>
      <c r="Q73" s="339">
        <v>4</v>
      </c>
      <c r="R73" s="346">
        <v>54.01</v>
      </c>
      <c r="S73" s="339">
        <v>0</v>
      </c>
      <c r="T73" s="346">
        <v>0</v>
      </c>
      <c r="U73" s="312">
        <f t="shared" si="0"/>
        <v>4</v>
      </c>
      <c r="V73" s="318">
        <f t="shared" si="1"/>
        <v>216.04</v>
      </c>
      <c r="W73" s="318">
        <f t="shared" si="2"/>
        <v>216.04</v>
      </c>
      <c r="X73" s="319"/>
      <c r="Y73" s="127"/>
      <c r="Z73" s="127"/>
      <c r="AA73" s="127"/>
      <c r="AB73" s="127"/>
    </row>
    <row r="74" spans="1:28" ht="12.75" customHeight="1" x14ac:dyDescent="0.2">
      <c r="A74" s="341">
        <v>550100</v>
      </c>
      <c r="B74" s="342">
        <v>550101</v>
      </c>
      <c r="C74" s="347" t="s">
        <v>276</v>
      </c>
      <c r="D74" s="360" t="s">
        <v>213</v>
      </c>
      <c r="E74" s="336" t="s">
        <v>316</v>
      </c>
      <c r="F74" s="333" t="s">
        <v>39</v>
      </c>
      <c r="G74" s="334" t="s">
        <v>285</v>
      </c>
      <c r="H74" s="340" t="s">
        <v>40</v>
      </c>
      <c r="I74" s="341" t="s">
        <v>41</v>
      </c>
      <c r="J74" s="342" t="s">
        <v>40</v>
      </c>
      <c r="K74" s="350" t="s">
        <v>407</v>
      </c>
      <c r="L74" s="345">
        <v>44489</v>
      </c>
      <c r="M74" s="345">
        <v>44491</v>
      </c>
      <c r="N74" s="317"/>
      <c r="O74" s="317"/>
      <c r="P74" s="318"/>
      <c r="Q74" s="339">
        <v>2</v>
      </c>
      <c r="R74" s="346">
        <v>54.01</v>
      </c>
      <c r="S74" s="339">
        <v>1</v>
      </c>
      <c r="T74" s="346">
        <v>17.52</v>
      </c>
      <c r="U74" s="312">
        <f t="shared" si="0"/>
        <v>3</v>
      </c>
      <c r="V74" s="318">
        <f t="shared" si="1"/>
        <v>125.53999999999999</v>
      </c>
      <c r="W74" s="318">
        <f t="shared" si="2"/>
        <v>125.53999999999999</v>
      </c>
      <c r="X74" s="319"/>
      <c r="Y74" s="127"/>
      <c r="Z74" s="127"/>
      <c r="AA74" s="127"/>
      <c r="AB74" s="127"/>
    </row>
    <row r="75" spans="1:28" ht="12.75" customHeight="1" x14ac:dyDescent="0.2">
      <c r="A75" s="341">
        <v>550100</v>
      </c>
      <c r="B75" s="342">
        <v>550101</v>
      </c>
      <c r="C75" s="335" t="s">
        <v>278</v>
      </c>
      <c r="D75" s="338" t="s">
        <v>317</v>
      </c>
      <c r="E75" s="348" t="s">
        <v>290</v>
      </c>
      <c r="F75" s="338" t="s">
        <v>39</v>
      </c>
      <c r="G75" s="333" t="s">
        <v>285</v>
      </c>
      <c r="H75" s="340" t="s">
        <v>40</v>
      </c>
      <c r="I75" s="341" t="s">
        <v>41</v>
      </c>
      <c r="J75" s="342" t="s">
        <v>40</v>
      </c>
      <c r="K75" s="350" t="s">
        <v>407</v>
      </c>
      <c r="L75" s="345">
        <v>44489</v>
      </c>
      <c r="M75" s="345">
        <v>44491</v>
      </c>
      <c r="N75" s="317"/>
      <c r="O75" s="317"/>
      <c r="P75" s="318"/>
      <c r="Q75" s="339">
        <v>0</v>
      </c>
      <c r="R75" s="346">
        <v>0</v>
      </c>
      <c r="S75" s="339">
        <v>1</v>
      </c>
      <c r="T75" s="346">
        <v>17.52</v>
      </c>
      <c r="U75" s="312">
        <f t="shared" si="0"/>
        <v>1</v>
      </c>
      <c r="V75" s="318">
        <f t="shared" si="1"/>
        <v>17.52</v>
      </c>
      <c r="W75" s="318">
        <f t="shared" si="2"/>
        <v>17.52</v>
      </c>
      <c r="X75" s="355" t="s">
        <v>415</v>
      </c>
      <c r="Y75" s="127"/>
      <c r="Z75" s="127"/>
      <c r="AA75" s="127"/>
      <c r="AB75" s="127"/>
    </row>
    <row r="76" spans="1:28" ht="12.75" customHeight="1" x14ac:dyDescent="0.2">
      <c r="A76" s="341">
        <v>550100</v>
      </c>
      <c r="B76" s="342">
        <v>550101</v>
      </c>
      <c r="C76" s="347" t="s">
        <v>185</v>
      </c>
      <c r="D76" s="338" t="s">
        <v>321</v>
      </c>
      <c r="E76" s="348" t="s">
        <v>282</v>
      </c>
      <c r="F76" s="334" t="s">
        <v>354</v>
      </c>
      <c r="G76" s="334" t="s">
        <v>354</v>
      </c>
      <c r="H76" s="340" t="s">
        <v>40</v>
      </c>
      <c r="I76" s="341" t="s">
        <v>41</v>
      </c>
      <c r="J76" s="342" t="s">
        <v>40</v>
      </c>
      <c r="K76" s="350" t="s">
        <v>418</v>
      </c>
      <c r="L76" s="345">
        <v>44487</v>
      </c>
      <c r="M76" s="345">
        <v>44492</v>
      </c>
      <c r="N76" s="317"/>
      <c r="O76" s="317"/>
      <c r="P76" s="318"/>
      <c r="Q76" s="339">
        <v>6</v>
      </c>
      <c r="R76" s="346">
        <v>54.01</v>
      </c>
      <c r="S76" s="339">
        <v>0</v>
      </c>
      <c r="T76" s="346">
        <v>0</v>
      </c>
      <c r="U76" s="312">
        <f t="shared" si="0"/>
        <v>6</v>
      </c>
      <c r="V76" s="318">
        <f t="shared" si="1"/>
        <v>324.06</v>
      </c>
      <c r="W76" s="318">
        <f t="shared" si="2"/>
        <v>324.06</v>
      </c>
      <c r="X76" s="319"/>
      <c r="Y76" s="127"/>
      <c r="Z76" s="127"/>
      <c r="AA76" s="127"/>
      <c r="AB76" s="127"/>
    </row>
    <row r="93" spans="1:28" ht="38.25" customHeight="1" x14ac:dyDescent="0.2">
      <c r="A93" s="330"/>
      <c r="B93" s="127"/>
      <c r="C93" s="331"/>
      <c r="G93" s="332"/>
      <c r="H93" s="332"/>
      <c r="I93" s="332"/>
      <c r="J93" s="332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</row>
    <row r="94" spans="1:28" ht="15.75" customHeight="1" x14ac:dyDescent="0.25">
      <c r="A94" s="425" t="s">
        <v>376</v>
      </c>
      <c r="B94" s="396"/>
      <c r="C94" s="396"/>
      <c r="D94" s="396"/>
      <c r="E94" s="396"/>
      <c r="F94" s="396"/>
      <c r="G94" s="396"/>
      <c r="H94" s="396"/>
      <c r="I94" s="396"/>
      <c r="J94" s="396"/>
      <c r="K94" s="396"/>
      <c r="L94" s="394"/>
    </row>
    <row r="95" spans="1:28" ht="15.75" customHeight="1" x14ac:dyDescent="0.2">
      <c r="A95" s="426" t="s">
        <v>377</v>
      </c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80"/>
    </row>
    <row r="96" spans="1:28" ht="15.75" customHeight="1" x14ac:dyDescent="0.2">
      <c r="A96" s="427" t="s">
        <v>378</v>
      </c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80"/>
    </row>
    <row r="97" spans="1:12" ht="15.75" customHeight="1" x14ac:dyDescent="0.2">
      <c r="A97" s="427" t="s">
        <v>379</v>
      </c>
      <c r="B97" s="379"/>
      <c r="C97" s="379"/>
      <c r="D97" s="379"/>
      <c r="E97" s="379"/>
      <c r="F97" s="379"/>
      <c r="G97" s="379"/>
      <c r="H97" s="379"/>
      <c r="I97" s="379"/>
      <c r="J97" s="379"/>
      <c r="K97" s="379"/>
      <c r="L97" s="380"/>
    </row>
    <row r="98" spans="1:12" ht="15.75" customHeight="1" x14ac:dyDescent="0.2">
      <c r="A98" s="427" t="s">
        <v>380</v>
      </c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80"/>
    </row>
    <row r="99" spans="1:12" ht="15.75" customHeight="1" x14ac:dyDescent="0.2">
      <c r="A99" s="427" t="s">
        <v>381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80"/>
    </row>
    <row r="100" spans="1:12" ht="15.75" customHeight="1" x14ac:dyDescent="0.2">
      <c r="A100" s="427" t="s">
        <v>382</v>
      </c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80"/>
    </row>
    <row r="101" spans="1:12" ht="15.75" customHeight="1" x14ac:dyDescent="0.2">
      <c r="A101" s="427" t="s">
        <v>383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80"/>
    </row>
    <row r="102" spans="1:12" ht="15.75" customHeight="1" x14ac:dyDescent="0.2">
      <c r="A102" s="427" t="s">
        <v>384</v>
      </c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80"/>
    </row>
    <row r="103" spans="1:12" ht="15.75" customHeight="1" x14ac:dyDescent="0.2">
      <c r="A103" s="427" t="s">
        <v>385</v>
      </c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  <c r="L103" s="380"/>
    </row>
    <row r="104" spans="1:12" ht="15.75" customHeight="1" x14ac:dyDescent="0.2">
      <c r="A104" s="427" t="s">
        <v>386</v>
      </c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  <c r="L104" s="380"/>
    </row>
    <row r="105" spans="1:12" ht="15.75" customHeight="1" x14ac:dyDescent="0.2">
      <c r="A105" s="427" t="s">
        <v>387</v>
      </c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  <c r="L105" s="380"/>
    </row>
    <row r="106" spans="1:12" ht="15.75" customHeight="1" x14ac:dyDescent="0.2">
      <c r="A106" s="427" t="s">
        <v>388</v>
      </c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  <c r="L106" s="380"/>
    </row>
    <row r="107" spans="1:12" ht="15.75" customHeight="1" x14ac:dyDescent="0.2">
      <c r="A107" s="427" t="s">
        <v>389</v>
      </c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  <c r="L107" s="380"/>
    </row>
    <row r="108" spans="1:12" ht="15.75" customHeight="1" x14ac:dyDescent="0.2">
      <c r="A108" s="427" t="s">
        <v>390</v>
      </c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  <c r="L108" s="380"/>
    </row>
    <row r="109" spans="1:12" ht="12.75" customHeight="1" x14ac:dyDescent="0.2">
      <c r="A109" s="427" t="s">
        <v>391</v>
      </c>
      <c r="B109" s="379"/>
      <c r="C109" s="379"/>
      <c r="D109" s="379"/>
      <c r="E109" s="379"/>
      <c r="F109" s="379"/>
      <c r="G109" s="379"/>
      <c r="H109" s="379"/>
      <c r="I109" s="379"/>
      <c r="J109" s="379"/>
      <c r="K109" s="379"/>
      <c r="L109" s="380"/>
    </row>
    <row r="110" spans="1:12" ht="12.75" customHeight="1" x14ac:dyDescent="0.2">
      <c r="A110" s="427" t="s">
        <v>392</v>
      </c>
      <c r="B110" s="379"/>
      <c r="C110" s="379"/>
      <c r="D110" s="379"/>
      <c r="E110" s="379"/>
      <c r="F110" s="379"/>
      <c r="G110" s="379"/>
      <c r="H110" s="379"/>
      <c r="I110" s="379"/>
      <c r="J110" s="379"/>
      <c r="K110" s="379"/>
      <c r="L110" s="380"/>
    </row>
    <row r="111" spans="1:12" ht="12.75" customHeight="1" x14ac:dyDescent="0.2">
      <c r="A111" s="427" t="s">
        <v>393</v>
      </c>
      <c r="B111" s="379"/>
      <c r="C111" s="379"/>
      <c r="D111" s="379"/>
      <c r="E111" s="379"/>
      <c r="F111" s="379"/>
      <c r="G111" s="379"/>
      <c r="H111" s="379"/>
      <c r="I111" s="379"/>
      <c r="J111" s="379"/>
      <c r="K111" s="379"/>
      <c r="L111" s="380"/>
    </row>
    <row r="112" spans="1:12" ht="12.75" customHeight="1" x14ac:dyDescent="0.2">
      <c r="A112" s="427" t="s">
        <v>394</v>
      </c>
      <c r="B112" s="379"/>
      <c r="C112" s="379"/>
      <c r="D112" s="379"/>
      <c r="E112" s="379"/>
      <c r="F112" s="379"/>
      <c r="G112" s="379"/>
      <c r="H112" s="379"/>
      <c r="I112" s="379"/>
      <c r="J112" s="379"/>
      <c r="K112" s="379"/>
      <c r="L112" s="380"/>
    </row>
    <row r="113" spans="1:12" ht="12.75" customHeight="1" x14ac:dyDescent="0.2">
      <c r="A113" s="427" t="s">
        <v>395</v>
      </c>
      <c r="B113" s="379"/>
      <c r="C113" s="379"/>
      <c r="D113" s="379"/>
      <c r="E113" s="379"/>
      <c r="F113" s="379"/>
      <c r="G113" s="379"/>
      <c r="H113" s="379"/>
      <c r="I113" s="379"/>
      <c r="J113" s="379"/>
      <c r="K113" s="379"/>
      <c r="L113" s="380"/>
    </row>
    <row r="114" spans="1:12" ht="12.75" customHeight="1" x14ac:dyDescent="0.2">
      <c r="A114" s="427" t="s">
        <v>396</v>
      </c>
      <c r="B114" s="379"/>
      <c r="C114" s="379"/>
      <c r="D114" s="379"/>
      <c r="E114" s="379"/>
      <c r="F114" s="379"/>
      <c r="G114" s="379"/>
      <c r="H114" s="379"/>
      <c r="I114" s="379"/>
      <c r="J114" s="379"/>
      <c r="K114" s="379"/>
      <c r="L114" s="380"/>
    </row>
    <row r="115" spans="1:12" ht="12.75" customHeight="1" x14ac:dyDescent="0.2">
      <c r="A115" s="427" t="s">
        <v>397</v>
      </c>
      <c r="B115" s="379"/>
      <c r="C115" s="379"/>
      <c r="D115" s="379"/>
      <c r="E115" s="379"/>
      <c r="F115" s="379"/>
      <c r="G115" s="379"/>
      <c r="H115" s="379"/>
      <c r="I115" s="379"/>
      <c r="J115" s="379"/>
      <c r="K115" s="379"/>
      <c r="L115" s="380"/>
    </row>
    <row r="116" spans="1:12" ht="12.75" customHeight="1" x14ac:dyDescent="0.2">
      <c r="A116" s="427" t="s">
        <v>398</v>
      </c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  <c r="L116" s="380"/>
    </row>
    <row r="117" spans="1:12" ht="12.75" customHeight="1" x14ac:dyDescent="0.2">
      <c r="A117" s="427" t="s">
        <v>399</v>
      </c>
      <c r="B117" s="379"/>
      <c r="C117" s="379"/>
      <c r="D117" s="379"/>
      <c r="E117" s="379"/>
      <c r="F117" s="379"/>
      <c r="G117" s="379"/>
      <c r="H117" s="379"/>
      <c r="I117" s="379"/>
      <c r="J117" s="379"/>
      <c r="K117" s="379"/>
      <c r="L117" s="380"/>
    </row>
    <row r="118" spans="1:12" ht="12.75" customHeight="1" x14ac:dyDescent="0.2">
      <c r="A118" s="427" t="s">
        <v>400</v>
      </c>
      <c r="B118" s="379"/>
      <c r="C118" s="379"/>
      <c r="D118" s="379"/>
      <c r="E118" s="379"/>
      <c r="F118" s="379"/>
      <c r="G118" s="379"/>
      <c r="H118" s="379"/>
      <c r="I118" s="379"/>
      <c r="J118" s="379"/>
      <c r="K118" s="379"/>
      <c r="L118" s="380"/>
    </row>
    <row r="119" spans="1:12" ht="12.75" customHeight="1" x14ac:dyDescent="0.2">
      <c r="A119" s="427" t="s">
        <v>401</v>
      </c>
      <c r="B119" s="379"/>
      <c r="C119" s="379"/>
      <c r="D119" s="379"/>
      <c r="E119" s="379"/>
      <c r="F119" s="379"/>
      <c r="G119" s="379"/>
      <c r="H119" s="379"/>
      <c r="I119" s="379"/>
      <c r="J119" s="379"/>
      <c r="K119" s="379"/>
      <c r="L119" s="380"/>
    </row>
    <row r="120" spans="1:12" ht="12.75" customHeight="1" x14ac:dyDescent="0.2">
      <c r="A120" s="427" t="s">
        <v>402</v>
      </c>
      <c r="B120" s="379"/>
      <c r="C120" s="379"/>
      <c r="D120" s="379"/>
      <c r="E120" s="379"/>
      <c r="F120" s="379"/>
      <c r="G120" s="379"/>
      <c r="H120" s="379"/>
      <c r="I120" s="379"/>
      <c r="J120" s="379"/>
      <c r="K120" s="379"/>
      <c r="L120" s="380"/>
    </row>
    <row r="121" spans="1:12" ht="12.75" customHeight="1" x14ac:dyDescent="0.2"/>
    <row r="122" spans="1:12" ht="12.75" customHeight="1" x14ac:dyDescent="0.2"/>
    <row r="123" spans="1:12" ht="12.75" customHeight="1" x14ac:dyDescent="0.2"/>
    <row r="124" spans="1:12" ht="12.75" customHeight="1" x14ac:dyDescent="0.2"/>
    <row r="125" spans="1:12" ht="12.75" customHeight="1" x14ac:dyDescent="0.2"/>
    <row r="126" spans="1:12" ht="12.75" customHeight="1" x14ac:dyDescent="0.2"/>
    <row r="127" spans="1:12" ht="12.75" customHeight="1" x14ac:dyDescent="0.2"/>
    <row r="128" spans="1:12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8">
    <mergeCell ref="W5:W7"/>
    <mergeCell ref="X5:X7"/>
    <mergeCell ref="N6:N7"/>
    <mergeCell ref="O6:O7"/>
    <mergeCell ref="P6:P7"/>
    <mergeCell ref="Q6:R6"/>
    <mergeCell ref="S6:T6"/>
    <mergeCell ref="U6:U7"/>
    <mergeCell ref="V6:V7"/>
    <mergeCell ref="N5:P5"/>
    <mergeCell ref="Q5:V5"/>
    <mergeCell ref="A5:B5"/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A1:A3"/>
    <mergeCell ref="B1:X1"/>
    <mergeCell ref="B2:X2"/>
    <mergeCell ref="B3:X3"/>
    <mergeCell ref="A4:B4"/>
    <mergeCell ref="C4:X4"/>
    <mergeCell ref="A119:L119"/>
    <mergeCell ref="A120:L120"/>
    <mergeCell ref="A106:L106"/>
    <mergeCell ref="A107:L107"/>
    <mergeCell ref="A108:L108"/>
    <mergeCell ref="A109:L109"/>
    <mergeCell ref="A110:L110"/>
    <mergeCell ref="A111:L111"/>
    <mergeCell ref="A112:L112"/>
    <mergeCell ref="A114:L114"/>
    <mergeCell ref="A115:L115"/>
    <mergeCell ref="A116:L116"/>
    <mergeCell ref="A117:L117"/>
    <mergeCell ref="A118:L118"/>
    <mergeCell ref="A95:L95"/>
    <mergeCell ref="A96:L96"/>
    <mergeCell ref="A97:L97"/>
    <mergeCell ref="A98:L98"/>
    <mergeCell ref="A113:L113"/>
    <mergeCell ref="A99:L99"/>
    <mergeCell ref="A100:L100"/>
    <mergeCell ref="A101:L101"/>
    <mergeCell ref="A102:L102"/>
    <mergeCell ref="A103:L103"/>
    <mergeCell ref="A104:L104"/>
    <mergeCell ref="A105:L105"/>
    <mergeCell ref="F6:F7"/>
    <mergeCell ref="G6:G7"/>
    <mergeCell ref="H6:I6"/>
    <mergeCell ref="J6:K6"/>
    <mergeCell ref="A94:L94"/>
  </mergeCells>
  <dataValidations count="1">
    <dataValidation type="list" allowBlank="1" sqref="G8:G76" xr:uid="{00000000-0002-0000-0A00-000000000000}">
      <formula1>"SERVIÇO,CURSO,EVENTO,REUNIÃO,OUTROS"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1000"/>
  <sheetViews>
    <sheetView tabSelected="1" workbookViewId="0">
      <selection sqref="A1:A3"/>
    </sheetView>
  </sheetViews>
  <sheetFormatPr defaultColWidth="14.42578125" defaultRowHeight="15" customHeight="1" x14ac:dyDescent="0.2"/>
  <cols>
    <col min="1" max="1" width="21.140625" customWidth="1"/>
    <col min="2" max="2" width="19.7109375" customWidth="1"/>
    <col min="3" max="3" width="48.5703125" customWidth="1"/>
    <col min="4" max="4" width="13.42578125" customWidth="1"/>
    <col min="5" max="5" width="107.7109375" customWidth="1"/>
    <col min="6" max="6" width="29.42578125" customWidth="1"/>
    <col min="7" max="7" width="32.28515625" customWidth="1"/>
    <col min="8" max="8" width="9.5703125" customWidth="1"/>
    <col min="9" max="9" width="13.42578125" customWidth="1"/>
    <col min="10" max="10" width="10.42578125" customWidth="1"/>
    <col min="11" max="11" width="48.7109375" customWidth="1"/>
    <col min="12" max="13" width="10.7109375" customWidth="1"/>
    <col min="14" max="15" width="9.28515625" customWidth="1"/>
    <col min="16" max="16" width="19.140625" customWidth="1"/>
    <col min="17" max="17" width="15.140625" customWidth="1"/>
    <col min="18" max="18" width="15.5703125" customWidth="1"/>
    <col min="19" max="19" width="15.140625" customWidth="1"/>
    <col min="20" max="20" width="15.5703125" customWidth="1"/>
    <col min="21" max="21" width="14" customWidth="1"/>
    <col min="22" max="22" width="19.140625" customWidth="1"/>
    <col min="23" max="23" width="16" customWidth="1"/>
    <col min="24" max="24" width="62.140625" customWidth="1"/>
    <col min="25" max="28" width="15" customWidth="1"/>
  </cols>
  <sheetData>
    <row r="1" spans="1:28" ht="21" customHeight="1" x14ac:dyDescent="0.35">
      <c r="A1" s="428"/>
      <c r="B1" s="430" t="s">
        <v>322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80"/>
      <c r="Y1" s="307"/>
      <c r="Z1" s="307"/>
      <c r="AA1" s="307"/>
      <c r="AB1" s="307"/>
    </row>
    <row r="2" spans="1:28" ht="21" customHeight="1" x14ac:dyDescent="0.35">
      <c r="A2" s="429"/>
      <c r="B2" s="430" t="s">
        <v>323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80"/>
      <c r="Y2" s="307"/>
      <c r="Z2" s="307"/>
      <c r="AA2" s="307"/>
      <c r="AB2" s="307"/>
    </row>
    <row r="3" spans="1:28" ht="21" customHeight="1" x14ac:dyDescent="0.35">
      <c r="A3" s="429"/>
      <c r="B3" s="430" t="s">
        <v>324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80"/>
      <c r="Y3" s="308"/>
      <c r="Z3" s="308"/>
      <c r="AA3" s="309"/>
      <c r="AB3" s="309"/>
    </row>
    <row r="4" spans="1:28" x14ac:dyDescent="0.25">
      <c r="A4" s="431" t="s">
        <v>432</v>
      </c>
      <c r="B4" s="375"/>
      <c r="C4" s="432" t="s">
        <v>326</v>
      </c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80"/>
      <c r="Y4" s="127"/>
      <c r="Z4" s="127"/>
      <c r="AA4" s="309"/>
      <c r="AB4" s="309"/>
    </row>
    <row r="5" spans="1:28" ht="15.75" customHeight="1" x14ac:dyDescent="0.2">
      <c r="A5" s="423" t="s">
        <v>3</v>
      </c>
      <c r="B5" s="380"/>
      <c r="C5" s="423" t="s">
        <v>4</v>
      </c>
      <c r="D5" s="379"/>
      <c r="E5" s="380"/>
      <c r="F5" s="423" t="s">
        <v>5</v>
      </c>
      <c r="G5" s="379"/>
      <c r="H5" s="379"/>
      <c r="I5" s="379"/>
      <c r="J5" s="379"/>
      <c r="K5" s="379"/>
      <c r="L5" s="379"/>
      <c r="M5" s="380"/>
      <c r="N5" s="423" t="s">
        <v>6</v>
      </c>
      <c r="O5" s="379"/>
      <c r="P5" s="380"/>
      <c r="Q5" s="423" t="s">
        <v>7</v>
      </c>
      <c r="R5" s="379"/>
      <c r="S5" s="379"/>
      <c r="T5" s="379"/>
      <c r="U5" s="379"/>
      <c r="V5" s="380"/>
      <c r="W5" s="422" t="s">
        <v>327</v>
      </c>
      <c r="X5" s="422" t="s">
        <v>328</v>
      </c>
      <c r="Y5" s="127"/>
      <c r="Z5" s="127"/>
      <c r="AA5" s="127"/>
      <c r="AB5" s="127"/>
    </row>
    <row r="6" spans="1:28" ht="15.75" customHeight="1" x14ac:dyDescent="0.2">
      <c r="A6" s="422" t="s">
        <v>329</v>
      </c>
      <c r="B6" s="422" t="s">
        <v>330</v>
      </c>
      <c r="C6" s="422" t="s">
        <v>331</v>
      </c>
      <c r="D6" s="422" t="s">
        <v>332</v>
      </c>
      <c r="E6" s="422" t="s">
        <v>333</v>
      </c>
      <c r="F6" s="422" t="s">
        <v>334</v>
      </c>
      <c r="G6" s="422" t="s">
        <v>335</v>
      </c>
      <c r="H6" s="423" t="s">
        <v>336</v>
      </c>
      <c r="I6" s="380"/>
      <c r="J6" s="424" t="s">
        <v>337</v>
      </c>
      <c r="K6" s="380"/>
      <c r="L6" s="422" t="s">
        <v>338</v>
      </c>
      <c r="M6" s="422" t="s">
        <v>339</v>
      </c>
      <c r="N6" s="433" t="s">
        <v>340</v>
      </c>
      <c r="O6" s="433" t="s">
        <v>341</v>
      </c>
      <c r="P6" s="433" t="s">
        <v>342</v>
      </c>
      <c r="Q6" s="424" t="s">
        <v>24</v>
      </c>
      <c r="R6" s="380"/>
      <c r="S6" s="424" t="s">
        <v>25</v>
      </c>
      <c r="T6" s="380"/>
      <c r="U6" s="422" t="s">
        <v>343</v>
      </c>
      <c r="V6" s="433" t="s">
        <v>344</v>
      </c>
      <c r="W6" s="367"/>
      <c r="X6" s="367"/>
      <c r="Y6" s="127"/>
      <c r="Z6" s="127"/>
      <c r="AA6" s="127"/>
      <c r="AB6" s="127"/>
    </row>
    <row r="7" spans="1:28" ht="30" customHeight="1" x14ac:dyDescent="0.2">
      <c r="A7" s="406"/>
      <c r="B7" s="406"/>
      <c r="C7" s="406"/>
      <c r="D7" s="406"/>
      <c r="E7" s="406"/>
      <c r="F7" s="406"/>
      <c r="G7" s="406"/>
      <c r="H7" s="310" t="s">
        <v>345</v>
      </c>
      <c r="I7" s="310" t="s">
        <v>346</v>
      </c>
      <c r="J7" s="310" t="s">
        <v>347</v>
      </c>
      <c r="K7" s="311" t="s">
        <v>348</v>
      </c>
      <c r="L7" s="406"/>
      <c r="M7" s="406"/>
      <c r="N7" s="406"/>
      <c r="O7" s="406"/>
      <c r="P7" s="406"/>
      <c r="Q7" s="310" t="s">
        <v>349</v>
      </c>
      <c r="R7" s="311" t="s">
        <v>350</v>
      </c>
      <c r="S7" s="310" t="s">
        <v>351</v>
      </c>
      <c r="T7" s="311" t="s">
        <v>352</v>
      </c>
      <c r="U7" s="406"/>
      <c r="V7" s="406"/>
      <c r="W7" s="406"/>
      <c r="X7" s="406"/>
      <c r="Y7" s="127"/>
      <c r="Z7" s="127"/>
      <c r="AA7" s="127"/>
      <c r="AB7" s="127"/>
    </row>
    <row r="8" spans="1:28" ht="12.75" customHeight="1" x14ac:dyDescent="0.2">
      <c r="A8" s="333">
        <v>550100</v>
      </c>
      <c r="B8" s="334">
        <v>550101</v>
      </c>
      <c r="C8" s="335" t="s">
        <v>171</v>
      </c>
      <c r="D8" s="336" t="s">
        <v>111</v>
      </c>
      <c r="E8" s="337" t="s">
        <v>200</v>
      </c>
      <c r="F8" s="338" t="s">
        <v>39</v>
      </c>
      <c r="G8" s="339" t="s">
        <v>403</v>
      </c>
      <c r="H8" s="340" t="s">
        <v>40</v>
      </c>
      <c r="I8" s="341" t="s">
        <v>41</v>
      </c>
      <c r="J8" s="342" t="s">
        <v>40</v>
      </c>
      <c r="K8" s="350" t="s">
        <v>433</v>
      </c>
      <c r="L8" s="364">
        <v>44539</v>
      </c>
      <c r="M8" s="345">
        <v>44543</v>
      </c>
      <c r="N8" s="317"/>
      <c r="O8" s="317"/>
      <c r="P8" s="318"/>
      <c r="Q8" s="339">
        <v>5</v>
      </c>
      <c r="R8" s="346">
        <v>54.01</v>
      </c>
      <c r="S8" s="339">
        <v>0</v>
      </c>
      <c r="T8" s="346">
        <v>0</v>
      </c>
      <c r="U8" s="312">
        <f t="shared" ref="U8:V8" si="0">Q8+S8</f>
        <v>5</v>
      </c>
      <c r="V8" s="318">
        <f t="shared" si="0"/>
        <v>54.01</v>
      </c>
      <c r="W8" s="318">
        <f t="shared" ref="W8:W50" si="1">Q8*R8+S8*T8</f>
        <v>270.05</v>
      </c>
      <c r="X8" s="319"/>
      <c r="Y8" s="127"/>
      <c r="Z8" s="127"/>
      <c r="AA8" s="127"/>
      <c r="AB8" s="127"/>
    </row>
    <row r="9" spans="1:28" ht="12.75" customHeight="1" x14ac:dyDescent="0.2">
      <c r="A9" s="341">
        <v>550100</v>
      </c>
      <c r="B9" s="342">
        <v>550101</v>
      </c>
      <c r="C9" s="347" t="s">
        <v>230</v>
      </c>
      <c r="D9" s="338" t="s">
        <v>231</v>
      </c>
      <c r="E9" s="348" t="s">
        <v>232</v>
      </c>
      <c r="F9" s="338" t="s">
        <v>39</v>
      </c>
      <c r="G9" s="339" t="s">
        <v>403</v>
      </c>
      <c r="H9" s="340" t="s">
        <v>40</v>
      </c>
      <c r="I9" s="341" t="s">
        <v>41</v>
      </c>
      <c r="J9" s="342" t="s">
        <v>40</v>
      </c>
      <c r="K9" s="350" t="s">
        <v>433</v>
      </c>
      <c r="L9" s="364">
        <v>44540</v>
      </c>
      <c r="M9" s="345">
        <v>44543</v>
      </c>
      <c r="N9" s="317"/>
      <c r="O9" s="317"/>
      <c r="P9" s="318"/>
      <c r="Q9" s="339">
        <v>4</v>
      </c>
      <c r="R9" s="346">
        <v>95.97</v>
      </c>
      <c r="S9" s="339">
        <v>0</v>
      </c>
      <c r="T9" s="346">
        <v>0</v>
      </c>
      <c r="U9" s="312">
        <f t="shared" ref="U9:V9" si="2">Q9+S9</f>
        <v>4</v>
      </c>
      <c r="V9" s="318">
        <f t="shared" si="2"/>
        <v>95.97</v>
      </c>
      <c r="W9" s="318">
        <f t="shared" si="1"/>
        <v>383.88</v>
      </c>
      <c r="X9" s="319"/>
      <c r="Y9" s="127"/>
      <c r="Z9" s="127"/>
      <c r="AA9" s="127"/>
      <c r="AB9" s="127"/>
    </row>
    <row r="10" spans="1:28" ht="12.75" customHeight="1" x14ac:dyDescent="0.2">
      <c r="A10" s="341">
        <v>550100</v>
      </c>
      <c r="B10" s="342">
        <v>550101</v>
      </c>
      <c r="C10" s="335" t="s">
        <v>434</v>
      </c>
      <c r="D10" s="339" t="s">
        <v>435</v>
      </c>
      <c r="E10" s="339" t="s">
        <v>436</v>
      </c>
      <c r="F10" s="362" t="s">
        <v>116</v>
      </c>
      <c r="G10" s="339" t="s">
        <v>116</v>
      </c>
      <c r="H10" s="340" t="s">
        <v>40</v>
      </c>
      <c r="I10" s="341" t="s">
        <v>41</v>
      </c>
      <c r="J10" s="342" t="s">
        <v>40</v>
      </c>
      <c r="K10" s="350" t="s">
        <v>437</v>
      </c>
      <c r="L10" s="364">
        <v>44543</v>
      </c>
      <c r="M10" s="345">
        <v>44543</v>
      </c>
      <c r="N10" s="317"/>
      <c r="O10" s="317"/>
      <c r="P10" s="318"/>
      <c r="Q10" s="339">
        <v>1</v>
      </c>
      <c r="R10" s="346">
        <v>95.97</v>
      </c>
      <c r="S10" s="339">
        <v>0</v>
      </c>
      <c r="T10" s="346">
        <v>0</v>
      </c>
      <c r="U10" s="312">
        <f t="shared" ref="U10:V10" si="3">Q10+S10</f>
        <v>1</v>
      </c>
      <c r="V10" s="318">
        <f t="shared" si="3"/>
        <v>95.97</v>
      </c>
      <c r="W10" s="318">
        <f t="shared" si="1"/>
        <v>95.97</v>
      </c>
      <c r="X10" s="319"/>
      <c r="Y10" s="127"/>
      <c r="Z10" s="127"/>
      <c r="AA10" s="127"/>
      <c r="AB10" s="127"/>
    </row>
    <row r="11" spans="1:28" ht="12.75" customHeight="1" x14ac:dyDescent="0.2">
      <c r="A11" s="341">
        <v>550100</v>
      </c>
      <c r="B11" s="342">
        <v>550101</v>
      </c>
      <c r="C11" s="347" t="s">
        <v>52</v>
      </c>
      <c r="D11" s="360" t="s">
        <v>201</v>
      </c>
      <c r="E11" s="360" t="s">
        <v>54</v>
      </c>
      <c r="F11" s="358" t="s">
        <v>56</v>
      </c>
      <c r="G11" s="333" t="s">
        <v>56</v>
      </c>
      <c r="H11" s="340" t="s">
        <v>40</v>
      </c>
      <c r="I11" s="341" t="s">
        <v>41</v>
      </c>
      <c r="J11" s="342" t="s">
        <v>40</v>
      </c>
      <c r="K11" s="350" t="s">
        <v>41</v>
      </c>
      <c r="L11" s="364">
        <v>44543</v>
      </c>
      <c r="M11" s="345">
        <v>44543</v>
      </c>
      <c r="N11" s="317"/>
      <c r="O11" s="317"/>
      <c r="P11" s="318"/>
      <c r="Q11" s="339">
        <v>1</v>
      </c>
      <c r="R11" s="346">
        <v>54.01</v>
      </c>
      <c r="S11" s="339">
        <v>0</v>
      </c>
      <c r="T11" s="346">
        <v>0</v>
      </c>
      <c r="U11" s="312">
        <f t="shared" ref="U11:V11" si="4">Q11+S11</f>
        <v>1</v>
      </c>
      <c r="V11" s="318">
        <f t="shared" si="4"/>
        <v>54.01</v>
      </c>
      <c r="W11" s="318">
        <f t="shared" si="1"/>
        <v>54.01</v>
      </c>
      <c r="X11" s="319"/>
      <c r="Y11" s="127"/>
      <c r="Z11" s="127"/>
      <c r="AA11" s="127"/>
      <c r="AB11" s="127"/>
    </row>
    <row r="12" spans="1:28" ht="12.75" customHeight="1" x14ac:dyDescent="0.2">
      <c r="A12" s="341">
        <v>550100</v>
      </c>
      <c r="B12" s="342">
        <v>550101</v>
      </c>
      <c r="C12" s="347" t="s">
        <v>52</v>
      </c>
      <c r="D12" s="360" t="s">
        <v>201</v>
      </c>
      <c r="E12" s="360" t="s">
        <v>54</v>
      </c>
      <c r="F12" s="358" t="s">
        <v>56</v>
      </c>
      <c r="G12" s="333" t="s">
        <v>56</v>
      </c>
      <c r="H12" s="340" t="s">
        <v>40</v>
      </c>
      <c r="I12" s="341" t="s">
        <v>41</v>
      </c>
      <c r="J12" s="342" t="s">
        <v>40</v>
      </c>
      <c r="K12" s="350" t="s">
        <v>41</v>
      </c>
      <c r="L12" s="364">
        <v>44520</v>
      </c>
      <c r="M12" s="364">
        <v>44520</v>
      </c>
      <c r="N12" s="317"/>
      <c r="O12" s="317"/>
      <c r="P12" s="318"/>
      <c r="Q12" s="339">
        <v>1</v>
      </c>
      <c r="R12" s="346">
        <v>54.01</v>
      </c>
      <c r="S12" s="339">
        <v>0</v>
      </c>
      <c r="T12" s="346">
        <v>0</v>
      </c>
      <c r="U12" s="312">
        <f t="shared" ref="U12:V12" si="5">Q12+S12</f>
        <v>1</v>
      </c>
      <c r="V12" s="318">
        <f t="shared" si="5"/>
        <v>54.01</v>
      </c>
      <c r="W12" s="318">
        <f t="shared" si="1"/>
        <v>54.01</v>
      </c>
      <c r="X12" s="319"/>
      <c r="Y12" s="127"/>
      <c r="Z12" s="127"/>
      <c r="AA12" s="127"/>
      <c r="AB12" s="127"/>
    </row>
    <row r="13" spans="1:28" ht="12.75" customHeight="1" x14ac:dyDescent="0.2">
      <c r="A13" s="341">
        <v>550100</v>
      </c>
      <c r="B13" s="342">
        <v>550101</v>
      </c>
      <c r="C13" s="347" t="s">
        <v>52</v>
      </c>
      <c r="D13" s="360" t="s">
        <v>201</v>
      </c>
      <c r="E13" s="360" t="s">
        <v>54</v>
      </c>
      <c r="F13" s="358" t="s">
        <v>56</v>
      </c>
      <c r="G13" s="333" t="s">
        <v>56</v>
      </c>
      <c r="H13" s="340" t="s">
        <v>40</v>
      </c>
      <c r="I13" s="341" t="s">
        <v>41</v>
      </c>
      <c r="J13" s="342" t="s">
        <v>40</v>
      </c>
      <c r="K13" s="350" t="s">
        <v>41</v>
      </c>
      <c r="L13" s="364">
        <v>44506</v>
      </c>
      <c r="M13" s="364">
        <v>44506</v>
      </c>
      <c r="N13" s="317"/>
      <c r="O13" s="317"/>
      <c r="P13" s="318"/>
      <c r="Q13" s="339">
        <v>1</v>
      </c>
      <c r="R13" s="346">
        <v>54.01</v>
      </c>
      <c r="S13" s="339">
        <v>0</v>
      </c>
      <c r="T13" s="346">
        <v>0</v>
      </c>
      <c r="U13" s="312">
        <f t="shared" ref="U13:V13" si="6">Q13+S13</f>
        <v>1</v>
      </c>
      <c r="V13" s="318">
        <f t="shared" si="6"/>
        <v>54.01</v>
      </c>
      <c r="W13" s="318">
        <f t="shared" si="1"/>
        <v>54.01</v>
      </c>
      <c r="X13" s="319"/>
      <c r="Y13" s="127"/>
      <c r="Z13" s="127"/>
      <c r="AA13" s="127"/>
      <c r="AB13" s="127"/>
    </row>
    <row r="14" spans="1:28" ht="12.75" customHeight="1" x14ac:dyDescent="0.2">
      <c r="A14" s="341">
        <v>550100</v>
      </c>
      <c r="B14" s="342">
        <v>550101</v>
      </c>
      <c r="C14" s="347" t="s">
        <v>52</v>
      </c>
      <c r="D14" s="360" t="s">
        <v>201</v>
      </c>
      <c r="E14" s="360" t="s">
        <v>54</v>
      </c>
      <c r="F14" s="358" t="s">
        <v>56</v>
      </c>
      <c r="G14" s="333" t="s">
        <v>56</v>
      </c>
      <c r="H14" s="340" t="s">
        <v>40</v>
      </c>
      <c r="I14" s="341" t="s">
        <v>41</v>
      </c>
      <c r="J14" s="342" t="s">
        <v>40</v>
      </c>
      <c r="K14" s="350" t="s">
        <v>41</v>
      </c>
      <c r="L14" s="364">
        <v>44527</v>
      </c>
      <c r="M14" s="364">
        <v>44527</v>
      </c>
      <c r="N14" s="317"/>
      <c r="O14" s="317"/>
      <c r="P14" s="318"/>
      <c r="Q14" s="339">
        <v>1</v>
      </c>
      <c r="R14" s="346">
        <v>54.01</v>
      </c>
      <c r="S14" s="339">
        <v>0</v>
      </c>
      <c r="T14" s="346">
        <v>0</v>
      </c>
      <c r="U14" s="312">
        <f t="shared" ref="U14:V14" si="7">Q14+S14</f>
        <v>1</v>
      </c>
      <c r="V14" s="318">
        <f t="shared" si="7"/>
        <v>54.01</v>
      </c>
      <c r="W14" s="318">
        <f t="shared" si="1"/>
        <v>54.01</v>
      </c>
      <c r="X14" s="319"/>
      <c r="Y14" s="127"/>
      <c r="Z14" s="127"/>
      <c r="AA14" s="127"/>
      <c r="AB14" s="127"/>
    </row>
    <row r="15" spans="1:28" ht="12.75" customHeight="1" x14ac:dyDescent="0.2">
      <c r="A15" s="341">
        <v>550100</v>
      </c>
      <c r="B15" s="342">
        <v>550101</v>
      </c>
      <c r="C15" s="347" t="s">
        <v>121</v>
      </c>
      <c r="D15" s="339" t="s">
        <v>122</v>
      </c>
      <c r="E15" s="360" t="s">
        <v>413</v>
      </c>
      <c r="F15" s="338" t="s">
        <v>39</v>
      </c>
      <c r="G15" s="339" t="s">
        <v>403</v>
      </c>
      <c r="H15" s="340" t="s">
        <v>40</v>
      </c>
      <c r="I15" s="341" t="s">
        <v>41</v>
      </c>
      <c r="J15" s="342" t="s">
        <v>40</v>
      </c>
      <c r="K15" s="350" t="s">
        <v>438</v>
      </c>
      <c r="L15" s="364">
        <v>44545</v>
      </c>
      <c r="M15" s="364">
        <v>44548</v>
      </c>
      <c r="N15" s="317"/>
      <c r="O15" s="317"/>
      <c r="P15" s="318"/>
      <c r="Q15" s="339">
        <v>4</v>
      </c>
      <c r="R15" s="346">
        <v>54.01</v>
      </c>
      <c r="S15" s="339">
        <v>0</v>
      </c>
      <c r="T15" s="346">
        <v>0</v>
      </c>
      <c r="U15" s="312">
        <f t="shared" ref="U15:V15" si="8">Q15+S15</f>
        <v>4</v>
      </c>
      <c r="V15" s="318">
        <f t="shared" si="8"/>
        <v>54.01</v>
      </c>
      <c r="W15" s="318">
        <f t="shared" si="1"/>
        <v>216.04</v>
      </c>
      <c r="X15" s="319"/>
      <c r="Y15" s="127"/>
      <c r="Z15" s="127"/>
      <c r="AA15" s="127"/>
      <c r="AB15" s="127"/>
    </row>
    <row r="16" spans="1:28" ht="12.75" customHeight="1" x14ac:dyDescent="0.2">
      <c r="A16" s="341">
        <v>550100</v>
      </c>
      <c r="B16" s="342">
        <v>550101</v>
      </c>
      <c r="C16" s="347" t="s">
        <v>121</v>
      </c>
      <c r="D16" s="339" t="s">
        <v>122</v>
      </c>
      <c r="E16" s="360" t="s">
        <v>413</v>
      </c>
      <c r="F16" s="338" t="s">
        <v>39</v>
      </c>
      <c r="G16" s="339" t="s">
        <v>403</v>
      </c>
      <c r="H16" s="340" t="s">
        <v>40</v>
      </c>
      <c r="I16" s="341" t="s">
        <v>41</v>
      </c>
      <c r="J16" s="342" t="s">
        <v>40</v>
      </c>
      <c r="K16" s="350" t="s">
        <v>439</v>
      </c>
      <c r="L16" s="364">
        <v>44539</v>
      </c>
      <c r="M16" s="345">
        <v>44543</v>
      </c>
      <c r="N16" s="317"/>
      <c r="O16" s="317"/>
      <c r="P16" s="318"/>
      <c r="Q16" s="339">
        <v>5</v>
      </c>
      <c r="R16" s="346">
        <v>54.01</v>
      </c>
      <c r="S16" s="339">
        <v>0</v>
      </c>
      <c r="T16" s="346">
        <v>0</v>
      </c>
      <c r="U16" s="312">
        <f t="shared" ref="U16:V16" si="9">Q16+S16</f>
        <v>5</v>
      </c>
      <c r="V16" s="318">
        <f t="shared" si="9"/>
        <v>54.01</v>
      </c>
      <c r="W16" s="318">
        <f t="shared" si="1"/>
        <v>270.05</v>
      </c>
      <c r="X16" s="319"/>
      <c r="Y16" s="127"/>
      <c r="Z16" s="127"/>
      <c r="AA16" s="127"/>
      <c r="AB16" s="127"/>
    </row>
    <row r="17" spans="1:28" ht="12.75" customHeight="1" x14ac:dyDescent="0.2">
      <c r="A17" s="341">
        <v>550100</v>
      </c>
      <c r="B17" s="342">
        <v>550101</v>
      </c>
      <c r="C17" s="347" t="s">
        <v>121</v>
      </c>
      <c r="D17" s="339" t="s">
        <v>122</v>
      </c>
      <c r="E17" s="360" t="s">
        <v>413</v>
      </c>
      <c r="F17" s="338" t="s">
        <v>39</v>
      </c>
      <c r="G17" s="339" t="s">
        <v>403</v>
      </c>
      <c r="H17" s="340" t="s">
        <v>40</v>
      </c>
      <c r="I17" s="341" t="s">
        <v>41</v>
      </c>
      <c r="J17" s="342" t="s">
        <v>40</v>
      </c>
      <c r="K17" s="350" t="s">
        <v>181</v>
      </c>
      <c r="L17" s="364">
        <v>44533</v>
      </c>
      <c r="M17" s="345">
        <v>44534</v>
      </c>
      <c r="N17" s="317"/>
      <c r="O17" s="317"/>
      <c r="P17" s="318"/>
      <c r="Q17" s="339">
        <v>1</v>
      </c>
      <c r="R17" s="346">
        <v>54.01</v>
      </c>
      <c r="S17" s="339">
        <v>1</v>
      </c>
      <c r="T17" s="346">
        <v>17.52</v>
      </c>
      <c r="U17" s="312">
        <f t="shared" ref="U17:V17" si="10">Q17+S17</f>
        <v>2</v>
      </c>
      <c r="V17" s="318">
        <f t="shared" si="10"/>
        <v>71.53</v>
      </c>
      <c r="W17" s="318">
        <f t="shared" si="1"/>
        <v>71.53</v>
      </c>
      <c r="X17" s="319"/>
      <c r="Y17" s="127"/>
      <c r="Z17" s="127"/>
      <c r="AA17" s="127"/>
      <c r="AB17" s="127"/>
    </row>
    <row r="18" spans="1:28" ht="12.75" customHeight="1" x14ac:dyDescent="0.2">
      <c r="A18" s="341">
        <v>550100</v>
      </c>
      <c r="B18" s="342">
        <v>550101</v>
      </c>
      <c r="C18" s="347" t="s">
        <v>121</v>
      </c>
      <c r="D18" s="339" t="s">
        <v>122</v>
      </c>
      <c r="E18" s="360" t="s">
        <v>413</v>
      </c>
      <c r="F18" s="338" t="s">
        <v>39</v>
      </c>
      <c r="G18" s="339" t="s">
        <v>403</v>
      </c>
      <c r="H18" s="340" t="s">
        <v>40</v>
      </c>
      <c r="I18" s="341" t="s">
        <v>41</v>
      </c>
      <c r="J18" s="342" t="s">
        <v>40</v>
      </c>
      <c r="K18" s="350" t="s">
        <v>440</v>
      </c>
      <c r="L18" s="364">
        <v>44530</v>
      </c>
      <c r="M18" s="345">
        <v>44531</v>
      </c>
      <c r="N18" s="317"/>
      <c r="O18" s="317"/>
      <c r="P18" s="318"/>
      <c r="Q18" s="339">
        <v>1</v>
      </c>
      <c r="R18" s="346">
        <v>54.01</v>
      </c>
      <c r="S18" s="339">
        <v>1</v>
      </c>
      <c r="T18" s="346">
        <v>17.52</v>
      </c>
      <c r="U18" s="312">
        <f t="shared" ref="U18:V18" si="11">Q18+S18</f>
        <v>2</v>
      </c>
      <c r="V18" s="318">
        <f t="shared" si="11"/>
        <v>71.53</v>
      </c>
      <c r="W18" s="318">
        <f t="shared" si="1"/>
        <v>71.53</v>
      </c>
      <c r="X18" s="319"/>
      <c r="Y18" s="127"/>
      <c r="Z18" s="127"/>
      <c r="AA18" s="127"/>
      <c r="AB18" s="127"/>
    </row>
    <row r="19" spans="1:28" ht="12.75" customHeight="1" x14ac:dyDescent="0.2">
      <c r="A19" s="341">
        <v>550100</v>
      </c>
      <c r="B19" s="342">
        <v>550101</v>
      </c>
      <c r="C19" s="365" t="s">
        <v>126</v>
      </c>
      <c r="D19" s="339" t="s">
        <v>100</v>
      </c>
      <c r="E19" s="339" t="s">
        <v>413</v>
      </c>
      <c r="F19" s="338" t="s">
        <v>39</v>
      </c>
      <c r="G19" s="339" t="s">
        <v>403</v>
      </c>
      <c r="H19" s="340" t="s">
        <v>40</v>
      </c>
      <c r="I19" s="341" t="s">
        <v>41</v>
      </c>
      <c r="J19" s="342" t="s">
        <v>40</v>
      </c>
      <c r="K19" s="350" t="s">
        <v>183</v>
      </c>
      <c r="L19" s="364">
        <v>44528</v>
      </c>
      <c r="M19" s="364">
        <v>44528</v>
      </c>
      <c r="N19" s="317"/>
      <c r="O19" s="317"/>
      <c r="P19" s="318"/>
      <c r="Q19" s="339">
        <v>1</v>
      </c>
      <c r="R19" s="346">
        <v>54.01</v>
      </c>
      <c r="S19" s="339">
        <v>0</v>
      </c>
      <c r="T19" s="346">
        <v>0</v>
      </c>
      <c r="U19" s="312">
        <f t="shared" ref="U19:V19" si="12">Q19+S19</f>
        <v>1</v>
      </c>
      <c r="V19" s="318">
        <f t="shared" si="12"/>
        <v>54.01</v>
      </c>
      <c r="W19" s="318">
        <f t="shared" si="1"/>
        <v>54.01</v>
      </c>
      <c r="X19" s="319"/>
      <c r="Y19" s="127"/>
      <c r="Z19" s="127"/>
      <c r="AA19" s="127"/>
      <c r="AB19" s="127"/>
    </row>
    <row r="20" spans="1:28" ht="12.75" customHeight="1" x14ac:dyDescent="0.2">
      <c r="A20" s="341">
        <v>550100</v>
      </c>
      <c r="B20" s="342">
        <v>550101</v>
      </c>
      <c r="C20" s="347" t="s">
        <v>157</v>
      </c>
      <c r="D20" s="348" t="s">
        <v>128</v>
      </c>
      <c r="E20" s="348" t="s">
        <v>129</v>
      </c>
      <c r="F20" s="338" t="s">
        <v>39</v>
      </c>
      <c r="G20" s="339" t="s">
        <v>403</v>
      </c>
      <c r="H20" s="340" t="s">
        <v>40</v>
      </c>
      <c r="I20" s="341" t="s">
        <v>41</v>
      </c>
      <c r="J20" s="342" t="s">
        <v>40</v>
      </c>
      <c r="K20" s="350" t="s">
        <v>438</v>
      </c>
      <c r="L20" s="364">
        <v>44545</v>
      </c>
      <c r="M20" s="364">
        <v>44548</v>
      </c>
      <c r="N20" s="317"/>
      <c r="O20" s="317"/>
      <c r="P20" s="318"/>
      <c r="Q20" s="339">
        <v>4</v>
      </c>
      <c r="R20" s="346">
        <v>54.01</v>
      </c>
      <c r="S20" s="339">
        <v>0</v>
      </c>
      <c r="T20" s="346">
        <v>0</v>
      </c>
      <c r="U20" s="312">
        <f t="shared" ref="U20:V20" si="13">Q20+S20</f>
        <v>4</v>
      </c>
      <c r="V20" s="318">
        <f t="shared" si="13"/>
        <v>54.01</v>
      </c>
      <c r="W20" s="318">
        <f t="shared" si="1"/>
        <v>216.04</v>
      </c>
      <c r="X20" s="319"/>
      <c r="Y20" s="127"/>
      <c r="Z20" s="127"/>
      <c r="AA20" s="127"/>
      <c r="AB20" s="127"/>
    </row>
    <row r="21" spans="1:28" ht="12.75" customHeight="1" x14ac:dyDescent="0.2">
      <c r="A21" s="341">
        <v>550100</v>
      </c>
      <c r="B21" s="342">
        <v>550101</v>
      </c>
      <c r="C21" s="347" t="s">
        <v>157</v>
      </c>
      <c r="D21" s="348" t="s">
        <v>128</v>
      </c>
      <c r="E21" s="348" t="s">
        <v>129</v>
      </c>
      <c r="F21" s="338" t="s">
        <v>39</v>
      </c>
      <c r="G21" s="339" t="s">
        <v>403</v>
      </c>
      <c r="H21" s="340" t="s">
        <v>40</v>
      </c>
      <c r="I21" s="341" t="s">
        <v>41</v>
      </c>
      <c r="J21" s="342" t="s">
        <v>40</v>
      </c>
      <c r="K21" s="350" t="s">
        <v>439</v>
      </c>
      <c r="L21" s="364">
        <v>44539</v>
      </c>
      <c r="M21" s="345">
        <v>44543</v>
      </c>
      <c r="N21" s="317"/>
      <c r="O21" s="317"/>
      <c r="P21" s="318"/>
      <c r="Q21" s="339">
        <v>5</v>
      </c>
      <c r="R21" s="346">
        <v>54.01</v>
      </c>
      <c r="S21" s="339">
        <v>0</v>
      </c>
      <c r="T21" s="346">
        <v>0</v>
      </c>
      <c r="U21" s="312">
        <f t="shared" ref="U21:V21" si="14">Q21+S21</f>
        <v>5</v>
      </c>
      <c r="V21" s="318">
        <f t="shared" si="14"/>
        <v>54.01</v>
      </c>
      <c r="W21" s="318">
        <f t="shared" si="1"/>
        <v>270.05</v>
      </c>
      <c r="X21" s="319"/>
      <c r="Y21" s="127"/>
      <c r="Z21" s="127"/>
      <c r="AA21" s="127"/>
      <c r="AB21" s="127"/>
    </row>
    <row r="22" spans="1:28" ht="12.75" customHeight="1" x14ac:dyDescent="0.2">
      <c r="A22" s="341">
        <v>550100</v>
      </c>
      <c r="B22" s="342">
        <v>550101</v>
      </c>
      <c r="C22" s="347" t="s">
        <v>157</v>
      </c>
      <c r="D22" s="348" t="s">
        <v>128</v>
      </c>
      <c r="E22" s="348" t="s">
        <v>129</v>
      </c>
      <c r="F22" s="338" t="s">
        <v>39</v>
      </c>
      <c r="G22" s="339" t="s">
        <v>403</v>
      </c>
      <c r="H22" s="340" t="s">
        <v>40</v>
      </c>
      <c r="I22" s="341" t="s">
        <v>41</v>
      </c>
      <c r="J22" s="342" t="s">
        <v>40</v>
      </c>
      <c r="K22" s="350" t="s">
        <v>181</v>
      </c>
      <c r="L22" s="364">
        <v>44533</v>
      </c>
      <c r="M22" s="345">
        <v>44534</v>
      </c>
      <c r="N22" s="317"/>
      <c r="O22" s="317"/>
      <c r="P22" s="318"/>
      <c r="Q22" s="339">
        <v>1</v>
      </c>
      <c r="R22" s="346">
        <v>54.01</v>
      </c>
      <c r="S22" s="339">
        <v>1</v>
      </c>
      <c r="T22" s="346">
        <v>17.52</v>
      </c>
      <c r="U22" s="312">
        <f t="shared" ref="U22:V22" si="15">Q22+S22</f>
        <v>2</v>
      </c>
      <c r="V22" s="318">
        <f t="shared" si="15"/>
        <v>71.53</v>
      </c>
      <c r="W22" s="318">
        <f t="shared" si="1"/>
        <v>71.53</v>
      </c>
      <c r="X22" s="319"/>
      <c r="Y22" s="127"/>
      <c r="Z22" s="127"/>
      <c r="AA22" s="127"/>
      <c r="AB22" s="127"/>
    </row>
    <row r="23" spans="1:28" ht="12.75" customHeight="1" x14ac:dyDescent="0.2">
      <c r="A23" s="341">
        <v>550100</v>
      </c>
      <c r="B23" s="342">
        <v>550101</v>
      </c>
      <c r="C23" s="347" t="s">
        <v>157</v>
      </c>
      <c r="D23" s="348" t="s">
        <v>128</v>
      </c>
      <c r="E23" s="348" t="s">
        <v>129</v>
      </c>
      <c r="F23" s="338" t="s">
        <v>39</v>
      </c>
      <c r="G23" s="339" t="s">
        <v>403</v>
      </c>
      <c r="H23" s="340" t="s">
        <v>40</v>
      </c>
      <c r="I23" s="341" t="s">
        <v>41</v>
      </c>
      <c r="J23" s="342" t="s">
        <v>40</v>
      </c>
      <c r="K23" s="350" t="s">
        <v>183</v>
      </c>
      <c r="L23" s="364">
        <v>44528</v>
      </c>
      <c r="M23" s="364">
        <v>44528</v>
      </c>
      <c r="N23" s="317"/>
      <c r="O23" s="317"/>
      <c r="P23" s="318"/>
      <c r="Q23" s="339">
        <v>1</v>
      </c>
      <c r="R23" s="346">
        <v>54.01</v>
      </c>
      <c r="S23" s="339">
        <v>0</v>
      </c>
      <c r="T23" s="346">
        <v>0</v>
      </c>
      <c r="U23" s="312">
        <f t="shared" ref="U23:V23" si="16">Q23+S23</f>
        <v>1</v>
      </c>
      <c r="V23" s="318">
        <f t="shared" si="16"/>
        <v>54.01</v>
      </c>
      <c r="W23" s="318">
        <f t="shared" si="1"/>
        <v>54.01</v>
      </c>
      <c r="X23" s="319"/>
      <c r="Y23" s="127"/>
      <c r="Z23" s="127"/>
      <c r="AA23" s="127"/>
      <c r="AB23" s="127"/>
    </row>
    <row r="24" spans="1:28" ht="12.75" customHeight="1" x14ac:dyDescent="0.2">
      <c r="A24" s="341">
        <v>550100</v>
      </c>
      <c r="B24" s="342">
        <v>550101</v>
      </c>
      <c r="C24" s="347" t="s">
        <v>157</v>
      </c>
      <c r="D24" s="348" t="s">
        <v>128</v>
      </c>
      <c r="E24" s="348" t="s">
        <v>129</v>
      </c>
      <c r="F24" s="338" t="s">
        <v>39</v>
      </c>
      <c r="G24" s="339" t="s">
        <v>403</v>
      </c>
      <c r="H24" s="340" t="s">
        <v>40</v>
      </c>
      <c r="I24" s="341" t="s">
        <v>41</v>
      </c>
      <c r="J24" s="342" t="s">
        <v>40</v>
      </c>
      <c r="K24" s="350" t="s">
        <v>440</v>
      </c>
      <c r="L24" s="364">
        <v>44530</v>
      </c>
      <c r="M24" s="345">
        <v>44531</v>
      </c>
      <c r="N24" s="317"/>
      <c r="O24" s="317"/>
      <c r="P24" s="318"/>
      <c r="Q24" s="339">
        <v>1</v>
      </c>
      <c r="R24" s="346">
        <v>54.01</v>
      </c>
      <c r="S24" s="339">
        <v>1</v>
      </c>
      <c r="T24" s="346">
        <v>17.52</v>
      </c>
      <c r="U24" s="312">
        <f t="shared" ref="U24:V24" si="17">Q24+S24</f>
        <v>2</v>
      </c>
      <c r="V24" s="318">
        <f t="shared" si="17"/>
        <v>71.53</v>
      </c>
      <c r="W24" s="318">
        <f t="shared" si="1"/>
        <v>71.53</v>
      </c>
      <c r="X24" s="319"/>
      <c r="Y24" s="127"/>
      <c r="Z24" s="127"/>
      <c r="AA24" s="127"/>
      <c r="AB24" s="127"/>
    </row>
    <row r="25" spans="1:28" ht="12.75" customHeight="1" x14ac:dyDescent="0.2">
      <c r="A25" s="341">
        <v>550100</v>
      </c>
      <c r="B25" s="342">
        <v>550101</v>
      </c>
      <c r="C25" s="347" t="s">
        <v>159</v>
      </c>
      <c r="D25" s="348" t="s">
        <v>257</v>
      </c>
      <c r="E25" s="361" t="s">
        <v>366</v>
      </c>
      <c r="F25" s="362" t="s">
        <v>116</v>
      </c>
      <c r="G25" s="339" t="s">
        <v>116</v>
      </c>
      <c r="H25" s="340" t="s">
        <v>40</v>
      </c>
      <c r="I25" s="341" t="s">
        <v>41</v>
      </c>
      <c r="J25" s="342" t="s">
        <v>40</v>
      </c>
      <c r="K25" s="350" t="s">
        <v>419</v>
      </c>
      <c r="L25" s="345">
        <v>44517</v>
      </c>
      <c r="M25" s="345">
        <v>44520</v>
      </c>
      <c r="N25" s="317"/>
      <c r="O25" s="317"/>
      <c r="P25" s="318"/>
      <c r="Q25" s="339">
        <v>4</v>
      </c>
      <c r="R25" s="346">
        <v>54.01</v>
      </c>
      <c r="S25" s="339">
        <v>0</v>
      </c>
      <c r="T25" s="346">
        <v>0</v>
      </c>
      <c r="U25" s="312">
        <f t="shared" ref="U25:V25" si="18">Q25+S25</f>
        <v>4</v>
      </c>
      <c r="V25" s="318">
        <f t="shared" si="18"/>
        <v>54.01</v>
      </c>
      <c r="W25" s="318">
        <f t="shared" si="1"/>
        <v>216.04</v>
      </c>
      <c r="X25" s="319"/>
      <c r="Y25" s="127"/>
      <c r="Z25" s="127"/>
      <c r="AA25" s="127"/>
      <c r="AB25" s="127"/>
    </row>
    <row r="26" spans="1:28" ht="12.75" customHeight="1" x14ac:dyDescent="0.2">
      <c r="A26" s="341">
        <v>550100</v>
      </c>
      <c r="B26" s="342">
        <v>550101</v>
      </c>
      <c r="C26" s="347" t="s">
        <v>159</v>
      </c>
      <c r="D26" s="348" t="s">
        <v>257</v>
      </c>
      <c r="E26" s="361" t="s">
        <v>366</v>
      </c>
      <c r="F26" s="362" t="s">
        <v>116</v>
      </c>
      <c r="G26" s="339" t="s">
        <v>116</v>
      </c>
      <c r="H26" s="340" t="s">
        <v>40</v>
      </c>
      <c r="I26" s="341" t="s">
        <v>41</v>
      </c>
      <c r="J26" s="342" t="s">
        <v>40</v>
      </c>
      <c r="K26" s="349" t="s">
        <v>404</v>
      </c>
      <c r="L26" s="344">
        <v>44524</v>
      </c>
      <c r="M26" s="345">
        <v>44527</v>
      </c>
      <c r="N26" s="317"/>
      <c r="O26" s="317"/>
      <c r="P26" s="318"/>
      <c r="Q26" s="339">
        <v>4</v>
      </c>
      <c r="R26" s="346">
        <v>54.01</v>
      </c>
      <c r="S26" s="339">
        <v>0</v>
      </c>
      <c r="T26" s="346">
        <v>0</v>
      </c>
      <c r="U26" s="312">
        <f t="shared" ref="U26:V26" si="19">Q26+S26</f>
        <v>4</v>
      </c>
      <c r="V26" s="318">
        <f t="shared" si="19"/>
        <v>54.01</v>
      </c>
      <c r="W26" s="318">
        <f t="shared" si="1"/>
        <v>216.04</v>
      </c>
      <c r="X26" s="319"/>
      <c r="Y26" s="127"/>
      <c r="Z26" s="127"/>
      <c r="AA26" s="127"/>
      <c r="AB26" s="127"/>
    </row>
    <row r="27" spans="1:28" ht="12.75" customHeight="1" x14ac:dyDescent="0.2">
      <c r="A27" s="341">
        <v>550100</v>
      </c>
      <c r="B27" s="342">
        <v>550101</v>
      </c>
      <c r="C27" s="347" t="s">
        <v>184</v>
      </c>
      <c r="D27" s="339" t="s">
        <v>259</v>
      </c>
      <c r="E27" s="339" t="s">
        <v>300</v>
      </c>
      <c r="F27" s="362" t="s">
        <v>116</v>
      </c>
      <c r="G27" s="339" t="s">
        <v>116</v>
      </c>
      <c r="H27" s="340" t="s">
        <v>40</v>
      </c>
      <c r="I27" s="341" t="s">
        <v>41</v>
      </c>
      <c r="J27" s="342" t="s">
        <v>40</v>
      </c>
      <c r="K27" s="350" t="s">
        <v>438</v>
      </c>
      <c r="L27" s="364">
        <v>44545</v>
      </c>
      <c r="M27" s="364">
        <v>44548</v>
      </c>
      <c r="N27" s="317"/>
      <c r="O27" s="317"/>
      <c r="P27" s="318"/>
      <c r="Q27" s="339">
        <v>4</v>
      </c>
      <c r="R27" s="346">
        <v>54.01</v>
      </c>
      <c r="S27" s="339">
        <v>0</v>
      </c>
      <c r="T27" s="346">
        <v>0</v>
      </c>
      <c r="U27" s="312">
        <f t="shared" ref="U27:V27" si="20">Q27+S27</f>
        <v>4</v>
      </c>
      <c r="V27" s="318">
        <f t="shared" si="20"/>
        <v>54.01</v>
      </c>
      <c r="W27" s="318">
        <f t="shared" si="1"/>
        <v>216.04</v>
      </c>
      <c r="X27" s="319"/>
      <c r="Y27" s="127"/>
      <c r="Z27" s="127"/>
      <c r="AA27" s="127"/>
      <c r="AB27" s="127"/>
    </row>
    <row r="28" spans="1:28" ht="12.75" customHeight="1" x14ac:dyDescent="0.2">
      <c r="A28" s="341">
        <v>550100</v>
      </c>
      <c r="B28" s="342">
        <v>550101</v>
      </c>
      <c r="C28" s="347" t="s">
        <v>71</v>
      </c>
      <c r="D28" s="348" t="s">
        <v>134</v>
      </c>
      <c r="E28" s="348" t="s">
        <v>368</v>
      </c>
      <c r="F28" s="338" t="s">
        <v>39</v>
      </c>
      <c r="G28" s="339" t="s">
        <v>403</v>
      </c>
      <c r="H28" s="340" t="s">
        <v>40</v>
      </c>
      <c r="I28" s="341" t="s">
        <v>41</v>
      </c>
      <c r="J28" s="342" t="s">
        <v>40</v>
      </c>
      <c r="K28" s="350" t="s">
        <v>439</v>
      </c>
      <c r="L28" s="364">
        <v>44539</v>
      </c>
      <c r="M28" s="345">
        <v>44543</v>
      </c>
      <c r="N28" s="317"/>
      <c r="O28" s="317"/>
      <c r="P28" s="318"/>
      <c r="Q28" s="339">
        <v>5</v>
      </c>
      <c r="R28" s="346">
        <v>54.01</v>
      </c>
      <c r="S28" s="339">
        <v>0</v>
      </c>
      <c r="T28" s="346">
        <v>0</v>
      </c>
      <c r="U28" s="312">
        <f t="shared" ref="U28:V28" si="21">Q28+S28</f>
        <v>5</v>
      </c>
      <c r="V28" s="318">
        <f t="shared" si="21"/>
        <v>54.01</v>
      </c>
      <c r="W28" s="318">
        <f t="shared" si="1"/>
        <v>270.05</v>
      </c>
      <c r="X28" s="319"/>
      <c r="Y28" s="127"/>
      <c r="Z28" s="127"/>
      <c r="AA28" s="127"/>
      <c r="AB28" s="127"/>
    </row>
    <row r="29" spans="1:28" ht="12.75" customHeight="1" x14ac:dyDescent="0.2">
      <c r="A29" s="341">
        <v>550100</v>
      </c>
      <c r="B29" s="342">
        <v>550101</v>
      </c>
      <c r="C29" s="347" t="s">
        <v>71</v>
      </c>
      <c r="D29" s="348" t="s">
        <v>134</v>
      </c>
      <c r="E29" s="348" t="s">
        <v>368</v>
      </c>
      <c r="F29" s="338" t="s">
        <v>39</v>
      </c>
      <c r="G29" s="339" t="s">
        <v>403</v>
      </c>
      <c r="H29" s="340" t="s">
        <v>40</v>
      </c>
      <c r="I29" s="341" t="s">
        <v>41</v>
      </c>
      <c r="J29" s="342" t="s">
        <v>40</v>
      </c>
      <c r="K29" s="350" t="s">
        <v>183</v>
      </c>
      <c r="L29" s="364">
        <v>44528</v>
      </c>
      <c r="M29" s="364">
        <v>44528</v>
      </c>
      <c r="N29" s="317"/>
      <c r="O29" s="317"/>
      <c r="P29" s="318"/>
      <c r="Q29" s="339">
        <v>1</v>
      </c>
      <c r="R29" s="346">
        <v>54.01</v>
      </c>
      <c r="S29" s="339">
        <v>0</v>
      </c>
      <c r="T29" s="346">
        <v>0</v>
      </c>
      <c r="U29" s="312">
        <f t="shared" ref="U29:V29" si="22">Q29+S29</f>
        <v>1</v>
      </c>
      <c r="V29" s="318">
        <f t="shared" si="22"/>
        <v>54.01</v>
      </c>
      <c r="W29" s="318">
        <f t="shared" si="1"/>
        <v>54.01</v>
      </c>
      <c r="X29" s="319"/>
      <c r="Y29" s="127"/>
      <c r="Z29" s="127"/>
      <c r="AA29" s="127"/>
      <c r="AB29" s="127"/>
    </row>
    <row r="30" spans="1:28" ht="12.75" customHeight="1" x14ac:dyDescent="0.2">
      <c r="A30" s="341">
        <v>550100</v>
      </c>
      <c r="B30" s="342">
        <v>550101</v>
      </c>
      <c r="C30" s="347" t="s">
        <v>71</v>
      </c>
      <c r="D30" s="348" t="s">
        <v>134</v>
      </c>
      <c r="E30" s="348" t="s">
        <v>368</v>
      </c>
      <c r="F30" s="338" t="s">
        <v>39</v>
      </c>
      <c r="G30" s="339" t="s">
        <v>403</v>
      </c>
      <c r="H30" s="340" t="s">
        <v>40</v>
      </c>
      <c r="I30" s="341" t="s">
        <v>41</v>
      </c>
      <c r="J30" s="342" t="s">
        <v>40</v>
      </c>
      <c r="K30" s="350" t="s">
        <v>181</v>
      </c>
      <c r="L30" s="364">
        <v>44533</v>
      </c>
      <c r="M30" s="345">
        <v>44534</v>
      </c>
      <c r="N30" s="317"/>
      <c r="O30" s="317"/>
      <c r="P30" s="318"/>
      <c r="Q30" s="339">
        <v>1</v>
      </c>
      <c r="R30" s="346">
        <v>54.01</v>
      </c>
      <c r="S30" s="339">
        <v>1</v>
      </c>
      <c r="T30" s="346">
        <v>17.52</v>
      </c>
      <c r="U30" s="312">
        <f t="shared" ref="U30:V30" si="23">Q30+S30</f>
        <v>2</v>
      </c>
      <c r="V30" s="318">
        <f t="shared" si="23"/>
        <v>71.53</v>
      </c>
      <c r="W30" s="318">
        <f t="shared" si="1"/>
        <v>71.53</v>
      </c>
      <c r="X30" s="319"/>
      <c r="Y30" s="127"/>
      <c r="Z30" s="127"/>
      <c r="AA30" s="127"/>
      <c r="AB30" s="127"/>
    </row>
    <row r="31" spans="1:28" ht="12.75" customHeight="1" x14ac:dyDescent="0.2">
      <c r="A31" s="341">
        <v>550100</v>
      </c>
      <c r="B31" s="342">
        <v>550101</v>
      </c>
      <c r="C31" s="347" t="s">
        <v>78</v>
      </c>
      <c r="D31" s="338" t="s">
        <v>79</v>
      </c>
      <c r="E31" s="348" t="s">
        <v>306</v>
      </c>
      <c r="F31" s="334" t="s">
        <v>39</v>
      </c>
      <c r="G31" s="334" t="s">
        <v>285</v>
      </c>
      <c r="H31" s="340" t="s">
        <v>40</v>
      </c>
      <c r="I31" s="341" t="s">
        <v>41</v>
      </c>
      <c r="J31" s="342" t="s">
        <v>40</v>
      </c>
      <c r="K31" s="350" t="s">
        <v>438</v>
      </c>
      <c r="L31" s="364">
        <v>44545</v>
      </c>
      <c r="M31" s="364">
        <v>44548</v>
      </c>
      <c r="N31" s="317"/>
      <c r="O31" s="317"/>
      <c r="P31" s="318"/>
      <c r="Q31" s="339">
        <v>4</v>
      </c>
      <c r="R31" s="346">
        <v>54.01</v>
      </c>
      <c r="S31" s="339">
        <v>0</v>
      </c>
      <c r="T31" s="346">
        <v>0</v>
      </c>
      <c r="U31" s="312">
        <f t="shared" ref="U31:V31" si="24">Q31+S31</f>
        <v>4</v>
      </c>
      <c r="V31" s="318">
        <f t="shared" si="24"/>
        <v>54.01</v>
      </c>
      <c r="W31" s="318">
        <f t="shared" si="1"/>
        <v>216.04</v>
      </c>
      <c r="X31" s="319"/>
      <c r="Y31" s="127"/>
      <c r="Z31" s="127"/>
      <c r="AA31" s="127"/>
      <c r="AB31" s="127"/>
    </row>
    <row r="32" spans="1:28" ht="12.75" customHeight="1" x14ac:dyDescent="0.2">
      <c r="A32" s="341">
        <v>550100</v>
      </c>
      <c r="B32" s="342">
        <v>550101</v>
      </c>
      <c r="C32" s="347" t="s">
        <v>78</v>
      </c>
      <c r="D32" s="338" t="s">
        <v>79</v>
      </c>
      <c r="E32" s="348" t="s">
        <v>306</v>
      </c>
      <c r="F32" s="334" t="s">
        <v>39</v>
      </c>
      <c r="G32" s="334" t="s">
        <v>285</v>
      </c>
      <c r="H32" s="340" t="s">
        <v>40</v>
      </c>
      <c r="I32" s="341" t="s">
        <v>41</v>
      </c>
      <c r="J32" s="342" t="s">
        <v>40</v>
      </c>
      <c r="K32" s="350" t="s">
        <v>439</v>
      </c>
      <c r="L32" s="364">
        <v>44539</v>
      </c>
      <c r="M32" s="345">
        <v>44543</v>
      </c>
      <c r="N32" s="317"/>
      <c r="O32" s="317"/>
      <c r="P32" s="318"/>
      <c r="Q32" s="339">
        <v>5</v>
      </c>
      <c r="R32" s="346">
        <v>54.01</v>
      </c>
      <c r="S32" s="339">
        <v>0</v>
      </c>
      <c r="T32" s="346">
        <v>0</v>
      </c>
      <c r="U32" s="312">
        <f t="shared" ref="U32:V32" si="25">Q32+S32</f>
        <v>5</v>
      </c>
      <c r="V32" s="318">
        <f t="shared" si="25"/>
        <v>54.01</v>
      </c>
      <c r="W32" s="318">
        <f t="shared" si="1"/>
        <v>270.05</v>
      </c>
      <c r="X32" s="319"/>
      <c r="Y32" s="127"/>
      <c r="Z32" s="127"/>
      <c r="AA32" s="127"/>
      <c r="AB32" s="127"/>
    </row>
    <row r="33" spans="1:28" ht="12.75" customHeight="1" x14ac:dyDescent="0.2">
      <c r="A33" s="341">
        <v>550100</v>
      </c>
      <c r="B33" s="342">
        <v>550101</v>
      </c>
      <c r="C33" s="347" t="s">
        <v>78</v>
      </c>
      <c r="D33" s="338" t="s">
        <v>79</v>
      </c>
      <c r="E33" s="348" t="s">
        <v>306</v>
      </c>
      <c r="F33" s="334" t="s">
        <v>39</v>
      </c>
      <c r="G33" s="334" t="s">
        <v>285</v>
      </c>
      <c r="H33" s="340" t="s">
        <v>40</v>
      </c>
      <c r="I33" s="341" t="s">
        <v>41</v>
      </c>
      <c r="J33" s="342" t="s">
        <v>40</v>
      </c>
      <c r="K33" s="350" t="s">
        <v>440</v>
      </c>
      <c r="L33" s="364">
        <v>44530</v>
      </c>
      <c r="M33" s="345">
        <v>44531</v>
      </c>
      <c r="N33" s="317"/>
      <c r="O33" s="317"/>
      <c r="P33" s="318"/>
      <c r="Q33" s="339">
        <v>1</v>
      </c>
      <c r="R33" s="346">
        <v>54.01</v>
      </c>
      <c r="S33" s="339">
        <v>1</v>
      </c>
      <c r="T33" s="346">
        <v>17.52</v>
      </c>
      <c r="U33" s="312">
        <f t="shared" ref="U33:V33" si="26">Q33+S33</f>
        <v>2</v>
      </c>
      <c r="V33" s="318">
        <f t="shared" si="26"/>
        <v>71.53</v>
      </c>
      <c r="W33" s="318">
        <f t="shared" si="1"/>
        <v>71.53</v>
      </c>
      <c r="X33" s="319"/>
      <c r="Y33" s="127"/>
      <c r="Z33" s="127"/>
      <c r="AA33" s="127"/>
      <c r="AB33" s="127"/>
    </row>
    <row r="34" spans="1:28" ht="12.75" customHeight="1" x14ac:dyDescent="0.2">
      <c r="A34" s="341">
        <v>550100</v>
      </c>
      <c r="B34" s="342">
        <v>550101</v>
      </c>
      <c r="C34" s="347" t="s">
        <v>82</v>
      </c>
      <c r="D34" s="338" t="s">
        <v>307</v>
      </c>
      <c r="E34" s="348" t="s">
        <v>308</v>
      </c>
      <c r="F34" s="334" t="s">
        <v>39</v>
      </c>
      <c r="G34" s="334" t="s">
        <v>285</v>
      </c>
      <c r="H34" s="340" t="s">
        <v>40</v>
      </c>
      <c r="I34" s="341" t="s">
        <v>41</v>
      </c>
      <c r="J34" s="342" t="s">
        <v>40</v>
      </c>
      <c r="K34" s="350" t="s">
        <v>438</v>
      </c>
      <c r="L34" s="364">
        <v>44545</v>
      </c>
      <c r="M34" s="364">
        <v>44548</v>
      </c>
      <c r="N34" s="317"/>
      <c r="O34" s="317"/>
      <c r="P34" s="318"/>
      <c r="Q34" s="339">
        <v>4</v>
      </c>
      <c r="R34" s="346">
        <v>54.01</v>
      </c>
      <c r="S34" s="339">
        <v>0</v>
      </c>
      <c r="T34" s="346">
        <v>0</v>
      </c>
      <c r="U34" s="312">
        <f t="shared" ref="U34:V34" si="27">Q34+S34</f>
        <v>4</v>
      </c>
      <c r="V34" s="318">
        <f t="shared" si="27"/>
        <v>54.01</v>
      </c>
      <c r="W34" s="318">
        <f t="shared" si="1"/>
        <v>216.04</v>
      </c>
      <c r="X34" s="319"/>
      <c r="Y34" s="127"/>
      <c r="Z34" s="127"/>
      <c r="AA34" s="127"/>
      <c r="AB34" s="127"/>
    </row>
    <row r="35" spans="1:28" ht="12.75" customHeight="1" x14ac:dyDescent="0.2">
      <c r="A35" s="341">
        <v>550100</v>
      </c>
      <c r="B35" s="342">
        <v>550101</v>
      </c>
      <c r="C35" s="347" t="s">
        <v>82</v>
      </c>
      <c r="D35" s="338" t="s">
        <v>307</v>
      </c>
      <c r="E35" s="348" t="s">
        <v>308</v>
      </c>
      <c r="F35" s="334" t="s">
        <v>39</v>
      </c>
      <c r="G35" s="334" t="s">
        <v>285</v>
      </c>
      <c r="H35" s="340" t="s">
        <v>40</v>
      </c>
      <c r="I35" s="341" t="s">
        <v>41</v>
      </c>
      <c r="J35" s="342" t="s">
        <v>40</v>
      </c>
      <c r="K35" s="350" t="s">
        <v>441</v>
      </c>
      <c r="L35" s="364">
        <v>44254</v>
      </c>
      <c r="M35" s="364">
        <v>44254</v>
      </c>
      <c r="N35" s="317"/>
      <c r="O35" s="317"/>
      <c r="P35" s="318"/>
      <c r="Q35" s="339">
        <v>1</v>
      </c>
      <c r="R35" s="346">
        <v>54.01</v>
      </c>
      <c r="S35" s="339">
        <v>0</v>
      </c>
      <c r="T35" s="346">
        <v>0</v>
      </c>
      <c r="U35" s="312">
        <f t="shared" ref="U35:V35" si="28">Q35+S35</f>
        <v>1</v>
      </c>
      <c r="V35" s="318">
        <f t="shared" si="28"/>
        <v>54.01</v>
      </c>
      <c r="W35" s="318">
        <f t="shared" si="1"/>
        <v>54.01</v>
      </c>
      <c r="X35" s="319"/>
      <c r="Y35" s="127"/>
      <c r="Z35" s="127"/>
      <c r="AA35" s="127"/>
      <c r="AB35" s="127"/>
    </row>
    <row r="36" spans="1:28" ht="12" customHeight="1" x14ac:dyDescent="0.2">
      <c r="A36" s="341">
        <v>550100</v>
      </c>
      <c r="B36" s="342">
        <v>550101</v>
      </c>
      <c r="C36" s="347" t="s">
        <v>82</v>
      </c>
      <c r="D36" s="338" t="s">
        <v>307</v>
      </c>
      <c r="E36" s="348" t="s">
        <v>308</v>
      </c>
      <c r="F36" s="334" t="s">
        <v>39</v>
      </c>
      <c r="G36" s="334" t="s">
        <v>285</v>
      </c>
      <c r="H36" s="340" t="s">
        <v>40</v>
      </c>
      <c r="I36" s="341" t="s">
        <v>41</v>
      </c>
      <c r="J36" s="342" t="s">
        <v>40</v>
      </c>
      <c r="K36" s="350" t="s">
        <v>439</v>
      </c>
      <c r="L36" s="364">
        <v>44539</v>
      </c>
      <c r="M36" s="345">
        <v>44543</v>
      </c>
      <c r="N36" s="317"/>
      <c r="O36" s="317"/>
      <c r="P36" s="318"/>
      <c r="Q36" s="339">
        <v>5</v>
      </c>
      <c r="R36" s="346">
        <v>54.01</v>
      </c>
      <c r="S36" s="339">
        <v>0</v>
      </c>
      <c r="T36" s="346">
        <v>0</v>
      </c>
      <c r="U36" s="312">
        <f t="shared" ref="U36:V36" si="29">Q36+S36</f>
        <v>5</v>
      </c>
      <c r="V36" s="318">
        <f t="shared" si="29"/>
        <v>54.01</v>
      </c>
      <c r="W36" s="318">
        <f t="shared" si="1"/>
        <v>270.05</v>
      </c>
      <c r="X36" s="319"/>
      <c r="Y36" s="127"/>
      <c r="Z36" s="127"/>
      <c r="AA36" s="127"/>
      <c r="AB36" s="127"/>
    </row>
    <row r="37" spans="1:28" ht="13.5" customHeight="1" x14ac:dyDescent="0.2">
      <c r="A37" s="341">
        <v>550100</v>
      </c>
      <c r="B37" s="342">
        <v>550101</v>
      </c>
      <c r="C37" s="347" t="s">
        <v>82</v>
      </c>
      <c r="D37" s="338" t="s">
        <v>307</v>
      </c>
      <c r="E37" s="348" t="s">
        <v>308</v>
      </c>
      <c r="F37" s="334" t="s">
        <v>39</v>
      </c>
      <c r="G37" s="334" t="s">
        <v>285</v>
      </c>
      <c r="H37" s="340" t="s">
        <v>40</v>
      </c>
      <c r="I37" s="341" t="s">
        <v>41</v>
      </c>
      <c r="J37" s="342" t="s">
        <v>40</v>
      </c>
      <c r="K37" s="350" t="s">
        <v>181</v>
      </c>
      <c r="L37" s="364">
        <v>44533</v>
      </c>
      <c r="M37" s="345">
        <v>44534</v>
      </c>
      <c r="N37" s="317"/>
      <c r="O37" s="317"/>
      <c r="P37" s="318"/>
      <c r="Q37" s="339">
        <v>1</v>
      </c>
      <c r="R37" s="346">
        <v>54.01</v>
      </c>
      <c r="S37" s="339">
        <v>1</v>
      </c>
      <c r="T37" s="346">
        <v>17.52</v>
      </c>
      <c r="U37" s="312">
        <f t="shared" ref="U37:V37" si="30">Q37+S37</f>
        <v>2</v>
      </c>
      <c r="V37" s="318">
        <f t="shared" si="30"/>
        <v>71.53</v>
      </c>
      <c r="W37" s="318">
        <f t="shared" si="1"/>
        <v>71.53</v>
      </c>
      <c r="X37" s="319"/>
      <c r="Y37" s="127"/>
      <c r="Z37" s="127"/>
      <c r="AA37" s="127"/>
      <c r="AB37" s="127"/>
    </row>
    <row r="38" spans="1:28" ht="13.5" customHeight="1" x14ac:dyDescent="0.2">
      <c r="A38" s="341">
        <v>550100</v>
      </c>
      <c r="B38" s="342">
        <v>550101</v>
      </c>
      <c r="C38" s="347" t="s">
        <v>82</v>
      </c>
      <c r="D38" s="338" t="s">
        <v>307</v>
      </c>
      <c r="E38" s="348" t="s">
        <v>308</v>
      </c>
      <c r="F38" s="334" t="s">
        <v>39</v>
      </c>
      <c r="G38" s="334" t="s">
        <v>285</v>
      </c>
      <c r="H38" s="340" t="s">
        <v>40</v>
      </c>
      <c r="I38" s="341" t="s">
        <v>41</v>
      </c>
      <c r="J38" s="342" t="s">
        <v>40</v>
      </c>
      <c r="K38" s="350" t="s">
        <v>440</v>
      </c>
      <c r="L38" s="364">
        <v>44530</v>
      </c>
      <c r="M38" s="345">
        <v>44531</v>
      </c>
      <c r="N38" s="317"/>
      <c r="O38" s="317"/>
      <c r="P38" s="318"/>
      <c r="Q38" s="339">
        <v>1</v>
      </c>
      <c r="R38" s="346">
        <v>54.01</v>
      </c>
      <c r="S38" s="339">
        <v>1</v>
      </c>
      <c r="T38" s="346">
        <v>17.52</v>
      </c>
      <c r="U38" s="312">
        <f t="shared" ref="U38:V38" si="31">Q38+S38</f>
        <v>2</v>
      </c>
      <c r="V38" s="318">
        <f t="shared" si="31"/>
        <v>71.53</v>
      </c>
      <c r="W38" s="318">
        <f t="shared" si="1"/>
        <v>71.53</v>
      </c>
      <c r="X38" s="319"/>
      <c r="Y38" s="127"/>
      <c r="Z38" s="127"/>
      <c r="AA38" s="127"/>
      <c r="AB38" s="127"/>
    </row>
    <row r="39" spans="1:28" ht="12.75" customHeight="1" x14ac:dyDescent="0.2">
      <c r="A39" s="341">
        <v>550100</v>
      </c>
      <c r="B39" s="342">
        <v>550101</v>
      </c>
      <c r="C39" s="347" t="s">
        <v>146</v>
      </c>
      <c r="D39" s="360" t="s">
        <v>147</v>
      </c>
      <c r="E39" s="339" t="s">
        <v>429</v>
      </c>
      <c r="F39" s="362" t="s">
        <v>116</v>
      </c>
      <c r="G39" s="339" t="s">
        <v>116</v>
      </c>
      <c r="H39" s="340" t="s">
        <v>40</v>
      </c>
      <c r="I39" s="341" t="s">
        <v>41</v>
      </c>
      <c r="J39" s="342" t="s">
        <v>40</v>
      </c>
      <c r="K39" s="350" t="s">
        <v>438</v>
      </c>
      <c r="L39" s="364">
        <v>44545</v>
      </c>
      <c r="M39" s="364">
        <v>44548</v>
      </c>
      <c r="N39" s="317"/>
      <c r="O39" s="317"/>
      <c r="P39" s="318"/>
      <c r="Q39" s="339">
        <v>4</v>
      </c>
      <c r="R39" s="346">
        <v>54.01</v>
      </c>
      <c r="S39" s="339">
        <v>0</v>
      </c>
      <c r="T39" s="346">
        <v>0</v>
      </c>
      <c r="U39" s="312">
        <f t="shared" ref="U39:V39" si="32">Q39+S39</f>
        <v>4</v>
      </c>
      <c r="V39" s="318">
        <f t="shared" si="32"/>
        <v>54.01</v>
      </c>
      <c r="W39" s="318">
        <f t="shared" si="1"/>
        <v>216.04</v>
      </c>
      <c r="X39" s="319"/>
      <c r="Y39" s="127"/>
      <c r="Z39" s="127"/>
      <c r="AA39" s="127"/>
      <c r="AB39" s="127"/>
    </row>
    <row r="40" spans="1:28" ht="12.75" customHeight="1" x14ac:dyDescent="0.2">
      <c r="A40" s="341">
        <v>550100</v>
      </c>
      <c r="B40" s="342">
        <v>550101</v>
      </c>
      <c r="C40" s="347" t="s">
        <v>93</v>
      </c>
      <c r="D40" s="338" t="s">
        <v>119</v>
      </c>
      <c r="E40" s="348" t="s">
        <v>95</v>
      </c>
      <c r="F40" s="334" t="s">
        <v>39</v>
      </c>
      <c r="G40" s="334" t="s">
        <v>285</v>
      </c>
      <c r="H40" s="340" t="s">
        <v>40</v>
      </c>
      <c r="I40" s="341" t="s">
        <v>41</v>
      </c>
      <c r="J40" s="342" t="s">
        <v>40</v>
      </c>
      <c r="K40" s="350" t="s">
        <v>438</v>
      </c>
      <c r="L40" s="364">
        <v>44545</v>
      </c>
      <c r="M40" s="364">
        <v>44548</v>
      </c>
      <c r="N40" s="317"/>
      <c r="O40" s="317"/>
      <c r="P40" s="318"/>
      <c r="Q40" s="339">
        <v>4</v>
      </c>
      <c r="R40" s="346">
        <v>54.01</v>
      </c>
      <c r="S40" s="339">
        <v>0</v>
      </c>
      <c r="T40" s="346">
        <v>0</v>
      </c>
      <c r="U40" s="312">
        <f t="shared" ref="U40:V40" si="33">Q40+S40</f>
        <v>4</v>
      </c>
      <c r="V40" s="318">
        <f t="shared" si="33"/>
        <v>54.01</v>
      </c>
      <c r="W40" s="318">
        <f t="shared" si="1"/>
        <v>216.04</v>
      </c>
      <c r="X40" s="319"/>
      <c r="Y40" s="127"/>
      <c r="Z40" s="127"/>
      <c r="AA40" s="127"/>
      <c r="AB40" s="127"/>
    </row>
    <row r="41" spans="1:28" ht="13.5" customHeight="1" x14ac:dyDescent="0.2">
      <c r="A41" s="341">
        <v>550100</v>
      </c>
      <c r="B41" s="342">
        <v>550101</v>
      </c>
      <c r="C41" s="347" t="s">
        <v>93</v>
      </c>
      <c r="D41" s="338" t="s">
        <v>119</v>
      </c>
      <c r="E41" s="348" t="s">
        <v>95</v>
      </c>
      <c r="F41" s="334" t="s">
        <v>39</v>
      </c>
      <c r="G41" s="334" t="s">
        <v>285</v>
      </c>
      <c r="H41" s="340" t="s">
        <v>40</v>
      </c>
      <c r="I41" s="341" t="s">
        <v>41</v>
      </c>
      <c r="J41" s="342" t="s">
        <v>40</v>
      </c>
      <c r="K41" s="350" t="s">
        <v>439</v>
      </c>
      <c r="L41" s="364">
        <v>44539</v>
      </c>
      <c r="M41" s="345">
        <v>44543</v>
      </c>
      <c r="N41" s="317"/>
      <c r="O41" s="317"/>
      <c r="P41" s="318"/>
      <c r="Q41" s="339">
        <v>5</v>
      </c>
      <c r="R41" s="346">
        <v>54.01</v>
      </c>
      <c r="S41" s="339">
        <v>0</v>
      </c>
      <c r="T41" s="346">
        <v>0</v>
      </c>
      <c r="U41" s="312">
        <f t="shared" ref="U41:V41" si="34">Q41+S41</f>
        <v>5</v>
      </c>
      <c r="V41" s="318">
        <f t="shared" si="34"/>
        <v>54.01</v>
      </c>
      <c r="W41" s="318">
        <f t="shared" si="1"/>
        <v>270.05</v>
      </c>
      <c r="X41" s="319"/>
      <c r="Y41" s="127"/>
      <c r="Z41" s="127"/>
      <c r="AA41" s="127"/>
      <c r="AB41" s="127"/>
    </row>
    <row r="42" spans="1:28" ht="13.5" customHeight="1" x14ac:dyDescent="0.2">
      <c r="A42" s="341">
        <v>550100</v>
      </c>
      <c r="B42" s="342">
        <v>550101</v>
      </c>
      <c r="C42" s="347" t="s">
        <v>93</v>
      </c>
      <c r="D42" s="338" t="s">
        <v>119</v>
      </c>
      <c r="E42" s="348" t="s">
        <v>95</v>
      </c>
      <c r="F42" s="334" t="s">
        <v>39</v>
      </c>
      <c r="G42" s="334" t="s">
        <v>285</v>
      </c>
      <c r="H42" s="340" t="s">
        <v>40</v>
      </c>
      <c r="I42" s="341" t="s">
        <v>41</v>
      </c>
      <c r="J42" s="342" t="s">
        <v>40</v>
      </c>
      <c r="K42" s="350" t="s">
        <v>181</v>
      </c>
      <c r="L42" s="364">
        <v>44533</v>
      </c>
      <c r="M42" s="345">
        <v>44534</v>
      </c>
      <c r="N42" s="317"/>
      <c r="O42" s="317"/>
      <c r="P42" s="318"/>
      <c r="Q42" s="339">
        <v>1</v>
      </c>
      <c r="R42" s="346">
        <v>54.01</v>
      </c>
      <c r="S42" s="339">
        <v>1</v>
      </c>
      <c r="T42" s="346">
        <v>17.52</v>
      </c>
      <c r="U42" s="312">
        <f t="shared" ref="U42:V42" si="35">Q42+S42</f>
        <v>2</v>
      </c>
      <c r="V42" s="318">
        <f t="shared" si="35"/>
        <v>71.53</v>
      </c>
      <c r="W42" s="318">
        <f t="shared" si="1"/>
        <v>71.53</v>
      </c>
      <c r="X42" s="319"/>
      <c r="Y42" s="127"/>
      <c r="Z42" s="127"/>
      <c r="AA42" s="127"/>
      <c r="AB42" s="127"/>
    </row>
    <row r="43" spans="1:28" ht="12.75" customHeight="1" x14ac:dyDescent="0.2">
      <c r="A43" s="341">
        <v>550100</v>
      </c>
      <c r="B43" s="342">
        <v>550101</v>
      </c>
      <c r="C43" s="347" t="s">
        <v>93</v>
      </c>
      <c r="D43" s="338" t="s">
        <v>119</v>
      </c>
      <c r="E43" s="348" t="s">
        <v>95</v>
      </c>
      <c r="F43" s="334" t="s">
        <v>39</v>
      </c>
      <c r="G43" s="334" t="s">
        <v>285</v>
      </c>
      <c r="H43" s="340" t="s">
        <v>40</v>
      </c>
      <c r="I43" s="341" t="s">
        <v>41</v>
      </c>
      <c r="J43" s="342" t="s">
        <v>40</v>
      </c>
      <c r="K43" s="350" t="s">
        <v>440</v>
      </c>
      <c r="L43" s="364">
        <v>44530</v>
      </c>
      <c r="M43" s="345">
        <v>44531</v>
      </c>
      <c r="N43" s="317"/>
      <c r="O43" s="317"/>
      <c r="P43" s="318"/>
      <c r="Q43" s="339">
        <v>1</v>
      </c>
      <c r="R43" s="346">
        <v>54.01</v>
      </c>
      <c r="S43" s="339">
        <v>1</v>
      </c>
      <c r="T43" s="346">
        <v>17.52</v>
      </c>
      <c r="U43" s="312">
        <f t="shared" ref="U43:V43" si="36">Q43+S43</f>
        <v>2</v>
      </c>
      <c r="V43" s="318">
        <f t="shared" si="36"/>
        <v>71.53</v>
      </c>
      <c r="W43" s="318">
        <f t="shared" si="1"/>
        <v>71.53</v>
      </c>
      <c r="X43" s="319"/>
      <c r="Y43" s="127"/>
      <c r="Z43" s="127"/>
      <c r="AA43" s="127"/>
      <c r="AB43" s="127"/>
    </row>
    <row r="44" spans="1:28" ht="12.75" customHeight="1" x14ac:dyDescent="0.2">
      <c r="A44" s="341">
        <v>550100</v>
      </c>
      <c r="B44" s="342">
        <v>550101</v>
      </c>
      <c r="C44" s="335" t="s">
        <v>278</v>
      </c>
      <c r="D44" s="338" t="s">
        <v>317</v>
      </c>
      <c r="E44" s="348" t="s">
        <v>290</v>
      </c>
      <c r="F44" s="338" t="s">
        <v>39</v>
      </c>
      <c r="G44" s="333" t="s">
        <v>285</v>
      </c>
      <c r="H44" s="340" t="s">
        <v>40</v>
      </c>
      <c r="I44" s="341" t="s">
        <v>41</v>
      </c>
      <c r="J44" s="342" t="s">
        <v>40</v>
      </c>
      <c r="K44" s="350" t="s">
        <v>408</v>
      </c>
      <c r="L44" s="345">
        <v>44510</v>
      </c>
      <c r="M44" s="345">
        <v>44513</v>
      </c>
      <c r="N44" s="317"/>
      <c r="O44" s="317"/>
      <c r="P44" s="318"/>
      <c r="Q44" s="339">
        <v>4</v>
      </c>
      <c r="R44" s="346">
        <v>54.01</v>
      </c>
      <c r="S44" s="339">
        <v>0</v>
      </c>
      <c r="T44" s="346">
        <v>0</v>
      </c>
      <c r="U44" s="312">
        <f t="shared" ref="U44:V44" si="37">Q44+S44</f>
        <v>4</v>
      </c>
      <c r="V44" s="318">
        <f t="shared" si="37"/>
        <v>54.01</v>
      </c>
      <c r="W44" s="318">
        <f t="shared" si="1"/>
        <v>216.04</v>
      </c>
      <c r="X44" s="319"/>
      <c r="Y44" s="127"/>
      <c r="Z44" s="127"/>
      <c r="AA44" s="127"/>
      <c r="AB44" s="127"/>
    </row>
    <row r="45" spans="1:28" ht="12.75" customHeight="1" x14ac:dyDescent="0.2">
      <c r="A45" s="341">
        <v>550100</v>
      </c>
      <c r="B45" s="342">
        <v>550101</v>
      </c>
      <c r="C45" s="335" t="s">
        <v>278</v>
      </c>
      <c r="D45" s="338" t="s">
        <v>317</v>
      </c>
      <c r="E45" s="348" t="s">
        <v>290</v>
      </c>
      <c r="F45" s="338" t="s">
        <v>39</v>
      </c>
      <c r="G45" s="333" t="s">
        <v>285</v>
      </c>
      <c r="H45" s="340" t="s">
        <v>40</v>
      </c>
      <c r="I45" s="341" t="s">
        <v>41</v>
      </c>
      <c r="J45" s="342" t="s">
        <v>40</v>
      </c>
      <c r="K45" s="350" t="s">
        <v>439</v>
      </c>
      <c r="L45" s="364">
        <v>44539</v>
      </c>
      <c r="M45" s="345">
        <v>44543</v>
      </c>
      <c r="N45" s="317"/>
      <c r="O45" s="317"/>
      <c r="P45" s="318"/>
      <c r="Q45" s="339">
        <v>5</v>
      </c>
      <c r="R45" s="346">
        <v>54.01</v>
      </c>
      <c r="S45" s="339">
        <v>0</v>
      </c>
      <c r="T45" s="346">
        <v>0</v>
      </c>
      <c r="U45" s="312">
        <f t="shared" ref="U45:V45" si="38">Q45+S45</f>
        <v>5</v>
      </c>
      <c r="V45" s="318">
        <f t="shared" si="38"/>
        <v>54.01</v>
      </c>
      <c r="W45" s="318">
        <f t="shared" si="1"/>
        <v>270.05</v>
      </c>
      <c r="X45" s="319"/>
      <c r="Y45" s="127"/>
      <c r="Z45" s="127"/>
      <c r="AA45" s="127"/>
      <c r="AB45" s="127"/>
    </row>
    <row r="46" spans="1:28" ht="12.75" customHeight="1" x14ac:dyDescent="0.2">
      <c r="A46" s="341">
        <v>550100</v>
      </c>
      <c r="B46" s="342">
        <v>550101</v>
      </c>
      <c r="C46" s="347" t="s">
        <v>185</v>
      </c>
      <c r="D46" s="338" t="s">
        <v>321</v>
      </c>
      <c r="E46" s="348" t="s">
        <v>282</v>
      </c>
      <c r="F46" s="334" t="s">
        <v>354</v>
      </c>
      <c r="G46" s="334" t="s">
        <v>354</v>
      </c>
      <c r="H46" s="340" t="s">
        <v>40</v>
      </c>
      <c r="I46" s="341" t="s">
        <v>41</v>
      </c>
      <c r="J46" s="342" t="s">
        <v>40</v>
      </c>
      <c r="K46" s="350" t="s">
        <v>438</v>
      </c>
      <c r="L46" s="364">
        <v>44545</v>
      </c>
      <c r="M46" s="364">
        <v>44548</v>
      </c>
      <c r="N46" s="317"/>
      <c r="O46" s="317"/>
      <c r="P46" s="318"/>
      <c r="Q46" s="339">
        <v>4</v>
      </c>
      <c r="R46" s="346">
        <v>54.01</v>
      </c>
      <c r="S46" s="339">
        <v>0</v>
      </c>
      <c r="T46" s="346">
        <v>0</v>
      </c>
      <c r="U46" s="312">
        <f t="shared" ref="U46:V46" si="39">Q46+S46</f>
        <v>4</v>
      </c>
      <c r="V46" s="318">
        <f t="shared" si="39"/>
        <v>54.01</v>
      </c>
      <c r="W46" s="318">
        <f t="shared" si="1"/>
        <v>216.04</v>
      </c>
      <c r="X46" s="319"/>
      <c r="Y46" s="127"/>
      <c r="Z46" s="127"/>
      <c r="AA46" s="127"/>
      <c r="AB46" s="127"/>
    </row>
    <row r="47" spans="1:28" ht="12.75" customHeight="1" x14ac:dyDescent="0.2">
      <c r="A47" s="341">
        <v>550100</v>
      </c>
      <c r="B47" s="342">
        <v>550101</v>
      </c>
      <c r="C47" s="347" t="s">
        <v>185</v>
      </c>
      <c r="D47" s="338" t="s">
        <v>321</v>
      </c>
      <c r="E47" s="348" t="s">
        <v>282</v>
      </c>
      <c r="F47" s="334" t="s">
        <v>354</v>
      </c>
      <c r="G47" s="334" t="s">
        <v>354</v>
      </c>
      <c r="H47" s="340" t="s">
        <v>40</v>
      </c>
      <c r="I47" s="341" t="s">
        <v>41</v>
      </c>
      <c r="J47" s="342" t="s">
        <v>40</v>
      </c>
      <c r="K47" s="350" t="s">
        <v>419</v>
      </c>
      <c r="L47" s="345">
        <v>44517</v>
      </c>
      <c r="M47" s="345">
        <v>44520</v>
      </c>
      <c r="N47" s="317"/>
      <c r="O47" s="317"/>
      <c r="P47" s="318"/>
      <c r="Q47" s="339">
        <v>4</v>
      </c>
      <c r="R47" s="346">
        <v>54.01</v>
      </c>
      <c r="S47" s="339">
        <v>0</v>
      </c>
      <c r="T47" s="346">
        <v>0</v>
      </c>
      <c r="U47" s="312">
        <f t="shared" ref="U47:V47" si="40">Q47+S47</f>
        <v>4</v>
      </c>
      <c r="V47" s="318">
        <f t="shared" si="40"/>
        <v>54.01</v>
      </c>
      <c r="W47" s="318">
        <f t="shared" si="1"/>
        <v>216.04</v>
      </c>
      <c r="X47" s="319"/>
      <c r="Y47" s="127"/>
      <c r="Z47" s="127"/>
      <c r="AA47" s="127"/>
      <c r="AB47" s="127"/>
    </row>
    <row r="48" spans="1:28" ht="13.5" customHeight="1" x14ac:dyDescent="0.2">
      <c r="A48" s="341">
        <v>550100</v>
      </c>
      <c r="B48" s="342">
        <v>550101</v>
      </c>
      <c r="C48" s="347" t="s">
        <v>185</v>
      </c>
      <c r="D48" s="338" t="s">
        <v>321</v>
      </c>
      <c r="E48" s="348" t="s">
        <v>282</v>
      </c>
      <c r="F48" s="334" t="s">
        <v>354</v>
      </c>
      <c r="G48" s="334" t="s">
        <v>354</v>
      </c>
      <c r="H48" s="340" t="s">
        <v>40</v>
      </c>
      <c r="I48" s="341" t="s">
        <v>41</v>
      </c>
      <c r="J48" s="342" t="s">
        <v>40</v>
      </c>
      <c r="K48" s="349" t="s">
        <v>404</v>
      </c>
      <c r="L48" s="344">
        <v>44524</v>
      </c>
      <c r="M48" s="345">
        <v>44527</v>
      </c>
      <c r="N48" s="317"/>
      <c r="O48" s="317"/>
      <c r="P48" s="318"/>
      <c r="Q48" s="339">
        <v>4</v>
      </c>
      <c r="R48" s="346">
        <v>54.01</v>
      </c>
      <c r="S48" s="339">
        <v>0</v>
      </c>
      <c r="T48" s="346">
        <v>0</v>
      </c>
      <c r="U48" s="312">
        <f t="shared" ref="U48:V48" si="41">Q48+S48</f>
        <v>4</v>
      </c>
      <c r="V48" s="318">
        <f t="shared" si="41"/>
        <v>54.01</v>
      </c>
      <c r="W48" s="318">
        <f t="shared" si="1"/>
        <v>216.04</v>
      </c>
      <c r="X48" s="319"/>
      <c r="Y48" s="127"/>
      <c r="Z48" s="127"/>
      <c r="AA48" s="127"/>
      <c r="AB48" s="127"/>
    </row>
    <row r="49" spans="1:28" ht="12.75" customHeight="1" x14ac:dyDescent="0.2">
      <c r="A49" s="341">
        <v>550100</v>
      </c>
      <c r="B49" s="342">
        <v>550101</v>
      </c>
      <c r="C49" s="365" t="s">
        <v>442</v>
      </c>
      <c r="D49" s="339" t="s">
        <v>443</v>
      </c>
      <c r="E49" s="339" t="s">
        <v>444</v>
      </c>
      <c r="F49" s="338" t="s">
        <v>39</v>
      </c>
      <c r="G49" s="333" t="s">
        <v>285</v>
      </c>
      <c r="H49" s="340" t="s">
        <v>40</v>
      </c>
      <c r="I49" s="341" t="s">
        <v>41</v>
      </c>
      <c r="J49" s="342" t="s">
        <v>40</v>
      </c>
      <c r="K49" s="350" t="s">
        <v>405</v>
      </c>
      <c r="L49" s="345">
        <v>44504</v>
      </c>
      <c r="M49" s="345">
        <v>44505</v>
      </c>
      <c r="N49" s="317"/>
      <c r="O49" s="317"/>
      <c r="P49" s="318"/>
      <c r="Q49" s="339">
        <v>2</v>
      </c>
      <c r="R49" s="346">
        <v>54.01</v>
      </c>
      <c r="S49" s="339">
        <v>0</v>
      </c>
      <c r="T49" s="346">
        <v>0</v>
      </c>
      <c r="U49" s="312">
        <f t="shared" ref="U49:V49" si="42">Q49+S49</f>
        <v>2</v>
      </c>
      <c r="V49" s="318">
        <f t="shared" si="42"/>
        <v>54.01</v>
      </c>
      <c r="W49" s="318">
        <f t="shared" si="1"/>
        <v>108.02</v>
      </c>
      <c r="X49" s="319"/>
      <c r="Y49" s="127"/>
      <c r="Z49" s="127"/>
      <c r="AA49" s="127"/>
      <c r="AB49" s="127"/>
    </row>
    <row r="50" spans="1:28" ht="12.75" customHeight="1" x14ac:dyDescent="0.2">
      <c r="A50" s="341">
        <v>550100</v>
      </c>
      <c r="B50" s="342">
        <v>550101</v>
      </c>
      <c r="C50" s="365" t="s">
        <v>442</v>
      </c>
      <c r="D50" s="339" t="s">
        <v>443</v>
      </c>
      <c r="E50" s="339" t="s">
        <v>444</v>
      </c>
      <c r="F50" s="338" t="s">
        <v>39</v>
      </c>
      <c r="G50" s="333" t="s">
        <v>285</v>
      </c>
      <c r="H50" s="340" t="s">
        <v>40</v>
      </c>
      <c r="I50" s="341" t="s">
        <v>41</v>
      </c>
      <c r="J50" s="342" t="s">
        <v>40</v>
      </c>
      <c r="K50" s="350" t="s">
        <v>445</v>
      </c>
      <c r="L50" s="345">
        <v>44497</v>
      </c>
      <c r="M50" s="345">
        <v>44497</v>
      </c>
      <c r="N50" s="317"/>
      <c r="O50" s="317"/>
      <c r="P50" s="318"/>
      <c r="Q50" s="339">
        <v>0</v>
      </c>
      <c r="R50" s="346">
        <v>0</v>
      </c>
      <c r="S50" s="339">
        <v>1</v>
      </c>
      <c r="T50" s="346">
        <v>17.52</v>
      </c>
      <c r="U50" s="312">
        <f t="shared" ref="U50:V50" si="43">Q50+S50</f>
        <v>1</v>
      </c>
      <c r="V50" s="318">
        <f t="shared" si="43"/>
        <v>17.52</v>
      </c>
      <c r="W50" s="318">
        <f t="shared" si="1"/>
        <v>17.52</v>
      </c>
      <c r="X50" s="319"/>
      <c r="Y50" s="127"/>
      <c r="Z50" s="127"/>
      <c r="AA50" s="127"/>
      <c r="AB50" s="127"/>
    </row>
    <row r="51" spans="1:28" ht="12.75" customHeight="1" x14ac:dyDescent="0.2">
      <c r="A51" s="312"/>
      <c r="B51" s="312"/>
      <c r="C51" s="312"/>
      <c r="D51" s="312"/>
      <c r="E51" s="312"/>
      <c r="F51" s="313"/>
      <c r="G51" s="312"/>
      <c r="H51" s="312"/>
      <c r="I51" s="314"/>
      <c r="J51" s="312"/>
      <c r="K51" s="315"/>
      <c r="L51" s="316"/>
      <c r="M51" s="316"/>
      <c r="N51" s="317"/>
      <c r="O51" s="317"/>
      <c r="P51" s="318"/>
      <c r="Q51" s="312"/>
      <c r="R51" s="317"/>
      <c r="S51" s="312"/>
      <c r="T51" s="317"/>
      <c r="U51" s="312"/>
      <c r="V51" s="318"/>
      <c r="W51" s="318"/>
      <c r="X51" s="319"/>
      <c r="Y51" s="127"/>
      <c r="Z51" s="127"/>
      <c r="AA51" s="127"/>
      <c r="AB51" s="127"/>
    </row>
    <row r="52" spans="1:28" ht="15.75" customHeight="1" x14ac:dyDescent="0.2">
      <c r="A52" s="312"/>
      <c r="B52" s="312"/>
      <c r="C52" s="312"/>
      <c r="D52" s="312"/>
      <c r="E52" s="312"/>
      <c r="F52" s="313"/>
      <c r="G52" s="312"/>
      <c r="H52" s="312"/>
      <c r="I52" s="314"/>
      <c r="J52" s="312"/>
      <c r="K52" s="315"/>
      <c r="L52" s="316"/>
      <c r="M52" s="316"/>
      <c r="N52" s="317"/>
      <c r="O52" s="317"/>
      <c r="P52" s="318"/>
      <c r="Q52" s="312"/>
      <c r="R52" s="317"/>
      <c r="S52" s="312"/>
      <c r="T52" s="317"/>
      <c r="U52" s="312"/>
      <c r="V52" s="318"/>
      <c r="W52" s="318"/>
      <c r="X52" s="319"/>
      <c r="Y52" s="127"/>
      <c r="Z52" s="127"/>
      <c r="AA52" s="127"/>
      <c r="AB52" s="127"/>
    </row>
    <row r="53" spans="1:28" ht="12.75" customHeight="1" x14ac:dyDescent="0.2">
      <c r="A53" s="312"/>
      <c r="B53" s="312"/>
      <c r="C53" s="312"/>
      <c r="D53" s="312"/>
      <c r="E53" s="312"/>
      <c r="F53" s="313"/>
      <c r="G53" s="312"/>
      <c r="H53" s="312"/>
      <c r="I53" s="314"/>
      <c r="J53" s="312"/>
      <c r="K53" s="315"/>
      <c r="L53" s="316"/>
      <c r="M53" s="316"/>
      <c r="N53" s="317"/>
      <c r="O53" s="317"/>
      <c r="P53" s="318"/>
      <c r="Q53" s="312"/>
      <c r="R53" s="317"/>
      <c r="S53" s="312"/>
      <c r="T53" s="317"/>
      <c r="U53" s="312"/>
      <c r="V53" s="318"/>
      <c r="W53" s="318"/>
      <c r="X53" s="319"/>
      <c r="Y53" s="127"/>
      <c r="Z53" s="127"/>
      <c r="AA53" s="127"/>
      <c r="AB53" s="127"/>
    </row>
    <row r="54" spans="1:28" ht="12.75" customHeight="1" x14ac:dyDescent="0.2">
      <c r="A54" s="312"/>
      <c r="B54" s="312"/>
      <c r="C54" s="312"/>
      <c r="D54" s="312"/>
      <c r="E54" s="312"/>
      <c r="F54" s="313"/>
      <c r="G54" s="312"/>
      <c r="H54" s="312"/>
      <c r="I54" s="314"/>
      <c r="J54" s="312"/>
      <c r="K54" s="315"/>
      <c r="L54" s="316"/>
      <c r="M54" s="316"/>
      <c r="N54" s="317"/>
      <c r="O54" s="317"/>
      <c r="P54" s="318"/>
      <c r="Q54" s="312"/>
      <c r="R54" s="317"/>
      <c r="S54" s="312"/>
      <c r="T54" s="317"/>
      <c r="U54" s="312"/>
      <c r="V54" s="318"/>
      <c r="W54" s="318"/>
      <c r="X54" s="319"/>
      <c r="Y54" s="127"/>
      <c r="Z54" s="127"/>
      <c r="AA54" s="127"/>
      <c r="AB54" s="127"/>
    </row>
    <row r="55" spans="1:28" ht="15.75" customHeight="1" x14ac:dyDescent="0.2">
      <c r="A55" s="312"/>
      <c r="B55" s="312"/>
      <c r="C55" s="320"/>
      <c r="D55" s="312"/>
      <c r="E55" s="312"/>
      <c r="F55" s="313"/>
      <c r="G55" s="312"/>
      <c r="H55" s="312"/>
      <c r="I55" s="314"/>
      <c r="J55" s="312"/>
      <c r="K55" s="315"/>
      <c r="L55" s="316"/>
      <c r="M55" s="316"/>
      <c r="N55" s="317"/>
      <c r="O55" s="317"/>
      <c r="P55" s="318"/>
      <c r="Q55" s="312"/>
      <c r="R55" s="317"/>
      <c r="S55" s="312"/>
      <c r="T55" s="317"/>
      <c r="U55" s="312"/>
      <c r="V55" s="318"/>
      <c r="W55" s="318"/>
      <c r="X55" s="319"/>
      <c r="Y55" s="127"/>
      <c r="Z55" s="127"/>
      <c r="AA55" s="127"/>
      <c r="AB55" s="127"/>
    </row>
    <row r="56" spans="1:28" ht="15.75" customHeight="1" x14ac:dyDescent="0.2">
      <c r="A56" s="321"/>
      <c r="B56" s="321"/>
      <c r="C56" s="322"/>
      <c r="D56" s="321"/>
      <c r="E56" s="321"/>
      <c r="F56" s="323"/>
      <c r="G56" s="321"/>
      <c r="H56" s="321"/>
      <c r="I56" s="324"/>
      <c r="J56" s="321"/>
      <c r="K56" s="325"/>
      <c r="L56" s="326"/>
      <c r="M56" s="326"/>
      <c r="N56" s="327"/>
      <c r="O56" s="327"/>
      <c r="P56" s="328"/>
      <c r="Q56" s="321"/>
      <c r="R56" s="327"/>
      <c r="S56" s="321"/>
      <c r="T56" s="327"/>
      <c r="U56" s="321"/>
      <c r="V56" s="321"/>
      <c r="W56" s="321"/>
      <c r="X56" s="321"/>
      <c r="Y56" s="127"/>
      <c r="Z56" s="127"/>
      <c r="AA56" s="127"/>
      <c r="AB56" s="127"/>
    </row>
    <row r="57" spans="1:28" ht="15.75" customHeight="1" x14ac:dyDescent="0.2">
      <c r="A57" s="321"/>
      <c r="B57" s="321"/>
      <c r="C57" s="322"/>
      <c r="D57" s="321"/>
      <c r="E57" s="321"/>
      <c r="F57" s="323"/>
      <c r="G57" s="321"/>
      <c r="H57" s="321"/>
      <c r="I57" s="324"/>
      <c r="J57" s="321"/>
      <c r="K57" s="325"/>
      <c r="L57" s="326"/>
      <c r="M57" s="326"/>
      <c r="N57" s="327"/>
      <c r="O57" s="327"/>
      <c r="P57" s="328"/>
      <c r="Q57" s="321"/>
      <c r="R57" s="327"/>
      <c r="S57" s="321"/>
      <c r="T57" s="327"/>
      <c r="U57" s="321"/>
      <c r="V57" s="328"/>
      <c r="W57" s="328"/>
      <c r="X57" s="329"/>
      <c r="Y57" s="127"/>
      <c r="Z57" s="127"/>
      <c r="AA57" s="127"/>
      <c r="AB57" s="127"/>
    </row>
    <row r="58" spans="1:28" ht="15.75" customHeight="1" x14ac:dyDescent="0.2">
      <c r="A58" s="321"/>
      <c r="B58" s="321"/>
      <c r="C58" s="322"/>
      <c r="D58" s="321"/>
      <c r="E58" s="321"/>
      <c r="F58" s="323"/>
      <c r="G58" s="321"/>
      <c r="H58" s="321"/>
      <c r="I58" s="324"/>
      <c r="J58" s="321"/>
      <c r="K58" s="325"/>
      <c r="L58" s="326"/>
      <c r="M58" s="326"/>
      <c r="N58" s="327"/>
      <c r="O58" s="327"/>
      <c r="P58" s="328"/>
      <c r="Q58" s="321"/>
      <c r="R58" s="327"/>
      <c r="S58" s="321"/>
      <c r="T58" s="327"/>
      <c r="U58" s="321"/>
      <c r="V58" s="328"/>
      <c r="W58" s="328"/>
      <c r="X58" s="329"/>
      <c r="Y58" s="127"/>
      <c r="Z58" s="127"/>
      <c r="AA58" s="127"/>
      <c r="AB58" s="127"/>
    </row>
    <row r="59" spans="1:28" ht="15.75" customHeight="1" x14ac:dyDescent="0.2">
      <c r="A59" s="321"/>
      <c r="B59" s="321"/>
      <c r="C59" s="322"/>
      <c r="D59" s="321"/>
      <c r="E59" s="321"/>
      <c r="F59" s="323"/>
      <c r="G59" s="321"/>
      <c r="H59" s="321"/>
      <c r="I59" s="324"/>
      <c r="J59" s="321"/>
      <c r="K59" s="325"/>
      <c r="L59" s="326"/>
      <c r="M59" s="326"/>
      <c r="N59" s="327"/>
      <c r="O59" s="327"/>
      <c r="P59" s="328"/>
      <c r="Q59" s="321"/>
      <c r="R59" s="327"/>
      <c r="S59" s="321"/>
      <c r="T59" s="327"/>
      <c r="U59" s="321"/>
      <c r="V59" s="328"/>
      <c r="W59" s="328"/>
      <c r="X59" s="329"/>
      <c r="Y59" s="127"/>
      <c r="Z59" s="127"/>
      <c r="AA59" s="127"/>
      <c r="AB59" s="127"/>
    </row>
    <row r="60" spans="1:28" ht="15.75" customHeight="1" x14ac:dyDescent="0.2">
      <c r="A60" s="321"/>
      <c r="B60" s="321"/>
      <c r="C60" s="322"/>
      <c r="D60" s="321"/>
      <c r="E60" s="321"/>
      <c r="F60" s="323"/>
      <c r="G60" s="321"/>
      <c r="H60" s="321"/>
      <c r="I60" s="324"/>
      <c r="J60" s="321"/>
      <c r="K60" s="325"/>
      <c r="L60" s="326"/>
      <c r="M60" s="326"/>
      <c r="N60" s="327"/>
      <c r="O60" s="327"/>
      <c r="P60" s="328"/>
      <c r="Q60" s="321"/>
      <c r="R60" s="327"/>
      <c r="S60" s="321"/>
      <c r="T60" s="327"/>
      <c r="U60" s="321"/>
      <c r="V60" s="328"/>
      <c r="W60" s="328"/>
      <c r="X60" s="329"/>
      <c r="Y60" s="127"/>
      <c r="Z60" s="127"/>
      <c r="AA60" s="127"/>
      <c r="AB60" s="127"/>
    </row>
    <row r="61" spans="1:28" ht="15.75" customHeight="1" x14ac:dyDescent="0.2">
      <c r="A61" s="321"/>
      <c r="B61" s="321"/>
      <c r="C61" s="322"/>
      <c r="D61" s="321"/>
      <c r="E61" s="321"/>
      <c r="F61" s="323"/>
      <c r="G61" s="321"/>
      <c r="H61" s="321"/>
      <c r="I61" s="324"/>
      <c r="J61" s="321"/>
      <c r="K61" s="325"/>
      <c r="L61" s="326"/>
      <c r="M61" s="326"/>
      <c r="N61" s="327"/>
      <c r="O61" s="327"/>
      <c r="P61" s="328"/>
      <c r="Q61" s="321"/>
      <c r="R61" s="327"/>
      <c r="S61" s="321"/>
      <c r="T61" s="327"/>
      <c r="U61" s="321"/>
      <c r="V61" s="328"/>
      <c r="W61" s="328"/>
      <c r="X61" s="329"/>
      <c r="Y61" s="127"/>
      <c r="Z61" s="127"/>
      <c r="AA61" s="127"/>
      <c r="AB61" s="127"/>
    </row>
    <row r="62" spans="1:28" ht="15.75" customHeight="1" x14ac:dyDescent="0.2">
      <c r="A62" s="321"/>
      <c r="B62" s="321"/>
      <c r="C62" s="322"/>
      <c r="D62" s="321"/>
      <c r="E62" s="321"/>
      <c r="F62" s="323"/>
      <c r="G62" s="321"/>
      <c r="H62" s="321"/>
      <c r="I62" s="324"/>
      <c r="J62" s="321"/>
      <c r="K62" s="325"/>
      <c r="L62" s="326"/>
      <c r="M62" s="326"/>
      <c r="N62" s="327"/>
      <c r="O62" s="327"/>
      <c r="P62" s="328"/>
      <c r="Q62" s="321"/>
      <c r="R62" s="327"/>
      <c r="S62" s="321"/>
      <c r="T62" s="327"/>
      <c r="U62" s="321"/>
      <c r="V62" s="328"/>
      <c r="W62" s="328"/>
      <c r="X62" s="329"/>
      <c r="Y62" s="127"/>
      <c r="Z62" s="127"/>
      <c r="AA62" s="127"/>
      <c r="AB62" s="127"/>
    </row>
    <row r="63" spans="1:28" ht="15.75" customHeight="1" x14ac:dyDescent="0.2">
      <c r="A63" s="321"/>
      <c r="B63" s="321"/>
      <c r="C63" s="322"/>
      <c r="D63" s="321"/>
      <c r="E63" s="321"/>
      <c r="F63" s="323"/>
      <c r="G63" s="321"/>
      <c r="H63" s="321"/>
      <c r="I63" s="324"/>
      <c r="J63" s="321"/>
      <c r="K63" s="325"/>
      <c r="L63" s="326"/>
      <c r="M63" s="326"/>
      <c r="N63" s="327"/>
      <c r="O63" s="327"/>
      <c r="P63" s="328"/>
      <c r="Q63" s="321"/>
      <c r="R63" s="327"/>
      <c r="S63" s="321"/>
      <c r="T63" s="327"/>
      <c r="U63" s="321"/>
      <c r="V63" s="328"/>
      <c r="W63" s="328"/>
      <c r="X63" s="329"/>
      <c r="Y63" s="127"/>
      <c r="Z63" s="127"/>
      <c r="AA63" s="127"/>
      <c r="AB63" s="127"/>
    </row>
    <row r="64" spans="1:28" ht="15.75" customHeight="1" x14ac:dyDescent="0.2">
      <c r="A64" s="321"/>
      <c r="B64" s="321"/>
      <c r="C64" s="322"/>
      <c r="D64" s="321"/>
      <c r="E64" s="321"/>
      <c r="F64" s="323"/>
      <c r="G64" s="321"/>
      <c r="H64" s="321"/>
      <c r="I64" s="324"/>
      <c r="J64" s="321"/>
      <c r="K64" s="325"/>
      <c r="L64" s="326"/>
      <c r="M64" s="326"/>
      <c r="N64" s="327"/>
      <c r="O64" s="327"/>
      <c r="P64" s="328"/>
      <c r="Q64" s="321"/>
      <c r="R64" s="327"/>
      <c r="S64" s="321"/>
      <c r="T64" s="327"/>
      <c r="U64" s="321"/>
      <c r="V64" s="328"/>
      <c r="W64" s="328"/>
      <c r="X64" s="329"/>
      <c r="Y64" s="127"/>
      <c r="Z64" s="127"/>
      <c r="AA64" s="127"/>
      <c r="AB64" s="127"/>
    </row>
    <row r="65" spans="1:28" ht="38.25" customHeight="1" x14ac:dyDescent="0.2">
      <c r="A65" s="330"/>
      <c r="B65" s="127"/>
      <c r="C65" s="331"/>
      <c r="G65" s="332"/>
      <c r="H65" s="332"/>
      <c r="I65" s="332"/>
      <c r="J65" s="332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</row>
    <row r="66" spans="1:28" ht="15.75" customHeight="1" x14ac:dyDescent="0.25">
      <c r="A66" s="425" t="s">
        <v>376</v>
      </c>
      <c r="B66" s="396"/>
      <c r="C66" s="396"/>
      <c r="D66" s="396"/>
      <c r="E66" s="396"/>
      <c r="F66" s="396"/>
      <c r="G66" s="396"/>
      <c r="H66" s="396"/>
      <c r="I66" s="396"/>
      <c r="J66" s="396"/>
      <c r="K66" s="396"/>
      <c r="L66" s="394"/>
    </row>
    <row r="67" spans="1:28" ht="15.75" customHeight="1" x14ac:dyDescent="0.2">
      <c r="A67" s="426" t="s">
        <v>377</v>
      </c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380"/>
    </row>
    <row r="68" spans="1:28" ht="15.75" customHeight="1" x14ac:dyDescent="0.2">
      <c r="A68" s="427" t="s">
        <v>378</v>
      </c>
      <c r="B68" s="379"/>
      <c r="C68" s="379"/>
      <c r="D68" s="379"/>
      <c r="E68" s="379"/>
      <c r="F68" s="379"/>
      <c r="G68" s="379"/>
      <c r="H68" s="379"/>
      <c r="I68" s="379"/>
      <c r="J68" s="379"/>
      <c r="K68" s="379"/>
      <c r="L68" s="380"/>
    </row>
    <row r="69" spans="1:28" ht="15.75" customHeight="1" x14ac:dyDescent="0.2">
      <c r="A69" s="427" t="s">
        <v>379</v>
      </c>
      <c r="B69" s="379"/>
      <c r="C69" s="379"/>
      <c r="D69" s="379"/>
      <c r="E69" s="379"/>
      <c r="F69" s="379"/>
      <c r="G69" s="379"/>
      <c r="H69" s="379"/>
      <c r="I69" s="379"/>
      <c r="J69" s="379"/>
      <c r="K69" s="379"/>
      <c r="L69" s="380"/>
    </row>
    <row r="70" spans="1:28" ht="15.75" customHeight="1" x14ac:dyDescent="0.2">
      <c r="A70" s="427" t="s">
        <v>380</v>
      </c>
      <c r="B70" s="379"/>
      <c r="C70" s="379"/>
      <c r="D70" s="379"/>
      <c r="E70" s="379"/>
      <c r="F70" s="379"/>
      <c r="G70" s="379"/>
      <c r="H70" s="379"/>
      <c r="I70" s="379"/>
      <c r="J70" s="379"/>
      <c r="K70" s="379"/>
      <c r="L70" s="380"/>
    </row>
    <row r="71" spans="1:28" ht="15.75" customHeight="1" x14ac:dyDescent="0.2">
      <c r="A71" s="427" t="s">
        <v>381</v>
      </c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80"/>
    </row>
    <row r="72" spans="1:28" ht="15.75" customHeight="1" x14ac:dyDescent="0.2">
      <c r="A72" s="427" t="s">
        <v>382</v>
      </c>
      <c r="B72" s="379"/>
      <c r="C72" s="379"/>
      <c r="D72" s="379"/>
      <c r="E72" s="379"/>
      <c r="F72" s="379"/>
      <c r="G72" s="379"/>
      <c r="H72" s="379"/>
      <c r="I72" s="379"/>
      <c r="J72" s="379"/>
      <c r="K72" s="379"/>
      <c r="L72" s="380"/>
    </row>
    <row r="73" spans="1:28" ht="15.75" customHeight="1" x14ac:dyDescent="0.2">
      <c r="A73" s="427" t="s">
        <v>383</v>
      </c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80"/>
    </row>
    <row r="74" spans="1:28" ht="15.75" customHeight="1" x14ac:dyDescent="0.2">
      <c r="A74" s="427" t="s">
        <v>384</v>
      </c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80"/>
    </row>
    <row r="75" spans="1:28" ht="15.75" customHeight="1" x14ac:dyDescent="0.2">
      <c r="A75" s="427" t="s">
        <v>385</v>
      </c>
      <c r="B75" s="379"/>
      <c r="C75" s="379"/>
      <c r="D75" s="379"/>
      <c r="E75" s="379"/>
      <c r="F75" s="379"/>
      <c r="G75" s="379"/>
      <c r="H75" s="379"/>
      <c r="I75" s="379"/>
      <c r="J75" s="379"/>
      <c r="K75" s="379"/>
      <c r="L75" s="380"/>
    </row>
    <row r="76" spans="1:28" ht="15.75" customHeight="1" x14ac:dyDescent="0.2">
      <c r="A76" s="427" t="s">
        <v>386</v>
      </c>
      <c r="B76" s="379"/>
      <c r="C76" s="379"/>
      <c r="D76" s="379"/>
      <c r="E76" s="379"/>
      <c r="F76" s="379"/>
      <c r="G76" s="379"/>
      <c r="H76" s="379"/>
      <c r="I76" s="379"/>
      <c r="J76" s="379"/>
      <c r="K76" s="379"/>
      <c r="L76" s="380"/>
    </row>
    <row r="77" spans="1:28" ht="15.75" customHeight="1" x14ac:dyDescent="0.2">
      <c r="A77" s="427" t="s">
        <v>387</v>
      </c>
      <c r="B77" s="379"/>
      <c r="C77" s="379"/>
      <c r="D77" s="379"/>
      <c r="E77" s="379"/>
      <c r="F77" s="379"/>
      <c r="G77" s="379"/>
      <c r="H77" s="379"/>
      <c r="I77" s="379"/>
      <c r="J77" s="379"/>
      <c r="K77" s="379"/>
      <c r="L77" s="380"/>
    </row>
    <row r="78" spans="1:28" ht="15.75" customHeight="1" x14ac:dyDescent="0.2">
      <c r="A78" s="427" t="s">
        <v>388</v>
      </c>
      <c r="B78" s="379"/>
      <c r="C78" s="379"/>
      <c r="D78" s="379"/>
      <c r="E78" s="379"/>
      <c r="F78" s="379"/>
      <c r="G78" s="379"/>
      <c r="H78" s="379"/>
      <c r="I78" s="379"/>
      <c r="J78" s="379"/>
      <c r="K78" s="379"/>
      <c r="L78" s="380"/>
    </row>
    <row r="79" spans="1:28" ht="15.75" customHeight="1" x14ac:dyDescent="0.2">
      <c r="A79" s="427" t="s">
        <v>389</v>
      </c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80"/>
    </row>
    <row r="80" spans="1:28" ht="15.75" customHeight="1" x14ac:dyDescent="0.2">
      <c r="A80" s="427" t="s">
        <v>390</v>
      </c>
      <c r="B80" s="379"/>
      <c r="C80" s="379"/>
      <c r="D80" s="379"/>
      <c r="E80" s="379"/>
      <c r="F80" s="379"/>
      <c r="G80" s="379"/>
      <c r="H80" s="379"/>
      <c r="I80" s="379"/>
      <c r="J80" s="379"/>
      <c r="K80" s="379"/>
      <c r="L80" s="380"/>
    </row>
    <row r="81" spans="1:12" ht="12.75" customHeight="1" x14ac:dyDescent="0.2">
      <c r="A81" s="427" t="s">
        <v>391</v>
      </c>
      <c r="B81" s="379"/>
      <c r="C81" s="379"/>
      <c r="D81" s="379"/>
      <c r="E81" s="379"/>
      <c r="F81" s="379"/>
      <c r="G81" s="379"/>
      <c r="H81" s="379"/>
      <c r="I81" s="379"/>
      <c r="J81" s="379"/>
      <c r="K81" s="379"/>
      <c r="L81" s="380"/>
    </row>
    <row r="82" spans="1:12" ht="12.75" customHeight="1" x14ac:dyDescent="0.2">
      <c r="A82" s="427" t="s">
        <v>392</v>
      </c>
      <c r="B82" s="379"/>
      <c r="C82" s="379"/>
      <c r="D82" s="379"/>
      <c r="E82" s="379"/>
      <c r="F82" s="379"/>
      <c r="G82" s="379"/>
      <c r="H82" s="379"/>
      <c r="I82" s="379"/>
      <c r="J82" s="379"/>
      <c r="K82" s="379"/>
      <c r="L82" s="380"/>
    </row>
    <row r="83" spans="1:12" ht="12.75" customHeight="1" x14ac:dyDescent="0.2">
      <c r="A83" s="427" t="s">
        <v>393</v>
      </c>
      <c r="B83" s="379"/>
      <c r="C83" s="379"/>
      <c r="D83" s="379"/>
      <c r="E83" s="379"/>
      <c r="F83" s="379"/>
      <c r="G83" s="379"/>
      <c r="H83" s="379"/>
      <c r="I83" s="379"/>
      <c r="J83" s="379"/>
      <c r="K83" s="379"/>
      <c r="L83" s="380"/>
    </row>
    <row r="84" spans="1:12" ht="12.75" customHeight="1" x14ac:dyDescent="0.2">
      <c r="A84" s="427" t="s">
        <v>394</v>
      </c>
      <c r="B84" s="379"/>
      <c r="C84" s="379"/>
      <c r="D84" s="379"/>
      <c r="E84" s="379"/>
      <c r="F84" s="379"/>
      <c r="G84" s="379"/>
      <c r="H84" s="379"/>
      <c r="I84" s="379"/>
      <c r="J84" s="379"/>
      <c r="K84" s="379"/>
      <c r="L84" s="380"/>
    </row>
    <row r="85" spans="1:12" ht="12.75" customHeight="1" x14ac:dyDescent="0.2">
      <c r="A85" s="427" t="s">
        <v>395</v>
      </c>
      <c r="B85" s="379"/>
      <c r="C85" s="379"/>
      <c r="D85" s="379"/>
      <c r="E85" s="379"/>
      <c r="F85" s="379"/>
      <c r="G85" s="379"/>
      <c r="H85" s="379"/>
      <c r="I85" s="379"/>
      <c r="J85" s="379"/>
      <c r="K85" s="379"/>
      <c r="L85" s="380"/>
    </row>
    <row r="86" spans="1:12" ht="12.75" customHeight="1" x14ac:dyDescent="0.2">
      <c r="A86" s="427" t="s">
        <v>396</v>
      </c>
      <c r="B86" s="379"/>
      <c r="C86" s="379"/>
      <c r="D86" s="379"/>
      <c r="E86" s="379"/>
      <c r="F86" s="379"/>
      <c r="G86" s="379"/>
      <c r="H86" s="379"/>
      <c r="I86" s="379"/>
      <c r="J86" s="379"/>
      <c r="K86" s="379"/>
      <c r="L86" s="380"/>
    </row>
    <row r="87" spans="1:12" ht="12.75" customHeight="1" x14ac:dyDescent="0.2">
      <c r="A87" s="427" t="s">
        <v>397</v>
      </c>
      <c r="B87" s="379"/>
      <c r="C87" s="379"/>
      <c r="D87" s="379"/>
      <c r="E87" s="379"/>
      <c r="F87" s="379"/>
      <c r="G87" s="379"/>
      <c r="H87" s="379"/>
      <c r="I87" s="379"/>
      <c r="J87" s="379"/>
      <c r="K87" s="379"/>
      <c r="L87" s="380"/>
    </row>
    <row r="88" spans="1:12" ht="12.75" customHeight="1" x14ac:dyDescent="0.2">
      <c r="A88" s="427" t="s">
        <v>398</v>
      </c>
      <c r="B88" s="379"/>
      <c r="C88" s="379"/>
      <c r="D88" s="379"/>
      <c r="E88" s="379"/>
      <c r="F88" s="379"/>
      <c r="G88" s="379"/>
      <c r="H88" s="379"/>
      <c r="I88" s="379"/>
      <c r="J88" s="379"/>
      <c r="K88" s="379"/>
      <c r="L88" s="380"/>
    </row>
    <row r="89" spans="1:12" ht="12.75" customHeight="1" x14ac:dyDescent="0.2">
      <c r="A89" s="427" t="s">
        <v>399</v>
      </c>
      <c r="B89" s="379"/>
      <c r="C89" s="379"/>
      <c r="D89" s="379"/>
      <c r="E89" s="379"/>
      <c r="F89" s="379"/>
      <c r="G89" s="379"/>
      <c r="H89" s="379"/>
      <c r="I89" s="379"/>
      <c r="J89" s="379"/>
      <c r="K89" s="379"/>
      <c r="L89" s="380"/>
    </row>
    <row r="90" spans="1:12" ht="12.75" customHeight="1" x14ac:dyDescent="0.2">
      <c r="A90" s="427" t="s">
        <v>400</v>
      </c>
      <c r="B90" s="379"/>
      <c r="C90" s="379"/>
      <c r="D90" s="379"/>
      <c r="E90" s="379"/>
      <c r="F90" s="379"/>
      <c r="G90" s="379"/>
      <c r="H90" s="379"/>
      <c r="I90" s="379"/>
      <c r="J90" s="379"/>
      <c r="K90" s="379"/>
      <c r="L90" s="380"/>
    </row>
    <row r="91" spans="1:12" ht="12.75" customHeight="1" x14ac:dyDescent="0.2">
      <c r="A91" s="427" t="s">
        <v>401</v>
      </c>
      <c r="B91" s="379"/>
      <c r="C91" s="379"/>
      <c r="D91" s="379"/>
      <c r="E91" s="379"/>
      <c r="F91" s="379"/>
      <c r="G91" s="379"/>
      <c r="H91" s="379"/>
      <c r="I91" s="379"/>
      <c r="J91" s="379"/>
      <c r="K91" s="379"/>
      <c r="L91" s="380"/>
    </row>
    <row r="92" spans="1:12" ht="12.75" customHeight="1" x14ac:dyDescent="0.2">
      <c r="A92" s="427" t="s">
        <v>402</v>
      </c>
      <c r="B92" s="379"/>
      <c r="C92" s="379"/>
      <c r="D92" s="379"/>
      <c r="E92" s="379"/>
      <c r="F92" s="379"/>
      <c r="G92" s="379"/>
      <c r="H92" s="379"/>
      <c r="I92" s="379"/>
      <c r="J92" s="379"/>
      <c r="K92" s="379"/>
      <c r="L92" s="380"/>
    </row>
    <row r="93" spans="1:12" ht="12.75" customHeight="1" x14ac:dyDescent="0.2"/>
    <row r="94" spans="1:12" ht="12.75" customHeight="1" x14ac:dyDescent="0.2"/>
    <row r="95" spans="1:12" ht="12.75" customHeight="1" x14ac:dyDescent="0.2"/>
    <row r="96" spans="1:12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8">
    <mergeCell ref="W5:W7"/>
    <mergeCell ref="X5:X7"/>
    <mergeCell ref="N6:N7"/>
    <mergeCell ref="O6:O7"/>
    <mergeCell ref="P6:P7"/>
    <mergeCell ref="Q6:R6"/>
    <mergeCell ref="S6:T6"/>
    <mergeCell ref="U6:U7"/>
    <mergeCell ref="V6:V7"/>
    <mergeCell ref="N5:P5"/>
    <mergeCell ref="Q5:V5"/>
    <mergeCell ref="A5:B5"/>
    <mergeCell ref="L6:L7"/>
    <mergeCell ref="M6:M7"/>
    <mergeCell ref="C5:E5"/>
    <mergeCell ref="F5:M5"/>
    <mergeCell ref="A6:A7"/>
    <mergeCell ref="B6:B7"/>
    <mergeCell ref="C6:C7"/>
    <mergeCell ref="D6:D7"/>
    <mergeCell ref="E6:E7"/>
    <mergeCell ref="A1:A3"/>
    <mergeCell ref="B1:X1"/>
    <mergeCell ref="B2:X2"/>
    <mergeCell ref="B3:X3"/>
    <mergeCell ref="A4:B4"/>
    <mergeCell ref="C4:X4"/>
    <mergeCell ref="A91:L91"/>
    <mergeCell ref="A92:L92"/>
    <mergeCell ref="A78:L78"/>
    <mergeCell ref="A79:L79"/>
    <mergeCell ref="A80:L80"/>
    <mergeCell ref="A81:L81"/>
    <mergeCell ref="A82:L82"/>
    <mergeCell ref="A83:L83"/>
    <mergeCell ref="A84:L84"/>
    <mergeCell ref="A86:L86"/>
    <mergeCell ref="A87:L87"/>
    <mergeCell ref="A88:L88"/>
    <mergeCell ref="A89:L89"/>
    <mergeCell ref="A90:L90"/>
    <mergeCell ref="A67:L67"/>
    <mergeCell ref="A68:L68"/>
    <mergeCell ref="A69:L69"/>
    <mergeCell ref="A70:L70"/>
    <mergeCell ref="A85:L85"/>
    <mergeCell ref="A71:L71"/>
    <mergeCell ref="A72:L72"/>
    <mergeCell ref="A73:L73"/>
    <mergeCell ref="A74:L74"/>
    <mergeCell ref="A75:L75"/>
    <mergeCell ref="A76:L76"/>
    <mergeCell ref="A77:L77"/>
    <mergeCell ref="F6:F7"/>
    <mergeCell ref="G6:G7"/>
    <mergeCell ref="H6:I6"/>
    <mergeCell ref="J6:K6"/>
    <mergeCell ref="A66:L66"/>
  </mergeCells>
  <dataValidations count="1">
    <dataValidation type="list" allowBlank="1" sqref="G8:G64" xr:uid="{00000000-0002-0000-0B00-000000000000}">
      <formula1>"SERVIÇO,CURSO,EVENTO,REUNIÃO,OUTROS"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 x14ac:dyDescent="0.2"/>
  <cols>
    <col min="1" max="1" width="24.5703125" customWidth="1"/>
    <col min="2" max="2" width="21.140625" customWidth="1"/>
    <col min="3" max="3" width="36" customWidth="1"/>
    <col min="4" max="4" width="11.140625" customWidth="1"/>
    <col min="5" max="5" width="40.28515625" customWidth="1"/>
    <col min="6" max="6" width="60.5703125" customWidth="1"/>
    <col min="7" max="7" width="32.140625" customWidth="1"/>
    <col min="8" max="10" width="14.42578125" customWidth="1"/>
    <col min="11" max="11" width="28.28515625" customWidth="1"/>
    <col min="12" max="23" width="14.42578125" customWidth="1"/>
    <col min="24" max="24" width="22.5703125" customWidth="1"/>
    <col min="25" max="26" width="14.42578125" customWidth="1"/>
  </cols>
  <sheetData>
    <row r="1" spans="1:24" ht="15.75" customHeight="1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3.75" customHeight="1" x14ac:dyDescent="0.2">
      <c r="A2" s="3" t="s">
        <v>0</v>
      </c>
      <c r="B2" s="4" t="s">
        <v>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55.5" customHeight="1" x14ac:dyDescent="0.2">
      <c r="A4" s="372"/>
      <c r="B4" s="373"/>
      <c r="C4" s="372" t="s">
        <v>2</v>
      </c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5"/>
    </row>
    <row r="5" spans="1:24" ht="15.75" customHeight="1" x14ac:dyDescent="0.2">
      <c r="A5" s="376" t="s">
        <v>3</v>
      </c>
      <c r="B5" s="375"/>
      <c r="C5" s="377" t="s">
        <v>4</v>
      </c>
      <c r="D5" s="374"/>
      <c r="E5" s="375"/>
      <c r="F5" s="377" t="s">
        <v>5</v>
      </c>
      <c r="G5" s="374"/>
      <c r="H5" s="374"/>
      <c r="I5" s="374"/>
      <c r="J5" s="374"/>
      <c r="K5" s="374"/>
      <c r="L5" s="374"/>
      <c r="M5" s="375"/>
      <c r="N5" s="378" t="s">
        <v>6</v>
      </c>
      <c r="O5" s="379"/>
      <c r="P5" s="380"/>
      <c r="Q5" s="378" t="s">
        <v>7</v>
      </c>
      <c r="R5" s="379"/>
      <c r="S5" s="379"/>
      <c r="T5" s="379"/>
      <c r="U5" s="379"/>
      <c r="V5" s="380"/>
      <c r="W5" s="366" t="s">
        <v>8</v>
      </c>
      <c r="X5" s="369" t="s">
        <v>9</v>
      </c>
    </row>
    <row r="6" spans="1:24" ht="15.75" customHeight="1" x14ac:dyDescent="0.2">
      <c r="A6" s="366" t="s">
        <v>10</v>
      </c>
      <c r="B6" s="381" t="s">
        <v>11</v>
      </c>
      <c r="C6" s="389" t="s">
        <v>12</v>
      </c>
      <c r="D6" s="366" t="s">
        <v>13</v>
      </c>
      <c r="E6" s="381" t="s">
        <v>14</v>
      </c>
      <c r="F6" s="366" t="s">
        <v>15</v>
      </c>
      <c r="G6" s="381" t="s">
        <v>16</v>
      </c>
      <c r="H6" s="385" t="s">
        <v>17</v>
      </c>
      <c r="I6" s="380"/>
      <c r="J6" s="385" t="s">
        <v>18</v>
      </c>
      <c r="K6" s="380"/>
      <c r="L6" s="381" t="s">
        <v>19</v>
      </c>
      <c r="M6" s="381" t="s">
        <v>20</v>
      </c>
      <c r="N6" s="386" t="s">
        <v>21</v>
      </c>
      <c r="O6" s="369" t="s">
        <v>22</v>
      </c>
      <c r="P6" s="369" t="s">
        <v>23</v>
      </c>
      <c r="Q6" s="376" t="s">
        <v>24</v>
      </c>
      <c r="R6" s="375"/>
      <c r="S6" s="377" t="s">
        <v>25</v>
      </c>
      <c r="T6" s="375"/>
      <c r="U6" s="369" t="s">
        <v>26</v>
      </c>
      <c r="V6" s="369" t="s">
        <v>23</v>
      </c>
      <c r="W6" s="367"/>
      <c r="X6" s="370"/>
    </row>
    <row r="7" spans="1:24" ht="15.75" customHeight="1" x14ac:dyDescent="0.2">
      <c r="A7" s="387"/>
      <c r="B7" s="388"/>
      <c r="C7" s="390"/>
      <c r="D7" s="387"/>
      <c r="E7" s="371"/>
      <c r="F7" s="368"/>
      <c r="G7" s="371"/>
      <c r="H7" s="6" t="s">
        <v>27</v>
      </c>
      <c r="I7" s="6" t="s">
        <v>28</v>
      </c>
      <c r="J7" s="6" t="s">
        <v>27</v>
      </c>
      <c r="K7" s="7" t="s">
        <v>29</v>
      </c>
      <c r="L7" s="371"/>
      <c r="M7" s="371"/>
      <c r="N7" s="368"/>
      <c r="O7" s="371"/>
      <c r="P7" s="371"/>
      <c r="Q7" s="8" t="s">
        <v>30</v>
      </c>
      <c r="R7" s="9" t="s">
        <v>31</v>
      </c>
      <c r="S7" s="9" t="s">
        <v>30</v>
      </c>
      <c r="T7" s="7" t="s">
        <v>31</v>
      </c>
      <c r="U7" s="371"/>
      <c r="V7" s="371"/>
      <c r="W7" s="368"/>
      <c r="X7" s="371"/>
    </row>
    <row r="8" spans="1:24" ht="34.5" customHeight="1" x14ac:dyDescent="0.2">
      <c r="A8" s="62">
        <v>550100</v>
      </c>
      <c r="B8" s="63">
        <v>550101</v>
      </c>
      <c r="C8" s="64" t="s">
        <v>35</v>
      </c>
      <c r="D8" s="62" t="s">
        <v>36</v>
      </c>
      <c r="E8" s="65" t="s">
        <v>37</v>
      </c>
      <c r="F8" s="12" t="s">
        <v>38</v>
      </c>
      <c r="G8" s="13" t="s">
        <v>39</v>
      </c>
      <c r="H8" s="14" t="s">
        <v>40</v>
      </c>
      <c r="I8" s="15" t="s">
        <v>41</v>
      </c>
      <c r="J8" s="10" t="s">
        <v>40</v>
      </c>
      <c r="K8" s="10" t="s">
        <v>42</v>
      </c>
      <c r="L8" s="16">
        <v>44244</v>
      </c>
      <c r="M8" s="17">
        <v>44245</v>
      </c>
      <c r="N8" s="18"/>
      <c r="O8" s="19"/>
      <c r="P8" s="20"/>
      <c r="Q8" s="21">
        <v>1</v>
      </c>
      <c r="R8" s="19">
        <v>54.01</v>
      </c>
      <c r="S8" s="22">
        <v>1</v>
      </c>
      <c r="T8" s="19">
        <v>17.52</v>
      </c>
      <c r="U8" s="22">
        <f t="shared" ref="U8:V8" si="0">Q8+S8</f>
        <v>2</v>
      </c>
      <c r="V8" s="20">
        <f t="shared" si="0"/>
        <v>71.53</v>
      </c>
      <c r="W8" s="23">
        <f t="shared" ref="W8:W50" si="1">V8</f>
        <v>71.53</v>
      </c>
      <c r="X8" s="24"/>
    </row>
    <row r="9" spans="1:24" ht="15.75" customHeight="1" x14ac:dyDescent="0.2">
      <c r="A9" s="66">
        <v>550100</v>
      </c>
      <c r="B9" s="65">
        <v>550101</v>
      </c>
      <c r="C9" s="67" t="s">
        <v>35</v>
      </c>
      <c r="D9" s="66" t="s">
        <v>36</v>
      </c>
      <c r="E9" s="65" t="s">
        <v>37</v>
      </c>
      <c r="F9" s="12" t="s">
        <v>43</v>
      </c>
      <c r="G9" s="13" t="s">
        <v>39</v>
      </c>
      <c r="H9" s="14" t="s">
        <v>40</v>
      </c>
      <c r="I9" s="15" t="s">
        <v>41</v>
      </c>
      <c r="J9" s="10" t="s">
        <v>40</v>
      </c>
      <c r="K9" s="15" t="s">
        <v>44</v>
      </c>
      <c r="L9" s="16">
        <v>44247</v>
      </c>
      <c r="M9" s="16">
        <v>44247</v>
      </c>
      <c r="N9" s="25"/>
      <c r="O9" s="10"/>
      <c r="P9" s="11"/>
      <c r="Q9" s="21">
        <v>1</v>
      </c>
      <c r="R9" s="19">
        <v>54.01</v>
      </c>
      <c r="S9" s="22"/>
      <c r="T9" s="19"/>
      <c r="U9" s="22">
        <f t="shared" ref="U9:V9" si="2">Q9+S9</f>
        <v>1</v>
      </c>
      <c r="V9" s="20">
        <f t="shared" si="2"/>
        <v>54.01</v>
      </c>
      <c r="W9" s="23">
        <f t="shared" si="1"/>
        <v>54.01</v>
      </c>
      <c r="X9" s="24"/>
    </row>
    <row r="10" spans="1:24" ht="15.75" customHeight="1" x14ac:dyDescent="0.2">
      <c r="A10" s="66">
        <v>550100</v>
      </c>
      <c r="B10" s="65">
        <v>550101</v>
      </c>
      <c r="C10" s="67" t="s">
        <v>35</v>
      </c>
      <c r="D10" s="66" t="s">
        <v>36</v>
      </c>
      <c r="E10" s="65" t="s">
        <v>37</v>
      </c>
      <c r="F10" s="12" t="s">
        <v>45</v>
      </c>
      <c r="G10" s="13" t="s">
        <v>39</v>
      </c>
      <c r="H10" s="14" t="s">
        <v>40</v>
      </c>
      <c r="I10" s="15" t="s">
        <v>41</v>
      </c>
      <c r="J10" s="10" t="s">
        <v>40</v>
      </c>
      <c r="K10" s="15" t="s">
        <v>46</v>
      </c>
      <c r="L10" s="16">
        <v>44254</v>
      </c>
      <c r="M10" s="17">
        <v>44254</v>
      </c>
      <c r="N10" s="25"/>
      <c r="O10" s="10"/>
      <c r="P10" s="11"/>
      <c r="Q10" s="21">
        <v>1</v>
      </c>
      <c r="R10" s="19">
        <v>54.01</v>
      </c>
      <c r="S10" s="22"/>
      <c r="T10" s="19"/>
      <c r="U10" s="22">
        <f t="shared" ref="U10:V10" si="3">Q10+S10</f>
        <v>1</v>
      </c>
      <c r="V10" s="20">
        <f t="shared" si="3"/>
        <v>54.01</v>
      </c>
      <c r="W10" s="23">
        <f t="shared" si="1"/>
        <v>54.01</v>
      </c>
      <c r="X10" s="24"/>
    </row>
    <row r="11" spans="1:24" ht="12.75" customHeight="1" x14ac:dyDescent="0.2">
      <c r="A11" s="66">
        <v>550100</v>
      </c>
      <c r="B11" s="65">
        <v>550101</v>
      </c>
      <c r="C11" s="67" t="s">
        <v>35</v>
      </c>
      <c r="D11" s="66" t="s">
        <v>36</v>
      </c>
      <c r="E11" s="65" t="s">
        <v>37</v>
      </c>
      <c r="F11" s="26" t="s">
        <v>47</v>
      </c>
      <c r="G11" s="13" t="s">
        <v>39</v>
      </c>
      <c r="H11" s="14" t="s">
        <v>40</v>
      </c>
      <c r="I11" s="15" t="s">
        <v>41</v>
      </c>
      <c r="J11" s="10" t="s">
        <v>40</v>
      </c>
      <c r="K11" s="68" t="s">
        <v>41</v>
      </c>
      <c r="L11" s="16">
        <v>44240</v>
      </c>
      <c r="M11" s="16">
        <v>44240</v>
      </c>
      <c r="N11" s="25"/>
      <c r="O11" s="10"/>
      <c r="P11" s="11"/>
      <c r="Q11" s="21">
        <v>1</v>
      </c>
      <c r="R11" s="19">
        <v>54.01</v>
      </c>
      <c r="S11" s="22"/>
      <c r="T11" s="19"/>
      <c r="U11" s="22">
        <f t="shared" ref="U11:V11" si="4">Q11+S11</f>
        <v>1</v>
      </c>
      <c r="V11" s="20">
        <f t="shared" si="4"/>
        <v>54.01</v>
      </c>
      <c r="W11" s="23">
        <f t="shared" si="1"/>
        <v>54.01</v>
      </c>
      <c r="X11" s="24"/>
    </row>
    <row r="12" spans="1:24" ht="25.5" customHeight="1" x14ac:dyDescent="0.2">
      <c r="A12" s="66">
        <v>550100</v>
      </c>
      <c r="B12" s="65">
        <v>550101</v>
      </c>
      <c r="C12" s="67" t="s">
        <v>35</v>
      </c>
      <c r="D12" s="66" t="s">
        <v>36</v>
      </c>
      <c r="E12" s="65" t="s">
        <v>37</v>
      </c>
      <c r="F12" s="26" t="s">
        <v>48</v>
      </c>
      <c r="G12" s="13" t="s">
        <v>39</v>
      </c>
      <c r="H12" s="14" t="s">
        <v>40</v>
      </c>
      <c r="I12" s="15" t="s">
        <v>41</v>
      </c>
      <c r="J12" s="10" t="s">
        <v>40</v>
      </c>
      <c r="K12" s="68" t="s">
        <v>49</v>
      </c>
      <c r="L12" s="16">
        <v>44251</v>
      </c>
      <c r="M12" s="16">
        <v>44252</v>
      </c>
      <c r="N12" s="25"/>
      <c r="O12" s="10"/>
      <c r="P12" s="11"/>
      <c r="Q12" s="21">
        <v>1</v>
      </c>
      <c r="R12" s="19">
        <v>54.01</v>
      </c>
      <c r="S12" s="22">
        <v>1</v>
      </c>
      <c r="T12" s="19">
        <v>17.52</v>
      </c>
      <c r="U12" s="22">
        <f t="shared" ref="U12:V12" si="5">Q12+S12</f>
        <v>2</v>
      </c>
      <c r="V12" s="20">
        <f t="shared" si="5"/>
        <v>71.53</v>
      </c>
      <c r="W12" s="23">
        <f t="shared" si="1"/>
        <v>71.53</v>
      </c>
      <c r="X12" s="24"/>
    </row>
    <row r="13" spans="1:24" ht="25.5" customHeight="1" x14ac:dyDescent="0.2">
      <c r="A13" s="66">
        <v>550100</v>
      </c>
      <c r="B13" s="65">
        <v>550101</v>
      </c>
      <c r="C13" s="67" t="s">
        <v>35</v>
      </c>
      <c r="D13" s="66" t="s">
        <v>36</v>
      </c>
      <c r="E13" s="65" t="s">
        <v>37</v>
      </c>
      <c r="F13" s="26" t="s">
        <v>50</v>
      </c>
      <c r="G13" s="13" t="s">
        <v>39</v>
      </c>
      <c r="H13" s="14" t="s">
        <v>40</v>
      </c>
      <c r="I13" s="15" t="s">
        <v>41</v>
      </c>
      <c r="J13" s="10" t="s">
        <v>40</v>
      </c>
      <c r="K13" s="68" t="s">
        <v>51</v>
      </c>
      <c r="L13" s="16">
        <v>44237</v>
      </c>
      <c r="M13" s="16">
        <v>44238</v>
      </c>
      <c r="N13" s="25"/>
      <c r="O13" s="10"/>
      <c r="P13" s="11"/>
      <c r="Q13" s="21">
        <v>1</v>
      </c>
      <c r="R13" s="19">
        <v>54.01</v>
      </c>
      <c r="S13" s="22">
        <v>1</v>
      </c>
      <c r="T13" s="19">
        <v>17.52</v>
      </c>
      <c r="U13" s="22">
        <f t="shared" ref="U13:V13" si="6">Q13+S13</f>
        <v>2</v>
      </c>
      <c r="V13" s="20">
        <f t="shared" si="6"/>
        <v>71.53</v>
      </c>
      <c r="W13" s="23">
        <f t="shared" si="1"/>
        <v>71.53</v>
      </c>
      <c r="X13" s="24"/>
    </row>
    <row r="14" spans="1:24" ht="25.5" customHeight="1" x14ac:dyDescent="0.2">
      <c r="A14" s="66">
        <v>550100</v>
      </c>
      <c r="B14" s="65">
        <v>550101</v>
      </c>
      <c r="C14" s="67" t="s">
        <v>52</v>
      </c>
      <c r="D14" s="66" t="s">
        <v>53</v>
      </c>
      <c r="E14" s="65" t="s">
        <v>54</v>
      </c>
      <c r="F14" s="69" t="s">
        <v>55</v>
      </c>
      <c r="G14" s="13" t="s">
        <v>56</v>
      </c>
      <c r="H14" s="14" t="s">
        <v>40</v>
      </c>
      <c r="I14" s="15" t="s">
        <v>41</v>
      </c>
      <c r="J14" s="10" t="s">
        <v>40</v>
      </c>
      <c r="K14" s="15" t="s">
        <v>57</v>
      </c>
      <c r="L14" s="16">
        <v>44237</v>
      </c>
      <c r="M14" s="16">
        <v>44237</v>
      </c>
      <c r="N14" s="25"/>
      <c r="O14" s="10"/>
      <c r="P14" s="11"/>
      <c r="Q14" s="21"/>
      <c r="R14" s="19"/>
      <c r="S14" s="22">
        <v>1</v>
      </c>
      <c r="T14" s="19">
        <v>17.52</v>
      </c>
      <c r="U14" s="22">
        <f t="shared" ref="U14:V14" si="7">Q14+S14</f>
        <v>1</v>
      </c>
      <c r="V14" s="20">
        <f t="shared" si="7"/>
        <v>17.52</v>
      </c>
      <c r="W14" s="23">
        <f t="shared" si="1"/>
        <v>17.52</v>
      </c>
      <c r="X14" s="24"/>
    </row>
    <row r="15" spans="1:24" ht="25.5" customHeight="1" x14ac:dyDescent="0.2">
      <c r="A15" s="66">
        <v>550100</v>
      </c>
      <c r="B15" s="65">
        <v>550101</v>
      </c>
      <c r="C15" s="67" t="s">
        <v>52</v>
      </c>
      <c r="D15" s="66" t="s">
        <v>53</v>
      </c>
      <c r="E15" s="65" t="s">
        <v>54</v>
      </c>
      <c r="F15" s="69" t="s">
        <v>58</v>
      </c>
      <c r="G15" s="13" t="s">
        <v>56</v>
      </c>
      <c r="H15" s="14" t="s">
        <v>40</v>
      </c>
      <c r="I15" s="15" t="s">
        <v>41</v>
      </c>
      <c r="J15" s="10" t="s">
        <v>40</v>
      </c>
      <c r="K15" s="15" t="s">
        <v>59</v>
      </c>
      <c r="L15" s="16">
        <v>44238</v>
      </c>
      <c r="M15" s="16">
        <v>44238</v>
      </c>
      <c r="N15" s="25"/>
      <c r="O15" s="10"/>
      <c r="P15" s="11"/>
      <c r="Q15" s="21"/>
      <c r="R15" s="19"/>
      <c r="S15" s="22">
        <v>1</v>
      </c>
      <c r="T15" s="19">
        <v>17.52</v>
      </c>
      <c r="U15" s="22">
        <f t="shared" ref="U15:V15" si="8">Q15+S15</f>
        <v>1</v>
      </c>
      <c r="V15" s="20">
        <f t="shared" si="8"/>
        <v>17.52</v>
      </c>
      <c r="W15" s="23">
        <f t="shared" si="1"/>
        <v>17.52</v>
      </c>
      <c r="X15" s="24"/>
    </row>
    <row r="16" spans="1:24" ht="25.5" customHeight="1" x14ac:dyDescent="0.2">
      <c r="A16" s="66">
        <v>550100</v>
      </c>
      <c r="B16" s="65">
        <v>550101</v>
      </c>
      <c r="C16" s="67" t="s">
        <v>52</v>
      </c>
      <c r="D16" s="66" t="s">
        <v>53</v>
      </c>
      <c r="E16" s="65" t="s">
        <v>54</v>
      </c>
      <c r="F16" s="69" t="s">
        <v>60</v>
      </c>
      <c r="G16" s="13" t="s">
        <v>56</v>
      </c>
      <c r="H16" s="14" t="s">
        <v>40</v>
      </c>
      <c r="I16" s="15" t="s">
        <v>41</v>
      </c>
      <c r="J16" s="10" t="s">
        <v>40</v>
      </c>
      <c r="K16" s="15" t="s">
        <v>61</v>
      </c>
      <c r="L16" s="16">
        <v>44236</v>
      </c>
      <c r="M16" s="17">
        <v>44236</v>
      </c>
      <c r="N16" s="25"/>
      <c r="O16" s="10"/>
      <c r="P16" s="11"/>
      <c r="Q16" s="21"/>
      <c r="R16" s="19"/>
      <c r="S16" s="22">
        <v>1</v>
      </c>
      <c r="T16" s="19">
        <v>17.52</v>
      </c>
      <c r="U16" s="22">
        <f t="shared" ref="U16:V16" si="9">Q16+S16</f>
        <v>1</v>
      </c>
      <c r="V16" s="20">
        <f t="shared" si="9"/>
        <v>17.52</v>
      </c>
      <c r="W16" s="23">
        <f t="shared" si="1"/>
        <v>17.52</v>
      </c>
      <c r="X16" s="24"/>
    </row>
    <row r="17" spans="1:26" ht="25.5" customHeight="1" x14ac:dyDescent="0.2">
      <c r="A17" s="66">
        <v>550100</v>
      </c>
      <c r="B17" s="65">
        <v>550101</v>
      </c>
      <c r="C17" s="67" t="s">
        <v>62</v>
      </c>
      <c r="D17" s="66" t="s">
        <v>63</v>
      </c>
      <c r="E17" s="70" t="s">
        <v>64</v>
      </c>
      <c r="F17" s="26" t="s">
        <v>47</v>
      </c>
      <c r="G17" s="13" t="s">
        <v>39</v>
      </c>
      <c r="H17" s="14" t="s">
        <v>40</v>
      </c>
      <c r="I17" s="15" t="s">
        <v>41</v>
      </c>
      <c r="J17" s="10" t="s">
        <v>40</v>
      </c>
      <c r="K17" s="15" t="s">
        <v>41</v>
      </c>
      <c r="L17" s="16">
        <v>44240</v>
      </c>
      <c r="M17" s="16">
        <v>44240</v>
      </c>
      <c r="N17" s="25"/>
      <c r="O17" s="10"/>
      <c r="P17" s="11"/>
      <c r="Q17" s="21">
        <v>1</v>
      </c>
      <c r="R17" s="19">
        <v>54.01</v>
      </c>
      <c r="S17" s="22"/>
      <c r="T17" s="19"/>
      <c r="U17" s="22">
        <f t="shared" ref="U17:V17" si="10">Q17+S17</f>
        <v>1</v>
      </c>
      <c r="V17" s="20">
        <f t="shared" si="10"/>
        <v>54.01</v>
      </c>
      <c r="W17" s="23">
        <f t="shared" si="1"/>
        <v>54.01</v>
      </c>
      <c r="X17" s="24"/>
    </row>
    <row r="18" spans="1:26" ht="25.5" customHeight="1" x14ac:dyDescent="0.2">
      <c r="A18" s="66">
        <v>550100</v>
      </c>
      <c r="B18" s="65">
        <v>550101</v>
      </c>
      <c r="C18" s="67" t="s">
        <v>62</v>
      </c>
      <c r="D18" s="66" t="s">
        <v>63</v>
      </c>
      <c r="E18" s="70" t="s">
        <v>64</v>
      </c>
      <c r="F18" s="26" t="s">
        <v>65</v>
      </c>
      <c r="G18" s="13" t="s">
        <v>66</v>
      </c>
      <c r="H18" s="14" t="s">
        <v>40</v>
      </c>
      <c r="I18" s="15" t="s">
        <v>41</v>
      </c>
      <c r="J18" s="10" t="s">
        <v>40</v>
      </c>
      <c r="K18" s="15" t="s">
        <v>67</v>
      </c>
      <c r="L18" s="16">
        <v>44233</v>
      </c>
      <c r="M18" s="17">
        <f>L18</f>
        <v>44233</v>
      </c>
      <c r="N18" s="25"/>
      <c r="O18" s="10"/>
      <c r="P18" s="11"/>
      <c r="Q18" s="21">
        <v>1</v>
      </c>
      <c r="R18" s="19">
        <v>54.01</v>
      </c>
      <c r="S18" s="22"/>
      <c r="T18" s="19"/>
      <c r="U18" s="22">
        <f t="shared" ref="U18:V18" si="11">Q18+S18</f>
        <v>1</v>
      </c>
      <c r="V18" s="20">
        <f t="shared" si="11"/>
        <v>54.01</v>
      </c>
      <c r="W18" s="23">
        <f t="shared" si="1"/>
        <v>54.01</v>
      </c>
      <c r="X18" s="24"/>
    </row>
    <row r="19" spans="1:26" ht="25.5" customHeight="1" x14ac:dyDescent="0.2">
      <c r="A19" s="66">
        <v>550100</v>
      </c>
      <c r="B19" s="65">
        <v>550101</v>
      </c>
      <c r="C19" s="67" t="s">
        <v>62</v>
      </c>
      <c r="D19" s="66" t="s">
        <v>63</v>
      </c>
      <c r="E19" s="70" t="s">
        <v>64</v>
      </c>
      <c r="F19" s="26" t="s">
        <v>38</v>
      </c>
      <c r="G19" s="13" t="s">
        <v>39</v>
      </c>
      <c r="H19" s="14" t="s">
        <v>40</v>
      </c>
      <c r="I19" s="15" t="s">
        <v>41</v>
      </c>
      <c r="J19" s="10" t="s">
        <v>40</v>
      </c>
      <c r="K19" s="15" t="s">
        <v>42</v>
      </c>
      <c r="L19" s="16">
        <v>44244</v>
      </c>
      <c r="M19" s="17">
        <v>44245</v>
      </c>
      <c r="N19" s="25"/>
      <c r="O19" s="10"/>
      <c r="P19" s="11"/>
      <c r="Q19" s="21">
        <v>1</v>
      </c>
      <c r="R19" s="19">
        <v>54.01</v>
      </c>
      <c r="S19" s="22">
        <v>1</v>
      </c>
      <c r="T19" s="19">
        <v>17.52</v>
      </c>
      <c r="U19" s="22">
        <f t="shared" ref="U19:V19" si="12">Q19+S19</f>
        <v>2</v>
      </c>
      <c r="V19" s="20">
        <f t="shared" si="12"/>
        <v>71.53</v>
      </c>
      <c r="W19" s="23">
        <f t="shared" si="1"/>
        <v>71.53</v>
      </c>
      <c r="X19" s="24"/>
    </row>
    <row r="20" spans="1:26" ht="25.5" customHeight="1" x14ac:dyDescent="0.2">
      <c r="A20" s="66">
        <v>550100</v>
      </c>
      <c r="B20" s="65">
        <v>550101</v>
      </c>
      <c r="C20" s="67" t="s">
        <v>62</v>
      </c>
      <c r="D20" s="66" t="s">
        <v>63</v>
      </c>
      <c r="E20" s="70" t="s">
        <v>64</v>
      </c>
      <c r="F20" s="26" t="s">
        <v>68</v>
      </c>
      <c r="G20" s="13" t="s">
        <v>39</v>
      </c>
      <c r="H20" s="14" t="s">
        <v>40</v>
      </c>
      <c r="I20" s="15" t="s">
        <v>41</v>
      </c>
      <c r="J20" s="10" t="s">
        <v>40</v>
      </c>
      <c r="K20" s="15" t="s">
        <v>44</v>
      </c>
      <c r="L20" s="16">
        <v>44247</v>
      </c>
      <c r="M20" s="17">
        <v>44247</v>
      </c>
      <c r="N20" s="25"/>
      <c r="O20" s="10"/>
      <c r="P20" s="11"/>
      <c r="Q20" s="21">
        <v>1</v>
      </c>
      <c r="R20" s="19">
        <v>54.01</v>
      </c>
      <c r="S20" s="22"/>
      <c r="T20" s="19"/>
      <c r="U20" s="22">
        <f t="shared" ref="U20:V20" si="13">Q20+S20</f>
        <v>1</v>
      </c>
      <c r="V20" s="20">
        <f t="shared" si="13"/>
        <v>54.01</v>
      </c>
      <c r="W20" s="23">
        <f t="shared" si="1"/>
        <v>54.01</v>
      </c>
      <c r="X20" s="24"/>
    </row>
    <row r="21" spans="1:26" ht="15.75" customHeight="1" x14ac:dyDescent="0.2">
      <c r="A21" s="66">
        <v>550100</v>
      </c>
      <c r="B21" s="65">
        <v>550101</v>
      </c>
      <c r="C21" s="67" t="s">
        <v>62</v>
      </c>
      <c r="D21" s="66" t="s">
        <v>63</v>
      </c>
      <c r="E21" s="70" t="s">
        <v>64</v>
      </c>
      <c r="F21" s="26" t="s">
        <v>45</v>
      </c>
      <c r="G21" s="13" t="s">
        <v>39</v>
      </c>
      <c r="H21" s="14" t="s">
        <v>40</v>
      </c>
      <c r="I21" s="15" t="s">
        <v>41</v>
      </c>
      <c r="J21" s="10" t="s">
        <v>40</v>
      </c>
      <c r="K21" s="15" t="s">
        <v>46</v>
      </c>
      <c r="L21" s="16" t="s">
        <v>69</v>
      </c>
      <c r="M21" s="17">
        <v>44254</v>
      </c>
      <c r="N21" s="25"/>
      <c r="O21" s="10"/>
      <c r="P21" s="11"/>
      <c r="Q21" s="21">
        <v>1</v>
      </c>
      <c r="R21" s="19">
        <v>54.01</v>
      </c>
      <c r="S21" s="22"/>
      <c r="T21" s="19"/>
      <c r="U21" s="22">
        <f t="shared" ref="U21:V21" si="14">Q21+S21</f>
        <v>1</v>
      </c>
      <c r="V21" s="20">
        <f t="shared" si="14"/>
        <v>54.01</v>
      </c>
      <c r="W21" s="23">
        <f t="shared" si="1"/>
        <v>54.01</v>
      </c>
      <c r="X21" s="24"/>
    </row>
    <row r="22" spans="1:26" ht="15.75" customHeight="1" x14ac:dyDescent="0.2">
      <c r="A22" s="66">
        <v>550100</v>
      </c>
      <c r="B22" s="65">
        <v>550101</v>
      </c>
      <c r="C22" s="67" t="s">
        <v>62</v>
      </c>
      <c r="D22" s="66" t="s">
        <v>63</v>
      </c>
      <c r="E22" s="70" t="s">
        <v>64</v>
      </c>
      <c r="F22" s="26" t="s">
        <v>48</v>
      </c>
      <c r="G22" s="13" t="s">
        <v>39</v>
      </c>
      <c r="H22" s="14" t="s">
        <v>40</v>
      </c>
      <c r="I22" s="15" t="s">
        <v>41</v>
      </c>
      <c r="J22" s="10" t="s">
        <v>40</v>
      </c>
      <c r="K22" s="68" t="s">
        <v>49</v>
      </c>
      <c r="L22" s="16">
        <v>44244</v>
      </c>
      <c r="M22" s="17">
        <v>44245</v>
      </c>
      <c r="N22" s="25"/>
      <c r="O22" s="10"/>
      <c r="P22" s="11"/>
      <c r="Q22" s="21">
        <v>1</v>
      </c>
      <c r="R22" s="19">
        <v>54.01</v>
      </c>
      <c r="S22" s="22">
        <v>1</v>
      </c>
      <c r="T22" s="19">
        <v>17.52</v>
      </c>
      <c r="U22" s="22">
        <f t="shared" ref="U22:V22" si="15">Q22+S22</f>
        <v>2</v>
      </c>
      <c r="V22" s="20">
        <f t="shared" si="15"/>
        <v>71.53</v>
      </c>
      <c r="W22" s="23">
        <f t="shared" si="1"/>
        <v>71.53</v>
      </c>
      <c r="X22" s="24"/>
    </row>
    <row r="23" spans="1:26" ht="15.75" customHeight="1" x14ac:dyDescent="0.2">
      <c r="A23" s="66">
        <v>550100</v>
      </c>
      <c r="B23" s="65">
        <v>550101</v>
      </c>
      <c r="C23" s="67" t="s">
        <v>62</v>
      </c>
      <c r="D23" s="66" t="s">
        <v>63</v>
      </c>
      <c r="E23" s="70" t="s">
        <v>64</v>
      </c>
      <c r="F23" s="26" t="s">
        <v>70</v>
      </c>
      <c r="G23" s="13" t="s">
        <v>39</v>
      </c>
      <c r="H23" s="14" t="s">
        <v>40</v>
      </c>
      <c r="I23" s="15" t="s">
        <v>41</v>
      </c>
      <c r="J23" s="10" t="s">
        <v>40</v>
      </c>
      <c r="K23" s="68" t="s">
        <v>51</v>
      </c>
      <c r="L23" s="16">
        <v>44237</v>
      </c>
      <c r="M23" s="16">
        <v>44238</v>
      </c>
      <c r="N23" s="25"/>
      <c r="O23" s="10"/>
      <c r="P23" s="11"/>
      <c r="Q23" s="21">
        <v>1</v>
      </c>
      <c r="R23" s="19">
        <v>54.01</v>
      </c>
      <c r="S23" s="22">
        <v>1</v>
      </c>
      <c r="T23" s="19">
        <v>17.52</v>
      </c>
      <c r="U23" s="22">
        <f t="shared" ref="U23:V23" si="16">Q23+S23</f>
        <v>2</v>
      </c>
      <c r="V23" s="20">
        <f t="shared" si="16"/>
        <v>71.53</v>
      </c>
      <c r="W23" s="23">
        <f t="shared" si="1"/>
        <v>71.53</v>
      </c>
      <c r="X23" s="24"/>
    </row>
    <row r="24" spans="1:26" ht="15.75" customHeight="1" x14ac:dyDescent="0.2">
      <c r="A24" s="71">
        <v>550100</v>
      </c>
      <c r="B24" s="72">
        <v>550101</v>
      </c>
      <c r="C24" s="73" t="s">
        <v>71</v>
      </c>
      <c r="D24" s="71" t="s">
        <v>72</v>
      </c>
      <c r="E24" s="72" t="s">
        <v>73</v>
      </c>
      <c r="F24" s="74" t="s">
        <v>74</v>
      </c>
      <c r="G24" s="75" t="s">
        <v>66</v>
      </c>
      <c r="H24" s="75" t="s">
        <v>40</v>
      </c>
      <c r="I24" s="76" t="s">
        <v>41</v>
      </c>
      <c r="J24" s="76" t="s">
        <v>40</v>
      </c>
      <c r="K24" s="76" t="s">
        <v>75</v>
      </c>
      <c r="L24" s="77">
        <v>44226</v>
      </c>
      <c r="M24" s="78">
        <v>44226</v>
      </c>
      <c r="N24" s="79"/>
      <c r="O24" s="76"/>
      <c r="P24" s="80"/>
      <c r="Q24" s="81">
        <v>1</v>
      </c>
      <c r="R24" s="82">
        <v>95.97</v>
      </c>
      <c r="S24" s="83"/>
      <c r="T24" s="82"/>
      <c r="U24" s="83">
        <f t="shared" ref="U24:V24" si="17">Q24+S24</f>
        <v>1</v>
      </c>
      <c r="V24" s="84">
        <f t="shared" si="17"/>
        <v>95.97</v>
      </c>
      <c r="W24" s="85">
        <f t="shared" si="1"/>
        <v>95.97</v>
      </c>
      <c r="X24" s="86"/>
      <c r="Y24" s="87"/>
      <c r="Z24" s="87"/>
    </row>
    <row r="25" spans="1:26" ht="15.75" customHeight="1" x14ac:dyDescent="0.2">
      <c r="A25" s="66">
        <v>550100</v>
      </c>
      <c r="B25" s="65">
        <v>550101</v>
      </c>
      <c r="C25" s="67" t="s">
        <v>71</v>
      </c>
      <c r="D25" s="66" t="s">
        <v>72</v>
      </c>
      <c r="E25" s="65" t="s">
        <v>73</v>
      </c>
      <c r="F25" s="26" t="s">
        <v>76</v>
      </c>
      <c r="G25" s="13" t="s">
        <v>66</v>
      </c>
      <c r="H25" s="14" t="s">
        <v>40</v>
      </c>
      <c r="I25" s="15" t="s">
        <v>41</v>
      </c>
      <c r="J25" s="10" t="s">
        <v>40</v>
      </c>
      <c r="K25" s="15" t="s">
        <v>67</v>
      </c>
      <c r="L25" s="16">
        <v>44233</v>
      </c>
      <c r="M25" s="17">
        <v>44233</v>
      </c>
      <c r="N25" s="25"/>
      <c r="O25" s="10"/>
      <c r="P25" s="11"/>
      <c r="Q25" s="21">
        <v>1</v>
      </c>
      <c r="R25" s="19">
        <v>95.97</v>
      </c>
      <c r="S25" s="22"/>
      <c r="T25" s="19"/>
      <c r="U25" s="22">
        <f t="shared" ref="U25:V25" si="18">Q25+S25</f>
        <v>1</v>
      </c>
      <c r="V25" s="20">
        <f t="shared" si="18"/>
        <v>95.97</v>
      </c>
      <c r="W25" s="23">
        <f t="shared" si="1"/>
        <v>95.97</v>
      </c>
      <c r="X25" s="24"/>
    </row>
    <row r="26" spans="1:26" ht="15.75" customHeight="1" x14ac:dyDescent="0.2">
      <c r="A26" s="66">
        <v>550100</v>
      </c>
      <c r="B26" s="65">
        <v>550101</v>
      </c>
      <c r="C26" s="67" t="s">
        <v>71</v>
      </c>
      <c r="D26" s="66" t="s">
        <v>72</v>
      </c>
      <c r="E26" s="65" t="s">
        <v>73</v>
      </c>
      <c r="F26" s="26" t="s">
        <v>45</v>
      </c>
      <c r="G26" s="13" t="s">
        <v>39</v>
      </c>
      <c r="H26" s="14" t="s">
        <v>40</v>
      </c>
      <c r="I26" s="15" t="s">
        <v>41</v>
      </c>
      <c r="J26" s="10" t="s">
        <v>40</v>
      </c>
      <c r="K26" s="15" t="s">
        <v>46</v>
      </c>
      <c r="L26" s="16">
        <v>44254</v>
      </c>
      <c r="M26" s="16">
        <v>44254</v>
      </c>
      <c r="N26" s="25"/>
      <c r="O26" s="10"/>
      <c r="P26" s="11"/>
      <c r="Q26" s="21">
        <v>1</v>
      </c>
      <c r="R26" s="19">
        <v>95.97</v>
      </c>
      <c r="S26" s="22"/>
      <c r="T26" s="19"/>
      <c r="U26" s="22">
        <f t="shared" ref="U26:V26" si="19">Q26+S26</f>
        <v>1</v>
      </c>
      <c r="V26" s="20">
        <f t="shared" si="19"/>
        <v>95.97</v>
      </c>
      <c r="W26" s="23">
        <f t="shared" si="1"/>
        <v>95.97</v>
      </c>
      <c r="X26" s="24"/>
    </row>
    <row r="27" spans="1:26" ht="15.75" customHeight="1" x14ac:dyDescent="0.2">
      <c r="A27" s="66">
        <v>550100</v>
      </c>
      <c r="B27" s="65">
        <v>550101</v>
      </c>
      <c r="C27" s="67" t="s">
        <v>71</v>
      </c>
      <c r="D27" s="66" t="s">
        <v>72</v>
      </c>
      <c r="E27" s="65" t="s">
        <v>73</v>
      </c>
      <c r="F27" s="29" t="s">
        <v>43</v>
      </c>
      <c r="G27" s="31" t="s">
        <v>39</v>
      </c>
      <c r="H27" s="14" t="s">
        <v>40</v>
      </c>
      <c r="I27" s="15" t="s">
        <v>41</v>
      </c>
      <c r="J27" s="10" t="s">
        <v>40</v>
      </c>
      <c r="K27" s="32" t="s">
        <v>44</v>
      </c>
      <c r="L27" s="33">
        <v>44247</v>
      </c>
      <c r="M27" s="34">
        <v>44247</v>
      </c>
      <c r="N27" s="27"/>
      <c r="O27" s="30"/>
      <c r="P27" s="28"/>
      <c r="Q27" s="21">
        <v>1</v>
      </c>
      <c r="R27" s="19">
        <v>95.97</v>
      </c>
      <c r="S27" s="37"/>
      <c r="T27" s="36"/>
      <c r="U27" s="22">
        <f t="shared" ref="U27:V27" si="20">Q27+S27</f>
        <v>1</v>
      </c>
      <c r="V27" s="20">
        <f t="shared" si="20"/>
        <v>95.97</v>
      </c>
      <c r="W27" s="23">
        <f t="shared" si="1"/>
        <v>95.97</v>
      </c>
      <c r="X27" s="40"/>
    </row>
    <row r="28" spans="1:26" ht="15.75" customHeight="1" x14ac:dyDescent="0.2">
      <c r="A28" s="66">
        <v>550100</v>
      </c>
      <c r="B28" s="65">
        <v>550101</v>
      </c>
      <c r="C28" s="67" t="s">
        <v>71</v>
      </c>
      <c r="D28" s="66" t="s">
        <v>72</v>
      </c>
      <c r="E28" s="65" t="s">
        <v>73</v>
      </c>
      <c r="F28" s="29" t="s">
        <v>38</v>
      </c>
      <c r="G28" s="31" t="s">
        <v>39</v>
      </c>
      <c r="H28" s="14" t="s">
        <v>40</v>
      </c>
      <c r="I28" s="15" t="s">
        <v>41</v>
      </c>
      <c r="J28" s="10" t="s">
        <v>40</v>
      </c>
      <c r="K28" s="32" t="s">
        <v>42</v>
      </c>
      <c r="L28" s="33">
        <v>44244</v>
      </c>
      <c r="M28" s="34">
        <v>44245</v>
      </c>
      <c r="N28" s="27"/>
      <c r="O28" s="30"/>
      <c r="P28" s="28"/>
      <c r="Q28" s="21">
        <v>1</v>
      </c>
      <c r="R28" s="19">
        <v>95.97</v>
      </c>
      <c r="S28" s="37">
        <v>1</v>
      </c>
      <c r="T28" s="36">
        <f t="shared" ref="T28:T29" si="21">124.75-R28</f>
        <v>28.78</v>
      </c>
      <c r="U28" s="22">
        <f t="shared" ref="U28:V28" si="22">Q28+S28</f>
        <v>2</v>
      </c>
      <c r="V28" s="20">
        <f t="shared" si="22"/>
        <v>124.75</v>
      </c>
      <c r="W28" s="23">
        <f t="shared" si="1"/>
        <v>124.75</v>
      </c>
      <c r="X28" s="40"/>
    </row>
    <row r="29" spans="1:26" ht="15.75" customHeight="1" x14ac:dyDescent="0.2">
      <c r="A29" s="66">
        <v>550100</v>
      </c>
      <c r="B29" s="65">
        <v>550101</v>
      </c>
      <c r="C29" s="67" t="s">
        <v>71</v>
      </c>
      <c r="D29" s="66" t="s">
        <v>72</v>
      </c>
      <c r="E29" s="65" t="s">
        <v>73</v>
      </c>
      <c r="F29" s="29" t="s">
        <v>77</v>
      </c>
      <c r="G29" s="31" t="s">
        <v>39</v>
      </c>
      <c r="H29" s="14" t="s">
        <v>40</v>
      </c>
      <c r="I29" s="15" t="s">
        <v>41</v>
      </c>
      <c r="J29" s="10" t="s">
        <v>40</v>
      </c>
      <c r="K29" s="88" t="s">
        <v>49</v>
      </c>
      <c r="L29" s="33">
        <v>44251</v>
      </c>
      <c r="M29" s="33">
        <v>44252</v>
      </c>
      <c r="N29" s="43"/>
      <c r="O29" s="44"/>
      <c r="P29" s="45"/>
      <c r="Q29" s="21">
        <v>1</v>
      </c>
      <c r="R29" s="19">
        <v>95.97</v>
      </c>
      <c r="S29" s="37">
        <v>1</v>
      </c>
      <c r="T29" s="36">
        <f t="shared" si="21"/>
        <v>28.78</v>
      </c>
      <c r="U29" s="22">
        <f t="shared" ref="U29:V29" si="23">Q29+S29</f>
        <v>2</v>
      </c>
      <c r="V29" s="20">
        <f t="shared" si="23"/>
        <v>124.75</v>
      </c>
      <c r="W29" s="23">
        <f t="shared" si="1"/>
        <v>124.75</v>
      </c>
      <c r="X29" s="40"/>
    </row>
    <row r="30" spans="1:26" ht="15.75" customHeight="1" x14ac:dyDescent="0.2">
      <c r="A30" s="66">
        <v>550100</v>
      </c>
      <c r="B30" s="65">
        <v>550101</v>
      </c>
      <c r="C30" s="67" t="s">
        <v>71</v>
      </c>
      <c r="D30" s="66" t="s">
        <v>72</v>
      </c>
      <c r="E30" s="65" t="s">
        <v>73</v>
      </c>
      <c r="F30" s="29" t="s">
        <v>47</v>
      </c>
      <c r="G30" s="31" t="s">
        <v>39</v>
      </c>
      <c r="H30" s="14" t="s">
        <v>40</v>
      </c>
      <c r="I30" s="15" t="s">
        <v>41</v>
      </c>
      <c r="J30" s="10" t="s">
        <v>40</v>
      </c>
      <c r="K30" s="30" t="s">
        <v>41</v>
      </c>
      <c r="L30" s="33">
        <v>44240</v>
      </c>
      <c r="M30" s="34">
        <v>44240</v>
      </c>
      <c r="N30" s="27"/>
      <c r="O30" s="30"/>
      <c r="P30" s="28"/>
      <c r="Q30" s="21">
        <v>1</v>
      </c>
      <c r="R30" s="19">
        <v>95.97</v>
      </c>
      <c r="S30" s="37"/>
      <c r="T30" s="36"/>
      <c r="U30" s="22">
        <f t="shared" ref="U30:V30" si="24">Q30+S30</f>
        <v>1</v>
      </c>
      <c r="V30" s="20">
        <f t="shared" si="24"/>
        <v>95.97</v>
      </c>
      <c r="W30" s="23">
        <f t="shared" si="1"/>
        <v>95.97</v>
      </c>
      <c r="X30" s="40"/>
    </row>
    <row r="31" spans="1:26" ht="15.75" customHeight="1" x14ac:dyDescent="0.2">
      <c r="A31" s="66">
        <v>550100</v>
      </c>
      <c r="B31" s="65">
        <v>550101</v>
      </c>
      <c r="C31" s="67" t="s">
        <v>71</v>
      </c>
      <c r="D31" s="66" t="s">
        <v>72</v>
      </c>
      <c r="E31" s="65" t="s">
        <v>73</v>
      </c>
      <c r="F31" s="29" t="s">
        <v>50</v>
      </c>
      <c r="G31" s="31" t="s">
        <v>39</v>
      </c>
      <c r="H31" s="14" t="s">
        <v>40</v>
      </c>
      <c r="I31" s="15" t="s">
        <v>41</v>
      </c>
      <c r="J31" s="10" t="s">
        <v>40</v>
      </c>
      <c r="K31" s="88" t="s">
        <v>51</v>
      </c>
      <c r="L31" s="33">
        <v>44237</v>
      </c>
      <c r="M31" s="33">
        <v>44238</v>
      </c>
      <c r="N31" s="46"/>
      <c r="O31" s="36"/>
      <c r="P31" s="38"/>
      <c r="Q31" s="21">
        <v>1</v>
      </c>
      <c r="R31" s="19">
        <v>95.97</v>
      </c>
      <c r="S31" s="37">
        <v>1</v>
      </c>
      <c r="T31" s="36">
        <f>124.75-R31</f>
        <v>28.78</v>
      </c>
      <c r="U31" s="22">
        <f t="shared" ref="U31:V31" si="25">Q31+S31</f>
        <v>2</v>
      </c>
      <c r="V31" s="20">
        <f t="shared" si="25"/>
        <v>124.75</v>
      </c>
      <c r="W31" s="23">
        <f t="shared" si="1"/>
        <v>124.75</v>
      </c>
      <c r="X31" s="40"/>
    </row>
    <row r="32" spans="1:26" ht="15.75" customHeight="1" x14ac:dyDescent="0.2">
      <c r="A32" s="66">
        <v>550100</v>
      </c>
      <c r="B32" s="65">
        <v>550101</v>
      </c>
      <c r="C32" s="67" t="s">
        <v>78</v>
      </c>
      <c r="D32" s="66" t="s">
        <v>79</v>
      </c>
      <c r="E32" s="89" t="s">
        <v>80</v>
      </c>
      <c r="F32" s="29" t="s">
        <v>45</v>
      </c>
      <c r="G32" s="31" t="s">
        <v>39</v>
      </c>
      <c r="H32" s="14" t="s">
        <v>40</v>
      </c>
      <c r="I32" s="15" t="s">
        <v>41</v>
      </c>
      <c r="J32" s="10" t="s">
        <v>40</v>
      </c>
      <c r="K32" s="30" t="s">
        <v>46</v>
      </c>
      <c r="L32" s="33">
        <v>44254</v>
      </c>
      <c r="M32" s="34">
        <v>44254</v>
      </c>
      <c r="N32" s="27"/>
      <c r="O32" s="30"/>
      <c r="P32" s="28"/>
      <c r="Q32" s="21">
        <v>1</v>
      </c>
      <c r="R32" s="19">
        <v>54.01</v>
      </c>
      <c r="S32" s="37"/>
      <c r="T32" s="36"/>
      <c r="U32" s="22">
        <f t="shared" ref="U32:V32" si="26">Q32+S32</f>
        <v>1</v>
      </c>
      <c r="V32" s="20">
        <f t="shared" si="26"/>
        <v>54.01</v>
      </c>
      <c r="W32" s="23">
        <f t="shared" si="1"/>
        <v>54.01</v>
      </c>
      <c r="X32" s="40"/>
    </row>
    <row r="33" spans="1:26" ht="15.75" customHeight="1" x14ac:dyDescent="0.2">
      <c r="A33" s="66">
        <v>550100</v>
      </c>
      <c r="B33" s="65">
        <v>550101</v>
      </c>
      <c r="C33" s="67" t="s">
        <v>78</v>
      </c>
      <c r="D33" s="66" t="s">
        <v>79</v>
      </c>
      <c r="E33" s="89" t="s">
        <v>80</v>
      </c>
      <c r="F33" s="29" t="s">
        <v>43</v>
      </c>
      <c r="G33" s="30" t="s">
        <v>39</v>
      </c>
      <c r="H33" s="14" t="s">
        <v>40</v>
      </c>
      <c r="I33" s="15" t="s">
        <v>41</v>
      </c>
      <c r="J33" s="10" t="s">
        <v>40</v>
      </c>
      <c r="K33" s="30" t="s">
        <v>44</v>
      </c>
      <c r="L33" s="33">
        <v>44247</v>
      </c>
      <c r="M33" s="34">
        <v>44247</v>
      </c>
      <c r="N33" s="46"/>
      <c r="O33" s="37"/>
      <c r="P33" s="38"/>
      <c r="Q33" s="21">
        <v>1</v>
      </c>
      <c r="R33" s="19">
        <v>54.01</v>
      </c>
      <c r="S33" s="37"/>
      <c r="T33" s="36"/>
      <c r="U33" s="22">
        <f t="shared" ref="U33:V33" si="27">Q33+S33</f>
        <v>1</v>
      </c>
      <c r="V33" s="20">
        <f t="shared" si="27"/>
        <v>54.01</v>
      </c>
      <c r="W33" s="23">
        <f t="shared" si="1"/>
        <v>54.01</v>
      </c>
      <c r="X33" s="40"/>
    </row>
    <row r="34" spans="1:26" ht="15.75" customHeight="1" x14ac:dyDescent="0.2">
      <c r="A34" s="66">
        <v>550100</v>
      </c>
      <c r="B34" s="65">
        <v>550101</v>
      </c>
      <c r="C34" s="67" t="s">
        <v>78</v>
      </c>
      <c r="D34" s="66" t="s">
        <v>79</v>
      </c>
      <c r="E34" s="89" t="s">
        <v>80</v>
      </c>
      <c r="F34" s="29" t="s">
        <v>50</v>
      </c>
      <c r="G34" s="30" t="s">
        <v>39</v>
      </c>
      <c r="H34" s="14" t="s">
        <v>40</v>
      </c>
      <c r="I34" s="15" t="s">
        <v>41</v>
      </c>
      <c r="J34" s="10" t="s">
        <v>40</v>
      </c>
      <c r="K34" s="88" t="s">
        <v>51</v>
      </c>
      <c r="L34" s="16">
        <v>44237</v>
      </c>
      <c r="M34" s="16">
        <v>44238</v>
      </c>
      <c r="N34" s="46"/>
      <c r="O34" s="37"/>
      <c r="P34" s="38"/>
      <c r="Q34" s="21">
        <v>1</v>
      </c>
      <c r="R34" s="19">
        <v>54.01</v>
      </c>
      <c r="S34" s="22">
        <v>1</v>
      </c>
      <c r="T34" s="19">
        <v>17.52</v>
      </c>
      <c r="U34" s="22">
        <f t="shared" ref="U34:V34" si="28">Q34+S34</f>
        <v>2</v>
      </c>
      <c r="V34" s="20">
        <f t="shared" si="28"/>
        <v>71.53</v>
      </c>
      <c r="W34" s="23">
        <f t="shared" si="1"/>
        <v>71.53</v>
      </c>
      <c r="X34" s="40"/>
    </row>
    <row r="35" spans="1:26" ht="15.75" customHeight="1" x14ac:dyDescent="0.2">
      <c r="A35" s="66">
        <v>550100</v>
      </c>
      <c r="B35" s="65">
        <v>550101</v>
      </c>
      <c r="C35" s="67" t="s">
        <v>78</v>
      </c>
      <c r="D35" s="66" t="s">
        <v>79</v>
      </c>
      <c r="E35" s="89" t="s">
        <v>80</v>
      </c>
      <c r="F35" s="29" t="s">
        <v>48</v>
      </c>
      <c r="G35" s="30" t="s">
        <v>39</v>
      </c>
      <c r="H35" s="14" t="s">
        <v>40</v>
      </c>
      <c r="I35" s="15" t="s">
        <v>41</v>
      </c>
      <c r="J35" s="10" t="s">
        <v>40</v>
      </c>
      <c r="K35" s="88" t="s">
        <v>49</v>
      </c>
      <c r="L35" s="33">
        <v>44251</v>
      </c>
      <c r="M35" s="33">
        <v>44252</v>
      </c>
      <c r="N35" s="46"/>
      <c r="O35" s="37"/>
      <c r="P35" s="38"/>
      <c r="Q35" s="21">
        <v>1</v>
      </c>
      <c r="R35" s="19">
        <v>54.01</v>
      </c>
      <c r="S35" s="22">
        <v>1</v>
      </c>
      <c r="T35" s="19">
        <v>17.52</v>
      </c>
      <c r="U35" s="22">
        <f t="shared" ref="U35:V35" si="29">Q35+S35</f>
        <v>2</v>
      </c>
      <c r="V35" s="20">
        <f t="shared" si="29"/>
        <v>71.53</v>
      </c>
      <c r="W35" s="23">
        <f t="shared" si="1"/>
        <v>71.53</v>
      </c>
      <c r="X35" s="40"/>
    </row>
    <row r="36" spans="1:26" ht="15.75" customHeight="1" x14ac:dyDescent="0.2">
      <c r="A36" s="66">
        <v>550100</v>
      </c>
      <c r="B36" s="65">
        <v>550101</v>
      </c>
      <c r="C36" s="67" t="s">
        <v>78</v>
      </c>
      <c r="D36" s="66" t="s">
        <v>79</v>
      </c>
      <c r="E36" s="89" t="s">
        <v>80</v>
      </c>
      <c r="F36" s="29" t="s">
        <v>47</v>
      </c>
      <c r="G36" s="30" t="s">
        <v>39</v>
      </c>
      <c r="H36" s="14" t="s">
        <v>40</v>
      </c>
      <c r="I36" s="15" t="s">
        <v>41</v>
      </c>
      <c r="J36" s="10" t="s">
        <v>40</v>
      </c>
      <c r="K36" s="30" t="s">
        <v>41</v>
      </c>
      <c r="L36" s="33">
        <v>44240</v>
      </c>
      <c r="M36" s="33">
        <v>44240</v>
      </c>
      <c r="N36" s="46"/>
      <c r="O36" s="37"/>
      <c r="P36" s="38"/>
      <c r="Q36" s="21">
        <v>1</v>
      </c>
      <c r="R36" s="19">
        <v>54.01</v>
      </c>
      <c r="S36" s="37"/>
      <c r="T36" s="36"/>
      <c r="U36" s="22">
        <f t="shared" ref="U36:V36" si="30">Q36+S36</f>
        <v>1</v>
      </c>
      <c r="V36" s="20">
        <f t="shared" si="30"/>
        <v>54.01</v>
      </c>
      <c r="W36" s="23">
        <f t="shared" si="1"/>
        <v>54.01</v>
      </c>
      <c r="X36" s="40"/>
    </row>
    <row r="37" spans="1:26" ht="15.75" customHeight="1" x14ac:dyDescent="0.2">
      <c r="A37" s="66">
        <v>550100</v>
      </c>
      <c r="B37" s="65">
        <v>550101</v>
      </c>
      <c r="C37" s="67" t="s">
        <v>78</v>
      </c>
      <c r="D37" s="66" t="s">
        <v>79</v>
      </c>
      <c r="E37" s="89" t="s">
        <v>80</v>
      </c>
      <c r="F37" s="29" t="s">
        <v>81</v>
      </c>
      <c r="G37" s="30" t="s">
        <v>39</v>
      </c>
      <c r="H37" s="14" t="s">
        <v>40</v>
      </c>
      <c r="I37" s="15" t="s">
        <v>41</v>
      </c>
      <c r="J37" s="10" t="s">
        <v>40</v>
      </c>
      <c r="K37" s="30" t="s">
        <v>42</v>
      </c>
      <c r="L37" s="33">
        <v>44244</v>
      </c>
      <c r="M37" s="34">
        <v>44245</v>
      </c>
      <c r="N37" s="46"/>
      <c r="O37" s="37"/>
      <c r="P37" s="38"/>
      <c r="Q37" s="21">
        <v>1</v>
      </c>
      <c r="R37" s="19">
        <v>54.01</v>
      </c>
      <c r="S37" s="22">
        <v>1</v>
      </c>
      <c r="T37" s="19">
        <v>17.52</v>
      </c>
      <c r="U37" s="22">
        <f t="shared" ref="U37:V37" si="31">Q37+S37</f>
        <v>2</v>
      </c>
      <c r="V37" s="20">
        <f t="shared" si="31"/>
        <v>71.53</v>
      </c>
      <c r="W37" s="23">
        <f t="shared" si="1"/>
        <v>71.53</v>
      </c>
      <c r="X37" s="40"/>
    </row>
    <row r="38" spans="1:26" ht="15.75" customHeight="1" x14ac:dyDescent="0.2">
      <c r="A38" s="66">
        <v>550100</v>
      </c>
      <c r="B38" s="65">
        <v>550101</v>
      </c>
      <c r="C38" s="67" t="s">
        <v>82</v>
      </c>
      <c r="D38" s="66" t="s">
        <v>83</v>
      </c>
      <c r="E38" s="89" t="s">
        <v>84</v>
      </c>
      <c r="F38" s="29" t="s">
        <v>38</v>
      </c>
      <c r="G38" s="30" t="s">
        <v>39</v>
      </c>
      <c r="H38" s="14" t="s">
        <v>40</v>
      </c>
      <c r="I38" s="15" t="s">
        <v>41</v>
      </c>
      <c r="J38" s="10" t="s">
        <v>40</v>
      </c>
      <c r="K38" s="30" t="s">
        <v>42</v>
      </c>
      <c r="L38" s="33">
        <v>44244</v>
      </c>
      <c r="M38" s="34">
        <v>44245</v>
      </c>
      <c r="N38" s="46"/>
      <c r="O38" s="37"/>
      <c r="P38" s="38"/>
      <c r="Q38" s="21">
        <v>1</v>
      </c>
      <c r="R38" s="19">
        <v>54.01</v>
      </c>
      <c r="S38" s="22">
        <v>1</v>
      </c>
      <c r="T38" s="19">
        <v>17.52</v>
      </c>
      <c r="U38" s="22">
        <f t="shared" ref="U38:V38" si="32">Q38+S38</f>
        <v>2</v>
      </c>
      <c r="V38" s="20">
        <f t="shared" si="32"/>
        <v>71.53</v>
      </c>
      <c r="W38" s="23">
        <f t="shared" si="1"/>
        <v>71.53</v>
      </c>
      <c r="X38" s="40"/>
    </row>
    <row r="39" spans="1:26" ht="15.75" customHeight="1" x14ac:dyDescent="0.2">
      <c r="A39" s="66">
        <v>550100</v>
      </c>
      <c r="B39" s="65">
        <v>550101</v>
      </c>
      <c r="C39" s="67" t="s">
        <v>82</v>
      </c>
      <c r="D39" s="66" t="s">
        <v>85</v>
      </c>
      <c r="E39" s="89" t="s">
        <v>84</v>
      </c>
      <c r="F39" s="29" t="s">
        <v>47</v>
      </c>
      <c r="G39" s="30" t="s">
        <v>39</v>
      </c>
      <c r="H39" s="14" t="s">
        <v>40</v>
      </c>
      <c r="I39" s="15" t="s">
        <v>41</v>
      </c>
      <c r="J39" s="10" t="s">
        <v>40</v>
      </c>
      <c r="K39" s="30" t="s">
        <v>41</v>
      </c>
      <c r="L39" s="33">
        <v>44240</v>
      </c>
      <c r="M39" s="33">
        <v>44240</v>
      </c>
      <c r="N39" s="46"/>
      <c r="O39" s="37"/>
      <c r="P39" s="38"/>
      <c r="Q39" s="21">
        <v>1</v>
      </c>
      <c r="R39" s="19">
        <v>54.01</v>
      </c>
      <c r="S39" s="37"/>
      <c r="T39" s="36"/>
      <c r="U39" s="22">
        <f t="shared" ref="U39:V39" si="33">Q39+S39</f>
        <v>1</v>
      </c>
      <c r="V39" s="20">
        <f t="shared" si="33"/>
        <v>54.01</v>
      </c>
      <c r="W39" s="23">
        <f t="shared" si="1"/>
        <v>54.01</v>
      </c>
      <c r="X39" s="40"/>
    </row>
    <row r="40" spans="1:26" ht="15.75" customHeight="1" x14ac:dyDescent="0.2">
      <c r="A40" s="66">
        <v>550100</v>
      </c>
      <c r="B40" s="65">
        <v>550101</v>
      </c>
      <c r="C40" s="67" t="s">
        <v>82</v>
      </c>
      <c r="D40" s="66" t="s">
        <v>86</v>
      </c>
      <c r="E40" s="89" t="s">
        <v>84</v>
      </c>
      <c r="F40" s="29" t="s">
        <v>76</v>
      </c>
      <c r="G40" s="30" t="s">
        <v>66</v>
      </c>
      <c r="H40" s="14" t="s">
        <v>40</v>
      </c>
      <c r="I40" s="15" t="s">
        <v>41</v>
      </c>
      <c r="J40" s="10" t="s">
        <v>40</v>
      </c>
      <c r="K40" s="30" t="s">
        <v>67</v>
      </c>
      <c r="L40" s="16">
        <v>44233</v>
      </c>
      <c r="M40" s="17">
        <v>44233</v>
      </c>
      <c r="N40" s="46"/>
      <c r="O40" s="37"/>
      <c r="P40" s="38"/>
      <c r="Q40" s="21">
        <v>1</v>
      </c>
      <c r="R40" s="19">
        <v>54.01</v>
      </c>
      <c r="S40" s="37"/>
      <c r="T40" s="36"/>
      <c r="U40" s="22">
        <f t="shared" ref="U40:V40" si="34">Q40+S40</f>
        <v>1</v>
      </c>
      <c r="V40" s="20">
        <f t="shared" si="34"/>
        <v>54.01</v>
      </c>
      <c r="W40" s="23">
        <f t="shared" si="1"/>
        <v>54.01</v>
      </c>
      <c r="X40" s="40"/>
    </row>
    <row r="41" spans="1:26" ht="15.75" customHeight="1" x14ac:dyDescent="0.2">
      <c r="A41" s="66">
        <v>550100</v>
      </c>
      <c r="B41" s="65">
        <v>550101</v>
      </c>
      <c r="C41" s="67" t="s">
        <v>82</v>
      </c>
      <c r="D41" s="66" t="s">
        <v>87</v>
      </c>
      <c r="E41" s="89" t="s">
        <v>84</v>
      </c>
      <c r="F41" s="29" t="s">
        <v>48</v>
      </c>
      <c r="G41" s="30" t="s">
        <v>39</v>
      </c>
      <c r="H41" s="14" t="s">
        <v>40</v>
      </c>
      <c r="I41" s="15" t="s">
        <v>41</v>
      </c>
      <c r="J41" s="10" t="s">
        <v>40</v>
      </c>
      <c r="K41" s="88" t="s">
        <v>49</v>
      </c>
      <c r="L41" s="33">
        <v>44251</v>
      </c>
      <c r="M41" s="33">
        <v>44252</v>
      </c>
      <c r="N41" s="46"/>
      <c r="O41" s="37"/>
      <c r="P41" s="38"/>
      <c r="Q41" s="21">
        <v>1</v>
      </c>
      <c r="R41" s="19">
        <v>54.01</v>
      </c>
      <c r="S41" s="22">
        <v>1</v>
      </c>
      <c r="T41" s="19">
        <v>17.52</v>
      </c>
      <c r="U41" s="22">
        <f t="shared" ref="U41:V41" si="35">Q41+S41</f>
        <v>2</v>
      </c>
      <c r="V41" s="20">
        <f t="shared" si="35"/>
        <v>71.53</v>
      </c>
      <c r="W41" s="23">
        <f t="shared" si="1"/>
        <v>71.53</v>
      </c>
      <c r="X41" s="40"/>
    </row>
    <row r="42" spans="1:26" ht="15.75" customHeight="1" x14ac:dyDescent="0.2">
      <c r="A42" s="66">
        <v>550100</v>
      </c>
      <c r="B42" s="65">
        <v>550101</v>
      </c>
      <c r="C42" s="67" t="s">
        <v>82</v>
      </c>
      <c r="D42" s="66" t="s">
        <v>88</v>
      </c>
      <c r="E42" s="89" t="s">
        <v>84</v>
      </c>
      <c r="F42" s="29" t="s">
        <v>89</v>
      </c>
      <c r="G42" s="30" t="s">
        <v>39</v>
      </c>
      <c r="H42" s="14" t="s">
        <v>40</v>
      </c>
      <c r="I42" s="15" t="s">
        <v>41</v>
      </c>
      <c r="J42" s="10" t="s">
        <v>40</v>
      </c>
      <c r="K42" s="30" t="s">
        <v>44</v>
      </c>
      <c r="L42" s="33">
        <v>44247</v>
      </c>
      <c r="M42" s="34">
        <v>44247</v>
      </c>
      <c r="N42" s="46"/>
      <c r="O42" s="37"/>
      <c r="P42" s="38"/>
      <c r="Q42" s="21">
        <v>1</v>
      </c>
      <c r="R42" s="19">
        <v>54.01</v>
      </c>
      <c r="S42" s="37"/>
      <c r="T42" s="36"/>
      <c r="U42" s="22">
        <f t="shared" ref="U42:V42" si="36">Q42+S42</f>
        <v>1</v>
      </c>
      <c r="V42" s="20">
        <f t="shared" si="36"/>
        <v>54.01</v>
      </c>
      <c r="W42" s="23">
        <f t="shared" si="1"/>
        <v>54.01</v>
      </c>
      <c r="X42" s="40"/>
    </row>
    <row r="43" spans="1:26" ht="15.75" customHeight="1" x14ac:dyDescent="0.2">
      <c r="A43" s="66">
        <v>550100</v>
      </c>
      <c r="B43" s="65">
        <v>550101</v>
      </c>
      <c r="C43" s="67" t="s">
        <v>82</v>
      </c>
      <c r="D43" s="66" t="s">
        <v>90</v>
      </c>
      <c r="E43" s="89" t="s">
        <v>84</v>
      </c>
      <c r="F43" s="48" t="s">
        <v>50</v>
      </c>
      <c r="G43" s="31" t="s">
        <v>39</v>
      </c>
      <c r="H43" s="14" t="s">
        <v>40</v>
      </c>
      <c r="I43" s="15" t="s">
        <v>41</v>
      </c>
      <c r="J43" s="10" t="s">
        <v>40</v>
      </c>
      <c r="K43" s="88" t="s">
        <v>51</v>
      </c>
      <c r="L43" s="16">
        <v>44237</v>
      </c>
      <c r="M43" s="16">
        <v>44238</v>
      </c>
      <c r="N43" s="46"/>
      <c r="O43" s="37"/>
      <c r="P43" s="38"/>
      <c r="Q43" s="21">
        <v>1</v>
      </c>
      <c r="R43" s="19">
        <v>54.01</v>
      </c>
      <c r="S43" s="22">
        <v>1</v>
      </c>
      <c r="T43" s="19">
        <v>17.52</v>
      </c>
      <c r="U43" s="22">
        <f t="shared" ref="U43:V43" si="37">Q43+S43</f>
        <v>2</v>
      </c>
      <c r="V43" s="20">
        <f t="shared" si="37"/>
        <v>71.53</v>
      </c>
      <c r="W43" s="23">
        <f t="shared" si="1"/>
        <v>71.53</v>
      </c>
      <c r="X43" s="40"/>
    </row>
    <row r="44" spans="1:26" ht="15.75" customHeight="1" x14ac:dyDescent="0.2">
      <c r="A44" s="71">
        <v>550100</v>
      </c>
      <c r="B44" s="72">
        <v>550101</v>
      </c>
      <c r="C44" s="73" t="s">
        <v>82</v>
      </c>
      <c r="D44" s="71" t="s">
        <v>91</v>
      </c>
      <c r="E44" s="90" t="s">
        <v>84</v>
      </c>
      <c r="F44" s="91" t="s">
        <v>92</v>
      </c>
      <c r="G44" s="92" t="s">
        <v>66</v>
      </c>
      <c r="H44" s="75" t="s">
        <v>40</v>
      </c>
      <c r="I44" s="76" t="s">
        <v>41</v>
      </c>
      <c r="J44" s="76" t="s">
        <v>40</v>
      </c>
      <c r="K44" s="93" t="s">
        <v>75</v>
      </c>
      <c r="L44" s="77">
        <v>44226</v>
      </c>
      <c r="M44" s="77">
        <v>44226</v>
      </c>
      <c r="N44" s="91"/>
      <c r="O44" s="92"/>
      <c r="P44" s="94"/>
      <c r="Q44" s="81">
        <v>1</v>
      </c>
      <c r="R44" s="82">
        <v>54.01</v>
      </c>
      <c r="S44" s="92"/>
      <c r="T44" s="92"/>
      <c r="U44" s="83">
        <f t="shared" ref="U44:V44" si="38">Q44+S44</f>
        <v>1</v>
      </c>
      <c r="V44" s="84">
        <f t="shared" si="38"/>
        <v>54.01</v>
      </c>
      <c r="W44" s="85">
        <f t="shared" si="1"/>
        <v>54.01</v>
      </c>
      <c r="X44" s="95"/>
      <c r="Y44" s="87"/>
      <c r="Z44" s="87"/>
    </row>
    <row r="45" spans="1:26" ht="15.75" customHeight="1" x14ac:dyDescent="0.2">
      <c r="A45" s="66">
        <v>550100</v>
      </c>
      <c r="B45" s="65">
        <v>550101</v>
      </c>
      <c r="C45" s="96" t="s">
        <v>93</v>
      </c>
      <c r="D45" s="66" t="s">
        <v>94</v>
      </c>
      <c r="E45" s="97" t="s">
        <v>95</v>
      </c>
      <c r="F45" s="98" t="s">
        <v>45</v>
      </c>
      <c r="G45" s="99" t="s">
        <v>39</v>
      </c>
      <c r="H45" s="14" t="s">
        <v>40</v>
      </c>
      <c r="I45" s="15" t="s">
        <v>41</v>
      </c>
      <c r="J45" s="10" t="s">
        <v>40</v>
      </c>
      <c r="K45" s="100" t="s">
        <v>46</v>
      </c>
      <c r="L45" s="33">
        <v>44254</v>
      </c>
      <c r="M45" s="34">
        <v>44254</v>
      </c>
      <c r="N45" s="98"/>
      <c r="O45" s="99"/>
      <c r="P45" s="101"/>
      <c r="Q45" s="21">
        <v>1</v>
      </c>
      <c r="R45" s="19">
        <v>54.01</v>
      </c>
      <c r="S45" s="99"/>
      <c r="T45" s="99"/>
      <c r="U45" s="22">
        <f t="shared" ref="U45:V45" si="39">Q45+S45</f>
        <v>1</v>
      </c>
      <c r="V45" s="20">
        <f t="shared" si="39"/>
        <v>54.01</v>
      </c>
      <c r="W45" s="23">
        <f t="shared" si="1"/>
        <v>54.01</v>
      </c>
      <c r="X45" s="97"/>
    </row>
    <row r="46" spans="1:26" ht="15.75" customHeight="1" x14ac:dyDescent="0.2">
      <c r="A46" s="66">
        <v>550100</v>
      </c>
      <c r="B46" s="65">
        <v>550101</v>
      </c>
      <c r="C46" s="96" t="s">
        <v>93</v>
      </c>
      <c r="D46" s="66" t="s">
        <v>94</v>
      </c>
      <c r="E46" s="97" t="s">
        <v>95</v>
      </c>
      <c r="F46" s="98" t="s">
        <v>96</v>
      </c>
      <c r="G46" s="99" t="s">
        <v>39</v>
      </c>
      <c r="H46" s="14" t="s">
        <v>40</v>
      </c>
      <c r="I46" s="15" t="s">
        <v>41</v>
      </c>
      <c r="J46" s="10" t="s">
        <v>40</v>
      </c>
      <c r="K46" s="100" t="s">
        <v>44</v>
      </c>
      <c r="L46" s="33">
        <v>44247</v>
      </c>
      <c r="M46" s="33">
        <v>44247</v>
      </c>
      <c r="N46" s="98"/>
      <c r="O46" s="99"/>
      <c r="P46" s="101"/>
      <c r="Q46" s="21">
        <v>1</v>
      </c>
      <c r="R46" s="19">
        <v>54.01</v>
      </c>
      <c r="S46" s="99"/>
      <c r="T46" s="99"/>
      <c r="U46" s="22">
        <f t="shared" ref="U46:V46" si="40">Q46+S46</f>
        <v>1</v>
      </c>
      <c r="V46" s="20">
        <f t="shared" si="40"/>
        <v>54.01</v>
      </c>
      <c r="W46" s="23">
        <f t="shared" si="1"/>
        <v>54.01</v>
      </c>
      <c r="X46" s="97"/>
    </row>
    <row r="47" spans="1:26" ht="15.75" customHeight="1" x14ac:dyDescent="0.2">
      <c r="A47" s="66">
        <v>550100</v>
      </c>
      <c r="B47" s="65">
        <v>550101</v>
      </c>
      <c r="C47" s="96" t="s">
        <v>93</v>
      </c>
      <c r="D47" s="66" t="s">
        <v>94</v>
      </c>
      <c r="E47" s="97" t="s">
        <v>95</v>
      </c>
      <c r="F47" s="98" t="s">
        <v>97</v>
      </c>
      <c r="G47" s="99" t="s">
        <v>39</v>
      </c>
      <c r="H47" s="14" t="s">
        <v>40</v>
      </c>
      <c r="I47" s="15" t="s">
        <v>41</v>
      </c>
      <c r="J47" s="10" t="s">
        <v>40</v>
      </c>
      <c r="K47" s="102" t="s">
        <v>51</v>
      </c>
      <c r="L47" s="16">
        <v>44237</v>
      </c>
      <c r="M47" s="16">
        <v>44238</v>
      </c>
      <c r="N47" s="98"/>
      <c r="O47" s="99"/>
      <c r="P47" s="101"/>
      <c r="Q47" s="21">
        <v>1</v>
      </c>
      <c r="R47" s="19">
        <v>54.01</v>
      </c>
      <c r="S47" s="22">
        <v>1</v>
      </c>
      <c r="T47" s="19">
        <v>17.52</v>
      </c>
      <c r="U47" s="22">
        <f t="shared" ref="U47:V47" si="41">Q47+S47</f>
        <v>2</v>
      </c>
      <c r="V47" s="20">
        <f t="shared" si="41"/>
        <v>71.53</v>
      </c>
      <c r="W47" s="23">
        <f t="shared" si="1"/>
        <v>71.53</v>
      </c>
      <c r="X47" s="97"/>
    </row>
    <row r="48" spans="1:26" ht="15.75" customHeight="1" x14ac:dyDescent="0.2">
      <c r="A48" s="66">
        <v>550100</v>
      </c>
      <c r="B48" s="65">
        <v>550101</v>
      </c>
      <c r="C48" s="96" t="s">
        <v>93</v>
      </c>
      <c r="D48" s="66" t="s">
        <v>94</v>
      </c>
      <c r="E48" s="97" t="s">
        <v>95</v>
      </c>
      <c r="F48" s="98" t="s">
        <v>81</v>
      </c>
      <c r="G48" s="99" t="s">
        <v>39</v>
      </c>
      <c r="H48" s="14" t="s">
        <v>40</v>
      </c>
      <c r="I48" s="15" t="s">
        <v>41</v>
      </c>
      <c r="J48" s="10" t="s">
        <v>40</v>
      </c>
      <c r="K48" s="100" t="s">
        <v>42</v>
      </c>
      <c r="L48" s="33">
        <v>44244</v>
      </c>
      <c r="M48" s="34">
        <v>44245</v>
      </c>
      <c r="N48" s="98"/>
      <c r="O48" s="99"/>
      <c r="P48" s="101"/>
      <c r="Q48" s="21">
        <v>1</v>
      </c>
      <c r="R48" s="19">
        <v>54.01</v>
      </c>
      <c r="S48" s="22">
        <v>1</v>
      </c>
      <c r="T48" s="19">
        <v>17.52</v>
      </c>
      <c r="U48" s="22">
        <f t="shared" ref="U48:V48" si="42">Q48+S48</f>
        <v>2</v>
      </c>
      <c r="V48" s="20">
        <f t="shared" si="42"/>
        <v>71.53</v>
      </c>
      <c r="W48" s="23">
        <f t="shared" si="1"/>
        <v>71.53</v>
      </c>
      <c r="X48" s="97"/>
    </row>
    <row r="49" spans="1:24" ht="15.75" customHeight="1" x14ac:dyDescent="0.2">
      <c r="A49" s="66">
        <v>550100</v>
      </c>
      <c r="B49" s="65">
        <v>550101</v>
      </c>
      <c r="C49" s="96" t="s">
        <v>93</v>
      </c>
      <c r="D49" s="66" t="s">
        <v>94</v>
      </c>
      <c r="E49" s="97" t="s">
        <v>95</v>
      </c>
      <c r="F49" s="98" t="s">
        <v>48</v>
      </c>
      <c r="G49" s="99" t="s">
        <v>39</v>
      </c>
      <c r="H49" s="14" t="s">
        <v>40</v>
      </c>
      <c r="I49" s="15" t="s">
        <v>41</v>
      </c>
      <c r="J49" s="10" t="s">
        <v>40</v>
      </c>
      <c r="K49" s="102" t="s">
        <v>49</v>
      </c>
      <c r="L49" s="33">
        <v>44251</v>
      </c>
      <c r="M49" s="33">
        <v>44252</v>
      </c>
      <c r="N49" s="98"/>
      <c r="O49" s="99"/>
      <c r="P49" s="101"/>
      <c r="Q49" s="21">
        <v>1</v>
      </c>
      <c r="R49" s="19">
        <v>54.01</v>
      </c>
      <c r="S49" s="22">
        <v>1</v>
      </c>
      <c r="T49" s="19">
        <v>17.52</v>
      </c>
      <c r="U49" s="22">
        <f t="shared" ref="U49:V49" si="43">Q49+S49</f>
        <v>2</v>
      </c>
      <c r="V49" s="20">
        <f t="shared" si="43"/>
        <v>71.53</v>
      </c>
      <c r="W49" s="23">
        <f t="shared" si="1"/>
        <v>71.53</v>
      </c>
      <c r="X49" s="97"/>
    </row>
    <row r="50" spans="1:24" ht="15.75" customHeight="1" x14ac:dyDescent="0.2">
      <c r="A50" s="103">
        <v>550100</v>
      </c>
      <c r="B50" s="104">
        <v>550101</v>
      </c>
      <c r="C50" s="105" t="s">
        <v>93</v>
      </c>
      <c r="D50" s="103" t="s">
        <v>94</v>
      </c>
      <c r="E50" s="97" t="s">
        <v>95</v>
      </c>
      <c r="F50" s="98" t="s">
        <v>47</v>
      </c>
      <c r="G50" s="99" t="s">
        <v>39</v>
      </c>
      <c r="H50" s="14" t="s">
        <v>40</v>
      </c>
      <c r="I50" s="15" t="s">
        <v>41</v>
      </c>
      <c r="J50" s="10" t="s">
        <v>40</v>
      </c>
      <c r="K50" s="100" t="s">
        <v>41</v>
      </c>
      <c r="L50" s="33">
        <v>44240</v>
      </c>
      <c r="M50" s="33">
        <v>44240</v>
      </c>
      <c r="N50" s="98"/>
      <c r="O50" s="99"/>
      <c r="P50" s="101"/>
      <c r="Q50" s="21">
        <v>1</v>
      </c>
      <c r="R50" s="19">
        <v>54.01</v>
      </c>
      <c r="S50" s="99"/>
      <c r="T50" s="99"/>
      <c r="U50" s="22">
        <f t="shared" ref="U50:V50" si="44">Q50+S50</f>
        <v>1</v>
      </c>
      <c r="V50" s="106">
        <f t="shared" si="44"/>
        <v>54.01</v>
      </c>
      <c r="W50" s="107">
        <f t="shared" si="1"/>
        <v>54.01</v>
      </c>
      <c r="X50" s="54"/>
    </row>
    <row r="51" spans="1:24" ht="15.75" customHeight="1" x14ac:dyDescent="0.2">
      <c r="A51" s="108" t="s">
        <v>33</v>
      </c>
      <c r="B51" s="109" t="s">
        <v>33</v>
      </c>
      <c r="C51" s="108" t="s">
        <v>33</v>
      </c>
      <c r="D51" s="110" t="s">
        <v>33</v>
      </c>
      <c r="E51" s="56" t="s">
        <v>33</v>
      </c>
      <c r="F51" s="55" t="s">
        <v>33</v>
      </c>
      <c r="G51" s="57" t="s">
        <v>33</v>
      </c>
      <c r="H51" s="57" t="s">
        <v>33</v>
      </c>
      <c r="I51" s="57" t="s">
        <v>33</v>
      </c>
      <c r="J51" s="57" t="s">
        <v>33</v>
      </c>
      <c r="K51" s="57" t="s">
        <v>33</v>
      </c>
      <c r="L51" s="57" t="s">
        <v>33</v>
      </c>
      <c r="M51" s="56" t="s">
        <v>33</v>
      </c>
      <c r="N51" s="55" t="s">
        <v>33</v>
      </c>
      <c r="O51" s="57" t="s">
        <v>33</v>
      </c>
      <c r="P51" s="58">
        <f t="shared" ref="P51:Q51" si="45">SUM(P8:P50)</f>
        <v>0</v>
      </c>
      <c r="Q51" s="57">
        <f t="shared" si="45"/>
        <v>40</v>
      </c>
      <c r="R51" s="57" t="s">
        <v>33</v>
      </c>
      <c r="S51" s="57">
        <f>SUM(S8:S50)</f>
        <v>21</v>
      </c>
      <c r="T51" s="57" t="s">
        <v>33</v>
      </c>
      <c r="U51" s="59">
        <f t="shared" ref="U51:W51" si="46">SUM(U8:U50)</f>
        <v>61</v>
      </c>
      <c r="V51" s="60">
        <f t="shared" si="46"/>
        <v>2897.7800000000025</v>
      </c>
      <c r="W51" s="60">
        <f t="shared" si="46"/>
        <v>2897.7800000000025</v>
      </c>
      <c r="X51" s="111" t="s">
        <v>33</v>
      </c>
    </row>
    <row r="52" spans="1:24" ht="15.75" customHeight="1" x14ac:dyDescent="0.2"/>
    <row r="53" spans="1:24" ht="15.75" customHeight="1" x14ac:dyDescent="0.2"/>
    <row r="54" spans="1:24" ht="15.75" customHeight="1" x14ac:dyDescent="0.2"/>
    <row r="55" spans="1:24" ht="15.75" customHeight="1" x14ac:dyDescent="0.2"/>
    <row r="56" spans="1:24" ht="15.75" customHeight="1" x14ac:dyDescent="0.2"/>
    <row r="57" spans="1:24" ht="15.75" customHeight="1" x14ac:dyDescent="0.2"/>
    <row r="58" spans="1:24" ht="15.75" customHeight="1" x14ac:dyDescent="0.2"/>
    <row r="59" spans="1:24" ht="15.75" customHeight="1" x14ac:dyDescent="0.2"/>
    <row r="60" spans="1:24" ht="15.75" customHeight="1" x14ac:dyDescent="0.2"/>
    <row r="61" spans="1:24" ht="15.75" customHeight="1" x14ac:dyDescent="0.2"/>
    <row r="62" spans="1:24" ht="15.75" customHeight="1" x14ac:dyDescent="0.2"/>
    <row r="63" spans="1:24" ht="15.75" customHeight="1" x14ac:dyDescent="0.2"/>
    <row r="64" spans="1:2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Q6:R6"/>
    <mergeCell ref="S6:T6"/>
    <mergeCell ref="U6:U7"/>
    <mergeCell ref="V6:V7"/>
    <mergeCell ref="H6:I6"/>
    <mergeCell ref="J6:K6"/>
    <mergeCell ref="L6:L7"/>
    <mergeCell ref="M6:M7"/>
    <mergeCell ref="N6:N7"/>
    <mergeCell ref="O6:O7"/>
    <mergeCell ref="P6:P7"/>
    <mergeCell ref="W5:W7"/>
    <mergeCell ref="X5:X7"/>
    <mergeCell ref="A4:B4"/>
    <mergeCell ref="C4:X4"/>
    <mergeCell ref="A5:B5"/>
    <mergeCell ref="C5:E5"/>
    <mergeCell ref="F5:M5"/>
    <mergeCell ref="N5:P5"/>
    <mergeCell ref="Q5:V5"/>
    <mergeCell ref="A6:A7"/>
    <mergeCell ref="B6:B7"/>
    <mergeCell ref="C6:C7"/>
    <mergeCell ref="D6:D7"/>
    <mergeCell ref="E6:E7"/>
    <mergeCell ref="F6:F7"/>
    <mergeCell ref="G6:G7"/>
  </mergeCells>
  <dataValidations count="1">
    <dataValidation type="list" allowBlank="1" sqref="B2" xr:uid="{00000000-0002-0000-0100-000000000000}">
      <formula1>"43466.0,fev/2019,43525.0,abr/2019,mai/2019,43617.0,43647.0,ago/2019,set/2019,out/2019,43770.0,dez/2019,43831.0,fev/2020,43891.0,abr/2020,mai/2020,43983.0,44013.0,ago/2020,set/2020,out/2020,44136.0,dez/2020"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000"/>
  <sheetViews>
    <sheetView workbookViewId="0"/>
  </sheetViews>
  <sheetFormatPr defaultColWidth="14.42578125" defaultRowHeight="15" customHeight="1" x14ac:dyDescent="0.2"/>
  <cols>
    <col min="1" max="1" width="24.5703125" customWidth="1"/>
    <col min="2" max="2" width="21.140625" customWidth="1"/>
    <col min="3" max="3" width="36" customWidth="1"/>
    <col min="4" max="4" width="12.140625" customWidth="1"/>
    <col min="5" max="5" width="40.28515625" customWidth="1"/>
    <col min="6" max="6" width="60.5703125" customWidth="1"/>
    <col min="7" max="7" width="32.140625" customWidth="1"/>
    <col min="8" max="8" width="14.42578125" customWidth="1"/>
    <col min="9" max="9" width="28.28515625" customWidth="1"/>
    <col min="10" max="10" width="14.42578125" customWidth="1"/>
    <col min="11" max="11" width="28.28515625" customWidth="1"/>
    <col min="12" max="23" width="14.42578125" customWidth="1"/>
    <col min="24" max="24" width="32.7109375" customWidth="1"/>
    <col min="25" max="44" width="14.42578125" customWidth="1"/>
  </cols>
  <sheetData>
    <row r="1" spans="1:44" ht="12.75" customHeight="1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4" ht="12.75" customHeight="1" x14ac:dyDescent="0.2">
      <c r="A2" s="3" t="s">
        <v>0</v>
      </c>
      <c r="B2" s="4" t="s">
        <v>98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44" ht="12.7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44" ht="12.75" customHeight="1" x14ac:dyDescent="0.2">
      <c r="A4" s="393"/>
      <c r="B4" s="394"/>
      <c r="C4" s="393"/>
      <c r="D4" s="394"/>
      <c r="E4" s="112"/>
      <c r="F4" s="393"/>
      <c r="G4" s="394"/>
      <c r="H4" s="393"/>
      <c r="I4" s="394"/>
      <c r="J4" s="393"/>
      <c r="K4" s="394"/>
      <c r="L4" s="393"/>
      <c r="M4" s="394"/>
      <c r="N4" s="393"/>
      <c r="O4" s="394"/>
      <c r="P4" s="393"/>
      <c r="Q4" s="394"/>
      <c r="R4" s="393"/>
      <c r="S4" s="394"/>
      <c r="T4" s="393"/>
      <c r="U4" s="394"/>
      <c r="V4" s="393"/>
      <c r="W4" s="394"/>
      <c r="X4" s="112"/>
    </row>
    <row r="5" spans="1:44" ht="12.75" customHeight="1" x14ac:dyDescent="0.2">
      <c r="A5" s="393"/>
      <c r="B5" s="394"/>
      <c r="C5" s="393"/>
      <c r="D5" s="394"/>
      <c r="E5" s="112"/>
      <c r="F5" s="393"/>
      <c r="G5" s="394"/>
      <c r="H5" s="393"/>
      <c r="I5" s="394"/>
      <c r="J5" s="393"/>
      <c r="K5" s="394"/>
      <c r="L5" s="393"/>
      <c r="M5" s="394"/>
      <c r="N5" s="393"/>
      <c r="O5" s="394"/>
      <c r="P5" s="393"/>
      <c r="Q5" s="394"/>
      <c r="R5" s="393"/>
      <c r="S5" s="394"/>
      <c r="T5" s="393"/>
      <c r="U5" s="394"/>
      <c r="V5" s="393"/>
      <c r="W5" s="394"/>
      <c r="X5" s="112"/>
    </row>
    <row r="6" spans="1:44" ht="12.75" customHeight="1" x14ac:dyDescent="0.2">
      <c r="A6" s="393"/>
      <c r="B6" s="394"/>
      <c r="C6" s="393" t="s">
        <v>2</v>
      </c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7"/>
    </row>
    <row r="7" spans="1:44" ht="12.75" customHeight="1" x14ac:dyDescent="0.2">
      <c r="A7" s="398" t="s">
        <v>3</v>
      </c>
      <c r="B7" s="399"/>
      <c r="C7" s="398" t="s">
        <v>4</v>
      </c>
      <c r="D7" s="400"/>
      <c r="E7" s="399"/>
      <c r="F7" s="398" t="s">
        <v>5</v>
      </c>
      <c r="G7" s="400"/>
      <c r="H7" s="400"/>
      <c r="I7" s="400"/>
      <c r="J7" s="400"/>
      <c r="K7" s="400"/>
      <c r="L7" s="400"/>
      <c r="M7" s="399"/>
      <c r="N7" s="401" t="s">
        <v>6</v>
      </c>
      <c r="O7" s="402"/>
      <c r="P7" s="403"/>
      <c r="Q7" s="398" t="s">
        <v>7</v>
      </c>
      <c r="R7" s="400"/>
      <c r="S7" s="400"/>
      <c r="T7" s="400"/>
      <c r="U7" s="400"/>
      <c r="V7" s="399"/>
      <c r="W7" s="391" t="s">
        <v>8</v>
      </c>
      <c r="X7" s="391" t="s">
        <v>9</v>
      </c>
    </row>
    <row r="8" spans="1:44" ht="12.75" customHeight="1" x14ac:dyDescent="0.2">
      <c r="A8" s="391" t="s">
        <v>10</v>
      </c>
      <c r="B8" s="391" t="s">
        <v>11</v>
      </c>
      <c r="C8" s="391" t="s">
        <v>12</v>
      </c>
      <c r="D8" s="391" t="s">
        <v>13</v>
      </c>
      <c r="E8" s="391" t="s">
        <v>14</v>
      </c>
      <c r="F8" s="391" t="s">
        <v>15</v>
      </c>
      <c r="G8" s="391" t="s">
        <v>16</v>
      </c>
      <c r="H8" s="398" t="s">
        <v>17</v>
      </c>
      <c r="I8" s="399"/>
      <c r="J8" s="398" t="s">
        <v>18</v>
      </c>
      <c r="K8" s="399"/>
      <c r="L8" s="391" t="s">
        <v>19</v>
      </c>
      <c r="M8" s="391" t="s">
        <v>20</v>
      </c>
      <c r="N8" s="404" t="s">
        <v>21</v>
      </c>
      <c r="O8" s="391" t="s">
        <v>22</v>
      </c>
      <c r="P8" s="391" t="s">
        <v>23</v>
      </c>
      <c r="Q8" s="398" t="s">
        <v>24</v>
      </c>
      <c r="R8" s="399"/>
      <c r="S8" s="398" t="s">
        <v>25</v>
      </c>
      <c r="T8" s="399"/>
      <c r="U8" s="391" t="s">
        <v>26</v>
      </c>
      <c r="V8" s="391" t="s">
        <v>23</v>
      </c>
      <c r="W8" s="395"/>
      <c r="X8" s="395"/>
    </row>
    <row r="9" spans="1:44" ht="12.75" customHeight="1" x14ac:dyDescent="0.2">
      <c r="A9" s="392"/>
      <c r="B9" s="392"/>
      <c r="C9" s="392"/>
      <c r="D9" s="392"/>
      <c r="E9" s="392"/>
      <c r="F9" s="392"/>
      <c r="G9" s="392"/>
      <c r="H9" s="113" t="s">
        <v>27</v>
      </c>
      <c r="I9" s="114" t="s">
        <v>28</v>
      </c>
      <c r="J9" s="114" t="s">
        <v>27</v>
      </c>
      <c r="K9" s="113" t="s">
        <v>29</v>
      </c>
      <c r="L9" s="392"/>
      <c r="M9" s="392"/>
      <c r="N9" s="405"/>
      <c r="O9" s="392"/>
      <c r="P9" s="392"/>
      <c r="Q9" s="114" t="s">
        <v>30</v>
      </c>
      <c r="R9" s="114" t="s">
        <v>31</v>
      </c>
      <c r="S9" s="114" t="s">
        <v>30</v>
      </c>
      <c r="T9" s="114" t="s">
        <v>31</v>
      </c>
      <c r="U9" s="392"/>
      <c r="V9" s="392"/>
      <c r="W9" s="392"/>
      <c r="X9" s="392"/>
    </row>
    <row r="10" spans="1:44" ht="12.75" customHeight="1" x14ac:dyDescent="0.2">
      <c r="A10" s="115">
        <v>550100</v>
      </c>
      <c r="B10" s="115">
        <v>550101</v>
      </c>
      <c r="C10" s="116" t="s">
        <v>99</v>
      </c>
      <c r="D10" s="117" t="s">
        <v>100</v>
      </c>
      <c r="E10" s="116" t="s">
        <v>101</v>
      </c>
      <c r="F10" s="117" t="s">
        <v>102</v>
      </c>
      <c r="G10" s="115" t="s">
        <v>5</v>
      </c>
      <c r="H10" s="117" t="s">
        <v>40</v>
      </c>
      <c r="I10" s="115" t="s">
        <v>41</v>
      </c>
      <c r="J10" s="117" t="s">
        <v>40</v>
      </c>
      <c r="K10" s="115" t="s">
        <v>41</v>
      </c>
      <c r="L10" s="118">
        <v>44261</v>
      </c>
      <c r="M10" s="119">
        <v>44261</v>
      </c>
      <c r="N10" s="120"/>
      <c r="O10" s="121"/>
      <c r="P10" s="122"/>
      <c r="Q10" s="123">
        <v>1</v>
      </c>
      <c r="R10" s="124">
        <v>54.01</v>
      </c>
      <c r="S10" s="123"/>
      <c r="T10" s="121"/>
      <c r="U10" s="125">
        <f t="shared" ref="U10:V10" si="0">Q10+S10</f>
        <v>1</v>
      </c>
      <c r="V10" s="121">
        <f t="shared" si="0"/>
        <v>54.01</v>
      </c>
      <c r="W10" s="121">
        <f>V10</f>
        <v>54.01</v>
      </c>
      <c r="X10" s="126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</row>
    <row r="11" spans="1:44" ht="12.75" customHeight="1" x14ac:dyDescent="0.2">
      <c r="A11" s="128">
        <v>550100</v>
      </c>
      <c r="B11" s="128">
        <v>550101</v>
      </c>
      <c r="C11" s="129" t="s">
        <v>103</v>
      </c>
      <c r="D11" s="130" t="s">
        <v>104</v>
      </c>
      <c r="E11" s="129" t="s">
        <v>105</v>
      </c>
      <c r="F11" s="130" t="s">
        <v>102</v>
      </c>
      <c r="G11" s="128" t="s">
        <v>5</v>
      </c>
      <c r="H11" s="130" t="s">
        <v>40</v>
      </c>
      <c r="I11" s="128" t="s">
        <v>41</v>
      </c>
      <c r="J11" s="130" t="s">
        <v>40</v>
      </c>
      <c r="K11" s="128" t="s">
        <v>106</v>
      </c>
      <c r="L11" s="131">
        <v>44262</v>
      </c>
      <c r="M11" s="132">
        <v>44262</v>
      </c>
      <c r="N11" s="133"/>
      <c r="O11" s="128"/>
      <c r="P11" s="130"/>
      <c r="Q11" s="134">
        <v>1</v>
      </c>
      <c r="R11" s="135">
        <v>54.01</v>
      </c>
      <c r="S11" s="134"/>
      <c r="T11" s="136"/>
      <c r="U11" s="137">
        <f t="shared" ref="U11:V11" si="1">Q11+S11</f>
        <v>1</v>
      </c>
      <c r="V11" s="136">
        <f t="shared" si="1"/>
        <v>54.01</v>
      </c>
      <c r="W11" s="136">
        <f t="shared" ref="W11:W72" si="2">R11+T11</f>
        <v>54.01</v>
      </c>
      <c r="X11" s="138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</row>
    <row r="12" spans="1:44" ht="12.75" customHeight="1" x14ac:dyDescent="0.2">
      <c r="A12" s="128">
        <v>550100</v>
      </c>
      <c r="B12" s="128">
        <v>550101</v>
      </c>
      <c r="C12" s="129" t="s">
        <v>103</v>
      </c>
      <c r="D12" s="130" t="s">
        <v>104</v>
      </c>
      <c r="E12" s="129" t="s">
        <v>105</v>
      </c>
      <c r="F12" s="130" t="s">
        <v>102</v>
      </c>
      <c r="G12" s="128" t="s">
        <v>5</v>
      </c>
      <c r="H12" s="130" t="s">
        <v>40</v>
      </c>
      <c r="I12" s="128" t="s">
        <v>41</v>
      </c>
      <c r="J12" s="130" t="s">
        <v>40</v>
      </c>
      <c r="K12" s="128" t="s">
        <v>41</v>
      </c>
      <c r="L12" s="131">
        <v>44261</v>
      </c>
      <c r="M12" s="132">
        <v>44261</v>
      </c>
      <c r="N12" s="133"/>
      <c r="O12" s="128"/>
      <c r="P12" s="130"/>
      <c r="Q12" s="134">
        <v>1</v>
      </c>
      <c r="R12" s="135">
        <v>54.01</v>
      </c>
      <c r="S12" s="134"/>
      <c r="T12" s="136"/>
      <c r="U12" s="137">
        <f t="shared" ref="U12:V12" si="3">Q12+S12</f>
        <v>1</v>
      </c>
      <c r="V12" s="136">
        <f t="shared" si="3"/>
        <v>54.01</v>
      </c>
      <c r="W12" s="136">
        <f t="shared" si="2"/>
        <v>54.01</v>
      </c>
      <c r="X12" s="138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</row>
    <row r="13" spans="1:44" ht="12.75" customHeight="1" x14ac:dyDescent="0.2">
      <c r="A13" s="128">
        <v>550100</v>
      </c>
      <c r="B13" s="128">
        <v>550101</v>
      </c>
      <c r="C13" s="129" t="s">
        <v>107</v>
      </c>
      <c r="D13" s="130" t="s">
        <v>108</v>
      </c>
      <c r="E13" s="129" t="s">
        <v>109</v>
      </c>
      <c r="F13" s="130" t="s">
        <v>102</v>
      </c>
      <c r="G13" s="128" t="s">
        <v>5</v>
      </c>
      <c r="H13" s="130" t="s">
        <v>40</v>
      </c>
      <c r="I13" s="128" t="s">
        <v>41</v>
      </c>
      <c r="J13" s="130" t="s">
        <v>40</v>
      </c>
      <c r="K13" s="128" t="s">
        <v>41</v>
      </c>
      <c r="L13" s="131">
        <v>44261</v>
      </c>
      <c r="M13" s="132">
        <v>44261</v>
      </c>
      <c r="N13" s="133"/>
      <c r="O13" s="128"/>
      <c r="P13" s="130"/>
      <c r="Q13" s="134">
        <v>1</v>
      </c>
      <c r="R13" s="135">
        <v>54.01</v>
      </c>
      <c r="S13" s="134"/>
      <c r="T13" s="136"/>
      <c r="U13" s="137">
        <f t="shared" ref="U13:V13" si="4">Q13+S13</f>
        <v>1</v>
      </c>
      <c r="V13" s="136">
        <f t="shared" si="4"/>
        <v>54.01</v>
      </c>
      <c r="W13" s="136">
        <f t="shared" si="2"/>
        <v>54.01</v>
      </c>
      <c r="X13" s="138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</row>
    <row r="14" spans="1:44" ht="12.75" customHeight="1" x14ac:dyDescent="0.2">
      <c r="A14" s="128">
        <v>550100</v>
      </c>
      <c r="B14" s="128">
        <v>550101</v>
      </c>
      <c r="C14" s="129" t="s">
        <v>110</v>
      </c>
      <c r="D14" s="130" t="s">
        <v>111</v>
      </c>
      <c r="E14" s="129" t="s">
        <v>112</v>
      </c>
      <c r="F14" s="139" t="s">
        <v>113</v>
      </c>
      <c r="G14" s="128" t="s">
        <v>5</v>
      </c>
      <c r="H14" s="130" t="s">
        <v>40</v>
      </c>
      <c r="I14" s="128" t="s">
        <v>41</v>
      </c>
      <c r="J14" s="130" t="s">
        <v>40</v>
      </c>
      <c r="K14" s="128" t="s">
        <v>114</v>
      </c>
      <c r="L14" s="131">
        <v>44258</v>
      </c>
      <c r="M14" s="132">
        <v>44259</v>
      </c>
      <c r="N14" s="133"/>
      <c r="O14" s="128"/>
      <c r="P14" s="130"/>
      <c r="Q14" s="134">
        <v>1</v>
      </c>
      <c r="R14" s="135">
        <v>54.01</v>
      </c>
      <c r="S14" s="134">
        <v>1</v>
      </c>
      <c r="T14" s="135">
        <v>17.52</v>
      </c>
      <c r="U14" s="137">
        <f t="shared" ref="U14:V14" si="5">Q14+S14</f>
        <v>2</v>
      </c>
      <c r="V14" s="136">
        <f t="shared" si="5"/>
        <v>71.53</v>
      </c>
      <c r="W14" s="136">
        <f t="shared" si="2"/>
        <v>71.53</v>
      </c>
      <c r="X14" s="138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</row>
    <row r="15" spans="1:44" ht="12.75" customHeight="1" x14ac:dyDescent="0.2">
      <c r="A15" s="128">
        <v>550100</v>
      </c>
      <c r="B15" s="128">
        <v>550101</v>
      </c>
      <c r="C15" s="129" t="s">
        <v>110</v>
      </c>
      <c r="D15" s="130" t="s">
        <v>111</v>
      </c>
      <c r="E15" s="129" t="s">
        <v>112</v>
      </c>
      <c r="F15" s="130" t="s">
        <v>115</v>
      </c>
      <c r="G15" s="128" t="s">
        <v>116</v>
      </c>
      <c r="H15" s="130" t="s">
        <v>40</v>
      </c>
      <c r="I15" s="128" t="s">
        <v>41</v>
      </c>
      <c r="J15" s="130" t="s">
        <v>40</v>
      </c>
      <c r="K15" s="128" t="s">
        <v>117</v>
      </c>
      <c r="L15" s="131">
        <v>44244</v>
      </c>
      <c r="M15" s="132">
        <v>44245</v>
      </c>
      <c r="N15" s="133"/>
      <c r="O15" s="128"/>
      <c r="P15" s="130"/>
      <c r="Q15" s="134">
        <v>1</v>
      </c>
      <c r="R15" s="135">
        <v>54.01</v>
      </c>
      <c r="S15" s="134">
        <v>1</v>
      </c>
      <c r="T15" s="135">
        <v>17.52</v>
      </c>
      <c r="U15" s="137">
        <f t="shared" ref="U15:V15" si="6">Q15+S15</f>
        <v>2</v>
      </c>
      <c r="V15" s="136">
        <f t="shared" si="6"/>
        <v>71.53</v>
      </c>
      <c r="W15" s="136">
        <f t="shared" si="2"/>
        <v>71.53</v>
      </c>
      <c r="X15" s="138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</row>
    <row r="16" spans="1:44" ht="12.75" customHeight="1" x14ac:dyDescent="0.2">
      <c r="A16" s="128">
        <v>550100</v>
      </c>
      <c r="B16" s="128">
        <v>550101</v>
      </c>
      <c r="C16" s="129" t="s">
        <v>110</v>
      </c>
      <c r="D16" s="130" t="s">
        <v>111</v>
      </c>
      <c r="E16" s="129" t="s">
        <v>112</v>
      </c>
      <c r="F16" s="139" t="s">
        <v>113</v>
      </c>
      <c r="G16" s="128" t="s">
        <v>5</v>
      </c>
      <c r="H16" s="130" t="s">
        <v>40</v>
      </c>
      <c r="I16" s="128" t="s">
        <v>41</v>
      </c>
      <c r="J16" s="130" t="s">
        <v>40</v>
      </c>
      <c r="K16" s="128" t="s">
        <v>117</v>
      </c>
      <c r="L16" s="131">
        <v>44236</v>
      </c>
      <c r="M16" s="132">
        <v>44237</v>
      </c>
      <c r="N16" s="133"/>
      <c r="O16" s="128"/>
      <c r="P16" s="130"/>
      <c r="Q16" s="134">
        <v>1</v>
      </c>
      <c r="R16" s="135">
        <v>54.01</v>
      </c>
      <c r="S16" s="134">
        <v>1</v>
      </c>
      <c r="T16" s="135">
        <v>17.52</v>
      </c>
      <c r="U16" s="137">
        <f t="shared" ref="U16:V16" si="7">Q16+S16</f>
        <v>2</v>
      </c>
      <c r="V16" s="136">
        <f t="shared" si="7"/>
        <v>71.53</v>
      </c>
      <c r="W16" s="136">
        <f t="shared" si="2"/>
        <v>71.53</v>
      </c>
      <c r="X16" s="138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</row>
    <row r="17" spans="1:44" ht="12.75" customHeight="1" x14ac:dyDescent="0.2">
      <c r="A17" s="128">
        <v>550100</v>
      </c>
      <c r="B17" s="128">
        <v>550101</v>
      </c>
      <c r="C17" s="129" t="s">
        <v>110</v>
      </c>
      <c r="D17" s="130" t="s">
        <v>111</v>
      </c>
      <c r="E17" s="129" t="s">
        <v>112</v>
      </c>
      <c r="F17" s="130" t="s">
        <v>115</v>
      </c>
      <c r="G17" s="128" t="s">
        <v>116</v>
      </c>
      <c r="H17" s="130" t="s">
        <v>40</v>
      </c>
      <c r="I17" s="128" t="s">
        <v>41</v>
      </c>
      <c r="J17" s="130" t="s">
        <v>40</v>
      </c>
      <c r="K17" s="128" t="s">
        <v>114</v>
      </c>
      <c r="L17" s="131">
        <v>44278</v>
      </c>
      <c r="M17" s="132">
        <v>44279</v>
      </c>
      <c r="N17" s="133"/>
      <c r="O17" s="128"/>
      <c r="P17" s="130"/>
      <c r="Q17" s="134">
        <v>1</v>
      </c>
      <c r="R17" s="135">
        <v>54.01</v>
      </c>
      <c r="S17" s="134">
        <v>1</v>
      </c>
      <c r="T17" s="135">
        <v>17.52</v>
      </c>
      <c r="U17" s="137">
        <f t="shared" ref="U17:V17" si="8">Q17+S17</f>
        <v>2</v>
      </c>
      <c r="V17" s="136">
        <f t="shared" si="8"/>
        <v>71.53</v>
      </c>
      <c r="W17" s="136">
        <f t="shared" si="2"/>
        <v>71.53</v>
      </c>
      <c r="X17" s="138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</row>
    <row r="18" spans="1:44" ht="12.75" customHeight="1" x14ac:dyDescent="0.2">
      <c r="A18" s="128">
        <v>550100</v>
      </c>
      <c r="B18" s="128">
        <v>550101</v>
      </c>
      <c r="C18" s="129" t="s">
        <v>118</v>
      </c>
      <c r="D18" s="130" t="s">
        <v>119</v>
      </c>
      <c r="E18" s="129" t="s">
        <v>120</v>
      </c>
      <c r="F18" s="130" t="s">
        <v>102</v>
      </c>
      <c r="G18" s="128" t="s">
        <v>5</v>
      </c>
      <c r="H18" s="130" t="s">
        <v>40</v>
      </c>
      <c r="I18" s="128" t="s">
        <v>41</v>
      </c>
      <c r="J18" s="130" t="s">
        <v>40</v>
      </c>
      <c r="K18" s="128" t="s">
        <v>41</v>
      </c>
      <c r="L18" s="131">
        <v>44275</v>
      </c>
      <c r="M18" s="132">
        <v>44275</v>
      </c>
      <c r="N18" s="140"/>
      <c r="O18" s="138"/>
      <c r="P18" s="141"/>
      <c r="Q18" s="134">
        <v>1</v>
      </c>
      <c r="R18" s="135">
        <v>54.01</v>
      </c>
      <c r="S18" s="134"/>
      <c r="T18" s="135"/>
      <c r="U18" s="137">
        <f t="shared" ref="U18:V18" si="9">Q18+S18</f>
        <v>1</v>
      </c>
      <c r="V18" s="136">
        <f t="shared" si="9"/>
        <v>54.01</v>
      </c>
      <c r="W18" s="136">
        <f t="shared" si="2"/>
        <v>54.01</v>
      </c>
      <c r="X18" s="138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</row>
    <row r="19" spans="1:44" ht="12.75" customHeight="1" x14ac:dyDescent="0.2">
      <c r="A19" s="128">
        <v>550100</v>
      </c>
      <c r="B19" s="128">
        <v>550101</v>
      </c>
      <c r="C19" s="129" t="s">
        <v>118</v>
      </c>
      <c r="D19" s="130" t="s">
        <v>119</v>
      </c>
      <c r="E19" s="129" t="s">
        <v>120</v>
      </c>
      <c r="F19" s="130" t="s">
        <v>102</v>
      </c>
      <c r="G19" s="128" t="s">
        <v>5</v>
      </c>
      <c r="H19" s="130" t="s">
        <v>40</v>
      </c>
      <c r="I19" s="128" t="s">
        <v>41</v>
      </c>
      <c r="J19" s="130" t="s">
        <v>40</v>
      </c>
      <c r="K19" s="128" t="s">
        <v>57</v>
      </c>
      <c r="L19" s="131">
        <v>44276</v>
      </c>
      <c r="M19" s="132">
        <v>44276</v>
      </c>
      <c r="N19" s="142"/>
      <c r="O19" s="143"/>
      <c r="P19" s="144"/>
      <c r="Q19" s="134">
        <v>1</v>
      </c>
      <c r="R19" s="135">
        <v>54.01</v>
      </c>
      <c r="S19" s="143"/>
      <c r="T19" s="135"/>
      <c r="U19" s="137">
        <f t="shared" ref="U19:V19" si="10">Q19+S19</f>
        <v>1</v>
      </c>
      <c r="V19" s="136">
        <f t="shared" si="10"/>
        <v>54.01</v>
      </c>
      <c r="W19" s="136">
        <f t="shared" si="2"/>
        <v>54.01</v>
      </c>
      <c r="X19" s="138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</row>
    <row r="20" spans="1:44" ht="12.75" customHeight="1" x14ac:dyDescent="0.2">
      <c r="A20" s="128">
        <v>550100</v>
      </c>
      <c r="B20" s="128">
        <v>550101</v>
      </c>
      <c r="C20" s="129" t="s">
        <v>121</v>
      </c>
      <c r="D20" s="130" t="s">
        <v>122</v>
      </c>
      <c r="E20" s="129" t="s">
        <v>101</v>
      </c>
      <c r="F20" s="130" t="s">
        <v>102</v>
      </c>
      <c r="G20" s="128" t="s">
        <v>5</v>
      </c>
      <c r="H20" s="130" t="s">
        <v>40</v>
      </c>
      <c r="I20" s="128" t="s">
        <v>41</v>
      </c>
      <c r="J20" s="130" t="s">
        <v>40</v>
      </c>
      <c r="K20" s="128" t="s">
        <v>106</v>
      </c>
      <c r="L20" s="145">
        <v>44262</v>
      </c>
      <c r="M20" s="146">
        <v>44262</v>
      </c>
      <c r="N20" s="133"/>
      <c r="O20" s="128"/>
      <c r="P20" s="130"/>
      <c r="Q20" s="134">
        <v>1</v>
      </c>
      <c r="R20" s="135">
        <v>54.01</v>
      </c>
      <c r="S20" s="134"/>
      <c r="T20" s="135"/>
      <c r="U20" s="137">
        <f t="shared" ref="U20:V20" si="11">Q20+S20</f>
        <v>1</v>
      </c>
      <c r="V20" s="136">
        <f t="shared" si="11"/>
        <v>54.01</v>
      </c>
      <c r="W20" s="136">
        <f t="shared" si="2"/>
        <v>54.01</v>
      </c>
      <c r="X20" s="138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</row>
    <row r="21" spans="1:44" ht="12.75" customHeight="1" x14ac:dyDescent="0.2">
      <c r="A21" s="128">
        <v>550100</v>
      </c>
      <c r="B21" s="128">
        <v>550101</v>
      </c>
      <c r="C21" s="129" t="s">
        <v>121</v>
      </c>
      <c r="D21" s="130" t="s">
        <v>122</v>
      </c>
      <c r="E21" s="129" t="s">
        <v>123</v>
      </c>
      <c r="F21" s="130" t="s">
        <v>124</v>
      </c>
      <c r="G21" s="128" t="s">
        <v>5</v>
      </c>
      <c r="H21" s="130" t="s">
        <v>40</v>
      </c>
      <c r="I21" s="128" t="s">
        <v>41</v>
      </c>
      <c r="J21" s="130" t="s">
        <v>40</v>
      </c>
      <c r="K21" s="129" t="s">
        <v>125</v>
      </c>
      <c r="L21" s="145">
        <v>44244</v>
      </c>
      <c r="M21" s="146">
        <v>44244</v>
      </c>
      <c r="N21" s="133"/>
      <c r="O21" s="128"/>
      <c r="P21" s="130"/>
      <c r="Q21" s="134"/>
      <c r="R21" s="135"/>
      <c r="S21" s="134">
        <v>1</v>
      </c>
      <c r="T21" s="135">
        <v>17.52</v>
      </c>
      <c r="U21" s="137">
        <f t="shared" ref="U21:V21" si="12">Q21+S21</f>
        <v>1</v>
      </c>
      <c r="V21" s="136">
        <f t="shared" si="12"/>
        <v>17.52</v>
      </c>
      <c r="W21" s="136">
        <f t="shared" si="2"/>
        <v>17.52</v>
      </c>
      <c r="X21" s="138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</row>
    <row r="22" spans="1:44" ht="12.75" customHeight="1" x14ac:dyDescent="0.2">
      <c r="A22" s="128">
        <v>550100</v>
      </c>
      <c r="B22" s="128">
        <v>550101</v>
      </c>
      <c r="C22" s="129" t="s">
        <v>121</v>
      </c>
      <c r="D22" s="130" t="s">
        <v>122</v>
      </c>
      <c r="E22" s="129" t="s">
        <v>112</v>
      </c>
      <c r="F22" s="130" t="s">
        <v>102</v>
      </c>
      <c r="G22" s="128" t="s">
        <v>5</v>
      </c>
      <c r="H22" s="130" t="s">
        <v>40</v>
      </c>
      <c r="I22" s="128" t="s">
        <v>41</v>
      </c>
      <c r="J22" s="130" t="s">
        <v>40</v>
      </c>
      <c r="K22" s="128" t="s">
        <v>41</v>
      </c>
      <c r="L22" s="145">
        <v>44261</v>
      </c>
      <c r="M22" s="146">
        <v>44261</v>
      </c>
      <c r="N22" s="147"/>
      <c r="O22" s="134"/>
      <c r="P22" s="148"/>
      <c r="Q22" s="134">
        <v>1</v>
      </c>
      <c r="R22" s="135">
        <v>54.01</v>
      </c>
      <c r="S22" s="134"/>
      <c r="T22" s="135"/>
      <c r="U22" s="137">
        <f t="shared" ref="U22:V22" si="13">Q22+S22</f>
        <v>1</v>
      </c>
      <c r="V22" s="136">
        <f t="shared" si="13"/>
        <v>54.01</v>
      </c>
      <c r="W22" s="136">
        <f t="shared" si="2"/>
        <v>54.01</v>
      </c>
      <c r="X22" s="138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</row>
    <row r="23" spans="1:44" ht="12.75" customHeight="1" x14ac:dyDescent="0.2">
      <c r="A23" s="128">
        <v>550100</v>
      </c>
      <c r="B23" s="128">
        <v>550101</v>
      </c>
      <c r="C23" s="129" t="s">
        <v>121</v>
      </c>
      <c r="D23" s="130" t="s">
        <v>122</v>
      </c>
      <c r="E23" s="129" t="s">
        <v>112</v>
      </c>
      <c r="F23" s="130" t="s">
        <v>102</v>
      </c>
      <c r="G23" s="128" t="s">
        <v>5</v>
      </c>
      <c r="H23" s="130" t="s">
        <v>40</v>
      </c>
      <c r="I23" s="128" t="s">
        <v>41</v>
      </c>
      <c r="J23" s="130" t="s">
        <v>40</v>
      </c>
      <c r="K23" s="128" t="s">
        <v>67</v>
      </c>
      <c r="L23" s="145">
        <v>44268</v>
      </c>
      <c r="M23" s="146">
        <v>44268</v>
      </c>
      <c r="N23" s="147"/>
      <c r="O23" s="134"/>
      <c r="P23" s="148"/>
      <c r="Q23" s="134">
        <v>1</v>
      </c>
      <c r="R23" s="135">
        <v>54.01</v>
      </c>
      <c r="S23" s="134"/>
      <c r="T23" s="135"/>
      <c r="U23" s="137">
        <f t="shared" ref="U23:V23" si="14">Q23+S23</f>
        <v>1</v>
      </c>
      <c r="V23" s="136">
        <f t="shared" si="14"/>
        <v>54.01</v>
      </c>
      <c r="W23" s="136">
        <f t="shared" si="2"/>
        <v>54.01</v>
      </c>
      <c r="X23" s="138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</row>
    <row r="24" spans="1:44" ht="12.75" customHeight="1" x14ac:dyDescent="0.2">
      <c r="A24" s="128">
        <v>550100</v>
      </c>
      <c r="B24" s="128">
        <v>550101</v>
      </c>
      <c r="C24" s="129" t="s">
        <v>121</v>
      </c>
      <c r="D24" s="130" t="s">
        <v>122</v>
      </c>
      <c r="E24" s="129" t="s">
        <v>112</v>
      </c>
      <c r="F24" s="130" t="s">
        <v>102</v>
      </c>
      <c r="G24" s="128" t="s">
        <v>5</v>
      </c>
      <c r="H24" s="130" t="s">
        <v>40</v>
      </c>
      <c r="I24" s="128" t="s">
        <v>41</v>
      </c>
      <c r="J24" s="130" t="s">
        <v>40</v>
      </c>
      <c r="K24" s="128" t="s">
        <v>41</v>
      </c>
      <c r="L24" s="145">
        <v>44275</v>
      </c>
      <c r="M24" s="146">
        <v>44275</v>
      </c>
      <c r="N24" s="140"/>
      <c r="O24" s="138"/>
      <c r="P24" s="141"/>
      <c r="Q24" s="134">
        <v>1</v>
      </c>
      <c r="R24" s="135">
        <v>54.01</v>
      </c>
      <c r="S24" s="134"/>
      <c r="T24" s="135"/>
      <c r="U24" s="137">
        <f t="shared" ref="U24:V24" si="15">Q24+S24</f>
        <v>1</v>
      </c>
      <c r="V24" s="136">
        <f t="shared" si="15"/>
        <v>54.01</v>
      </c>
      <c r="W24" s="136">
        <f t="shared" si="2"/>
        <v>54.01</v>
      </c>
      <c r="X24" s="138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</row>
    <row r="25" spans="1:44" ht="12.75" customHeight="1" x14ac:dyDescent="0.2">
      <c r="A25" s="128">
        <v>550100</v>
      </c>
      <c r="B25" s="128">
        <v>550101</v>
      </c>
      <c r="C25" s="129" t="s">
        <v>126</v>
      </c>
      <c r="D25" s="130" t="s">
        <v>100</v>
      </c>
      <c r="E25" s="129" t="s">
        <v>112</v>
      </c>
      <c r="F25" s="130" t="s">
        <v>102</v>
      </c>
      <c r="G25" s="128" t="s">
        <v>5</v>
      </c>
      <c r="H25" s="130" t="s">
        <v>40</v>
      </c>
      <c r="I25" s="128" t="s">
        <v>41</v>
      </c>
      <c r="J25" s="130" t="s">
        <v>40</v>
      </c>
      <c r="K25" s="128" t="s">
        <v>67</v>
      </c>
      <c r="L25" s="145">
        <v>44268</v>
      </c>
      <c r="M25" s="146">
        <v>44268</v>
      </c>
      <c r="N25" s="147"/>
      <c r="O25" s="134"/>
      <c r="P25" s="148"/>
      <c r="Q25" s="134">
        <v>1</v>
      </c>
      <c r="R25" s="135">
        <v>54.01</v>
      </c>
      <c r="S25" s="134"/>
      <c r="T25" s="135"/>
      <c r="U25" s="137">
        <f t="shared" ref="U25:V25" si="16">Q25+S25</f>
        <v>1</v>
      </c>
      <c r="V25" s="136">
        <f t="shared" si="16"/>
        <v>54.01</v>
      </c>
      <c r="W25" s="136">
        <f t="shared" si="2"/>
        <v>54.01</v>
      </c>
      <c r="X25" s="138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</row>
    <row r="26" spans="1:44" ht="12.75" customHeight="1" x14ac:dyDescent="0.2">
      <c r="A26" s="128">
        <v>550100</v>
      </c>
      <c r="B26" s="128">
        <v>550101</v>
      </c>
      <c r="C26" s="129" t="s">
        <v>126</v>
      </c>
      <c r="D26" s="130" t="s">
        <v>100</v>
      </c>
      <c r="E26" s="129" t="s">
        <v>112</v>
      </c>
      <c r="F26" s="130" t="s">
        <v>102</v>
      </c>
      <c r="G26" s="128" t="s">
        <v>5</v>
      </c>
      <c r="H26" s="130" t="s">
        <v>40</v>
      </c>
      <c r="I26" s="128" t="s">
        <v>41</v>
      </c>
      <c r="J26" s="130" t="s">
        <v>40</v>
      </c>
      <c r="K26" s="128" t="s">
        <v>41</v>
      </c>
      <c r="L26" s="145">
        <v>44275</v>
      </c>
      <c r="M26" s="146">
        <v>44275</v>
      </c>
      <c r="N26" s="140"/>
      <c r="O26" s="138"/>
      <c r="P26" s="141"/>
      <c r="Q26" s="134">
        <v>1</v>
      </c>
      <c r="R26" s="135">
        <v>54.01</v>
      </c>
      <c r="S26" s="134"/>
      <c r="T26" s="135"/>
      <c r="U26" s="137">
        <f t="shared" ref="U26:V26" si="17">Q26+S26</f>
        <v>1</v>
      </c>
      <c r="V26" s="136">
        <f t="shared" si="17"/>
        <v>54.01</v>
      </c>
      <c r="W26" s="136">
        <f t="shared" si="2"/>
        <v>54.01</v>
      </c>
      <c r="X26" s="138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</row>
    <row r="27" spans="1:44" ht="12.75" customHeight="1" x14ac:dyDescent="0.2">
      <c r="A27" s="128">
        <v>550100</v>
      </c>
      <c r="B27" s="128">
        <v>550101</v>
      </c>
      <c r="C27" s="129" t="s">
        <v>126</v>
      </c>
      <c r="D27" s="130" t="s">
        <v>100</v>
      </c>
      <c r="E27" s="129" t="s">
        <v>112</v>
      </c>
      <c r="F27" s="130" t="s">
        <v>102</v>
      </c>
      <c r="G27" s="128" t="s">
        <v>5</v>
      </c>
      <c r="H27" s="130" t="s">
        <v>40</v>
      </c>
      <c r="I27" s="128" t="s">
        <v>41</v>
      </c>
      <c r="J27" s="130" t="s">
        <v>40</v>
      </c>
      <c r="K27" s="128" t="s">
        <v>57</v>
      </c>
      <c r="L27" s="145">
        <v>44276</v>
      </c>
      <c r="M27" s="146">
        <v>44276</v>
      </c>
      <c r="N27" s="140"/>
      <c r="O27" s="138"/>
      <c r="P27" s="141"/>
      <c r="Q27" s="134">
        <v>1</v>
      </c>
      <c r="R27" s="135">
        <v>54.01</v>
      </c>
      <c r="S27" s="134"/>
      <c r="T27" s="135"/>
      <c r="U27" s="137">
        <f t="shared" ref="U27:V27" si="18">Q27+S27</f>
        <v>1</v>
      </c>
      <c r="V27" s="136">
        <f t="shared" si="18"/>
        <v>54.01</v>
      </c>
      <c r="W27" s="136">
        <f t="shared" si="2"/>
        <v>54.01</v>
      </c>
      <c r="X27" s="138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</row>
    <row r="28" spans="1:44" ht="12.75" customHeight="1" x14ac:dyDescent="0.2">
      <c r="A28" s="128">
        <v>550100</v>
      </c>
      <c r="B28" s="128">
        <v>550101</v>
      </c>
      <c r="C28" s="129" t="s">
        <v>127</v>
      </c>
      <c r="D28" s="130" t="s">
        <v>128</v>
      </c>
      <c r="E28" s="129" t="s">
        <v>129</v>
      </c>
      <c r="F28" s="130" t="s">
        <v>102</v>
      </c>
      <c r="G28" s="128" t="s">
        <v>5</v>
      </c>
      <c r="H28" s="130" t="s">
        <v>40</v>
      </c>
      <c r="I28" s="128" t="s">
        <v>41</v>
      </c>
      <c r="J28" s="130" t="s">
        <v>40</v>
      </c>
      <c r="K28" s="128" t="s">
        <v>41</v>
      </c>
      <c r="L28" s="145">
        <v>44261</v>
      </c>
      <c r="M28" s="146">
        <v>44261</v>
      </c>
      <c r="N28" s="133"/>
      <c r="O28" s="128"/>
      <c r="P28" s="130"/>
      <c r="Q28" s="134">
        <v>1</v>
      </c>
      <c r="R28" s="135">
        <v>54.01</v>
      </c>
      <c r="S28" s="134"/>
      <c r="T28" s="135"/>
      <c r="U28" s="137">
        <f t="shared" ref="U28:V28" si="19">Q28+S28</f>
        <v>1</v>
      </c>
      <c r="V28" s="136">
        <f t="shared" si="19"/>
        <v>54.01</v>
      </c>
      <c r="W28" s="136">
        <f t="shared" si="2"/>
        <v>54.01</v>
      </c>
      <c r="X28" s="138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</row>
    <row r="29" spans="1:44" ht="12.75" customHeight="1" x14ac:dyDescent="0.2">
      <c r="A29" s="128">
        <v>550100</v>
      </c>
      <c r="B29" s="128">
        <v>550101</v>
      </c>
      <c r="C29" s="129" t="s">
        <v>127</v>
      </c>
      <c r="D29" s="130" t="s">
        <v>128</v>
      </c>
      <c r="E29" s="129" t="s">
        <v>129</v>
      </c>
      <c r="F29" s="130" t="s">
        <v>102</v>
      </c>
      <c r="G29" s="128" t="s">
        <v>5</v>
      </c>
      <c r="H29" s="130" t="s">
        <v>40</v>
      </c>
      <c r="I29" s="128" t="s">
        <v>41</v>
      </c>
      <c r="J29" s="130" t="s">
        <v>40</v>
      </c>
      <c r="K29" s="128" t="s">
        <v>106</v>
      </c>
      <c r="L29" s="145">
        <v>44262</v>
      </c>
      <c r="M29" s="146">
        <v>44262</v>
      </c>
      <c r="N29" s="133"/>
      <c r="O29" s="128"/>
      <c r="P29" s="130"/>
      <c r="Q29" s="134">
        <v>1</v>
      </c>
      <c r="R29" s="135">
        <v>54.01</v>
      </c>
      <c r="S29" s="134"/>
      <c r="T29" s="135"/>
      <c r="U29" s="137">
        <f t="shared" ref="U29:V29" si="20">Q29+S29</f>
        <v>1</v>
      </c>
      <c r="V29" s="136">
        <f t="shared" si="20"/>
        <v>54.01</v>
      </c>
      <c r="W29" s="136">
        <f t="shared" si="2"/>
        <v>54.01</v>
      </c>
      <c r="X29" s="138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</row>
    <row r="30" spans="1:44" ht="12.75" customHeight="1" x14ac:dyDescent="0.2">
      <c r="A30" s="128">
        <v>550100</v>
      </c>
      <c r="B30" s="128">
        <v>550101</v>
      </c>
      <c r="C30" s="129" t="s">
        <v>127</v>
      </c>
      <c r="D30" s="130" t="s">
        <v>128</v>
      </c>
      <c r="E30" s="129" t="s">
        <v>129</v>
      </c>
      <c r="F30" s="130" t="s">
        <v>102</v>
      </c>
      <c r="G30" s="128" t="s">
        <v>5</v>
      </c>
      <c r="H30" s="130" t="s">
        <v>40</v>
      </c>
      <c r="I30" s="128" t="s">
        <v>41</v>
      </c>
      <c r="J30" s="130" t="s">
        <v>40</v>
      </c>
      <c r="K30" s="128" t="s">
        <v>44</v>
      </c>
      <c r="L30" s="145">
        <v>44269</v>
      </c>
      <c r="M30" s="146">
        <v>44269</v>
      </c>
      <c r="N30" s="147"/>
      <c r="O30" s="134"/>
      <c r="P30" s="148"/>
      <c r="Q30" s="134">
        <v>1</v>
      </c>
      <c r="R30" s="135">
        <v>54.01</v>
      </c>
      <c r="S30" s="134"/>
      <c r="T30" s="135"/>
      <c r="U30" s="137">
        <f t="shared" ref="U30:V30" si="21">Q30+S30</f>
        <v>1</v>
      </c>
      <c r="V30" s="136">
        <f t="shared" si="21"/>
        <v>54.01</v>
      </c>
      <c r="W30" s="136">
        <f t="shared" si="2"/>
        <v>54.01</v>
      </c>
      <c r="X30" s="138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</row>
    <row r="31" spans="1:44" ht="12.75" customHeight="1" x14ac:dyDescent="0.2">
      <c r="A31" s="128">
        <v>550100</v>
      </c>
      <c r="B31" s="128">
        <v>550101</v>
      </c>
      <c r="C31" s="129" t="s">
        <v>127</v>
      </c>
      <c r="D31" s="130" t="s">
        <v>128</v>
      </c>
      <c r="E31" s="129" t="s">
        <v>129</v>
      </c>
      <c r="F31" s="130" t="s">
        <v>102</v>
      </c>
      <c r="G31" s="128" t="s">
        <v>5</v>
      </c>
      <c r="H31" s="130" t="s">
        <v>40</v>
      </c>
      <c r="I31" s="128" t="s">
        <v>41</v>
      </c>
      <c r="J31" s="130" t="s">
        <v>40</v>
      </c>
      <c r="K31" s="128" t="s">
        <v>67</v>
      </c>
      <c r="L31" s="145">
        <v>44268</v>
      </c>
      <c r="M31" s="146">
        <v>44268</v>
      </c>
      <c r="N31" s="147"/>
      <c r="O31" s="134"/>
      <c r="P31" s="148"/>
      <c r="Q31" s="134">
        <v>1</v>
      </c>
      <c r="R31" s="135">
        <v>54.01</v>
      </c>
      <c r="S31" s="134"/>
      <c r="T31" s="135"/>
      <c r="U31" s="137">
        <f t="shared" ref="U31:V31" si="22">Q31+S31</f>
        <v>1</v>
      </c>
      <c r="V31" s="136">
        <f t="shared" si="22"/>
        <v>54.01</v>
      </c>
      <c r="W31" s="136">
        <f t="shared" si="2"/>
        <v>54.01</v>
      </c>
      <c r="X31" s="138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</row>
    <row r="32" spans="1:44" ht="12.75" customHeight="1" x14ac:dyDescent="0.2">
      <c r="A32" s="128">
        <v>550100</v>
      </c>
      <c r="B32" s="128">
        <v>550101</v>
      </c>
      <c r="C32" s="129" t="s">
        <v>127</v>
      </c>
      <c r="D32" s="130" t="s">
        <v>128</v>
      </c>
      <c r="E32" s="129" t="s">
        <v>129</v>
      </c>
      <c r="F32" s="130" t="s">
        <v>102</v>
      </c>
      <c r="G32" s="128" t="s">
        <v>5</v>
      </c>
      <c r="H32" s="130" t="s">
        <v>40</v>
      </c>
      <c r="I32" s="128" t="s">
        <v>41</v>
      </c>
      <c r="J32" s="130" t="s">
        <v>40</v>
      </c>
      <c r="K32" s="128" t="s">
        <v>41</v>
      </c>
      <c r="L32" s="145">
        <v>44275</v>
      </c>
      <c r="M32" s="146">
        <v>44275</v>
      </c>
      <c r="N32" s="140"/>
      <c r="O32" s="138"/>
      <c r="P32" s="141"/>
      <c r="Q32" s="134">
        <v>1</v>
      </c>
      <c r="R32" s="135">
        <v>54.01</v>
      </c>
      <c r="S32" s="134"/>
      <c r="T32" s="135"/>
      <c r="U32" s="137">
        <f t="shared" ref="U32:V32" si="23">Q32+S32</f>
        <v>1</v>
      </c>
      <c r="V32" s="136">
        <f t="shared" si="23"/>
        <v>54.01</v>
      </c>
      <c r="W32" s="136">
        <f t="shared" si="2"/>
        <v>54.01</v>
      </c>
      <c r="X32" s="138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</row>
    <row r="33" spans="1:44" ht="12.75" customHeight="1" x14ac:dyDescent="0.2">
      <c r="A33" s="128">
        <v>550100</v>
      </c>
      <c r="B33" s="128">
        <v>550101</v>
      </c>
      <c r="C33" s="129" t="s">
        <v>127</v>
      </c>
      <c r="D33" s="130" t="s">
        <v>128</v>
      </c>
      <c r="E33" s="129" t="s">
        <v>129</v>
      </c>
      <c r="F33" s="130" t="s">
        <v>102</v>
      </c>
      <c r="G33" s="128" t="s">
        <v>5</v>
      </c>
      <c r="H33" s="130" t="s">
        <v>40</v>
      </c>
      <c r="I33" s="128" t="s">
        <v>41</v>
      </c>
      <c r="J33" s="130" t="s">
        <v>40</v>
      </c>
      <c r="K33" s="128" t="s">
        <v>57</v>
      </c>
      <c r="L33" s="145">
        <v>44276</v>
      </c>
      <c r="M33" s="146">
        <v>44276</v>
      </c>
      <c r="N33" s="149"/>
      <c r="O33" s="150"/>
      <c r="P33" s="151"/>
      <c r="Q33" s="134">
        <v>1</v>
      </c>
      <c r="R33" s="135">
        <v>54.01</v>
      </c>
      <c r="S33" s="134"/>
      <c r="T33" s="135"/>
      <c r="U33" s="137">
        <f t="shared" ref="U33:V33" si="24">Q33+S33</f>
        <v>1</v>
      </c>
      <c r="V33" s="136">
        <f t="shared" si="24"/>
        <v>54.01</v>
      </c>
      <c r="W33" s="136">
        <f t="shared" si="2"/>
        <v>54.01</v>
      </c>
      <c r="X33" s="138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</row>
    <row r="34" spans="1:44" ht="12.75" customHeight="1" x14ac:dyDescent="0.2">
      <c r="A34" s="128">
        <v>550100</v>
      </c>
      <c r="B34" s="128">
        <v>550101</v>
      </c>
      <c r="C34" s="129" t="s">
        <v>130</v>
      </c>
      <c r="D34" s="130" t="s">
        <v>131</v>
      </c>
      <c r="E34" s="129" t="s">
        <v>132</v>
      </c>
      <c r="F34" s="130" t="s">
        <v>102</v>
      </c>
      <c r="G34" s="128" t="s">
        <v>5</v>
      </c>
      <c r="H34" s="130" t="s">
        <v>40</v>
      </c>
      <c r="I34" s="128" t="s">
        <v>41</v>
      </c>
      <c r="J34" s="130" t="s">
        <v>40</v>
      </c>
      <c r="K34" s="128" t="s">
        <v>106</v>
      </c>
      <c r="L34" s="145">
        <v>44262</v>
      </c>
      <c r="M34" s="146">
        <v>44262</v>
      </c>
      <c r="N34" s="133"/>
      <c r="O34" s="128"/>
      <c r="P34" s="130"/>
      <c r="Q34" s="134">
        <v>1</v>
      </c>
      <c r="R34" s="135">
        <v>54.01</v>
      </c>
      <c r="S34" s="134"/>
      <c r="T34" s="135"/>
      <c r="U34" s="137">
        <f t="shared" ref="U34:V34" si="25">Q34+S34</f>
        <v>1</v>
      </c>
      <c r="V34" s="136">
        <f t="shared" si="25"/>
        <v>54.01</v>
      </c>
      <c r="W34" s="136">
        <f t="shared" si="2"/>
        <v>54.01</v>
      </c>
      <c r="X34" s="138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</row>
    <row r="35" spans="1:44" ht="12.75" customHeight="1" x14ac:dyDescent="0.2">
      <c r="A35" s="128">
        <v>550100</v>
      </c>
      <c r="B35" s="128">
        <v>550101</v>
      </c>
      <c r="C35" s="129" t="s">
        <v>130</v>
      </c>
      <c r="D35" s="130" t="s">
        <v>131</v>
      </c>
      <c r="E35" s="129" t="s">
        <v>132</v>
      </c>
      <c r="F35" s="130" t="s">
        <v>102</v>
      </c>
      <c r="G35" s="128" t="s">
        <v>5</v>
      </c>
      <c r="H35" s="130" t="s">
        <v>40</v>
      </c>
      <c r="I35" s="128" t="s">
        <v>41</v>
      </c>
      <c r="J35" s="130" t="s">
        <v>40</v>
      </c>
      <c r="K35" s="128" t="s">
        <v>41</v>
      </c>
      <c r="L35" s="145">
        <v>44261</v>
      </c>
      <c r="M35" s="146">
        <v>44261</v>
      </c>
      <c r="N35" s="152"/>
      <c r="O35" s="153"/>
      <c r="P35" s="154"/>
      <c r="Q35" s="134">
        <v>1</v>
      </c>
      <c r="R35" s="135">
        <v>54.01</v>
      </c>
      <c r="S35" s="134"/>
      <c r="T35" s="135"/>
      <c r="U35" s="137">
        <f t="shared" ref="U35:V35" si="26">Q35+S35</f>
        <v>1</v>
      </c>
      <c r="V35" s="136">
        <f t="shared" si="26"/>
        <v>54.01</v>
      </c>
      <c r="W35" s="136">
        <f t="shared" si="2"/>
        <v>54.01</v>
      </c>
      <c r="X35" s="138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</row>
    <row r="36" spans="1:44" ht="12.75" customHeight="1" x14ac:dyDescent="0.2">
      <c r="A36" s="128">
        <v>550100</v>
      </c>
      <c r="B36" s="128">
        <v>550101</v>
      </c>
      <c r="C36" s="129" t="s">
        <v>133</v>
      </c>
      <c r="D36" s="130" t="s">
        <v>134</v>
      </c>
      <c r="E36" s="129" t="s">
        <v>135</v>
      </c>
      <c r="F36" s="130" t="s">
        <v>102</v>
      </c>
      <c r="G36" s="128" t="s">
        <v>5</v>
      </c>
      <c r="H36" s="130" t="s">
        <v>40</v>
      </c>
      <c r="I36" s="128" t="s">
        <v>41</v>
      </c>
      <c r="J36" s="130" t="s">
        <v>40</v>
      </c>
      <c r="K36" s="128" t="s">
        <v>106</v>
      </c>
      <c r="L36" s="145">
        <v>44262</v>
      </c>
      <c r="M36" s="146">
        <v>44262</v>
      </c>
      <c r="N36" s="133"/>
      <c r="O36" s="128"/>
      <c r="P36" s="130"/>
      <c r="Q36" s="134">
        <v>1</v>
      </c>
      <c r="R36" s="135">
        <v>54.01</v>
      </c>
      <c r="S36" s="134"/>
      <c r="T36" s="135"/>
      <c r="U36" s="137">
        <f t="shared" ref="U36:V36" si="27">Q36+S36</f>
        <v>1</v>
      </c>
      <c r="V36" s="136">
        <f t="shared" si="27"/>
        <v>54.01</v>
      </c>
      <c r="W36" s="136">
        <f t="shared" si="2"/>
        <v>54.01</v>
      </c>
      <c r="X36" s="138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</row>
    <row r="37" spans="1:44" ht="12.75" customHeight="1" x14ac:dyDescent="0.2">
      <c r="A37" s="128">
        <v>550100</v>
      </c>
      <c r="B37" s="128">
        <v>550101</v>
      </c>
      <c r="C37" s="129" t="s">
        <v>133</v>
      </c>
      <c r="D37" s="130" t="s">
        <v>134</v>
      </c>
      <c r="E37" s="129" t="s">
        <v>135</v>
      </c>
      <c r="F37" s="130" t="s">
        <v>102</v>
      </c>
      <c r="G37" s="128" t="s">
        <v>5</v>
      </c>
      <c r="H37" s="130" t="s">
        <v>40</v>
      </c>
      <c r="I37" s="128" t="s">
        <v>41</v>
      </c>
      <c r="J37" s="130" t="s">
        <v>40</v>
      </c>
      <c r="K37" s="128" t="s">
        <v>41</v>
      </c>
      <c r="L37" s="145">
        <v>44261</v>
      </c>
      <c r="M37" s="146">
        <v>44261</v>
      </c>
      <c r="N37" s="133"/>
      <c r="O37" s="128"/>
      <c r="P37" s="130"/>
      <c r="Q37" s="134">
        <v>1</v>
      </c>
      <c r="R37" s="135">
        <v>54.01</v>
      </c>
      <c r="S37" s="134"/>
      <c r="T37" s="135"/>
      <c r="U37" s="137">
        <f t="shared" ref="U37:V37" si="28">Q37+S37</f>
        <v>1</v>
      </c>
      <c r="V37" s="136">
        <f t="shared" si="28"/>
        <v>54.01</v>
      </c>
      <c r="W37" s="136">
        <f t="shared" si="2"/>
        <v>54.01</v>
      </c>
      <c r="X37" s="138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</row>
    <row r="38" spans="1:44" ht="12.75" customHeight="1" x14ac:dyDescent="0.2">
      <c r="A38" s="128">
        <v>550100</v>
      </c>
      <c r="B38" s="128">
        <v>550101</v>
      </c>
      <c r="C38" s="129" t="s">
        <v>133</v>
      </c>
      <c r="D38" s="130" t="s">
        <v>134</v>
      </c>
      <c r="E38" s="129" t="s">
        <v>135</v>
      </c>
      <c r="F38" s="130" t="s">
        <v>102</v>
      </c>
      <c r="G38" s="128" t="s">
        <v>5</v>
      </c>
      <c r="H38" s="130" t="s">
        <v>40</v>
      </c>
      <c r="I38" s="128" t="s">
        <v>41</v>
      </c>
      <c r="J38" s="130" t="s">
        <v>40</v>
      </c>
      <c r="K38" s="128" t="s">
        <v>67</v>
      </c>
      <c r="L38" s="145">
        <v>44268</v>
      </c>
      <c r="M38" s="146">
        <v>44268</v>
      </c>
      <c r="N38" s="147"/>
      <c r="O38" s="134"/>
      <c r="P38" s="148"/>
      <c r="Q38" s="134">
        <v>1</v>
      </c>
      <c r="R38" s="135">
        <v>54.01</v>
      </c>
      <c r="S38" s="134"/>
      <c r="T38" s="135"/>
      <c r="U38" s="137">
        <f t="shared" ref="U38:V38" si="29">Q38+S38</f>
        <v>1</v>
      </c>
      <c r="V38" s="136">
        <f t="shared" si="29"/>
        <v>54.01</v>
      </c>
      <c r="W38" s="136">
        <f t="shared" si="2"/>
        <v>54.01</v>
      </c>
      <c r="X38" s="138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</row>
    <row r="39" spans="1:44" ht="12.75" customHeight="1" x14ac:dyDescent="0.2">
      <c r="A39" s="128">
        <v>550100</v>
      </c>
      <c r="B39" s="128">
        <v>550101</v>
      </c>
      <c r="C39" s="129" t="s">
        <v>133</v>
      </c>
      <c r="D39" s="130" t="s">
        <v>134</v>
      </c>
      <c r="E39" s="129" t="s">
        <v>135</v>
      </c>
      <c r="F39" s="130" t="s">
        <v>102</v>
      </c>
      <c r="G39" s="128" t="s">
        <v>5</v>
      </c>
      <c r="H39" s="130" t="s">
        <v>40</v>
      </c>
      <c r="I39" s="128" t="s">
        <v>41</v>
      </c>
      <c r="J39" s="130" t="s">
        <v>40</v>
      </c>
      <c r="K39" s="128" t="s">
        <v>44</v>
      </c>
      <c r="L39" s="145">
        <v>44269</v>
      </c>
      <c r="M39" s="146">
        <v>44269</v>
      </c>
      <c r="N39" s="147"/>
      <c r="O39" s="134"/>
      <c r="P39" s="148"/>
      <c r="Q39" s="134">
        <v>1</v>
      </c>
      <c r="R39" s="135">
        <v>54.01</v>
      </c>
      <c r="S39" s="134"/>
      <c r="T39" s="135"/>
      <c r="U39" s="137">
        <f t="shared" ref="U39:V39" si="30">Q39+S39</f>
        <v>1</v>
      </c>
      <c r="V39" s="136">
        <f t="shared" si="30"/>
        <v>54.01</v>
      </c>
      <c r="W39" s="136">
        <f t="shared" si="2"/>
        <v>54.01</v>
      </c>
      <c r="X39" s="138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</row>
    <row r="40" spans="1:44" ht="12.75" customHeight="1" x14ac:dyDescent="0.2">
      <c r="A40" s="128">
        <v>550100</v>
      </c>
      <c r="B40" s="128">
        <v>550101</v>
      </c>
      <c r="C40" s="129" t="s">
        <v>133</v>
      </c>
      <c r="D40" s="130" t="s">
        <v>134</v>
      </c>
      <c r="E40" s="129" t="s">
        <v>135</v>
      </c>
      <c r="F40" s="130" t="s">
        <v>102</v>
      </c>
      <c r="G40" s="128" t="s">
        <v>5</v>
      </c>
      <c r="H40" s="130" t="s">
        <v>40</v>
      </c>
      <c r="I40" s="128" t="s">
        <v>41</v>
      </c>
      <c r="J40" s="130" t="s">
        <v>40</v>
      </c>
      <c r="K40" s="128" t="s">
        <v>41</v>
      </c>
      <c r="L40" s="145">
        <v>44275</v>
      </c>
      <c r="M40" s="146">
        <v>44275</v>
      </c>
      <c r="N40" s="140"/>
      <c r="O40" s="138"/>
      <c r="P40" s="141"/>
      <c r="Q40" s="134">
        <v>1</v>
      </c>
      <c r="R40" s="135">
        <v>54.01</v>
      </c>
      <c r="S40" s="134"/>
      <c r="T40" s="135"/>
      <c r="U40" s="137">
        <f t="shared" ref="U40:V40" si="31">Q40+S40</f>
        <v>1</v>
      </c>
      <c r="V40" s="136">
        <f t="shared" si="31"/>
        <v>54.01</v>
      </c>
      <c r="W40" s="136">
        <f t="shared" si="2"/>
        <v>54.01</v>
      </c>
      <c r="X40" s="138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</row>
    <row r="41" spans="1:44" ht="12.75" customHeight="1" x14ac:dyDescent="0.2">
      <c r="A41" s="128">
        <v>550100</v>
      </c>
      <c r="B41" s="128">
        <v>550101</v>
      </c>
      <c r="C41" s="129" t="s">
        <v>133</v>
      </c>
      <c r="D41" s="130" t="s">
        <v>134</v>
      </c>
      <c r="E41" s="129" t="s">
        <v>135</v>
      </c>
      <c r="F41" s="130" t="s">
        <v>102</v>
      </c>
      <c r="G41" s="128" t="s">
        <v>5</v>
      </c>
      <c r="H41" s="130" t="s">
        <v>40</v>
      </c>
      <c r="I41" s="128" t="s">
        <v>41</v>
      </c>
      <c r="J41" s="130" t="s">
        <v>40</v>
      </c>
      <c r="K41" s="128" t="s">
        <v>57</v>
      </c>
      <c r="L41" s="145">
        <v>44276</v>
      </c>
      <c r="M41" s="146">
        <v>44276</v>
      </c>
      <c r="N41" s="149"/>
      <c r="O41" s="150"/>
      <c r="P41" s="151"/>
      <c r="Q41" s="134">
        <v>1</v>
      </c>
      <c r="R41" s="135">
        <v>54.01</v>
      </c>
      <c r="S41" s="134"/>
      <c r="T41" s="135"/>
      <c r="U41" s="137">
        <f t="shared" ref="U41:V41" si="32">Q41+S41</f>
        <v>1</v>
      </c>
      <c r="V41" s="136">
        <f t="shared" si="32"/>
        <v>54.01</v>
      </c>
      <c r="W41" s="136">
        <f t="shared" si="2"/>
        <v>54.01</v>
      </c>
      <c r="X41" s="138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</row>
    <row r="42" spans="1:44" ht="12.75" customHeight="1" x14ac:dyDescent="0.2">
      <c r="A42" s="128">
        <v>550100</v>
      </c>
      <c r="B42" s="128">
        <v>550101</v>
      </c>
      <c r="C42" s="129" t="s">
        <v>136</v>
      </c>
      <c r="D42" s="130" t="s">
        <v>79</v>
      </c>
      <c r="E42" s="129" t="s">
        <v>137</v>
      </c>
      <c r="F42" s="130" t="s">
        <v>124</v>
      </c>
      <c r="G42" s="128" t="s">
        <v>5</v>
      </c>
      <c r="H42" s="130" t="s">
        <v>40</v>
      </c>
      <c r="I42" s="128" t="s">
        <v>41</v>
      </c>
      <c r="J42" s="130" t="s">
        <v>40</v>
      </c>
      <c r="K42" s="129" t="s">
        <v>138</v>
      </c>
      <c r="L42" s="145">
        <v>44249</v>
      </c>
      <c r="M42" s="146">
        <v>44249</v>
      </c>
      <c r="N42" s="133"/>
      <c r="O42" s="128"/>
      <c r="P42" s="130"/>
      <c r="Q42" s="134"/>
      <c r="R42" s="135"/>
      <c r="S42" s="134">
        <v>1</v>
      </c>
      <c r="T42" s="135">
        <v>17.52</v>
      </c>
      <c r="U42" s="137">
        <f t="shared" ref="U42:V42" si="33">Q42+S42</f>
        <v>1</v>
      </c>
      <c r="V42" s="136">
        <f t="shared" si="33"/>
        <v>17.52</v>
      </c>
      <c r="W42" s="136">
        <f t="shared" si="2"/>
        <v>17.52</v>
      </c>
      <c r="X42" s="138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</row>
    <row r="43" spans="1:44" ht="12.75" customHeight="1" x14ac:dyDescent="0.2">
      <c r="A43" s="128">
        <v>550100</v>
      </c>
      <c r="B43" s="128">
        <v>550101</v>
      </c>
      <c r="C43" s="129" t="s">
        <v>136</v>
      </c>
      <c r="D43" s="130" t="s">
        <v>79</v>
      </c>
      <c r="E43" s="129" t="s">
        <v>137</v>
      </c>
      <c r="F43" s="130" t="s">
        <v>102</v>
      </c>
      <c r="G43" s="128" t="s">
        <v>5</v>
      </c>
      <c r="H43" s="130" t="s">
        <v>40</v>
      </c>
      <c r="I43" s="128" t="s">
        <v>41</v>
      </c>
      <c r="J43" s="130" t="s">
        <v>40</v>
      </c>
      <c r="K43" s="128" t="s">
        <v>41</v>
      </c>
      <c r="L43" s="145">
        <v>44261</v>
      </c>
      <c r="M43" s="146">
        <v>44261</v>
      </c>
      <c r="N43" s="133"/>
      <c r="O43" s="128"/>
      <c r="P43" s="130"/>
      <c r="Q43" s="134">
        <v>1</v>
      </c>
      <c r="R43" s="135">
        <v>54.01</v>
      </c>
      <c r="S43" s="134"/>
      <c r="T43" s="135"/>
      <c r="U43" s="137">
        <f t="shared" ref="U43:V43" si="34">Q43+S43</f>
        <v>1</v>
      </c>
      <c r="V43" s="136">
        <f t="shared" si="34"/>
        <v>54.01</v>
      </c>
      <c r="W43" s="136">
        <f t="shared" si="2"/>
        <v>54.01</v>
      </c>
      <c r="X43" s="138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</row>
    <row r="44" spans="1:44" ht="12.75" customHeight="1" x14ac:dyDescent="0.2">
      <c r="A44" s="128">
        <v>550100</v>
      </c>
      <c r="B44" s="128">
        <v>550101</v>
      </c>
      <c r="C44" s="129" t="s">
        <v>136</v>
      </c>
      <c r="D44" s="130" t="s">
        <v>79</v>
      </c>
      <c r="E44" s="129" t="s">
        <v>137</v>
      </c>
      <c r="F44" s="130" t="s">
        <v>124</v>
      </c>
      <c r="G44" s="128" t="s">
        <v>5</v>
      </c>
      <c r="H44" s="130" t="s">
        <v>40</v>
      </c>
      <c r="I44" s="128" t="s">
        <v>41</v>
      </c>
      <c r="J44" s="130" t="s">
        <v>40</v>
      </c>
      <c r="K44" s="129" t="s">
        <v>125</v>
      </c>
      <c r="L44" s="145">
        <v>44244</v>
      </c>
      <c r="M44" s="146">
        <v>44244</v>
      </c>
      <c r="N44" s="133"/>
      <c r="O44" s="128"/>
      <c r="P44" s="130"/>
      <c r="Q44" s="134"/>
      <c r="R44" s="135"/>
      <c r="S44" s="134">
        <v>1</v>
      </c>
      <c r="T44" s="135">
        <v>17.52</v>
      </c>
      <c r="U44" s="137">
        <f t="shared" ref="U44:V44" si="35">Q44+S44</f>
        <v>1</v>
      </c>
      <c r="V44" s="136">
        <f t="shared" si="35"/>
        <v>17.52</v>
      </c>
      <c r="W44" s="136">
        <f t="shared" si="2"/>
        <v>17.52</v>
      </c>
      <c r="X44" s="138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</row>
    <row r="45" spans="1:44" ht="12.75" customHeight="1" x14ac:dyDescent="0.2">
      <c r="A45" s="128">
        <v>550100</v>
      </c>
      <c r="B45" s="128">
        <v>550101</v>
      </c>
      <c r="C45" s="129" t="s">
        <v>136</v>
      </c>
      <c r="D45" s="130" t="s">
        <v>79</v>
      </c>
      <c r="E45" s="129" t="s">
        <v>137</v>
      </c>
      <c r="F45" s="130" t="s">
        <v>102</v>
      </c>
      <c r="G45" s="128" t="s">
        <v>5</v>
      </c>
      <c r="H45" s="130" t="s">
        <v>40</v>
      </c>
      <c r="I45" s="128" t="s">
        <v>41</v>
      </c>
      <c r="J45" s="130" t="s">
        <v>40</v>
      </c>
      <c r="K45" s="128" t="s">
        <v>44</v>
      </c>
      <c r="L45" s="145">
        <v>44269</v>
      </c>
      <c r="M45" s="146">
        <v>44269</v>
      </c>
      <c r="N45" s="133"/>
      <c r="O45" s="128"/>
      <c r="P45" s="130"/>
      <c r="Q45" s="134">
        <v>1</v>
      </c>
      <c r="R45" s="135">
        <v>54.01</v>
      </c>
      <c r="S45" s="134"/>
      <c r="T45" s="135"/>
      <c r="U45" s="137">
        <f t="shared" ref="U45:V45" si="36">Q45+S45</f>
        <v>1</v>
      </c>
      <c r="V45" s="136">
        <f t="shared" si="36"/>
        <v>54.01</v>
      </c>
      <c r="W45" s="136">
        <f t="shared" si="2"/>
        <v>54.01</v>
      </c>
      <c r="X45" s="138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</row>
    <row r="46" spans="1:44" ht="12.75" customHeight="1" x14ac:dyDescent="0.2">
      <c r="A46" s="128">
        <v>550100</v>
      </c>
      <c r="B46" s="128">
        <v>550101</v>
      </c>
      <c r="C46" s="129" t="s">
        <v>136</v>
      </c>
      <c r="D46" s="130" t="s">
        <v>79</v>
      </c>
      <c r="E46" s="129" t="s">
        <v>137</v>
      </c>
      <c r="F46" s="130" t="s">
        <v>102</v>
      </c>
      <c r="G46" s="128" t="s">
        <v>5</v>
      </c>
      <c r="H46" s="130" t="s">
        <v>40</v>
      </c>
      <c r="I46" s="128" t="s">
        <v>41</v>
      </c>
      <c r="J46" s="130" t="s">
        <v>40</v>
      </c>
      <c r="K46" s="128" t="s">
        <v>67</v>
      </c>
      <c r="L46" s="145">
        <v>44268</v>
      </c>
      <c r="M46" s="146">
        <v>44268</v>
      </c>
      <c r="N46" s="133"/>
      <c r="O46" s="128"/>
      <c r="P46" s="130"/>
      <c r="Q46" s="134">
        <v>1</v>
      </c>
      <c r="R46" s="135">
        <v>54.01</v>
      </c>
      <c r="S46" s="134"/>
      <c r="T46" s="135"/>
      <c r="U46" s="137">
        <f t="shared" ref="U46:V46" si="37">Q46+S46</f>
        <v>1</v>
      </c>
      <c r="V46" s="136">
        <f t="shared" si="37"/>
        <v>54.01</v>
      </c>
      <c r="W46" s="136">
        <f t="shared" si="2"/>
        <v>54.01</v>
      </c>
      <c r="X46" s="138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</row>
    <row r="47" spans="1:44" ht="12.75" customHeight="1" x14ac:dyDescent="0.2">
      <c r="A47" s="128">
        <v>550100</v>
      </c>
      <c r="B47" s="128">
        <v>550101</v>
      </c>
      <c r="C47" s="129" t="s">
        <v>136</v>
      </c>
      <c r="D47" s="130" t="s">
        <v>79</v>
      </c>
      <c r="E47" s="129" t="s">
        <v>137</v>
      </c>
      <c r="F47" s="130" t="s">
        <v>102</v>
      </c>
      <c r="G47" s="128" t="s">
        <v>5</v>
      </c>
      <c r="H47" s="130" t="s">
        <v>40</v>
      </c>
      <c r="I47" s="128" t="s">
        <v>41</v>
      </c>
      <c r="J47" s="130" t="s">
        <v>40</v>
      </c>
      <c r="K47" s="128" t="s">
        <v>57</v>
      </c>
      <c r="L47" s="145">
        <v>44278</v>
      </c>
      <c r="M47" s="146">
        <v>44278</v>
      </c>
      <c r="N47" s="133"/>
      <c r="O47" s="128"/>
      <c r="P47" s="130"/>
      <c r="Q47" s="134">
        <v>1</v>
      </c>
      <c r="R47" s="135">
        <v>54.01</v>
      </c>
      <c r="S47" s="134"/>
      <c r="T47" s="135"/>
      <c r="U47" s="137">
        <f t="shared" ref="U47:V47" si="38">Q47+S47</f>
        <v>1</v>
      </c>
      <c r="V47" s="136">
        <f t="shared" si="38"/>
        <v>54.01</v>
      </c>
      <c r="W47" s="136">
        <f t="shared" si="2"/>
        <v>54.01</v>
      </c>
      <c r="X47" s="138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</row>
    <row r="48" spans="1:44" ht="12.75" customHeight="1" x14ac:dyDescent="0.2">
      <c r="A48" s="128">
        <v>550100</v>
      </c>
      <c r="B48" s="128">
        <v>550101</v>
      </c>
      <c r="C48" s="129" t="s">
        <v>136</v>
      </c>
      <c r="D48" s="130" t="s">
        <v>79</v>
      </c>
      <c r="E48" s="129" t="s">
        <v>137</v>
      </c>
      <c r="F48" s="130" t="s">
        <v>102</v>
      </c>
      <c r="G48" s="128" t="s">
        <v>5</v>
      </c>
      <c r="H48" s="130" t="s">
        <v>40</v>
      </c>
      <c r="I48" s="128" t="s">
        <v>41</v>
      </c>
      <c r="J48" s="130" t="s">
        <v>40</v>
      </c>
      <c r="K48" s="128" t="s">
        <v>41</v>
      </c>
      <c r="L48" s="145">
        <v>44275</v>
      </c>
      <c r="M48" s="146">
        <v>44275</v>
      </c>
      <c r="N48" s="133"/>
      <c r="O48" s="128"/>
      <c r="P48" s="130"/>
      <c r="Q48" s="134">
        <v>1</v>
      </c>
      <c r="R48" s="135">
        <v>54.01</v>
      </c>
      <c r="S48" s="134"/>
      <c r="T48" s="135"/>
      <c r="U48" s="137">
        <f t="shared" ref="U48:V48" si="39">Q48+S48</f>
        <v>1</v>
      </c>
      <c r="V48" s="136">
        <f t="shared" si="39"/>
        <v>54.01</v>
      </c>
      <c r="W48" s="136">
        <f t="shared" si="2"/>
        <v>54.01</v>
      </c>
      <c r="X48" s="138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</row>
    <row r="49" spans="1:44" ht="12.75" customHeight="1" x14ac:dyDescent="0.2">
      <c r="A49" s="128">
        <v>550100</v>
      </c>
      <c r="B49" s="128">
        <v>550101</v>
      </c>
      <c r="C49" s="129" t="s">
        <v>139</v>
      </c>
      <c r="D49" s="130" t="s">
        <v>83</v>
      </c>
      <c r="E49" s="129" t="s">
        <v>120</v>
      </c>
      <c r="F49" s="130" t="s">
        <v>102</v>
      </c>
      <c r="G49" s="128" t="s">
        <v>5</v>
      </c>
      <c r="H49" s="130" t="s">
        <v>40</v>
      </c>
      <c r="I49" s="128" t="s">
        <v>41</v>
      </c>
      <c r="J49" s="130" t="s">
        <v>40</v>
      </c>
      <c r="K49" s="128" t="s">
        <v>41</v>
      </c>
      <c r="L49" s="145">
        <v>44261</v>
      </c>
      <c r="M49" s="146">
        <v>44261</v>
      </c>
      <c r="N49" s="147"/>
      <c r="O49" s="136"/>
      <c r="P49" s="148"/>
      <c r="Q49" s="134">
        <v>1</v>
      </c>
      <c r="R49" s="135">
        <v>54.01</v>
      </c>
      <c r="S49" s="134"/>
      <c r="T49" s="135"/>
      <c r="U49" s="137">
        <f t="shared" ref="U49:V49" si="40">Q49+S49</f>
        <v>1</v>
      </c>
      <c r="V49" s="136">
        <f t="shared" si="40"/>
        <v>54.01</v>
      </c>
      <c r="W49" s="136">
        <f t="shared" si="2"/>
        <v>54.01</v>
      </c>
      <c r="X49" s="138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</row>
    <row r="50" spans="1:44" ht="12.75" customHeight="1" x14ac:dyDescent="0.2">
      <c r="A50" s="128">
        <v>550100</v>
      </c>
      <c r="B50" s="128">
        <v>550101</v>
      </c>
      <c r="C50" s="129" t="s">
        <v>139</v>
      </c>
      <c r="D50" s="130" t="s">
        <v>83</v>
      </c>
      <c r="E50" s="129" t="s">
        <v>120</v>
      </c>
      <c r="F50" s="130" t="s">
        <v>102</v>
      </c>
      <c r="G50" s="128" t="s">
        <v>5</v>
      </c>
      <c r="H50" s="130" t="s">
        <v>40</v>
      </c>
      <c r="I50" s="128" t="s">
        <v>41</v>
      </c>
      <c r="J50" s="130" t="s">
        <v>40</v>
      </c>
      <c r="K50" s="128" t="s">
        <v>106</v>
      </c>
      <c r="L50" s="145">
        <v>44262</v>
      </c>
      <c r="M50" s="146">
        <v>44262</v>
      </c>
      <c r="N50" s="133"/>
      <c r="O50" s="128"/>
      <c r="P50" s="130"/>
      <c r="Q50" s="134">
        <v>1</v>
      </c>
      <c r="R50" s="135">
        <v>54.01</v>
      </c>
      <c r="S50" s="134"/>
      <c r="T50" s="135"/>
      <c r="U50" s="137">
        <f t="shared" ref="U50:V50" si="41">Q50+S50</f>
        <v>1</v>
      </c>
      <c r="V50" s="136">
        <f t="shared" si="41"/>
        <v>54.01</v>
      </c>
      <c r="W50" s="136">
        <f t="shared" si="2"/>
        <v>54.01</v>
      </c>
      <c r="X50" s="138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</row>
    <row r="51" spans="1:44" ht="12.75" customHeight="1" x14ac:dyDescent="0.2">
      <c r="A51" s="128">
        <v>550100</v>
      </c>
      <c r="B51" s="128">
        <v>550101</v>
      </c>
      <c r="C51" s="129" t="s">
        <v>139</v>
      </c>
      <c r="D51" s="130" t="s">
        <v>83</v>
      </c>
      <c r="E51" s="129" t="s">
        <v>120</v>
      </c>
      <c r="F51" s="130" t="s">
        <v>102</v>
      </c>
      <c r="G51" s="128" t="s">
        <v>5</v>
      </c>
      <c r="H51" s="130" t="s">
        <v>40</v>
      </c>
      <c r="I51" s="128" t="s">
        <v>41</v>
      </c>
      <c r="J51" s="130" t="s">
        <v>40</v>
      </c>
      <c r="K51" s="128" t="s">
        <v>67</v>
      </c>
      <c r="L51" s="145">
        <v>44268</v>
      </c>
      <c r="M51" s="146">
        <v>44268</v>
      </c>
      <c r="N51" s="147"/>
      <c r="O51" s="136"/>
      <c r="P51" s="148"/>
      <c r="Q51" s="134">
        <v>1</v>
      </c>
      <c r="R51" s="135">
        <v>54.01</v>
      </c>
      <c r="S51" s="134"/>
      <c r="T51" s="135"/>
      <c r="U51" s="137">
        <f t="shared" ref="U51:V51" si="42">Q51+S51</f>
        <v>1</v>
      </c>
      <c r="V51" s="136">
        <f t="shared" si="42"/>
        <v>54.01</v>
      </c>
      <c r="W51" s="136">
        <f t="shared" si="2"/>
        <v>54.01</v>
      </c>
      <c r="X51" s="138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</row>
    <row r="52" spans="1:44" ht="12.75" customHeight="1" x14ac:dyDescent="0.2">
      <c r="A52" s="128">
        <v>550100</v>
      </c>
      <c r="B52" s="128">
        <v>550101</v>
      </c>
      <c r="C52" s="129" t="s">
        <v>139</v>
      </c>
      <c r="D52" s="130" t="s">
        <v>83</v>
      </c>
      <c r="E52" s="129" t="s">
        <v>120</v>
      </c>
      <c r="F52" s="130" t="s">
        <v>102</v>
      </c>
      <c r="G52" s="128" t="s">
        <v>5</v>
      </c>
      <c r="H52" s="130" t="s">
        <v>40</v>
      </c>
      <c r="I52" s="128" t="s">
        <v>41</v>
      </c>
      <c r="J52" s="130" t="s">
        <v>40</v>
      </c>
      <c r="K52" s="128" t="s">
        <v>44</v>
      </c>
      <c r="L52" s="145">
        <v>44269</v>
      </c>
      <c r="M52" s="146">
        <v>44269</v>
      </c>
      <c r="N52" s="133"/>
      <c r="O52" s="128"/>
      <c r="P52" s="130"/>
      <c r="Q52" s="134">
        <v>1</v>
      </c>
      <c r="R52" s="135">
        <v>54.01</v>
      </c>
      <c r="S52" s="134"/>
      <c r="T52" s="135"/>
      <c r="U52" s="137">
        <f t="shared" ref="U52:V52" si="43">Q52+S52</f>
        <v>1</v>
      </c>
      <c r="V52" s="136">
        <f t="shared" si="43"/>
        <v>54.01</v>
      </c>
      <c r="W52" s="136">
        <f t="shared" si="2"/>
        <v>54.01</v>
      </c>
      <c r="X52" s="138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</row>
    <row r="53" spans="1:44" ht="12.75" customHeight="1" x14ac:dyDescent="0.2">
      <c r="A53" s="128">
        <v>550100</v>
      </c>
      <c r="B53" s="128">
        <v>550101</v>
      </c>
      <c r="C53" s="129" t="s">
        <v>139</v>
      </c>
      <c r="D53" s="130" t="s">
        <v>83</v>
      </c>
      <c r="E53" s="129" t="s">
        <v>120</v>
      </c>
      <c r="F53" s="130" t="s">
        <v>102</v>
      </c>
      <c r="G53" s="128" t="s">
        <v>5</v>
      </c>
      <c r="H53" s="130" t="s">
        <v>40</v>
      </c>
      <c r="I53" s="128" t="s">
        <v>41</v>
      </c>
      <c r="J53" s="130" t="s">
        <v>40</v>
      </c>
      <c r="K53" s="128" t="s">
        <v>57</v>
      </c>
      <c r="L53" s="145">
        <v>44276</v>
      </c>
      <c r="M53" s="146">
        <v>44276</v>
      </c>
      <c r="N53" s="140"/>
      <c r="O53" s="138"/>
      <c r="P53" s="141"/>
      <c r="Q53" s="134">
        <v>1</v>
      </c>
      <c r="R53" s="135">
        <v>54.01</v>
      </c>
      <c r="S53" s="134"/>
      <c r="T53" s="135"/>
      <c r="U53" s="137">
        <f t="shared" ref="U53:V53" si="44">Q53+S53</f>
        <v>1</v>
      </c>
      <c r="V53" s="136">
        <f t="shared" si="44"/>
        <v>54.01</v>
      </c>
      <c r="W53" s="136">
        <f t="shared" si="2"/>
        <v>54.01</v>
      </c>
      <c r="X53" s="138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</row>
    <row r="54" spans="1:44" ht="12.75" customHeight="1" x14ac:dyDescent="0.2">
      <c r="A54" s="128">
        <v>550100</v>
      </c>
      <c r="B54" s="128">
        <v>550101</v>
      </c>
      <c r="C54" s="129" t="s">
        <v>139</v>
      </c>
      <c r="D54" s="130" t="s">
        <v>83</v>
      </c>
      <c r="E54" s="129" t="s">
        <v>120</v>
      </c>
      <c r="F54" s="130" t="s">
        <v>102</v>
      </c>
      <c r="G54" s="128" t="s">
        <v>5</v>
      </c>
      <c r="H54" s="130" t="s">
        <v>40</v>
      </c>
      <c r="I54" s="128" t="s">
        <v>57</v>
      </c>
      <c r="J54" s="130" t="s">
        <v>40</v>
      </c>
      <c r="K54" s="128" t="s">
        <v>57</v>
      </c>
      <c r="L54" s="145">
        <v>44275</v>
      </c>
      <c r="M54" s="146">
        <v>44275</v>
      </c>
      <c r="N54" s="140"/>
      <c r="O54" s="138"/>
      <c r="P54" s="141"/>
      <c r="Q54" s="134">
        <v>1</v>
      </c>
      <c r="R54" s="135">
        <v>54.01</v>
      </c>
      <c r="S54" s="134"/>
      <c r="T54" s="135"/>
      <c r="U54" s="137">
        <f t="shared" ref="U54:V54" si="45">Q54+S54</f>
        <v>1</v>
      </c>
      <c r="V54" s="136">
        <f t="shared" si="45"/>
        <v>54.01</v>
      </c>
      <c r="W54" s="136">
        <f t="shared" si="2"/>
        <v>54.01</v>
      </c>
      <c r="X54" s="138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</row>
    <row r="55" spans="1:44" ht="12.75" customHeight="1" x14ac:dyDescent="0.2">
      <c r="A55" s="128">
        <v>550100</v>
      </c>
      <c r="B55" s="128">
        <v>550101</v>
      </c>
      <c r="C55" s="129" t="s">
        <v>93</v>
      </c>
      <c r="D55" s="130" t="s">
        <v>119</v>
      </c>
      <c r="E55" s="129" t="s">
        <v>95</v>
      </c>
      <c r="F55" s="130" t="s">
        <v>102</v>
      </c>
      <c r="G55" s="128" t="s">
        <v>5</v>
      </c>
      <c r="H55" s="130" t="s">
        <v>40</v>
      </c>
      <c r="I55" s="128" t="s">
        <v>41</v>
      </c>
      <c r="J55" s="130" t="s">
        <v>40</v>
      </c>
      <c r="K55" s="128" t="s">
        <v>106</v>
      </c>
      <c r="L55" s="145">
        <v>44262</v>
      </c>
      <c r="M55" s="146">
        <v>44262</v>
      </c>
      <c r="N55" s="133"/>
      <c r="O55" s="128"/>
      <c r="P55" s="130"/>
      <c r="Q55" s="134">
        <v>1</v>
      </c>
      <c r="R55" s="135">
        <v>54.01</v>
      </c>
      <c r="S55" s="134"/>
      <c r="T55" s="135"/>
      <c r="U55" s="137">
        <f t="shared" ref="U55:V55" si="46">Q55+S55</f>
        <v>1</v>
      </c>
      <c r="V55" s="136">
        <f t="shared" si="46"/>
        <v>54.01</v>
      </c>
      <c r="W55" s="136">
        <f t="shared" si="2"/>
        <v>54.01</v>
      </c>
      <c r="X55" s="138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</row>
    <row r="56" spans="1:44" ht="12.75" customHeight="1" x14ac:dyDescent="0.2">
      <c r="A56" s="128">
        <v>550100</v>
      </c>
      <c r="B56" s="128">
        <v>550101</v>
      </c>
      <c r="C56" s="129" t="s">
        <v>93</v>
      </c>
      <c r="D56" s="130" t="s">
        <v>119</v>
      </c>
      <c r="E56" s="129" t="s">
        <v>95</v>
      </c>
      <c r="F56" s="130" t="s">
        <v>102</v>
      </c>
      <c r="G56" s="128" t="s">
        <v>5</v>
      </c>
      <c r="H56" s="130" t="s">
        <v>40</v>
      </c>
      <c r="I56" s="128" t="s">
        <v>41</v>
      </c>
      <c r="J56" s="130" t="s">
        <v>40</v>
      </c>
      <c r="K56" s="128" t="s">
        <v>41</v>
      </c>
      <c r="L56" s="145">
        <v>44261</v>
      </c>
      <c r="M56" s="146">
        <v>44261</v>
      </c>
      <c r="N56" s="133"/>
      <c r="O56" s="128"/>
      <c r="P56" s="130"/>
      <c r="Q56" s="134">
        <v>1</v>
      </c>
      <c r="R56" s="135">
        <v>54.01</v>
      </c>
      <c r="S56" s="134"/>
      <c r="T56" s="135"/>
      <c r="U56" s="137">
        <f t="shared" ref="U56:V56" si="47">Q56+S56</f>
        <v>1</v>
      </c>
      <c r="V56" s="136">
        <f t="shared" si="47"/>
        <v>54.01</v>
      </c>
      <c r="W56" s="136">
        <f t="shared" si="2"/>
        <v>54.01</v>
      </c>
      <c r="X56" s="138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</row>
    <row r="57" spans="1:44" ht="12.75" customHeight="1" x14ac:dyDescent="0.2">
      <c r="A57" s="128">
        <v>550100</v>
      </c>
      <c r="B57" s="128">
        <v>550101</v>
      </c>
      <c r="C57" s="129" t="s">
        <v>93</v>
      </c>
      <c r="D57" s="130" t="s">
        <v>119</v>
      </c>
      <c r="E57" s="129" t="s">
        <v>95</v>
      </c>
      <c r="F57" s="130" t="s">
        <v>102</v>
      </c>
      <c r="G57" s="128" t="s">
        <v>5</v>
      </c>
      <c r="H57" s="130" t="s">
        <v>40</v>
      </c>
      <c r="I57" s="128" t="s">
        <v>41</v>
      </c>
      <c r="J57" s="130" t="s">
        <v>40</v>
      </c>
      <c r="K57" s="128" t="s">
        <v>67</v>
      </c>
      <c r="L57" s="145">
        <v>44268</v>
      </c>
      <c r="M57" s="146">
        <v>44268</v>
      </c>
      <c r="N57" s="147"/>
      <c r="O57" s="134"/>
      <c r="P57" s="148"/>
      <c r="Q57" s="134">
        <v>1</v>
      </c>
      <c r="R57" s="135">
        <v>54.01</v>
      </c>
      <c r="S57" s="134"/>
      <c r="T57" s="135"/>
      <c r="U57" s="137">
        <f t="shared" ref="U57:V57" si="48">Q57+S57</f>
        <v>1</v>
      </c>
      <c r="V57" s="136">
        <f t="shared" si="48"/>
        <v>54.01</v>
      </c>
      <c r="W57" s="136">
        <f t="shared" si="2"/>
        <v>54.01</v>
      </c>
      <c r="X57" s="138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</row>
    <row r="58" spans="1:44" ht="12.75" customHeight="1" x14ac:dyDescent="0.2">
      <c r="A58" s="128">
        <v>550100</v>
      </c>
      <c r="B58" s="128">
        <v>550101</v>
      </c>
      <c r="C58" s="129" t="s">
        <v>93</v>
      </c>
      <c r="D58" s="130" t="s">
        <v>119</v>
      </c>
      <c r="E58" s="129" t="s">
        <v>95</v>
      </c>
      <c r="F58" s="130" t="s">
        <v>102</v>
      </c>
      <c r="G58" s="128" t="s">
        <v>5</v>
      </c>
      <c r="H58" s="130" t="s">
        <v>40</v>
      </c>
      <c r="I58" s="128" t="s">
        <v>41</v>
      </c>
      <c r="J58" s="130" t="s">
        <v>40</v>
      </c>
      <c r="K58" s="128" t="s">
        <v>41</v>
      </c>
      <c r="L58" s="145">
        <v>44275</v>
      </c>
      <c r="M58" s="146">
        <v>44275</v>
      </c>
      <c r="N58" s="147"/>
      <c r="O58" s="134"/>
      <c r="P58" s="148"/>
      <c r="Q58" s="134">
        <v>1</v>
      </c>
      <c r="R58" s="135">
        <v>54.01</v>
      </c>
      <c r="S58" s="134"/>
      <c r="T58" s="135"/>
      <c r="U58" s="137">
        <f t="shared" ref="U58:V58" si="49">Q58+S58</f>
        <v>1</v>
      </c>
      <c r="V58" s="136">
        <f t="shared" si="49"/>
        <v>54.01</v>
      </c>
      <c r="W58" s="136">
        <f t="shared" si="2"/>
        <v>54.01</v>
      </c>
      <c r="X58" s="138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</row>
    <row r="59" spans="1:44" ht="12.75" customHeight="1" x14ac:dyDescent="0.2">
      <c r="A59" s="128">
        <v>550100</v>
      </c>
      <c r="B59" s="128">
        <v>550101</v>
      </c>
      <c r="C59" s="129" t="s">
        <v>93</v>
      </c>
      <c r="D59" s="130" t="s">
        <v>119</v>
      </c>
      <c r="E59" s="129" t="s">
        <v>95</v>
      </c>
      <c r="F59" s="130" t="s">
        <v>102</v>
      </c>
      <c r="G59" s="128" t="s">
        <v>5</v>
      </c>
      <c r="H59" s="130" t="s">
        <v>40</v>
      </c>
      <c r="I59" s="128" t="s">
        <v>41</v>
      </c>
      <c r="J59" s="130" t="s">
        <v>40</v>
      </c>
      <c r="K59" s="128" t="s">
        <v>57</v>
      </c>
      <c r="L59" s="145">
        <v>44276</v>
      </c>
      <c r="M59" s="146">
        <v>44276</v>
      </c>
      <c r="N59" s="147"/>
      <c r="O59" s="134"/>
      <c r="P59" s="148"/>
      <c r="Q59" s="134">
        <v>1</v>
      </c>
      <c r="R59" s="135">
        <v>54.01</v>
      </c>
      <c r="S59" s="134"/>
      <c r="T59" s="135"/>
      <c r="U59" s="137">
        <f t="shared" ref="U59:V59" si="50">Q59+S59</f>
        <v>1</v>
      </c>
      <c r="V59" s="136">
        <f t="shared" si="50"/>
        <v>54.01</v>
      </c>
      <c r="W59" s="136">
        <f t="shared" si="2"/>
        <v>54.01</v>
      </c>
      <c r="X59" s="138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</row>
    <row r="60" spans="1:44" ht="12.75" customHeight="1" x14ac:dyDescent="0.2">
      <c r="A60" s="128">
        <v>550100</v>
      </c>
      <c r="B60" s="128">
        <v>550101</v>
      </c>
      <c r="C60" s="129" t="s">
        <v>121</v>
      </c>
      <c r="D60" s="130" t="s">
        <v>122</v>
      </c>
      <c r="E60" s="129" t="s">
        <v>112</v>
      </c>
      <c r="F60" s="130" t="s">
        <v>102</v>
      </c>
      <c r="G60" s="128" t="s">
        <v>5</v>
      </c>
      <c r="H60" s="130" t="s">
        <v>40</v>
      </c>
      <c r="I60" s="128" t="s">
        <v>41</v>
      </c>
      <c r="J60" s="130" t="s">
        <v>40</v>
      </c>
      <c r="K60" s="128" t="s">
        <v>57</v>
      </c>
      <c r="L60" s="145">
        <v>44276</v>
      </c>
      <c r="M60" s="146">
        <v>44276</v>
      </c>
      <c r="N60" s="140"/>
      <c r="O60" s="138"/>
      <c r="P60" s="141"/>
      <c r="Q60" s="134">
        <v>1</v>
      </c>
      <c r="R60" s="135">
        <v>54.01</v>
      </c>
      <c r="S60" s="134"/>
      <c r="T60" s="135"/>
      <c r="U60" s="137">
        <f t="shared" ref="U60:V60" si="51">Q60+S60</f>
        <v>1</v>
      </c>
      <c r="V60" s="136">
        <f t="shared" si="51"/>
        <v>54.01</v>
      </c>
      <c r="W60" s="136">
        <f t="shared" si="2"/>
        <v>54.01</v>
      </c>
      <c r="X60" s="138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</row>
    <row r="61" spans="1:44" ht="12.75" customHeight="1" x14ac:dyDescent="0.2">
      <c r="A61" s="128">
        <v>550100</v>
      </c>
      <c r="B61" s="128">
        <v>550101</v>
      </c>
      <c r="C61" s="129" t="s">
        <v>130</v>
      </c>
      <c r="D61" s="130" t="s">
        <v>131</v>
      </c>
      <c r="E61" s="129" t="s">
        <v>132</v>
      </c>
      <c r="F61" s="130" t="s">
        <v>102</v>
      </c>
      <c r="G61" s="128" t="s">
        <v>5</v>
      </c>
      <c r="H61" s="130" t="s">
        <v>40</v>
      </c>
      <c r="I61" s="128" t="s">
        <v>57</v>
      </c>
      <c r="J61" s="130" t="s">
        <v>40</v>
      </c>
      <c r="K61" s="128" t="s">
        <v>57</v>
      </c>
      <c r="L61" s="145">
        <v>44276</v>
      </c>
      <c r="M61" s="146">
        <v>44276</v>
      </c>
      <c r="N61" s="152"/>
      <c r="O61" s="153"/>
      <c r="P61" s="154"/>
      <c r="Q61" s="134">
        <v>1</v>
      </c>
      <c r="R61" s="135">
        <v>54.01</v>
      </c>
      <c r="S61" s="134"/>
      <c r="T61" s="135"/>
      <c r="U61" s="137">
        <f t="shared" ref="U61:V61" si="52">Q61+S61</f>
        <v>1</v>
      </c>
      <c r="V61" s="136">
        <f t="shared" si="52"/>
        <v>54.01</v>
      </c>
      <c r="W61" s="136">
        <f t="shared" si="2"/>
        <v>54.01</v>
      </c>
      <c r="X61" s="138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</row>
    <row r="62" spans="1:44" ht="12.75" customHeight="1" x14ac:dyDescent="0.2">
      <c r="A62" s="128">
        <v>550100</v>
      </c>
      <c r="B62" s="128">
        <v>550101</v>
      </c>
      <c r="C62" s="129" t="s">
        <v>130</v>
      </c>
      <c r="D62" s="130" t="s">
        <v>131</v>
      </c>
      <c r="E62" s="129" t="s">
        <v>132</v>
      </c>
      <c r="F62" s="130" t="s">
        <v>102</v>
      </c>
      <c r="G62" s="128" t="s">
        <v>5</v>
      </c>
      <c r="H62" s="130" t="s">
        <v>40</v>
      </c>
      <c r="I62" s="128" t="s">
        <v>41</v>
      </c>
      <c r="J62" s="130" t="s">
        <v>40</v>
      </c>
      <c r="K62" s="128" t="s">
        <v>41</v>
      </c>
      <c r="L62" s="145">
        <v>44275</v>
      </c>
      <c r="M62" s="146">
        <v>44275</v>
      </c>
      <c r="N62" s="152"/>
      <c r="O62" s="153"/>
      <c r="P62" s="154"/>
      <c r="Q62" s="134">
        <v>1</v>
      </c>
      <c r="R62" s="135">
        <v>54.01</v>
      </c>
      <c r="S62" s="134"/>
      <c r="T62" s="135"/>
      <c r="U62" s="137">
        <f t="shared" ref="U62:V62" si="53">Q62+S62</f>
        <v>1</v>
      </c>
      <c r="V62" s="136">
        <f t="shared" si="53"/>
        <v>54.01</v>
      </c>
      <c r="W62" s="136">
        <f t="shared" si="2"/>
        <v>54.01</v>
      </c>
      <c r="X62" s="138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</row>
    <row r="63" spans="1:44" ht="12.75" customHeight="1" x14ac:dyDescent="0.2">
      <c r="A63" s="128">
        <v>550100</v>
      </c>
      <c r="B63" s="128">
        <v>550101</v>
      </c>
      <c r="C63" s="129" t="s">
        <v>130</v>
      </c>
      <c r="D63" s="130" t="s">
        <v>131</v>
      </c>
      <c r="E63" s="129" t="s">
        <v>132</v>
      </c>
      <c r="F63" s="130" t="s">
        <v>102</v>
      </c>
      <c r="G63" s="128" t="s">
        <v>5</v>
      </c>
      <c r="H63" s="130" t="s">
        <v>40</v>
      </c>
      <c r="I63" s="128" t="s">
        <v>44</v>
      </c>
      <c r="J63" s="130" t="s">
        <v>40</v>
      </c>
      <c r="K63" s="128" t="s">
        <v>44</v>
      </c>
      <c r="L63" s="145">
        <v>44269</v>
      </c>
      <c r="M63" s="146">
        <v>44269</v>
      </c>
      <c r="N63" s="152"/>
      <c r="O63" s="153"/>
      <c r="P63" s="154"/>
      <c r="Q63" s="134">
        <v>1</v>
      </c>
      <c r="R63" s="135">
        <v>54.01</v>
      </c>
      <c r="S63" s="134"/>
      <c r="T63" s="135"/>
      <c r="U63" s="137">
        <f t="shared" ref="U63:V63" si="54">Q63+S63</f>
        <v>1</v>
      </c>
      <c r="V63" s="136">
        <f t="shared" si="54"/>
        <v>54.01</v>
      </c>
      <c r="W63" s="136">
        <f t="shared" si="2"/>
        <v>54.01</v>
      </c>
      <c r="X63" s="138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</row>
    <row r="64" spans="1:44" ht="12.75" customHeight="1" x14ac:dyDescent="0.2">
      <c r="A64" s="128">
        <v>550100</v>
      </c>
      <c r="B64" s="128">
        <v>550101</v>
      </c>
      <c r="C64" s="129" t="s">
        <v>130</v>
      </c>
      <c r="D64" s="130" t="s">
        <v>131</v>
      </c>
      <c r="E64" s="129" t="s">
        <v>132</v>
      </c>
      <c r="F64" s="130" t="s">
        <v>102</v>
      </c>
      <c r="G64" s="128" t="s">
        <v>5</v>
      </c>
      <c r="H64" s="130" t="s">
        <v>40</v>
      </c>
      <c r="I64" s="128" t="s">
        <v>67</v>
      </c>
      <c r="J64" s="130" t="s">
        <v>40</v>
      </c>
      <c r="K64" s="128" t="s">
        <v>67</v>
      </c>
      <c r="L64" s="145">
        <v>44268</v>
      </c>
      <c r="M64" s="146">
        <v>44268</v>
      </c>
      <c r="N64" s="152"/>
      <c r="O64" s="153"/>
      <c r="P64" s="154"/>
      <c r="Q64" s="134">
        <v>1</v>
      </c>
      <c r="R64" s="135">
        <v>54.01</v>
      </c>
      <c r="S64" s="134"/>
      <c r="T64" s="135"/>
      <c r="U64" s="137">
        <f t="shared" ref="U64:V64" si="55">Q64+S64</f>
        <v>1</v>
      </c>
      <c r="V64" s="136">
        <f t="shared" si="55"/>
        <v>54.01</v>
      </c>
      <c r="W64" s="136">
        <f t="shared" si="2"/>
        <v>54.01</v>
      </c>
      <c r="X64" s="138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</row>
    <row r="65" spans="1:44" ht="12.75" customHeight="1" x14ac:dyDescent="0.2">
      <c r="A65" s="128">
        <v>550100</v>
      </c>
      <c r="B65" s="128">
        <v>550101</v>
      </c>
      <c r="C65" s="129" t="s">
        <v>140</v>
      </c>
      <c r="D65" s="130" t="s">
        <v>141</v>
      </c>
      <c r="E65" s="129" t="s">
        <v>112</v>
      </c>
      <c r="F65" s="130" t="s">
        <v>102</v>
      </c>
      <c r="G65" s="128" t="s">
        <v>5</v>
      </c>
      <c r="H65" s="130" t="s">
        <v>40</v>
      </c>
      <c r="I65" s="128" t="s">
        <v>41</v>
      </c>
      <c r="J65" s="130" t="s">
        <v>40</v>
      </c>
      <c r="K65" s="128" t="s">
        <v>41</v>
      </c>
      <c r="L65" s="145">
        <v>44275</v>
      </c>
      <c r="M65" s="146">
        <v>44275</v>
      </c>
      <c r="N65" s="149"/>
      <c r="O65" s="150"/>
      <c r="P65" s="151"/>
      <c r="Q65" s="150">
        <v>1</v>
      </c>
      <c r="R65" s="135">
        <v>54.01</v>
      </c>
      <c r="S65" s="150"/>
      <c r="T65" s="135"/>
      <c r="U65" s="151">
        <f t="shared" ref="U65:V65" si="56">Q65+S65</f>
        <v>1</v>
      </c>
      <c r="V65" s="136">
        <f t="shared" si="56"/>
        <v>54.01</v>
      </c>
      <c r="W65" s="136">
        <f t="shared" si="2"/>
        <v>54.01</v>
      </c>
      <c r="X65" s="138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</row>
    <row r="66" spans="1:44" ht="12.75" customHeight="1" x14ac:dyDescent="0.2">
      <c r="A66" s="128">
        <v>550100</v>
      </c>
      <c r="B66" s="128">
        <v>550101</v>
      </c>
      <c r="C66" s="129" t="s">
        <v>126</v>
      </c>
      <c r="D66" s="130" t="s">
        <v>100</v>
      </c>
      <c r="E66" s="129" t="s">
        <v>112</v>
      </c>
      <c r="F66" s="130" t="s">
        <v>102</v>
      </c>
      <c r="G66" s="128" t="s">
        <v>5</v>
      </c>
      <c r="H66" s="130" t="s">
        <v>40</v>
      </c>
      <c r="I66" s="128" t="s">
        <v>41</v>
      </c>
      <c r="J66" s="130" t="s">
        <v>40</v>
      </c>
      <c r="K66" s="128" t="s">
        <v>44</v>
      </c>
      <c r="L66" s="145">
        <v>44269</v>
      </c>
      <c r="M66" s="146">
        <v>44269</v>
      </c>
      <c r="N66" s="140"/>
      <c r="O66" s="138"/>
      <c r="P66" s="141"/>
      <c r="Q66" s="134">
        <v>1</v>
      </c>
      <c r="R66" s="135">
        <v>54.01</v>
      </c>
      <c r="S66" s="134"/>
      <c r="T66" s="135"/>
      <c r="U66" s="137">
        <f t="shared" ref="U66:V66" si="57">Q66+S66</f>
        <v>1</v>
      </c>
      <c r="V66" s="136">
        <f t="shared" si="57"/>
        <v>54.01</v>
      </c>
      <c r="W66" s="136">
        <f t="shared" si="2"/>
        <v>54.01</v>
      </c>
      <c r="X66" s="138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</row>
    <row r="67" spans="1:44" ht="12.75" customHeight="1" x14ac:dyDescent="0.2">
      <c r="A67" s="128">
        <v>550100</v>
      </c>
      <c r="B67" s="128">
        <v>550101</v>
      </c>
      <c r="C67" s="129" t="s">
        <v>136</v>
      </c>
      <c r="D67" s="130" t="s">
        <v>79</v>
      </c>
      <c r="E67" s="129" t="s">
        <v>137</v>
      </c>
      <c r="F67" s="130" t="s">
        <v>142</v>
      </c>
      <c r="G67" s="128" t="s">
        <v>5</v>
      </c>
      <c r="H67" s="130" t="s">
        <v>40</v>
      </c>
      <c r="I67" s="128" t="s">
        <v>59</v>
      </c>
      <c r="J67" s="130" t="s">
        <v>40</v>
      </c>
      <c r="K67" s="128" t="s">
        <v>143</v>
      </c>
      <c r="L67" s="145">
        <v>44236</v>
      </c>
      <c r="M67" s="146">
        <v>44236</v>
      </c>
      <c r="N67" s="133"/>
      <c r="O67" s="128"/>
      <c r="P67" s="130"/>
      <c r="Q67" s="134"/>
      <c r="R67" s="135"/>
      <c r="S67" s="134">
        <v>1</v>
      </c>
      <c r="T67" s="135">
        <v>17.52</v>
      </c>
      <c r="U67" s="137">
        <f t="shared" ref="U67:V67" si="58">Q67+S67</f>
        <v>1</v>
      </c>
      <c r="V67" s="136">
        <f t="shared" si="58"/>
        <v>17.52</v>
      </c>
      <c r="W67" s="136">
        <f t="shared" si="2"/>
        <v>17.52</v>
      </c>
      <c r="X67" s="138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</row>
    <row r="68" spans="1:44" ht="12.75" customHeight="1" x14ac:dyDescent="0.2">
      <c r="A68" s="155">
        <v>550100</v>
      </c>
      <c r="B68" s="155">
        <v>550101</v>
      </c>
      <c r="C68" s="156" t="s">
        <v>121</v>
      </c>
      <c r="D68" s="157" t="s">
        <v>122</v>
      </c>
      <c r="E68" s="156" t="s">
        <v>112</v>
      </c>
      <c r="F68" s="157" t="s">
        <v>102</v>
      </c>
      <c r="G68" s="155" t="s">
        <v>5</v>
      </c>
      <c r="H68" s="157" t="s">
        <v>40</v>
      </c>
      <c r="I68" s="155" t="s">
        <v>41</v>
      </c>
      <c r="J68" s="157" t="s">
        <v>40</v>
      </c>
      <c r="K68" s="155" t="s">
        <v>144</v>
      </c>
      <c r="L68" s="158">
        <v>44237</v>
      </c>
      <c r="M68" s="159">
        <v>44238</v>
      </c>
      <c r="N68" s="160"/>
      <c r="O68" s="161"/>
      <c r="P68" s="162"/>
      <c r="Q68" s="163">
        <v>1</v>
      </c>
      <c r="R68" s="164">
        <v>54.01</v>
      </c>
      <c r="S68" s="163">
        <v>1</v>
      </c>
      <c r="T68" s="164">
        <v>17.420000000000002</v>
      </c>
      <c r="U68" s="165">
        <f t="shared" ref="U68:V68" si="59">Q68+S68</f>
        <v>2</v>
      </c>
      <c r="V68" s="166">
        <f t="shared" si="59"/>
        <v>71.430000000000007</v>
      </c>
      <c r="W68" s="166">
        <f t="shared" si="2"/>
        <v>71.430000000000007</v>
      </c>
      <c r="X68" s="167" t="s">
        <v>145</v>
      </c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</row>
    <row r="69" spans="1:44" ht="12.75" customHeight="1" x14ac:dyDescent="0.2">
      <c r="A69" s="128">
        <v>550100</v>
      </c>
      <c r="B69" s="128">
        <v>550101</v>
      </c>
      <c r="C69" s="129" t="s">
        <v>121</v>
      </c>
      <c r="D69" s="130" t="s">
        <v>122</v>
      </c>
      <c r="E69" s="129" t="s">
        <v>112</v>
      </c>
      <c r="F69" s="130" t="s">
        <v>124</v>
      </c>
      <c r="G69" s="128" t="s">
        <v>5</v>
      </c>
      <c r="H69" s="130" t="s">
        <v>40</v>
      </c>
      <c r="I69" s="128" t="s">
        <v>41</v>
      </c>
      <c r="J69" s="130" t="s">
        <v>40</v>
      </c>
      <c r="K69" s="129" t="s">
        <v>138</v>
      </c>
      <c r="L69" s="145">
        <v>44249</v>
      </c>
      <c r="M69" s="146">
        <v>44249</v>
      </c>
      <c r="N69" s="140"/>
      <c r="O69" s="138"/>
      <c r="P69" s="141"/>
      <c r="Q69" s="134"/>
      <c r="R69" s="135"/>
      <c r="S69" s="134">
        <v>1</v>
      </c>
      <c r="T69" s="135">
        <v>17.52</v>
      </c>
      <c r="U69" s="137">
        <f t="shared" ref="U69:V69" si="60">Q69+S69</f>
        <v>1</v>
      </c>
      <c r="V69" s="136">
        <f t="shared" si="60"/>
        <v>17.52</v>
      </c>
      <c r="W69" s="136">
        <f t="shared" si="2"/>
        <v>17.52</v>
      </c>
      <c r="X69" s="138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</row>
    <row r="70" spans="1:44" ht="12.75" customHeight="1" x14ac:dyDescent="0.2">
      <c r="A70" s="128">
        <v>550100</v>
      </c>
      <c r="B70" s="129">
        <v>550101</v>
      </c>
      <c r="C70" s="129" t="s">
        <v>146</v>
      </c>
      <c r="D70" s="139" t="s">
        <v>147</v>
      </c>
      <c r="E70" s="129" t="s">
        <v>148</v>
      </c>
      <c r="F70" s="130" t="s">
        <v>124</v>
      </c>
      <c r="G70" s="128" t="s">
        <v>5</v>
      </c>
      <c r="H70" s="130" t="s">
        <v>40</v>
      </c>
      <c r="I70" s="128" t="s">
        <v>41</v>
      </c>
      <c r="J70" s="130" t="s">
        <v>40</v>
      </c>
      <c r="K70" s="129" t="s">
        <v>144</v>
      </c>
      <c r="L70" s="145">
        <v>44237</v>
      </c>
      <c r="M70" s="146">
        <v>44238</v>
      </c>
      <c r="N70" s="140"/>
      <c r="O70" s="138"/>
      <c r="P70" s="141"/>
      <c r="Q70" s="134">
        <v>1</v>
      </c>
      <c r="R70" s="135">
        <v>54.01</v>
      </c>
      <c r="S70" s="134">
        <v>1</v>
      </c>
      <c r="T70" s="135">
        <v>17.52</v>
      </c>
      <c r="U70" s="137">
        <f t="shared" ref="U70:V70" si="61">Q70+S70</f>
        <v>2</v>
      </c>
      <c r="V70" s="136">
        <f t="shared" si="61"/>
        <v>71.53</v>
      </c>
      <c r="W70" s="136">
        <f t="shared" si="2"/>
        <v>71.53</v>
      </c>
      <c r="X70" s="138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</row>
    <row r="71" spans="1:44" ht="12.75" customHeight="1" x14ac:dyDescent="0.2">
      <c r="A71" s="128">
        <v>550100</v>
      </c>
      <c r="B71" s="129">
        <v>550101</v>
      </c>
      <c r="C71" s="129" t="s">
        <v>146</v>
      </c>
      <c r="D71" s="139" t="s">
        <v>149</v>
      </c>
      <c r="E71" s="129" t="s">
        <v>148</v>
      </c>
      <c r="F71" s="130" t="s">
        <v>113</v>
      </c>
      <c r="G71" s="128" t="s">
        <v>5</v>
      </c>
      <c r="H71" s="130" t="s">
        <v>40</v>
      </c>
      <c r="I71" s="128" t="s">
        <v>41</v>
      </c>
      <c r="J71" s="130" t="s">
        <v>40</v>
      </c>
      <c r="K71" s="129" t="s">
        <v>117</v>
      </c>
      <c r="L71" s="145">
        <v>44236</v>
      </c>
      <c r="M71" s="146">
        <v>44237</v>
      </c>
      <c r="N71" s="140"/>
      <c r="O71" s="138"/>
      <c r="P71" s="141"/>
      <c r="Q71" s="134">
        <v>1</v>
      </c>
      <c r="R71" s="135">
        <v>54.01</v>
      </c>
      <c r="S71" s="134">
        <v>1</v>
      </c>
      <c r="T71" s="135">
        <v>17.52</v>
      </c>
      <c r="U71" s="137">
        <f t="shared" ref="U71:V71" si="62">Q71+S71</f>
        <v>2</v>
      </c>
      <c r="V71" s="136">
        <f t="shared" si="62"/>
        <v>71.53</v>
      </c>
      <c r="W71" s="136">
        <f t="shared" si="2"/>
        <v>71.53</v>
      </c>
      <c r="X71" s="138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</row>
    <row r="72" spans="1:44" ht="12.75" customHeight="1" x14ac:dyDescent="0.2">
      <c r="A72" s="168">
        <v>550100</v>
      </c>
      <c r="B72" s="169">
        <v>550101</v>
      </c>
      <c r="C72" s="169" t="s">
        <v>146</v>
      </c>
      <c r="D72" s="170" t="s">
        <v>150</v>
      </c>
      <c r="E72" s="169" t="s">
        <v>148</v>
      </c>
      <c r="F72" s="171" t="s">
        <v>113</v>
      </c>
      <c r="G72" s="168" t="s">
        <v>5</v>
      </c>
      <c r="H72" s="171" t="s">
        <v>40</v>
      </c>
      <c r="I72" s="168" t="s">
        <v>41</v>
      </c>
      <c r="J72" s="171" t="s">
        <v>40</v>
      </c>
      <c r="K72" s="169" t="s">
        <v>114</v>
      </c>
      <c r="L72" s="172">
        <v>44230</v>
      </c>
      <c r="M72" s="173">
        <v>44231</v>
      </c>
      <c r="N72" s="174"/>
      <c r="O72" s="175"/>
      <c r="P72" s="176"/>
      <c r="Q72" s="177">
        <v>1</v>
      </c>
      <c r="R72" s="178">
        <v>54.01</v>
      </c>
      <c r="S72" s="177">
        <v>1</v>
      </c>
      <c r="T72" s="178">
        <v>17.52</v>
      </c>
      <c r="U72" s="179">
        <f t="shared" ref="U72:V72" si="63">Q72+S72</f>
        <v>2</v>
      </c>
      <c r="V72" s="180">
        <f t="shared" si="63"/>
        <v>71.53</v>
      </c>
      <c r="W72" s="180">
        <f t="shared" si="2"/>
        <v>71.53</v>
      </c>
      <c r="X72" s="175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</row>
    <row r="73" spans="1:44" ht="12.75" customHeight="1" x14ac:dyDescent="0.2">
      <c r="W73" s="181">
        <f>SUM(W10:W72)</f>
        <v>3360.2400000000043</v>
      </c>
    </row>
    <row r="74" spans="1:44" ht="12.75" customHeight="1" x14ac:dyDescent="0.2"/>
    <row r="75" spans="1:44" ht="12.75" customHeight="1" x14ac:dyDescent="0.2"/>
    <row r="76" spans="1:44" ht="12.75" customHeight="1" x14ac:dyDescent="0.2"/>
    <row r="77" spans="1:44" ht="12.75" customHeight="1" x14ac:dyDescent="0.2"/>
    <row r="78" spans="1:44" ht="12.75" customHeight="1" x14ac:dyDescent="0.2"/>
    <row r="79" spans="1:44" ht="12.75" customHeight="1" x14ac:dyDescent="0.2"/>
    <row r="80" spans="1:44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9">
    <mergeCell ref="O8:O9"/>
    <mergeCell ref="A8:A9"/>
    <mergeCell ref="B8:B9"/>
    <mergeCell ref="C8:C9"/>
    <mergeCell ref="D8:D9"/>
    <mergeCell ref="E8:E9"/>
    <mergeCell ref="F8:F9"/>
    <mergeCell ref="G8:G9"/>
    <mergeCell ref="H8:I8"/>
    <mergeCell ref="J8:K8"/>
    <mergeCell ref="L8:L9"/>
    <mergeCell ref="M8:M9"/>
    <mergeCell ref="N8:N9"/>
    <mergeCell ref="A6:B6"/>
    <mergeCell ref="C6:X6"/>
    <mergeCell ref="A7:B7"/>
    <mergeCell ref="C7:E7"/>
    <mergeCell ref="F7:M7"/>
    <mergeCell ref="N7:P7"/>
    <mergeCell ref="Q7:V7"/>
    <mergeCell ref="L4:M4"/>
    <mergeCell ref="N4:O4"/>
    <mergeCell ref="A5:B5"/>
    <mergeCell ref="C5:D5"/>
    <mergeCell ref="F5:G5"/>
    <mergeCell ref="H5:I5"/>
    <mergeCell ref="J5:K5"/>
    <mergeCell ref="L5:M5"/>
    <mergeCell ref="N5:O5"/>
    <mergeCell ref="A4:B4"/>
    <mergeCell ref="C4:D4"/>
    <mergeCell ref="F4:G4"/>
    <mergeCell ref="H4:I4"/>
    <mergeCell ref="J4:K4"/>
    <mergeCell ref="X7:X9"/>
    <mergeCell ref="P8:P9"/>
    <mergeCell ref="P4:Q4"/>
    <mergeCell ref="R4:S4"/>
    <mergeCell ref="T4:U4"/>
    <mergeCell ref="V4:W4"/>
    <mergeCell ref="Q8:R8"/>
    <mergeCell ref="S8:T8"/>
    <mergeCell ref="U8:U9"/>
    <mergeCell ref="V8:V9"/>
    <mergeCell ref="P5:Q5"/>
    <mergeCell ref="R5:S5"/>
    <mergeCell ref="T5:U5"/>
    <mergeCell ref="V5:W5"/>
    <mergeCell ref="W7:W9"/>
  </mergeCells>
  <dataValidations count="1">
    <dataValidation type="list" allowBlank="1" sqref="B2" xr:uid="{00000000-0002-0000-0200-000000000000}">
      <formula1>"43466.0,fev/2019,43525.0,abr/2019,mai/2019,43617.0,43647.0,ago/2019,set/2019,out/2019,43770.0,dez/2019,43831.0,fev/2020,43891.0,abr/2020,mai/2020,43983.0,44013.0,ago/2020,set/2020,out/2020,44136.0,dez/2020"</formula1>
    </dataValidation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000"/>
  <sheetViews>
    <sheetView workbookViewId="0"/>
  </sheetViews>
  <sheetFormatPr defaultColWidth="14.42578125" defaultRowHeight="15" customHeight="1" x14ac:dyDescent="0.2"/>
  <cols>
    <col min="1" max="1" width="24.5703125" customWidth="1"/>
    <col min="2" max="2" width="21.140625" customWidth="1"/>
    <col min="3" max="3" width="45.28515625" customWidth="1"/>
    <col min="4" max="4" width="21.140625" customWidth="1"/>
    <col min="5" max="5" width="73.42578125" customWidth="1"/>
    <col min="6" max="6" width="60.5703125" customWidth="1"/>
    <col min="7" max="7" width="32.140625" customWidth="1"/>
    <col min="8" max="8" width="8.7109375" customWidth="1"/>
    <col min="9" max="9" width="28.28515625" customWidth="1"/>
    <col min="10" max="10" width="8.7109375" customWidth="1"/>
    <col min="11" max="11" width="28.28515625" customWidth="1"/>
    <col min="12" max="12" width="11.5703125" customWidth="1"/>
    <col min="13" max="13" width="13.7109375" customWidth="1"/>
    <col min="14" max="17" width="8.7109375" customWidth="1"/>
    <col min="18" max="18" width="9.5703125" customWidth="1"/>
    <col min="19" max="19" width="8.7109375" customWidth="1"/>
    <col min="20" max="20" width="9.5703125" customWidth="1"/>
    <col min="21" max="23" width="8.7109375" customWidth="1"/>
    <col min="24" max="24" width="32.7109375" customWidth="1"/>
    <col min="25" max="44" width="8.7109375" customWidth="1"/>
  </cols>
  <sheetData>
    <row r="1" spans="1:44" ht="12.75" customHeight="1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4" ht="12.75" customHeight="1" x14ac:dyDescent="0.2">
      <c r="A2" s="3" t="s">
        <v>0</v>
      </c>
      <c r="B2" s="4" t="s">
        <v>151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44" ht="12.75" customHeight="1" x14ac:dyDescent="0.2">
      <c r="A3" s="182"/>
      <c r="B3" s="183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</row>
    <row r="4" spans="1:44" ht="18" customHeight="1" x14ac:dyDescent="0.2">
      <c r="A4" s="407"/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  <c r="AP4" s="408"/>
      <c r="AQ4" s="408"/>
      <c r="AR4" s="409"/>
    </row>
    <row r="5" spans="1:44" ht="12.75" customHeight="1" x14ac:dyDescent="0.2">
      <c r="A5" s="410"/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1"/>
      <c r="AO5" s="411"/>
      <c r="AP5" s="411"/>
      <c r="AQ5" s="411"/>
      <c r="AR5" s="412"/>
    </row>
    <row r="6" spans="1:44" ht="12.75" customHeight="1" x14ac:dyDescent="0.2">
      <c r="A6" s="372"/>
      <c r="B6" s="375"/>
      <c r="C6" s="372" t="s">
        <v>2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</row>
    <row r="7" spans="1:44" ht="12.75" customHeight="1" x14ac:dyDescent="0.2">
      <c r="A7" s="378" t="s">
        <v>3</v>
      </c>
      <c r="B7" s="380"/>
      <c r="C7" s="378" t="s">
        <v>4</v>
      </c>
      <c r="D7" s="379"/>
      <c r="E7" s="380"/>
      <c r="F7" s="378" t="s">
        <v>5</v>
      </c>
      <c r="G7" s="379"/>
      <c r="H7" s="379"/>
      <c r="I7" s="379"/>
      <c r="J7" s="379"/>
      <c r="K7" s="379"/>
      <c r="L7" s="379"/>
      <c r="M7" s="380"/>
      <c r="N7" s="378" t="s">
        <v>6</v>
      </c>
      <c r="O7" s="379"/>
      <c r="P7" s="380"/>
      <c r="Q7" s="378" t="s">
        <v>7</v>
      </c>
      <c r="R7" s="379"/>
      <c r="S7" s="379"/>
      <c r="T7" s="379"/>
      <c r="U7" s="379"/>
      <c r="V7" s="380"/>
      <c r="W7" s="366" t="s">
        <v>8</v>
      </c>
      <c r="X7" s="366" t="s">
        <v>9</v>
      </c>
    </row>
    <row r="8" spans="1:44" ht="12.75" customHeight="1" x14ac:dyDescent="0.2">
      <c r="A8" s="366" t="s">
        <v>10</v>
      </c>
      <c r="B8" s="366" t="s">
        <v>11</v>
      </c>
      <c r="C8" s="366" t="s">
        <v>12</v>
      </c>
      <c r="D8" s="366" t="s">
        <v>13</v>
      </c>
      <c r="E8" s="366" t="s">
        <v>14</v>
      </c>
      <c r="F8" s="366" t="s">
        <v>15</v>
      </c>
      <c r="G8" s="366" t="s">
        <v>16</v>
      </c>
      <c r="H8" s="378" t="s">
        <v>17</v>
      </c>
      <c r="I8" s="380"/>
      <c r="J8" s="378" t="s">
        <v>18</v>
      </c>
      <c r="K8" s="380"/>
      <c r="L8" s="366" t="s">
        <v>19</v>
      </c>
      <c r="M8" s="366" t="s">
        <v>20</v>
      </c>
      <c r="N8" s="366" t="s">
        <v>21</v>
      </c>
      <c r="O8" s="366" t="s">
        <v>22</v>
      </c>
      <c r="P8" s="366" t="s">
        <v>23</v>
      </c>
      <c r="Q8" s="378" t="s">
        <v>24</v>
      </c>
      <c r="R8" s="380"/>
      <c r="S8" s="378" t="s">
        <v>25</v>
      </c>
      <c r="T8" s="380"/>
      <c r="U8" s="366" t="s">
        <v>26</v>
      </c>
      <c r="V8" s="366" t="s">
        <v>23</v>
      </c>
      <c r="W8" s="367"/>
      <c r="X8" s="367"/>
    </row>
    <row r="9" spans="1:44" ht="12.75" customHeight="1" x14ac:dyDescent="0.2">
      <c r="A9" s="406"/>
      <c r="B9" s="406"/>
      <c r="C9" s="406"/>
      <c r="D9" s="406"/>
      <c r="E9" s="406"/>
      <c r="F9" s="406"/>
      <c r="G9" s="406"/>
      <c r="H9" s="185" t="s">
        <v>27</v>
      </c>
      <c r="I9" s="185" t="s">
        <v>28</v>
      </c>
      <c r="J9" s="185" t="s">
        <v>27</v>
      </c>
      <c r="K9" s="185" t="s">
        <v>29</v>
      </c>
      <c r="L9" s="406"/>
      <c r="M9" s="406"/>
      <c r="N9" s="406"/>
      <c r="O9" s="406"/>
      <c r="P9" s="406"/>
      <c r="Q9" s="185" t="s">
        <v>30</v>
      </c>
      <c r="R9" s="185" t="s">
        <v>31</v>
      </c>
      <c r="S9" s="185" t="s">
        <v>30</v>
      </c>
      <c r="T9" s="185" t="s">
        <v>31</v>
      </c>
      <c r="U9" s="406"/>
      <c r="V9" s="406"/>
      <c r="W9" s="406"/>
      <c r="X9" s="406"/>
    </row>
    <row r="10" spans="1:44" ht="12.75" customHeight="1" x14ac:dyDescent="0.2">
      <c r="A10" s="186">
        <v>550100</v>
      </c>
      <c r="B10" s="186">
        <v>550101</v>
      </c>
      <c r="C10" s="187" t="s">
        <v>71</v>
      </c>
      <c r="D10" s="188" t="e">
        <f t="shared" ref="D10:E10" si="0">#N/A</f>
        <v>#N/A</v>
      </c>
      <c r="E10" s="188" t="e">
        <f t="shared" si="0"/>
        <v>#N/A</v>
      </c>
      <c r="F10" s="189" t="s">
        <v>152</v>
      </c>
      <c r="G10" s="188"/>
      <c r="H10" s="190" t="s">
        <v>40</v>
      </c>
      <c r="I10" s="190" t="s">
        <v>41</v>
      </c>
      <c r="J10" s="190" t="s">
        <v>40</v>
      </c>
      <c r="K10" s="190" t="s">
        <v>153</v>
      </c>
      <c r="L10" s="191">
        <v>44296</v>
      </c>
      <c r="M10" s="191">
        <v>44296</v>
      </c>
      <c r="N10" s="188"/>
      <c r="O10" s="188"/>
      <c r="P10" s="188"/>
      <c r="Q10" s="192">
        <v>1</v>
      </c>
      <c r="R10" s="193">
        <v>54.01</v>
      </c>
      <c r="S10" s="192"/>
      <c r="T10" s="194"/>
      <c r="U10" s="188">
        <f t="shared" ref="U10:U97" si="1">Q10+S10</f>
        <v>1</v>
      </c>
      <c r="V10" s="188">
        <f t="shared" ref="V10:V82" si="2">(Q10*R10)+(S10*T10)</f>
        <v>54.01</v>
      </c>
      <c r="W10" s="188">
        <f t="shared" ref="W10:W98" si="3">V10</f>
        <v>54.01</v>
      </c>
      <c r="X10" s="188"/>
    </row>
    <row r="11" spans="1:44" ht="12.75" customHeight="1" x14ac:dyDescent="0.2">
      <c r="A11" s="186">
        <v>550100</v>
      </c>
      <c r="B11" s="186">
        <v>550101</v>
      </c>
      <c r="C11" s="195" t="s">
        <v>71</v>
      </c>
      <c r="D11" s="188" t="e">
        <f t="shared" ref="D11:E11" si="4">#N/A</f>
        <v>#N/A</v>
      </c>
      <c r="E11" s="188" t="e">
        <f t="shared" si="4"/>
        <v>#N/A</v>
      </c>
      <c r="F11" s="189" t="s">
        <v>152</v>
      </c>
      <c r="G11" s="188"/>
      <c r="H11" s="190" t="s">
        <v>40</v>
      </c>
      <c r="I11" s="190" t="s">
        <v>41</v>
      </c>
      <c r="J11" s="190" t="s">
        <v>40</v>
      </c>
      <c r="K11" s="190" t="s">
        <v>154</v>
      </c>
      <c r="L11" s="191">
        <v>44294</v>
      </c>
      <c r="M11" s="191">
        <v>44295</v>
      </c>
      <c r="N11" s="188"/>
      <c r="O11" s="188"/>
      <c r="P11" s="188"/>
      <c r="Q11" s="196">
        <v>1</v>
      </c>
      <c r="R11" s="193">
        <v>54.01</v>
      </c>
      <c r="S11" s="196">
        <v>1</v>
      </c>
      <c r="T11" s="194">
        <v>17.52</v>
      </c>
      <c r="U11" s="188">
        <f t="shared" si="1"/>
        <v>2</v>
      </c>
      <c r="V11" s="188">
        <f t="shared" si="2"/>
        <v>71.53</v>
      </c>
      <c r="W11" s="188">
        <f t="shared" si="3"/>
        <v>71.53</v>
      </c>
      <c r="X11" s="188"/>
    </row>
    <row r="12" spans="1:44" ht="12.75" customHeight="1" x14ac:dyDescent="0.2">
      <c r="A12" s="186">
        <v>550100</v>
      </c>
      <c r="B12" s="186">
        <v>550101</v>
      </c>
      <c r="C12" s="195" t="s">
        <v>126</v>
      </c>
      <c r="D12" s="188" t="e">
        <f t="shared" ref="D12:E12" si="5">#N/A</f>
        <v>#N/A</v>
      </c>
      <c r="E12" s="188" t="e">
        <f t="shared" si="5"/>
        <v>#N/A</v>
      </c>
      <c r="F12" s="189" t="s">
        <v>152</v>
      </c>
      <c r="G12" s="188"/>
      <c r="H12" s="190" t="s">
        <v>40</v>
      </c>
      <c r="I12" s="190" t="s">
        <v>41</v>
      </c>
      <c r="J12" s="190" t="s">
        <v>40</v>
      </c>
      <c r="K12" s="190" t="s">
        <v>154</v>
      </c>
      <c r="L12" s="191">
        <v>44294</v>
      </c>
      <c r="M12" s="191">
        <v>44295</v>
      </c>
      <c r="N12" s="188"/>
      <c r="O12" s="188"/>
      <c r="P12" s="188"/>
      <c r="Q12" s="196">
        <v>1</v>
      </c>
      <c r="R12" s="193">
        <v>54.01</v>
      </c>
      <c r="S12" s="196">
        <v>1</v>
      </c>
      <c r="T12" s="194">
        <v>17.52</v>
      </c>
      <c r="U12" s="188">
        <f t="shared" si="1"/>
        <v>2</v>
      </c>
      <c r="V12" s="188">
        <f t="shared" si="2"/>
        <v>71.53</v>
      </c>
      <c r="W12" s="188">
        <f t="shared" si="3"/>
        <v>71.53</v>
      </c>
      <c r="X12" s="188"/>
    </row>
    <row r="13" spans="1:44" ht="12.75" customHeight="1" x14ac:dyDescent="0.2">
      <c r="A13" s="186">
        <v>550100</v>
      </c>
      <c r="B13" s="186">
        <v>550101</v>
      </c>
      <c r="C13" s="195" t="s">
        <v>126</v>
      </c>
      <c r="D13" s="188" t="e">
        <f t="shared" ref="D13:E13" si="6">#N/A</f>
        <v>#N/A</v>
      </c>
      <c r="E13" s="188" t="e">
        <f t="shared" si="6"/>
        <v>#N/A</v>
      </c>
      <c r="F13" s="189" t="s">
        <v>152</v>
      </c>
      <c r="G13" s="188"/>
      <c r="H13" s="190" t="s">
        <v>40</v>
      </c>
      <c r="I13" s="190" t="s">
        <v>41</v>
      </c>
      <c r="J13" s="190" t="s">
        <v>40</v>
      </c>
      <c r="K13" s="190" t="s">
        <v>155</v>
      </c>
      <c r="L13" s="191">
        <v>44297</v>
      </c>
      <c r="M13" s="191">
        <v>44297</v>
      </c>
      <c r="N13" s="188"/>
      <c r="O13" s="188"/>
      <c r="P13" s="188"/>
      <c r="Q13" s="196">
        <v>1</v>
      </c>
      <c r="R13" s="193">
        <v>54.01</v>
      </c>
      <c r="S13" s="196"/>
      <c r="T13" s="194"/>
      <c r="U13" s="188">
        <f t="shared" si="1"/>
        <v>1</v>
      </c>
      <c r="V13" s="188">
        <f t="shared" si="2"/>
        <v>54.01</v>
      </c>
      <c r="W13" s="188">
        <f t="shared" si="3"/>
        <v>54.01</v>
      </c>
      <c r="X13" s="188"/>
    </row>
    <row r="14" spans="1:44" ht="12.75" customHeight="1" x14ac:dyDescent="0.2">
      <c r="A14" s="186">
        <v>550100</v>
      </c>
      <c r="B14" s="186">
        <v>550101</v>
      </c>
      <c r="C14" s="195" t="s">
        <v>35</v>
      </c>
      <c r="D14" s="188" t="e">
        <f t="shared" ref="D14:E14" si="7">#N/A</f>
        <v>#N/A</v>
      </c>
      <c r="E14" s="188" t="e">
        <f t="shared" si="7"/>
        <v>#N/A</v>
      </c>
      <c r="F14" s="189" t="s">
        <v>152</v>
      </c>
      <c r="G14" s="188"/>
      <c r="H14" s="190" t="s">
        <v>40</v>
      </c>
      <c r="I14" s="190" t="s">
        <v>41</v>
      </c>
      <c r="J14" s="190" t="s">
        <v>40</v>
      </c>
      <c r="K14" s="190" t="s">
        <v>156</v>
      </c>
      <c r="L14" s="191">
        <v>44298</v>
      </c>
      <c r="M14" s="191">
        <v>44298</v>
      </c>
      <c r="N14" s="188"/>
      <c r="O14" s="188"/>
      <c r="P14" s="188"/>
      <c r="Q14" s="196"/>
      <c r="R14" s="193"/>
      <c r="S14" s="196">
        <v>1</v>
      </c>
      <c r="T14" s="194">
        <v>17.52</v>
      </c>
      <c r="U14" s="188">
        <f t="shared" si="1"/>
        <v>1</v>
      </c>
      <c r="V14" s="188">
        <f t="shared" si="2"/>
        <v>17.52</v>
      </c>
      <c r="W14" s="188">
        <f t="shared" si="3"/>
        <v>17.52</v>
      </c>
      <c r="X14" s="188"/>
    </row>
    <row r="15" spans="1:44" ht="12.75" customHeight="1" x14ac:dyDescent="0.2">
      <c r="A15" s="186">
        <v>550100</v>
      </c>
      <c r="B15" s="186">
        <v>550101</v>
      </c>
      <c r="C15" s="195" t="s">
        <v>82</v>
      </c>
      <c r="D15" s="188" t="e">
        <f t="shared" ref="D15:E15" si="8">#N/A</f>
        <v>#N/A</v>
      </c>
      <c r="E15" s="188" t="e">
        <f t="shared" si="8"/>
        <v>#N/A</v>
      </c>
      <c r="F15" s="189" t="s">
        <v>152</v>
      </c>
      <c r="G15" s="188"/>
      <c r="H15" s="190" t="s">
        <v>40</v>
      </c>
      <c r="I15" s="190" t="s">
        <v>41</v>
      </c>
      <c r="J15" s="190" t="s">
        <v>40</v>
      </c>
      <c r="K15" s="190" t="s">
        <v>153</v>
      </c>
      <c r="L15" s="191">
        <v>44296</v>
      </c>
      <c r="M15" s="191">
        <v>44296</v>
      </c>
      <c r="N15" s="188"/>
      <c r="O15" s="188"/>
      <c r="P15" s="188"/>
      <c r="Q15" s="196">
        <v>1</v>
      </c>
      <c r="R15" s="193">
        <v>54.01</v>
      </c>
      <c r="S15" s="196"/>
      <c r="T15" s="194"/>
      <c r="U15" s="188">
        <f t="shared" si="1"/>
        <v>1</v>
      </c>
      <c r="V15" s="188">
        <f t="shared" si="2"/>
        <v>54.01</v>
      </c>
      <c r="W15" s="188">
        <f t="shared" si="3"/>
        <v>54.01</v>
      </c>
      <c r="X15" s="188"/>
    </row>
    <row r="16" spans="1:44" ht="12.75" customHeight="1" x14ac:dyDescent="0.2">
      <c r="A16" s="186">
        <v>550100</v>
      </c>
      <c r="B16" s="186">
        <v>550101</v>
      </c>
      <c r="C16" s="195" t="s">
        <v>82</v>
      </c>
      <c r="D16" s="188" t="e">
        <f t="shared" ref="D16:E16" si="9">#N/A</f>
        <v>#N/A</v>
      </c>
      <c r="E16" s="188" t="e">
        <f t="shared" si="9"/>
        <v>#N/A</v>
      </c>
      <c r="F16" s="189" t="s">
        <v>152</v>
      </c>
      <c r="G16" s="188"/>
      <c r="H16" s="190" t="s">
        <v>40</v>
      </c>
      <c r="I16" s="190" t="s">
        <v>41</v>
      </c>
      <c r="J16" s="190" t="s">
        <v>40</v>
      </c>
      <c r="K16" s="190" t="s">
        <v>155</v>
      </c>
      <c r="L16" s="191">
        <v>44297</v>
      </c>
      <c r="M16" s="191">
        <v>44297</v>
      </c>
      <c r="N16" s="188"/>
      <c r="O16" s="188"/>
      <c r="P16" s="188"/>
      <c r="Q16" s="196">
        <v>1</v>
      </c>
      <c r="R16" s="193">
        <v>54.01</v>
      </c>
      <c r="S16" s="196"/>
      <c r="T16" s="194"/>
      <c r="U16" s="188">
        <f t="shared" si="1"/>
        <v>1</v>
      </c>
      <c r="V16" s="188">
        <f t="shared" si="2"/>
        <v>54.01</v>
      </c>
      <c r="W16" s="188">
        <f t="shared" si="3"/>
        <v>54.01</v>
      </c>
      <c r="X16" s="188"/>
    </row>
    <row r="17" spans="1:44" ht="12.75" customHeight="1" x14ac:dyDescent="0.2">
      <c r="A17" s="186">
        <v>550100</v>
      </c>
      <c r="B17" s="186">
        <v>550101</v>
      </c>
      <c r="C17" s="195" t="s">
        <v>157</v>
      </c>
      <c r="D17" s="188" t="e">
        <f t="shared" ref="D17:E17" si="10">#N/A</f>
        <v>#N/A</v>
      </c>
      <c r="E17" s="188" t="e">
        <f t="shared" si="10"/>
        <v>#N/A</v>
      </c>
      <c r="F17" s="189" t="s">
        <v>152</v>
      </c>
      <c r="G17" s="188"/>
      <c r="H17" s="190" t="s">
        <v>40</v>
      </c>
      <c r="I17" s="190" t="s">
        <v>41</v>
      </c>
      <c r="J17" s="190" t="s">
        <v>40</v>
      </c>
      <c r="K17" s="190" t="s">
        <v>155</v>
      </c>
      <c r="L17" s="191">
        <v>44297</v>
      </c>
      <c r="M17" s="191">
        <v>44297</v>
      </c>
      <c r="N17" s="188"/>
      <c r="O17" s="188"/>
      <c r="P17" s="188"/>
      <c r="Q17" s="196">
        <v>1</v>
      </c>
      <c r="R17" s="193">
        <v>54.01</v>
      </c>
      <c r="S17" s="197"/>
      <c r="T17" s="194"/>
      <c r="U17" s="188">
        <f t="shared" si="1"/>
        <v>1</v>
      </c>
      <c r="V17" s="188">
        <f t="shared" si="2"/>
        <v>54.01</v>
      </c>
      <c r="W17" s="188">
        <f t="shared" si="3"/>
        <v>54.01</v>
      </c>
      <c r="X17" s="188"/>
    </row>
    <row r="18" spans="1:44" ht="12.75" customHeight="1" x14ac:dyDescent="0.2">
      <c r="A18" s="186">
        <v>550100</v>
      </c>
      <c r="B18" s="186">
        <v>550101</v>
      </c>
      <c r="C18" s="195" t="s">
        <v>78</v>
      </c>
      <c r="D18" s="188" t="e">
        <f t="shared" ref="D18:E18" si="11">#N/A</f>
        <v>#N/A</v>
      </c>
      <c r="E18" s="188" t="e">
        <f t="shared" si="11"/>
        <v>#N/A</v>
      </c>
      <c r="F18" s="189" t="s">
        <v>152</v>
      </c>
      <c r="G18" s="188"/>
      <c r="H18" s="190" t="s">
        <v>40</v>
      </c>
      <c r="I18" s="190" t="s">
        <v>41</v>
      </c>
      <c r="J18" s="190" t="s">
        <v>40</v>
      </c>
      <c r="K18" s="190" t="s">
        <v>153</v>
      </c>
      <c r="L18" s="191">
        <v>44296</v>
      </c>
      <c r="M18" s="191">
        <v>44296</v>
      </c>
      <c r="N18" s="188"/>
      <c r="O18" s="188"/>
      <c r="P18" s="188"/>
      <c r="Q18" s="196">
        <v>1</v>
      </c>
      <c r="R18" s="193">
        <v>54.01</v>
      </c>
      <c r="S18" s="197"/>
      <c r="T18" s="194"/>
      <c r="U18" s="188">
        <f t="shared" si="1"/>
        <v>1</v>
      </c>
      <c r="V18" s="188">
        <f t="shared" si="2"/>
        <v>54.01</v>
      </c>
      <c r="W18" s="188">
        <f t="shared" si="3"/>
        <v>54.01</v>
      </c>
      <c r="X18" s="188"/>
    </row>
    <row r="19" spans="1:44" ht="12.75" customHeight="1" x14ac:dyDescent="0.2">
      <c r="A19" s="186">
        <v>550100</v>
      </c>
      <c r="B19" s="186">
        <v>550101</v>
      </c>
      <c r="C19" s="195" t="s">
        <v>82</v>
      </c>
      <c r="D19" s="188" t="e">
        <f t="shared" ref="D19:E19" si="12">#N/A</f>
        <v>#N/A</v>
      </c>
      <c r="E19" s="188" t="e">
        <f t="shared" si="12"/>
        <v>#N/A</v>
      </c>
      <c r="F19" s="189" t="s">
        <v>152</v>
      </c>
      <c r="G19" s="188"/>
      <c r="H19" s="190" t="s">
        <v>40</v>
      </c>
      <c r="I19" s="190" t="s">
        <v>41</v>
      </c>
      <c r="J19" s="190" t="s">
        <v>40</v>
      </c>
      <c r="K19" s="190" t="s">
        <v>154</v>
      </c>
      <c r="L19" s="191">
        <v>44294</v>
      </c>
      <c r="M19" s="191">
        <v>44295</v>
      </c>
      <c r="N19" s="188"/>
      <c r="O19" s="188"/>
      <c r="P19" s="188"/>
      <c r="Q19" s="196">
        <v>1</v>
      </c>
      <c r="R19" s="193">
        <v>54.01</v>
      </c>
      <c r="S19" s="196">
        <v>1</v>
      </c>
      <c r="T19" s="194">
        <v>17.52</v>
      </c>
      <c r="U19" s="188">
        <f t="shared" si="1"/>
        <v>2</v>
      </c>
      <c r="V19" s="188">
        <f t="shared" si="2"/>
        <v>71.53</v>
      </c>
      <c r="W19" s="188">
        <f t="shared" si="3"/>
        <v>71.53</v>
      </c>
      <c r="X19" s="188"/>
    </row>
    <row r="20" spans="1:44" ht="12.75" customHeight="1" x14ac:dyDescent="0.2">
      <c r="A20" s="186">
        <v>550100</v>
      </c>
      <c r="B20" s="186">
        <v>550101</v>
      </c>
      <c r="C20" s="195" t="s">
        <v>78</v>
      </c>
      <c r="D20" s="188" t="e">
        <f t="shared" ref="D20:E20" si="13">#N/A</f>
        <v>#N/A</v>
      </c>
      <c r="E20" s="188" t="e">
        <f t="shared" si="13"/>
        <v>#N/A</v>
      </c>
      <c r="F20" s="198" t="s">
        <v>152</v>
      </c>
      <c r="G20" s="186"/>
      <c r="H20" s="190" t="s">
        <v>40</v>
      </c>
      <c r="I20" s="190" t="s">
        <v>41</v>
      </c>
      <c r="J20" s="190" t="s">
        <v>40</v>
      </c>
      <c r="K20" s="190" t="s">
        <v>154</v>
      </c>
      <c r="L20" s="199">
        <v>44294</v>
      </c>
      <c r="M20" s="199">
        <v>44295</v>
      </c>
      <c r="N20" s="200"/>
      <c r="O20" s="200"/>
      <c r="P20" s="200"/>
      <c r="Q20" s="201">
        <v>1</v>
      </c>
      <c r="R20" s="193">
        <v>54.01</v>
      </c>
      <c r="S20" s="201">
        <v>1</v>
      </c>
      <c r="T20" s="194">
        <v>17.52</v>
      </c>
      <c r="U20" s="188">
        <f t="shared" si="1"/>
        <v>2</v>
      </c>
      <c r="V20" s="188">
        <f t="shared" si="2"/>
        <v>71.53</v>
      </c>
      <c r="W20" s="188">
        <f t="shared" si="3"/>
        <v>71.53</v>
      </c>
      <c r="X20" s="202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</row>
    <row r="21" spans="1:44" ht="12.75" customHeight="1" x14ac:dyDescent="0.2">
      <c r="A21" s="186">
        <v>550100</v>
      </c>
      <c r="B21" s="186">
        <v>550101</v>
      </c>
      <c r="C21" s="195" t="s">
        <v>62</v>
      </c>
      <c r="D21" s="188" t="e">
        <f t="shared" ref="D21:E21" si="14">#N/A</f>
        <v>#N/A</v>
      </c>
      <c r="E21" s="188" t="e">
        <f t="shared" si="14"/>
        <v>#N/A</v>
      </c>
      <c r="F21" s="198" t="s">
        <v>152</v>
      </c>
      <c r="G21" s="186"/>
      <c r="H21" s="190" t="s">
        <v>40</v>
      </c>
      <c r="I21" s="190" t="s">
        <v>41</v>
      </c>
      <c r="J21" s="190" t="s">
        <v>40</v>
      </c>
      <c r="K21" s="190" t="s">
        <v>153</v>
      </c>
      <c r="L21" s="199">
        <v>44296</v>
      </c>
      <c r="M21" s="199">
        <v>44296</v>
      </c>
      <c r="N21" s="186"/>
      <c r="O21" s="186"/>
      <c r="P21" s="186"/>
      <c r="Q21" s="201">
        <v>1</v>
      </c>
      <c r="R21" s="193">
        <v>54.01</v>
      </c>
      <c r="S21" s="201"/>
      <c r="T21" s="194"/>
      <c r="U21" s="188">
        <f t="shared" si="1"/>
        <v>1</v>
      </c>
      <c r="V21" s="188">
        <f t="shared" si="2"/>
        <v>54.01</v>
      </c>
      <c r="W21" s="188">
        <f t="shared" si="3"/>
        <v>54.01</v>
      </c>
      <c r="X21" s="202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</row>
    <row r="22" spans="1:44" ht="12.75" customHeight="1" x14ac:dyDescent="0.2">
      <c r="A22" s="186">
        <v>550100</v>
      </c>
      <c r="B22" s="186">
        <v>550101</v>
      </c>
      <c r="C22" s="195" t="s">
        <v>121</v>
      </c>
      <c r="D22" s="188" t="e">
        <f t="shared" ref="D22:E22" si="15">#N/A</f>
        <v>#N/A</v>
      </c>
      <c r="E22" s="188" t="e">
        <f t="shared" si="15"/>
        <v>#N/A</v>
      </c>
      <c r="F22" s="198" t="s">
        <v>152</v>
      </c>
      <c r="G22" s="186"/>
      <c r="H22" s="190" t="s">
        <v>40</v>
      </c>
      <c r="I22" s="190" t="s">
        <v>41</v>
      </c>
      <c r="J22" s="190" t="s">
        <v>40</v>
      </c>
      <c r="K22" s="190" t="s">
        <v>153</v>
      </c>
      <c r="L22" s="199">
        <v>44297</v>
      </c>
      <c r="M22" s="199">
        <v>44297</v>
      </c>
      <c r="N22" s="186"/>
      <c r="O22" s="186"/>
      <c r="P22" s="186"/>
      <c r="Q22" s="201">
        <v>1</v>
      </c>
      <c r="R22" s="193">
        <v>54.01</v>
      </c>
      <c r="S22" s="201"/>
      <c r="T22" s="194"/>
      <c r="U22" s="188">
        <f t="shared" si="1"/>
        <v>1</v>
      </c>
      <c r="V22" s="188">
        <f t="shared" si="2"/>
        <v>54.01</v>
      </c>
      <c r="W22" s="188">
        <f t="shared" si="3"/>
        <v>54.01</v>
      </c>
      <c r="X22" s="202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</row>
    <row r="23" spans="1:44" ht="12.75" customHeight="1" x14ac:dyDescent="0.2">
      <c r="A23" s="186">
        <v>550100</v>
      </c>
      <c r="B23" s="186">
        <v>550101</v>
      </c>
      <c r="C23" s="195" t="s">
        <v>157</v>
      </c>
      <c r="D23" s="188" t="e">
        <f t="shared" ref="D23:E23" si="16">#N/A</f>
        <v>#N/A</v>
      </c>
      <c r="E23" s="188" t="e">
        <f t="shared" si="16"/>
        <v>#N/A</v>
      </c>
      <c r="F23" s="198" t="s">
        <v>152</v>
      </c>
      <c r="G23" s="186"/>
      <c r="H23" s="190" t="s">
        <v>40</v>
      </c>
      <c r="I23" s="190" t="s">
        <v>41</v>
      </c>
      <c r="J23" s="190" t="s">
        <v>158</v>
      </c>
      <c r="K23" s="190" t="s">
        <v>154</v>
      </c>
      <c r="L23" s="199">
        <v>44294</v>
      </c>
      <c r="M23" s="199">
        <v>44295</v>
      </c>
      <c r="N23" s="186"/>
      <c r="O23" s="186"/>
      <c r="P23" s="186"/>
      <c r="Q23" s="198">
        <v>1</v>
      </c>
      <c r="R23" s="194">
        <v>54.01</v>
      </c>
      <c r="S23" s="198">
        <v>1</v>
      </c>
      <c r="T23" s="194">
        <v>17.52</v>
      </c>
      <c r="U23" s="188">
        <f t="shared" si="1"/>
        <v>2</v>
      </c>
      <c r="V23" s="188">
        <f t="shared" si="2"/>
        <v>71.53</v>
      </c>
      <c r="W23" s="188">
        <f t="shared" si="3"/>
        <v>71.53</v>
      </c>
      <c r="X23" s="202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</row>
    <row r="24" spans="1:44" ht="12.75" customHeight="1" x14ac:dyDescent="0.2">
      <c r="A24" s="186">
        <v>550100</v>
      </c>
      <c r="B24" s="186">
        <v>550101</v>
      </c>
      <c r="C24" s="195" t="s">
        <v>157</v>
      </c>
      <c r="D24" s="188" t="e">
        <f t="shared" ref="D24:E24" si="17">#N/A</f>
        <v>#N/A</v>
      </c>
      <c r="E24" s="188" t="e">
        <f t="shared" si="17"/>
        <v>#N/A</v>
      </c>
      <c r="F24" s="203" t="s">
        <v>152</v>
      </c>
      <c r="G24" s="186"/>
      <c r="H24" s="190" t="s">
        <v>40</v>
      </c>
      <c r="I24" s="190" t="s">
        <v>41</v>
      </c>
      <c r="J24" s="190" t="s">
        <v>40</v>
      </c>
      <c r="K24" s="190" t="s">
        <v>153</v>
      </c>
      <c r="L24" s="199">
        <v>44296</v>
      </c>
      <c r="M24" s="199">
        <v>44296</v>
      </c>
      <c r="N24" s="186"/>
      <c r="O24" s="186"/>
      <c r="P24" s="186"/>
      <c r="Q24" s="198">
        <v>1</v>
      </c>
      <c r="R24" s="194">
        <v>54.01</v>
      </c>
      <c r="S24" s="198"/>
      <c r="T24" s="194"/>
      <c r="U24" s="188">
        <f t="shared" si="1"/>
        <v>1</v>
      </c>
      <c r="V24" s="188">
        <f t="shared" si="2"/>
        <v>54.01</v>
      </c>
      <c r="W24" s="188">
        <f t="shared" si="3"/>
        <v>54.01</v>
      </c>
      <c r="X24" s="202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</row>
    <row r="25" spans="1:44" ht="12.75" customHeight="1" x14ac:dyDescent="0.2">
      <c r="A25" s="186">
        <v>550100</v>
      </c>
      <c r="B25" s="186">
        <v>550101</v>
      </c>
      <c r="C25" s="195" t="s">
        <v>62</v>
      </c>
      <c r="D25" s="188" t="e">
        <f t="shared" ref="D25:E25" si="18">#N/A</f>
        <v>#N/A</v>
      </c>
      <c r="E25" s="188" t="e">
        <f t="shared" si="18"/>
        <v>#N/A</v>
      </c>
      <c r="F25" s="198" t="s">
        <v>152</v>
      </c>
      <c r="G25" s="186"/>
      <c r="H25" s="190" t="s">
        <v>40</v>
      </c>
      <c r="I25" s="190" t="s">
        <v>41</v>
      </c>
      <c r="J25" s="190" t="s">
        <v>40</v>
      </c>
      <c r="K25" s="190" t="s">
        <v>154</v>
      </c>
      <c r="L25" s="199">
        <v>44294</v>
      </c>
      <c r="M25" s="199">
        <v>44295</v>
      </c>
      <c r="N25" s="186"/>
      <c r="O25" s="186"/>
      <c r="P25" s="186"/>
      <c r="Q25" s="198">
        <v>1</v>
      </c>
      <c r="R25" s="194">
        <v>54.01</v>
      </c>
      <c r="S25" s="198">
        <v>1</v>
      </c>
      <c r="T25" s="194">
        <v>17.52</v>
      </c>
      <c r="U25" s="188">
        <f t="shared" si="1"/>
        <v>2</v>
      </c>
      <c r="V25" s="188">
        <f t="shared" si="2"/>
        <v>71.53</v>
      </c>
      <c r="W25" s="188">
        <f t="shared" si="3"/>
        <v>71.53</v>
      </c>
      <c r="X25" s="202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</row>
    <row r="26" spans="1:44" ht="12.75" customHeight="1" x14ac:dyDescent="0.2">
      <c r="A26" s="186">
        <v>550100</v>
      </c>
      <c r="B26" s="186">
        <v>550101</v>
      </c>
      <c r="C26" s="195" t="s">
        <v>62</v>
      </c>
      <c r="D26" s="188" t="e">
        <f t="shared" ref="D26:E26" si="19">#N/A</f>
        <v>#N/A</v>
      </c>
      <c r="E26" s="188" t="e">
        <f t="shared" si="19"/>
        <v>#N/A</v>
      </c>
      <c r="F26" s="203" t="s">
        <v>152</v>
      </c>
      <c r="G26" s="186"/>
      <c r="H26" s="190" t="s">
        <v>40</v>
      </c>
      <c r="I26" s="190" t="s">
        <v>41</v>
      </c>
      <c r="J26" s="190" t="s">
        <v>40</v>
      </c>
      <c r="K26" s="190" t="s">
        <v>155</v>
      </c>
      <c r="L26" s="199">
        <v>44297</v>
      </c>
      <c r="M26" s="199">
        <v>44297</v>
      </c>
      <c r="N26" s="186"/>
      <c r="O26" s="186"/>
      <c r="P26" s="186"/>
      <c r="Q26" s="198">
        <v>1</v>
      </c>
      <c r="R26" s="194">
        <v>54.01</v>
      </c>
      <c r="S26" s="198"/>
      <c r="T26" s="194"/>
      <c r="U26" s="188">
        <f t="shared" si="1"/>
        <v>1</v>
      </c>
      <c r="V26" s="188">
        <f t="shared" si="2"/>
        <v>54.01</v>
      </c>
      <c r="W26" s="188">
        <f t="shared" si="3"/>
        <v>54.01</v>
      </c>
      <c r="X26" s="202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</row>
    <row r="27" spans="1:44" ht="12.75" customHeight="1" x14ac:dyDescent="0.2">
      <c r="A27" s="186">
        <v>550100</v>
      </c>
      <c r="B27" s="186">
        <v>550101</v>
      </c>
      <c r="C27" s="195" t="s">
        <v>126</v>
      </c>
      <c r="D27" s="188" t="e">
        <f t="shared" ref="D27:E27" si="20">#N/A</f>
        <v>#N/A</v>
      </c>
      <c r="E27" s="188" t="e">
        <f t="shared" si="20"/>
        <v>#N/A</v>
      </c>
      <c r="F27" s="198" t="s">
        <v>152</v>
      </c>
      <c r="G27" s="186"/>
      <c r="H27" s="190" t="s">
        <v>40</v>
      </c>
      <c r="I27" s="190" t="s">
        <v>41</v>
      </c>
      <c r="J27" s="190" t="s">
        <v>40</v>
      </c>
      <c r="K27" s="190" t="s">
        <v>153</v>
      </c>
      <c r="L27" s="199">
        <v>44296</v>
      </c>
      <c r="M27" s="199">
        <v>44296</v>
      </c>
      <c r="N27" s="186"/>
      <c r="O27" s="186"/>
      <c r="P27" s="186"/>
      <c r="Q27" s="198">
        <v>1</v>
      </c>
      <c r="R27" s="194">
        <v>54.01</v>
      </c>
      <c r="S27" s="198"/>
      <c r="T27" s="194"/>
      <c r="U27" s="188">
        <f t="shared" si="1"/>
        <v>1</v>
      </c>
      <c r="V27" s="188">
        <f t="shared" si="2"/>
        <v>54.01</v>
      </c>
      <c r="W27" s="188">
        <f t="shared" si="3"/>
        <v>54.01</v>
      </c>
      <c r="X27" s="202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</row>
    <row r="28" spans="1:44" ht="12.75" customHeight="1" x14ac:dyDescent="0.2">
      <c r="A28" s="186">
        <v>550100</v>
      </c>
      <c r="B28" s="186">
        <v>550101</v>
      </c>
      <c r="C28" s="195" t="s">
        <v>78</v>
      </c>
      <c r="D28" s="188" t="e">
        <f t="shared" ref="D28:E28" si="21">#N/A</f>
        <v>#N/A</v>
      </c>
      <c r="E28" s="188" t="e">
        <f t="shared" si="21"/>
        <v>#N/A</v>
      </c>
      <c r="F28" s="198" t="s">
        <v>152</v>
      </c>
      <c r="G28" s="186"/>
      <c r="H28" s="190" t="s">
        <v>40</v>
      </c>
      <c r="I28" s="190" t="s">
        <v>41</v>
      </c>
      <c r="J28" s="190" t="s">
        <v>40</v>
      </c>
      <c r="K28" s="190" t="s">
        <v>155</v>
      </c>
      <c r="L28" s="199">
        <v>44297</v>
      </c>
      <c r="M28" s="199">
        <v>44297</v>
      </c>
      <c r="N28" s="202"/>
      <c r="O28" s="202"/>
      <c r="P28" s="202"/>
      <c r="Q28" s="198">
        <v>1</v>
      </c>
      <c r="R28" s="194">
        <v>54.01</v>
      </c>
      <c r="S28" s="198"/>
      <c r="T28" s="194"/>
      <c r="U28" s="188">
        <f t="shared" si="1"/>
        <v>1</v>
      </c>
      <c r="V28" s="188">
        <f t="shared" si="2"/>
        <v>54.01</v>
      </c>
      <c r="W28" s="188">
        <f t="shared" si="3"/>
        <v>54.01</v>
      </c>
      <c r="X28" s="202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</row>
    <row r="29" spans="1:44" ht="12.75" customHeight="1" x14ac:dyDescent="0.2">
      <c r="A29" s="186">
        <v>550100</v>
      </c>
      <c r="B29" s="186">
        <v>550101</v>
      </c>
      <c r="C29" s="195" t="s">
        <v>71</v>
      </c>
      <c r="D29" s="188" t="e">
        <f t="shared" ref="D29:D97" si="22">VLOOKUP(C29,F:G,2,0)</f>
        <v>#N/A</v>
      </c>
      <c r="E29" s="188" t="e">
        <f>VLOOKUP(D28,'[1]Base de beneficiários'!D:E,2,0)</f>
        <v>#N/A</v>
      </c>
      <c r="F29" s="189" t="s">
        <v>152</v>
      </c>
      <c r="G29" s="186"/>
      <c r="H29" s="190" t="s">
        <v>40</v>
      </c>
      <c r="I29" s="190" t="s">
        <v>41</v>
      </c>
      <c r="J29" s="190" t="s">
        <v>40</v>
      </c>
      <c r="K29" s="190" t="s">
        <v>155</v>
      </c>
      <c r="L29" s="199">
        <v>44297</v>
      </c>
      <c r="M29" s="199">
        <v>44297</v>
      </c>
      <c r="N29" s="190"/>
      <c r="O29" s="190"/>
      <c r="P29" s="204"/>
      <c r="Q29" s="198">
        <v>1</v>
      </c>
      <c r="R29" s="194">
        <v>54.01</v>
      </c>
      <c r="S29" s="198"/>
      <c r="T29" s="194"/>
      <c r="U29" s="188">
        <f t="shared" si="1"/>
        <v>1</v>
      </c>
      <c r="V29" s="188">
        <f t="shared" si="2"/>
        <v>54.01</v>
      </c>
      <c r="W29" s="188">
        <f t="shared" si="3"/>
        <v>54.01</v>
      </c>
      <c r="X29" s="202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</row>
    <row r="30" spans="1:44" ht="12.75" customHeight="1" x14ac:dyDescent="0.2">
      <c r="A30" s="186">
        <v>550100</v>
      </c>
      <c r="B30" s="186">
        <v>550101</v>
      </c>
      <c r="C30" s="195" t="s">
        <v>35</v>
      </c>
      <c r="D30" s="188" t="e">
        <f t="shared" si="22"/>
        <v>#N/A</v>
      </c>
      <c r="E30" s="188" t="e">
        <f t="shared" ref="E30:E49" si="23">VLOOKUP(D30,H:I,2,0)</f>
        <v>#N/A</v>
      </c>
      <c r="F30" s="198" t="s">
        <v>152</v>
      </c>
      <c r="G30" s="186"/>
      <c r="H30" s="190" t="s">
        <v>40</v>
      </c>
      <c r="I30" s="190" t="s">
        <v>41</v>
      </c>
      <c r="J30" s="190" t="s">
        <v>40</v>
      </c>
      <c r="K30" s="190" t="s">
        <v>155</v>
      </c>
      <c r="L30" s="205">
        <v>44296</v>
      </c>
      <c r="M30" s="205">
        <v>44296</v>
      </c>
      <c r="N30" s="186"/>
      <c r="O30" s="186"/>
      <c r="P30" s="186"/>
      <c r="Q30" s="198">
        <v>1</v>
      </c>
      <c r="R30" s="194">
        <v>54.01</v>
      </c>
      <c r="S30" s="198"/>
      <c r="T30" s="194"/>
      <c r="U30" s="188">
        <f t="shared" si="1"/>
        <v>1</v>
      </c>
      <c r="V30" s="188">
        <f t="shared" si="2"/>
        <v>54.01</v>
      </c>
      <c r="W30" s="188">
        <f t="shared" si="3"/>
        <v>54.01</v>
      </c>
      <c r="X30" s="202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</row>
    <row r="31" spans="1:44" ht="12.75" customHeight="1" x14ac:dyDescent="0.2">
      <c r="A31" s="186">
        <v>550100</v>
      </c>
      <c r="B31" s="186">
        <v>550101</v>
      </c>
      <c r="C31" s="195" t="s">
        <v>35</v>
      </c>
      <c r="D31" s="188" t="e">
        <f t="shared" si="22"/>
        <v>#N/A</v>
      </c>
      <c r="E31" s="188" t="e">
        <f t="shared" si="23"/>
        <v>#N/A</v>
      </c>
      <c r="F31" s="198" t="s">
        <v>152</v>
      </c>
      <c r="G31" s="186"/>
      <c r="H31" s="190" t="s">
        <v>40</v>
      </c>
      <c r="I31" s="190" t="s">
        <v>41</v>
      </c>
      <c r="J31" s="190" t="s">
        <v>40</v>
      </c>
      <c r="K31" s="206" t="s">
        <v>154</v>
      </c>
      <c r="L31" s="205">
        <v>44294</v>
      </c>
      <c r="M31" s="205">
        <v>44295</v>
      </c>
      <c r="N31" s="186"/>
      <c r="O31" s="186"/>
      <c r="P31" s="186"/>
      <c r="Q31" s="198">
        <v>1</v>
      </c>
      <c r="R31" s="194">
        <v>54.01</v>
      </c>
      <c r="S31" s="198">
        <v>1</v>
      </c>
      <c r="T31" s="194">
        <v>17.52</v>
      </c>
      <c r="U31" s="188">
        <f t="shared" si="1"/>
        <v>2</v>
      </c>
      <c r="V31" s="188">
        <f t="shared" si="2"/>
        <v>71.53</v>
      </c>
      <c r="W31" s="188">
        <f t="shared" si="3"/>
        <v>71.53</v>
      </c>
      <c r="X31" s="202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</row>
    <row r="32" spans="1:44" ht="12.75" customHeight="1" x14ac:dyDescent="0.2">
      <c r="A32" s="186">
        <v>550100</v>
      </c>
      <c r="B32" s="186">
        <v>550101</v>
      </c>
      <c r="C32" s="195" t="s">
        <v>35</v>
      </c>
      <c r="D32" s="188" t="e">
        <f t="shared" si="22"/>
        <v>#N/A</v>
      </c>
      <c r="E32" s="188" t="e">
        <f t="shared" si="23"/>
        <v>#N/A</v>
      </c>
      <c r="F32" s="198" t="s">
        <v>152</v>
      </c>
      <c r="G32" s="186"/>
      <c r="H32" s="190" t="s">
        <v>40</v>
      </c>
      <c r="I32" s="190" t="s">
        <v>41</v>
      </c>
      <c r="J32" s="190" t="s">
        <v>40</v>
      </c>
      <c r="K32" s="190" t="s">
        <v>153</v>
      </c>
      <c r="L32" s="205">
        <v>44297</v>
      </c>
      <c r="M32" s="205">
        <v>44297</v>
      </c>
      <c r="N32" s="200"/>
      <c r="O32" s="207"/>
      <c r="P32" s="200"/>
      <c r="Q32" s="198">
        <v>1</v>
      </c>
      <c r="R32" s="194">
        <v>54.01</v>
      </c>
      <c r="S32" s="198"/>
      <c r="T32" s="194"/>
      <c r="U32" s="188">
        <f t="shared" si="1"/>
        <v>1</v>
      </c>
      <c r="V32" s="188">
        <f t="shared" si="2"/>
        <v>54.01</v>
      </c>
      <c r="W32" s="188">
        <f t="shared" si="3"/>
        <v>54.01</v>
      </c>
      <c r="X32" s="202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</row>
    <row r="33" spans="1:44" ht="12.75" customHeight="1" x14ac:dyDescent="0.2">
      <c r="A33" s="186">
        <v>550100</v>
      </c>
      <c r="B33" s="186">
        <v>550101</v>
      </c>
      <c r="C33" s="195" t="s">
        <v>126</v>
      </c>
      <c r="D33" s="188" t="e">
        <f t="shared" si="22"/>
        <v>#N/A</v>
      </c>
      <c r="E33" s="188" t="e">
        <f t="shared" si="23"/>
        <v>#N/A</v>
      </c>
      <c r="F33" s="198" t="s">
        <v>152</v>
      </c>
      <c r="G33" s="186"/>
      <c r="H33" s="190" t="s">
        <v>40</v>
      </c>
      <c r="I33" s="190" t="s">
        <v>41</v>
      </c>
      <c r="J33" s="190" t="s">
        <v>40</v>
      </c>
      <c r="K33" s="190" t="s">
        <v>41</v>
      </c>
      <c r="L33" s="205">
        <v>44290</v>
      </c>
      <c r="M33" s="205">
        <v>44290</v>
      </c>
      <c r="N33" s="200"/>
      <c r="O33" s="207"/>
      <c r="P33" s="200"/>
      <c r="Q33" s="198">
        <v>1</v>
      </c>
      <c r="R33" s="194">
        <v>54.01</v>
      </c>
      <c r="S33" s="198"/>
      <c r="T33" s="194"/>
      <c r="U33" s="188">
        <f t="shared" si="1"/>
        <v>1</v>
      </c>
      <c r="V33" s="188">
        <f t="shared" si="2"/>
        <v>54.01</v>
      </c>
      <c r="W33" s="188">
        <f t="shared" si="3"/>
        <v>54.01</v>
      </c>
      <c r="X33" s="202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</row>
    <row r="34" spans="1:44" ht="12.75" customHeight="1" x14ac:dyDescent="0.2">
      <c r="A34" s="186">
        <v>550100</v>
      </c>
      <c r="B34" s="186">
        <v>550101</v>
      </c>
      <c r="C34" s="195" t="s">
        <v>157</v>
      </c>
      <c r="D34" s="188" t="e">
        <f t="shared" si="22"/>
        <v>#N/A</v>
      </c>
      <c r="E34" s="188" t="e">
        <f t="shared" si="23"/>
        <v>#N/A</v>
      </c>
      <c r="F34" s="198" t="s">
        <v>152</v>
      </c>
      <c r="G34" s="186"/>
      <c r="H34" s="190" t="s">
        <v>40</v>
      </c>
      <c r="I34" s="190" t="s">
        <v>41</v>
      </c>
      <c r="J34" s="190" t="s">
        <v>40</v>
      </c>
      <c r="K34" s="190" t="s">
        <v>41</v>
      </c>
      <c r="L34" s="205">
        <v>44289</v>
      </c>
      <c r="M34" s="205">
        <v>44289</v>
      </c>
      <c r="N34" s="202"/>
      <c r="O34" s="202"/>
      <c r="P34" s="202"/>
      <c r="Q34" s="198">
        <v>1</v>
      </c>
      <c r="R34" s="194">
        <v>54.01</v>
      </c>
      <c r="S34" s="198"/>
      <c r="T34" s="194"/>
      <c r="U34" s="188">
        <f t="shared" si="1"/>
        <v>1</v>
      </c>
      <c r="V34" s="188">
        <f t="shared" si="2"/>
        <v>54.01</v>
      </c>
      <c r="W34" s="188">
        <f t="shared" si="3"/>
        <v>54.01</v>
      </c>
      <c r="X34" s="202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</row>
    <row r="35" spans="1:44" ht="12.75" customHeight="1" x14ac:dyDescent="0.2">
      <c r="A35" s="186">
        <v>550100</v>
      </c>
      <c r="B35" s="186">
        <v>550101</v>
      </c>
      <c r="C35" s="195" t="s">
        <v>93</v>
      </c>
      <c r="D35" s="188" t="e">
        <f t="shared" si="22"/>
        <v>#N/A</v>
      </c>
      <c r="E35" s="188" t="e">
        <f t="shared" si="23"/>
        <v>#N/A</v>
      </c>
      <c r="F35" s="198" t="s">
        <v>152</v>
      </c>
      <c r="G35" s="186"/>
      <c r="H35" s="190" t="s">
        <v>40</v>
      </c>
      <c r="I35" s="190" t="s">
        <v>41</v>
      </c>
      <c r="J35" s="190" t="s">
        <v>40</v>
      </c>
      <c r="K35" s="190" t="s">
        <v>75</v>
      </c>
      <c r="L35" s="205">
        <v>44284</v>
      </c>
      <c r="M35" s="205">
        <v>44286</v>
      </c>
      <c r="N35" s="200"/>
      <c r="O35" s="207"/>
      <c r="P35" s="200"/>
      <c r="Q35" s="198">
        <v>2</v>
      </c>
      <c r="R35" s="194">
        <v>54.01</v>
      </c>
      <c r="S35" s="198">
        <v>1</v>
      </c>
      <c r="T35" s="194">
        <v>17.52</v>
      </c>
      <c r="U35" s="188">
        <f t="shared" si="1"/>
        <v>3</v>
      </c>
      <c r="V35" s="188">
        <f t="shared" si="2"/>
        <v>125.53999999999999</v>
      </c>
      <c r="W35" s="188">
        <f t="shared" si="3"/>
        <v>125.53999999999999</v>
      </c>
      <c r="X35" s="202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</row>
    <row r="36" spans="1:44" ht="12.75" customHeight="1" x14ac:dyDescent="0.2">
      <c r="A36" s="186">
        <v>550100</v>
      </c>
      <c r="B36" s="186">
        <v>550101</v>
      </c>
      <c r="C36" s="195" t="s">
        <v>121</v>
      </c>
      <c r="D36" s="188" t="e">
        <f t="shared" si="22"/>
        <v>#N/A</v>
      </c>
      <c r="E36" s="188" t="e">
        <f t="shared" si="23"/>
        <v>#N/A</v>
      </c>
      <c r="F36" s="198" t="s">
        <v>152</v>
      </c>
      <c r="G36" s="186"/>
      <c r="H36" s="190" t="s">
        <v>40</v>
      </c>
      <c r="I36" s="190" t="s">
        <v>41</v>
      </c>
      <c r="J36" s="190" t="s">
        <v>40</v>
      </c>
      <c r="K36" s="190" t="s">
        <v>41</v>
      </c>
      <c r="L36" s="205">
        <v>44289</v>
      </c>
      <c r="M36" s="205">
        <v>44289</v>
      </c>
      <c r="N36" s="202"/>
      <c r="O36" s="202"/>
      <c r="P36" s="202"/>
      <c r="Q36" s="198">
        <v>1</v>
      </c>
      <c r="R36" s="194">
        <v>54.01</v>
      </c>
      <c r="S36" s="198"/>
      <c r="T36" s="194"/>
      <c r="U36" s="188">
        <f t="shared" si="1"/>
        <v>1</v>
      </c>
      <c r="V36" s="188">
        <f t="shared" si="2"/>
        <v>54.01</v>
      </c>
      <c r="W36" s="188">
        <f t="shared" si="3"/>
        <v>54.01</v>
      </c>
      <c r="X36" s="202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</row>
    <row r="37" spans="1:44" ht="12.75" customHeight="1" x14ac:dyDescent="0.2">
      <c r="A37" s="186">
        <v>550100</v>
      </c>
      <c r="B37" s="186">
        <v>550101</v>
      </c>
      <c r="C37" s="195" t="s">
        <v>78</v>
      </c>
      <c r="D37" s="188" t="e">
        <f t="shared" si="22"/>
        <v>#N/A</v>
      </c>
      <c r="E37" s="188" t="e">
        <f t="shared" si="23"/>
        <v>#N/A</v>
      </c>
      <c r="F37" s="198" t="s">
        <v>152</v>
      </c>
      <c r="G37" s="186"/>
      <c r="H37" s="190" t="s">
        <v>40</v>
      </c>
      <c r="I37" s="190" t="s">
        <v>41</v>
      </c>
      <c r="J37" s="190" t="s">
        <v>40</v>
      </c>
      <c r="K37" s="190" t="s">
        <v>41</v>
      </c>
      <c r="L37" s="205">
        <v>44290</v>
      </c>
      <c r="M37" s="205">
        <v>44290</v>
      </c>
      <c r="N37" s="202"/>
      <c r="O37" s="202"/>
      <c r="P37" s="202"/>
      <c r="Q37" s="198">
        <v>1</v>
      </c>
      <c r="R37" s="194">
        <v>54.01</v>
      </c>
      <c r="S37" s="198"/>
      <c r="T37" s="194"/>
      <c r="U37" s="188">
        <f t="shared" si="1"/>
        <v>1</v>
      </c>
      <c r="V37" s="188">
        <f t="shared" si="2"/>
        <v>54.01</v>
      </c>
      <c r="W37" s="188">
        <f t="shared" si="3"/>
        <v>54.01</v>
      </c>
      <c r="X37" s="202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</row>
    <row r="38" spans="1:44" ht="12.75" customHeight="1" x14ac:dyDescent="0.2">
      <c r="A38" s="186">
        <v>550100</v>
      </c>
      <c r="B38" s="186">
        <v>550101</v>
      </c>
      <c r="C38" s="195" t="s">
        <v>78</v>
      </c>
      <c r="D38" s="188" t="e">
        <f t="shared" si="22"/>
        <v>#N/A</v>
      </c>
      <c r="E38" s="188" t="e">
        <f t="shared" si="23"/>
        <v>#N/A</v>
      </c>
      <c r="F38" s="198" t="s">
        <v>152</v>
      </c>
      <c r="G38" s="186"/>
      <c r="H38" s="190" t="s">
        <v>40</v>
      </c>
      <c r="I38" s="190" t="s">
        <v>41</v>
      </c>
      <c r="J38" s="190" t="s">
        <v>40</v>
      </c>
      <c r="K38" s="190" t="s">
        <v>75</v>
      </c>
      <c r="L38" s="205">
        <v>44284</v>
      </c>
      <c r="M38" s="205">
        <v>44286</v>
      </c>
      <c r="N38" s="186"/>
      <c r="O38" s="186"/>
      <c r="P38" s="186"/>
      <c r="Q38" s="198">
        <v>2</v>
      </c>
      <c r="R38" s="194">
        <v>54.01</v>
      </c>
      <c r="S38" s="198">
        <v>1</v>
      </c>
      <c r="T38" s="194">
        <v>17.52</v>
      </c>
      <c r="U38" s="188">
        <f t="shared" si="1"/>
        <v>3</v>
      </c>
      <c r="V38" s="188">
        <f t="shared" si="2"/>
        <v>125.53999999999999</v>
      </c>
      <c r="W38" s="188">
        <f t="shared" si="3"/>
        <v>125.53999999999999</v>
      </c>
      <c r="X38" s="202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</row>
    <row r="39" spans="1:44" ht="12.75" customHeight="1" x14ac:dyDescent="0.2">
      <c r="A39" s="186">
        <v>550100</v>
      </c>
      <c r="B39" s="186">
        <v>550101</v>
      </c>
      <c r="C39" s="195" t="s">
        <v>121</v>
      </c>
      <c r="D39" s="188" t="e">
        <f t="shared" si="22"/>
        <v>#N/A</v>
      </c>
      <c r="E39" s="188" t="e">
        <f t="shared" si="23"/>
        <v>#N/A</v>
      </c>
      <c r="F39" s="198" t="s">
        <v>152</v>
      </c>
      <c r="G39" s="186"/>
      <c r="H39" s="190" t="s">
        <v>40</v>
      </c>
      <c r="I39" s="190" t="s">
        <v>41</v>
      </c>
      <c r="J39" s="190" t="s">
        <v>40</v>
      </c>
      <c r="K39" s="190" t="s">
        <v>41</v>
      </c>
      <c r="L39" s="205">
        <v>44290</v>
      </c>
      <c r="M39" s="205">
        <v>44290</v>
      </c>
      <c r="N39" s="186"/>
      <c r="O39" s="186"/>
      <c r="P39" s="186"/>
      <c r="Q39" s="198">
        <v>1</v>
      </c>
      <c r="R39" s="194">
        <v>54.01</v>
      </c>
      <c r="S39" s="198"/>
      <c r="T39" s="194"/>
      <c r="U39" s="188">
        <f t="shared" si="1"/>
        <v>1</v>
      </c>
      <c r="V39" s="188">
        <f t="shared" si="2"/>
        <v>54.01</v>
      </c>
      <c r="W39" s="188">
        <f t="shared" si="3"/>
        <v>54.01</v>
      </c>
      <c r="X39" s="202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</row>
    <row r="40" spans="1:44" ht="12.75" customHeight="1" x14ac:dyDescent="0.2">
      <c r="A40" s="186">
        <v>550100</v>
      </c>
      <c r="B40" s="186">
        <v>550101</v>
      </c>
      <c r="C40" s="195" t="s">
        <v>157</v>
      </c>
      <c r="D40" s="188" t="e">
        <f t="shared" si="22"/>
        <v>#N/A</v>
      </c>
      <c r="E40" s="188" t="e">
        <f t="shared" si="23"/>
        <v>#N/A</v>
      </c>
      <c r="F40" s="198" t="s">
        <v>152</v>
      </c>
      <c r="G40" s="186"/>
      <c r="H40" s="190" t="s">
        <v>40</v>
      </c>
      <c r="I40" s="190" t="s">
        <v>41</v>
      </c>
      <c r="J40" s="190" t="s">
        <v>40</v>
      </c>
      <c r="K40" s="190" t="s">
        <v>41</v>
      </c>
      <c r="L40" s="205">
        <v>44290</v>
      </c>
      <c r="M40" s="205">
        <v>44290</v>
      </c>
      <c r="N40" s="200"/>
      <c r="O40" s="207"/>
      <c r="P40" s="200"/>
      <c r="Q40" s="198">
        <v>1</v>
      </c>
      <c r="R40" s="194">
        <v>54.01</v>
      </c>
      <c r="S40" s="198"/>
      <c r="T40" s="194"/>
      <c r="U40" s="188">
        <f t="shared" si="1"/>
        <v>1</v>
      </c>
      <c r="V40" s="188">
        <f t="shared" si="2"/>
        <v>54.01</v>
      </c>
      <c r="W40" s="188">
        <f t="shared" si="3"/>
        <v>54.01</v>
      </c>
      <c r="X40" s="202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</row>
    <row r="41" spans="1:44" ht="12.75" customHeight="1" x14ac:dyDescent="0.2">
      <c r="A41" s="186">
        <v>550100</v>
      </c>
      <c r="B41" s="186">
        <v>550101</v>
      </c>
      <c r="C41" s="195" t="s">
        <v>78</v>
      </c>
      <c r="D41" s="188" t="e">
        <f t="shared" si="22"/>
        <v>#N/A</v>
      </c>
      <c r="E41" s="188" t="e">
        <f t="shared" si="23"/>
        <v>#N/A</v>
      </c>
      <c r="F41" s="198" t="s">
        <v>152</v>
      </c>
      <c r="G41" s="186"/>
      <c r="H41" s="190" t="s">
        <v>40</v>
      </c>
      <c r="I41" s="190" t="s">
        <v>41</v>
      </c>
      <c r="J41" s="190" t="s">
        <v>40</v>
      </c>
      <c r="K41" s="190" t="s">
        <v>41</v>
      </c>
      <c r="L41" s="205">
        <v>44289</v>
      </c>
      <c r="M41" s="205">
        <v>44289</v>
      </c>
      <c r="N41" s="200"/>
      <c r="O41" s="207"/>
      <c r="P41" s="200"/>
      <c r="Q41" s="198">
        <v>1</v>
      </c>
      <c r="R41" s="194">
        <v>54.01</v>
      </c>
      <c r="S41" s="198"/>
      <c r="T41" s="194"/>
      <c r="U41" s="188">
        <f t="shared" si="1"/>
        <v>1</v>
      </c>
      <c r="V41" s="188">
        <f t="shared" si="2"/>
        <v>54.01</v>
      </c>
      <c r="W41" s="188">
        <f t="shared" si="3"/>
        <v>54.01</v>
      </c>
      <c r="X41" s="202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</row>
    <row r="42" spans="1:44" ht="12.75" customHeight="1" x14ac:dyDescent="0.2">
      <c r="A42" s="186">
        <v>550100</v>
      </c>
      <c r="B42" s="186">
        <v>550101</v>
      </c>
      <c r="C42" s="195" t="s">
        <v>82</v>
      </c>
      <c r="D42" s="188" t="e">
        <f t="shared" si="22"/>
        <v>#N/A</v>
      </c>
      <c r="E42" s="188" t="e">
        <f t="shared" si="23"/>
        <v>#N/A</v>
      </c>
      <c r="F42" s="198" t="s">
        <v>152</v>
      </c>
      <c r="G42" s="186"/>
      <c r="H42" s="190" t="s">
        <v>40</v>
      </c>
      <c r="I42" s="190" t="s">
        <v>41</v>
      </c>
      <c r="J42" s="190" t="s">
        <v>40</v>
      </c>
      <c r="K42" s="190" t="s">
        <v>75</v>
      </c>
      <c r="L42" s="205">
        <v>44284</v>
      </c>
      <c r="M42" s="205">
        <v>44286</v>
      </c>
      <c r="N42" s="202"/>
      <c r="O42" s="202"/>
      <c r="P42" s="202"/>
      <c r="Q42" s="198">
        <v>2</v>
      </c>
      <c r="R42" s="194">
        <v>54.01</v>
      </c>
      <c r="S42" s="198">
        <v>1</v>
      </c>
      <c r="T42" s="194">
        <v>17.52</v>
      </c>
      <c r="U42" s="188">
        <f t="shared" si="1"/>
        <v>3</v>
      </c>
      <c r="V42" s="188">
        <f t="shared" si="2"/>
        <v>125.53999999999999</v>
      </c>
      <c r="W42" s="188">
        <f t="shared" si="3"/>
        <v>125.53999999999999</v>
      </c>
      <c r="X42" s="202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</row>
    <row r="43" spans="1:44" ht="12.75" customHeight="1" x14ac:dyDescent="0.2">
      <c r="A43" s="186">
        <v>550100</v>
      </c>
      <c r="B43" s="186">
        <v>550101</v>
      </c>
      <c r="C43" s="195" t="s">
        <v>121</v>
      </c>
      <c r="D43" s="188" t="e">
        <f t="shared" si="22"/>
        <v>#N/A</v>
      </c>
      <c r="E43" s="188" t="e">
        <f t="shared" si="23"/>
        <v>#N/A</v>
      </c>
      <c r="F43" s="198" t="s">
        <v>152</v>
      </c>
      <c r="G43" s="186"/>
      <c r="H43" s="190" t="s">
        <v>40</v>
      </c>
      <c r="I43" s="190" t="s">
        <v>41</v>
      </c>
      <c r="J43" s="190" t="s">
        <v>40</v>
      </c>
      <c r="K43" s="190" t="s">
        <v>75</v>
      </c>
      <c r="L43" s="205">
        <v>44284</v>
      </c>
      <c r="M43" s="205">
        <v>44286</v>
      </c>
      <c r="N43" s="208"/>
      <c r="O43" s="208"/>
      <c r="P43" s="208"/>
      <c r="Q43" s="198">
        <v>2</v>
      </c>
      <c r="R43" s="194">
        <v>54.01</v>
      </c>
      <c r="S43" s="198">
        <v>1</v>
      </c>
      <c r="T43" s="194">
        <v>17.52</v>
      </c>
      <c r="U43" s="188">
        <f t="shared" si="1"/>
        <v>3</v>
      </c>
      <c r="V43" s="188">
        <f t="shared" si="2"/>
        <v>125.53999999999999</v>
      </c>
      <c r="W43" s="188">
        <f t="shared" si="3"/>
        <v>125.53999999999999</v>
      </c>
      <c r="X43" s="202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</row>
    <row r="44" spans="1:44" ht="12.75" customHeight="1" x14ac:dyDescent="0.2">
      <c r="A44" s="186">
        <v>550100</v>
      </c>
      <c r="B44" s="186">
        <v>550101</v>
      </c>
      <c r="C44" s="195" t="s">
        <v>159</v>
      </c>
      <c r="D44" s="188" t="e">
        <f t="shared" si="22"/>
        <v>#N/A</v>
      </c>
      <c r="E44" s="188" t="e">
        <f t="shared" si="23"/>
        <v>#N/A</v>
      </c>
      <c r="F44" s="198" t="s">
        <v>152</v>
      </c>
      <c r="G44" s="186"/>
      <c r="H44" s="190" t="s">
        <v>40</v>
      </c>
      <c r="I44" s="190" t="s">
        <v>41</v>
      </c>
      <c r="J44" s="190" t="s">
        <v>40</v>
      </c>
      <c r="K44" s="190" t="s">
        <v>59</v>
      </c>
      <c r="L44" s="205">
        <v>44277</v>
      </c>
      <c r="M44" s="205">
        <v>44278</v>
      </c>
      <c r="N44" s="186"/>
      <c r="O44" s="186"/>
      <c r="P44" s="186"/>
      <c r="Q44" s="198">
        <v>1</v>
      </c>
      <c r="R44" s="194">
        <v>54.01</v>
      </c>
      <c r="S44" s="198">
        <v>1</v>
      </c>
      <c r="T44" s="194">
        <v>17.52</v>
      </c>
      <c r="U44" s="188">
        <f t="shared" si="1"/>
        <v>2</v>
      </c>
      <c r="V44" s="188">
        <f t="shared" si="2"/>
        <v>71.53</v>
      </c>
      <c r="W44" s="188">
        <f t="shared" si="3"/>
        <v>71.53</v>
      </c>
      <c r="X44" s="202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</row>
    <row r="45" spans="1:44" ht="12.75" customHeight="1" x14ac:dyDescent="0.2">
      <c r="A45" s="186">
        <v>550100</v>
      </c>
      <c r="B45" s="186">
        <v>550101</v>
      </c>
      <c r="C45" s="195" t="s">
        <v>126</v>
      </c>
      <c r="D45" s="188" t="e">
        <f t="shared" si="22"/>
        <v>#N/A</v>
      </c>
      <c r="E45" s="188" t="e">
        <f t="shared" si="23"/>
        <v>#N/A</v>
      </c>
      <c r="F45" s="198" t="s">
        <v>152</v>
      </c>
      <c r="G45" s="186"/>
      <c r="H45" s="190" t="s">
        <v>40</v>
      </c>
      <c r="I45" s="190" t="s">
        <v>41</v>
      </c>
      <c r="J45" s="190" t="s">
        <v>40</v>
      </c>
      <c r="K45" s="190" t="s">
        <v>41</v>
      </c>
      <c r="L45" s="205">
        <v>44289</v>
      </c>
      <c r="M45" s="205">
        <v>44289</v>
      </c>
      <c r="N45" s="209"/>
      <c r="O45" s="209"/>
      <c r="P45" s="209"/>
      <c r="Q45" s="198">
        <v>1</v>
      </c>
      <c r="R45" s="194">
        <v>54.01</v>
      </c>
      <c r="S45" s="198"/>
      <c r="T45" s="194"/>
      <c r="U45" s="188">
        <f t="shared" si="1"/>
        <v>1</v>
      </c>
      <c r="V45" s="188">
        <f t="shared" si="2"/>
        <v>54.01</v>
      </c>
      <c r="W45" s="188">
        <f t="shared" si="3"/>
        <v>54.01</v>
      </c>
      <c r="X45" s="202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</row>
    <row r="46" spans="1:44" ht="12.75" customHeight="1" x14ac:dyDescent="0.2">
      <c r="A46" s="186">
        <v>550100</v>
      </c>
      <c r="B46" s="186">
        <v>550101</v>
      </c>
      <c r="C46" s="195" t="s">
        <v>93</v>
      </c>
      <c r="D46" s="188" t="e">
        <f t="shared" si="22"/>
        <v>#N/A</v>
      </c>
      <c r="E46" s="188" t="e">
        <f t="shared" si="23"/>
        <v>#N/A</v>
      </c>
      <c r="F46" s="198" t="s">
        <v>152</v>
      </c>
      <c r="G46" s="186"/>
      <c r="H46" s="190" t="s">
        <v>40</v>
      </c>
      <c r="I46" s="190" t="s">
        <v>41</v>
      </c>
      <c r="J46" s="190" t="s">
        <v>40</v>
      </c>
      <c r="K46" s="190" t="s">
        <v>41</v>
      </c>
      <c r="L46" s="205">
        <v>44289</v>
      </c>
      <c r="M46" s="205">
        <v>44289</v>
      </c>
      <c r="N46" s="186"/>
      <c r="O46" s="186"/>
      <c r="P46" s="186"/>
      <c r="Q46" s="198">
        <v>1</v>
      </c>
      <c r="R46" s="194">
        <v>54.01</v>
      </c>
      <c r="S46" s="198"/>
      <c r="T46" s="194"/>
      <c r="U46" s="188">
        <f t="shared" si="1"/>
        <v>1</v>
      </c>
      <c r="V46" s="188">
        <f t="shared" si="2"/>
        <v>54.01</v>
      </c>
      <c r="W46" s="188">
        <f t="shared" si="3"/>
        <v>54.01</v>
      </c>
      <c r="X46" s="202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</row>
    <row r="47" spans="1:44" ht="12.75" customHeight="1" x14ac:dyDescent="0.2">
      <c r="A47" s="186">
        <v>550100</v>
      </c>
      <c r="B47" s="186">
        <v>550101</v>
      </c>
      <c r="C47" s="195" t="s">
        <v>93</v>
      </c>
      <c r="D47" s="188" t="e">
        <f t="shared" si="22"/>
        <v>#N/A</v>
      </c>
      <c r="E47" s="188" t="e">
        <f t="shared" si="23"/>
        <v>#N/A</v>
      </c>
      <c r="F47" s="198" t="s">
        <v>152</v>
      </c>
      <c r="G47" s="186"/>
      <c r="H47" s="190" t="s">
        <v>40</v>
      </c>
      <c r="I47" s="190" t="s">
        <v>41</v>
      </c>
      <c r="J47" s="190" t="s">
        <v>40</v>
      </c>
      <c r="K47" s="190" t="s">
        <v>41</v>
      </c>
      <c r="L47" s="205">
        <v>44290</v>
      </c>
      <c r="M47" s="205">
        <v>44290</v>
      </c>
      <c r="N47" s="186"/>
      <c r="O47" s="186"/>
      <c r="P47" s="186"/>
      <c r="Q47" s="198">
        <v>1</v>
      </c>
      <c r="R47" s="194">
        <v>54.01</v>
      </c>
      <c r="S47" s="198"/>
      <c r="T47" s="194"/>
      <c r="U47" s="188">
        <f t="shared" si="1"/>
        <v>1</v>
      </c>
      <c r="V47" s="188">
        <f t="shared" si="2"/>
        <v>54.01</v>
      </c>
      <c r="W47" s="188">
        <f t="shared" si="3"/>
        <v>54.01</v>
      </c>
      <c r="X47" s="202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</row>
    <row r="48" spans="1:44" ht="12.75" customHeight="1" x14ac:dyDescent="0.2">
      <c r="A48" s="186">
        <v>550100</v>
      </c>
      <c r="B48" s="186">
        <v>550101</v>
      </c>
      <c r="C48" s="195" t="s">
        <v>62</v>
      </c>
      <c r="D48" s="188" t="e">
        <f t="shared" si="22"/>
        <v>#N/A</v>
      </c>
      <c r="E48" s="188" t="e">
        <f t="shared" si="23"/>
        <v>#N/A</v>
      </c>
      <c r="F48" s="198" t="s">
        <v>152</v>
      </c>
      <c r="G48" s="186"/>
      <c r="H48" s="190" t="s">
        <v>40</v>
      </c>
      <c r="I48" s="190" t="s">
        <v>41</v>
      </c>
      <c r="J48" s="190" t="s">
        <v>158</v>
      </c>
      <c r="K48" s="190" t="s">
        <v>75</v>
      </c>
      <c r="L48" s="205">
        <v>44284</v>
      </c>
      <c r="M48" s="205">
        <v>44286</v>
      </c>
      <c r="N48" s="200"/>
      <c r="O48" s="207"/>
      <c r="P48" s="200"/>
      <c r="Q48" s="198">
        <v>2</v>
      </c>
      <c r="R48" s="194">
        <v>54.01</v>
      </c>
      <c r="S48" s="198">
        <v>1</v>
      </c>
      <c r="T48" s="194">
        <v>17.52</v>
      </c>
      <c r="U48" s="188">
        <f t="shared" si="1"/>
        <v>3</v>
      </c>
      <c r="V48" s="188">
        <f t="shared" si="2"/>
        <v>125.53999999999999</v>
      </c>
      <c r="W48" s="188">
        <f t="shared" si="3"/>
        <v>125.53999999999999</v>
      </c>
      <c r="X48" s="202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</row>
    <row r="49" spans="1:44" ht="12.75" customHeight="1" x14ac:dyDescent="0.2">
      <c r="A49" s="186">
        <v>550100</v>
      </c>
      <c r="B49" s="186">
        <v>550101</v>
      </c>
      <c r="C49" s="195" t="s">
        <v>71</v>
      </c>
      <c r="D49" s="188" t="e">
        <f t="shared" si="22"/>
        <v>#N/A</v>
      </c>
      <c r="E49" s="188" t="e">
        <f t="shared" si="23"/>
        <v>#N/A</v>
      </c>
      <c r="F49" s="189" t="s">
        <v>152</v>
      </c>
      <c r="G49" s="186"/>
      <c r="H49" s="190" t="s">
        <v>40</v>
      </c>
      <c r="I49" s="190" t="s">
        <v>41</v>
      </c>
      <c r="J49" s="190" t="s">
        <v>158</v>
      </c>
      <c r="K49" s="190" t="s">
        <v>41</v>
      </c>
      <c r="L49" s="205">
        <v>44290</v>
      </c>
      <c r="M49" s="205">
        <v>44290</v>
      </c>
      <c r="N49" s="200"/>
      <c r="O49" s="207"/>
      <c r="P49" s="200"/>
      <c r="Q49" s="198">
        <v>1</v>
      </c>
      <c r="R49" s="194">
        <v>54.01</v>
      </c>
      <c r="S49" s="198"/>
      <c r="T49" s="194"/>
      <c r="U49" s="188">
        <f t="shared" si="1"/>
        <v>1</v>
      </c>
      <c r="V49" s="188">
        <f t="shared" si="2"/>
        <v>54.01</v>
      </c>
      <c r="W49" s="188">
        <f t="shared" si="3"/>
        <v>54.01</v>
      </c>
      <c r="X49" s="202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</row>
    <row r="50" spans="1:44" ht="12.75" customHeight="1" x14ac:dyDescent="0.2">
      <c r="A50" s="186">
        <v>550100</v>
      </c>
      <c r="B50" s="186">
        <v>550101</v>
      </c>
      <c r="C50" s="195" t="s">
        <v>160</v>
      </c>
      <c r="D50" s="188" t="e">
        <f t="shared" si="22"/>
        <v>#N/A</v>
      </c>
      <c r="E50" s="188" t="s">
        <v>33</v>
      </c>
      <c r="F50" s="198" t="s">
        <v>161</v>
      </c>
      <c r="G50" s="186"/>
      <c r="H50" s="190"/>
      <c r="I50" s="190"/>
      <c r="J50" s="190"/>
      <c r="K50" s="190"/>
      <c r="L50" s="205"/>
      <c r="M50" s="205"/>
      <c r="N50" s="202"/>
      <c r="O50" s="202"/>
      <c r="P50" s="202"/>
      <c r="Q50" s="198">
        <v>1</v>
      </c>
      <c r="R50" s="194">
        <v>54.01</v>
      </c>
      <c r="S50" s="198"/>
      <c r="T50" s="194"/>
      <c r="U50" s="188">
        <f t="shared" si="1"/>
        <v>1</v>
      </c>
      <c r="V50" s="188">
        <f t="shared" si="2"/>
        <v>54.01</v>
      </c>
      <c r="W50" s="188">
        <f t="shared" si="3"/>
        <v>54.01</v>
      </c>
      <c r="X50" s="203" t="s">
        <v>162</v>
      </c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</row>
    <row r="51" spans="1:44" ht="12.75" customHeight="1" x14ac:dyDescent="0.2">
      <c r="A51" s="186">
        <v>550100</v>
      </c>
      <c r="B51" s="186">
        <v>550101</v>
      </c>
      <c r="C51" s="195" t="s">
        <v>71</v>
      </c>
      <c r="D51" s="188" t="e">
        <f t="shared" si="22"/>
        <v>#N/A</v>
      </c>
      <c r="E51" s="188" t="e">
        <f>VLOOKUP(D51,'[1]Base de beneficiários'!D:E,2,0)</f>
        <v>#N/A</v>
      </c>
      <c r="F51" s="189" t="s">
        <v>152</v>
      </c>
      <c r="G51" s="186"/>
      <c r="H51" s="190" t="s">
        <v>40</v>
      </c>
      <c r="I51" s="190" t="s">
        <v>41</v>
      </c>
      <c r="J51" s="190" t="s">
        <v>40</v>
      </c>
      <c r="K51" s="190" t="s">
        <v>75</v>
      </c>
      <c r="L51" s="205">
        <v>44284</v>
      </c>
      <c r="M51" s="205">
        <v>44286</v>
      </c>
      <c r="N51" s="208"/>
      <c r="O51" s="208"/>
      <c r="P51" s="208"/>
      <c r="Q51" s="198">
        <v>2</v>
      </c>
      <c r="R51" s="194">
        <v>54.01</v>
      </c>
      <c r="S51" s="198">
        <v>1</v>
      </c>
      <c r="T51" s="194">
        <v>17.52</v>
      </c>
      <c r="U51" s="188">
        <f t="shared" si="1"/>
        <v>3</v>
      </c>
      <c r="V51" s="188">
        <f t="shared" si="2"/>
        <v>125.53999999999999</v>
      </c>
      <c r="W51" s="188">
        <f t="shared" si="3"/>
        <v>125.53999999999999</v>
      </c>
      <c r="X51" s="202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</row>
    <row r="52" spans="1:44" ht="12.75" customHeight="1" x14ac:dyDescent="0.2">
      <c r="A52" s="186">
        <v>550100</v>
      </c>
      <c r="B52" s="186">
        <v>550101</v>
      </c>
      <c r="C52" s="195" t="s">
        <v>160</v>
      </c>
      <c r="D52" s="188" t="e">
        <f t="shared" si="22"/>
        <v>#N/A</v>
      </c>
      <c r="E52" s="188" t="s">
        <v>33</v>
      </c>
      <c r="F52" s="198"/>
      <c r="G52" s="186"/>
      <c r="H52" s="190"/>
      <c r="I52" s="190"/>
      <c r="J52" s="190"/>
      <c r="K52" s="206"/>
      <c r="L52" s="205"/>
      <c r="M52" s="205"/>
      <c r="N52" s="186"/>
      <c r="O52" s="186"/>
      <c r="P52" s="186"/>
      <c r="Q52" s="198">
        <v>1</v>
      </c>
      <c r="R52" s="194">
        <v>54.01</v>
      </c>
      <c r="S52" s="198"/>
      <c r="T52" s="194"/>
      <c r="U52" s="188">
        <f t="shared" si="1"/>
        <v>1</v>
      </c>
      <c r="V52" s="188">
        <f t="shared" si="2"/>
        <v>54.01</v>
      </c>
      <c r="W52" s="188">
        <f t="shared" si="3"/>
        <v>54.01</v>
      </c>
      <c r="X52" s="203" t="s">
        <v>162</v>
      </c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</row>
    <row r="53" spans="1:44" ht="12.75" customHeight="1" x14ac:dyDescent="0.2">
      <c r="A53" s="186">
        <v>550100</v>
      </c>
      <c r="B53" s="186">
        <v>550101</v>
      </c>
      <c r="C53" s="195" t="s">
        <v>126</v>
      </c>
      <c r="D53" s="188" t="e">
        <f t="shared" si="22"/>
        <v>#N/A</v>
      </c>
      <c r="E53" s="188" t="e">
        <f t="shared" ref="E53:E97" si="24">VLOOKUP(D53,H:I,2,0)</f>
        <v>#N/A</v>
      </c>
      <c r="F53" s="198" t="s">
        <v>152</v>
      </c>
      <c r="G53" s="186"/>
      <c r="H53" s="190" t="s">
        <v>40</v>
      </c>
      <c r="I53" s="190" t="s">
        <v>41</v>
      </c>
      <c r="J53" s="190" t="s">
        <v>40</v>
      </c>
      <c r="K53" s="190" t="s">
        <v>75</v>
      </c>
      <c r="L53" s="205">
        <v>44284</v>
      </c>
      <c r="M53" s="205">
        <v>44286</v>
      </c>
      <c r="N53" s="186"/>
      <c r="O53" s="186"/>
      <c r="P53" s="186"/>
      <c r="Q53" s="198">
        <v>2</v>
      </c>
      <c r="R53" s="194">
        <v>54.01</v>
      </c>
      <c r="S53" s="198">
        <v>1</v>
      </c>
      <c r="T53" s="194">
        <v>17.52</v>
      </c>
      <c r="U53" s="188">
        <f t="shared" si="1"/>
        <v>3</v>
      </c>
      <c r="V53" s="188">
        <f t="shared" si="2"/>
        <v>125.53999999999999</v>
      </c>
      <c r="W53" s="188">
        <f t="shared" si="3"/>
        <v>125.53999999999999</v>
      </c>
      <c r="X53" s="202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</row>
    <row r="54" spans="1:44" ht="12.75" customHeight="1" x14ac:dyDescent="0.2">
      <c r="A54" s="186">
        <v>550100</v>
      </c>
      <c r="B54" s="186">
        <v>550101</v>
      </c>
      <c r="C54" s="195" t="s">
        <v>71</v>
      </c>
      <c r="D54" s="188" t="e">
        <f t="shared" si="22"/>
        <v>#N/A</v>
      </c>
      <c r="E54" s="188" t="e">
        <f t="shared" si="24"/>
        <v>#N/A</v>
      </c>
      <c r="F54" s="189" t="s">
        <v>152</v>
      </c>
      <c r="G54" s="186"/>
      <c r="H54" s="190" t="s">
        <v>40</v>
      </c>
      <c r="I54" s="190" t="s">
        <v>41</v>
      </c>
      <c r="J54" s="190" t="s">
        <v>40</v>
      </c>
      <c r="K54" s="206" t="s">
        <v>114</v>
      </c>
      <c r="L54" s="205">
        <v>44282</v>
      </c>
      <c r="M54" s="205">
        <v>44282</v>
      </c>
      <c r="N54" s="186"/>
      <c r="O54" s="186"/>
      <c r="P54" s="186"/>
      <c r="Q54" s="198">
        <v>1</v>
      </c>
      <c r="R54" s="194">
        <v>54.01</v>
      </c>
      <c r="S54" s="198"/>
      <c r="T54" s="194"/>
      <c r="U54" s="188">
        <f t="shared" si="1"/>
        <v>1</v>
      </c>
      <c r="V54" s="188">
        <f t="shared" si="2"/>
        <v>54.01</v>
      </c>
      <c r="W54" s="188">
        <f t="shared" si="3"/>
        <v>54.01</v>
      </c>
      <c r="X54" s="202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</row>
    <row r="55" spans="1:44" ht="12.75" customHeight="1" x14ac:dyDescent="0.2">
      <c r="A55" s="186">
        <v>550100</v>
      </c>
      <c r="B55" s="186">
        <v>550101</v>
      </c>
      <c r="C55" s="195" t="s">
        <v>157</v>
      </c>
      <c r="D55" s="188" t="e">
        <f t="shared" si="22"/>
        <v>#N/A</v>
      </c>
      <c r="E55" s="188" t="e">
        <f t="shared" si="24"/>
        <v>#N/A</v>
      </c>
      <c r="F55" s="198" t="s">
        <v>152</v>
      </c>
      <c r="G55" s="186"/>
      <c r="H55" s="190" t="s">
        <v>40</v>
      </c>
      <c r="I55" s="190" t="s">
        <v>41</v>
      </c>
      <c r="J55" s="190" t="s">
        <v>40</v>
      </c>
      <c r="K55" s="190" t="s">
        <v>75</v>
      </c>
      <c r="L55" s="205">
        <v>44284</v>
      </c>
      <c r="M55" s="205">
        <v>44286</v>
      </c>
      <c r="N55" s="186"/>
      <c r="O55" s="186"/>
      <c r="P55" s="186"/>
      <c r="Q55" s="198">
        <v>2</v>
      </c>
      <c r="R55" s="194">
        <v>54.01</v>
      </c>
      <c r="S55" s="198">
        <v>1</v>
      </c>
      <c r="T55" s="194">
        <v>17.52</v>
      </c>
      <c r="U55" s="188">
        <f t="shared" si="1"/>
        <v>3</v>
      </c>
      <c r="V55" s="188">
        <f t="shared" si="2"/>
        <v>125.53999999999999</v>
      </c>
      <c r="W55" s="188">
        <f t="shared" si="3"/>
        <v>125.53999999999999</v>
      </c>
      <c r="X55" s="202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</row>
    <row r="56" spans="1:44" ht="12.75" customHeight="1" x14ac:dyDescent="0.2">
      <c r="A56" s="186">
        <v>550100</v>
      </c>
      <c r="B56" s="186">
        <v>550101</v>
      </c>
      <c r="C56" s="195" t="s">
        <v>78</v>
      </c>
      <c r="D56" s="188" t="e">
        <f t="shared" si="22"/>
        <v>#N/A</v>
      </c>
      <c r="E56" s="188" t="e">
        <f t="shared" si="24"/>
        <v>#N/A</v>
      </c>
      <c r="F56" s="198" t="s">
        <v>152</v>
      </c>
      <c r="G56" s="186"/>
      <c r="H56" s="190" t="s">
        <v>40</v>
      </c>
      <c r="I56" s="190" t="s">
        <v>41</v>
      </c>
      <c r="J56" s="190" t="s">
        <v>40</v>
      </c>
      <c r="K56" s="190" t="s">
        <v>114</v>
      </c>
      <c r="L56" s="205">
        <v>44282</v>
      </c>
      <c r="M56" s="205">
        <v>44282</v>
      </c>
      <c r="N56" s="186"/>
      <c r="O56" s="186"/>
      <c r="P56" s="186"/>
      <c r="Q56" s="198">
        <v>1</v>
      </c>
      <c r="R56" s="194">
        <v>54.01</v>
      </c>
      <c r="S56" s="198"/>
      <c r="T56" s="194"/>
      <c r="U56" s="188">
        <f t="shared" si="1"/>
        <v>1</v>
      </c>
      <c r="V56" s="188">
        <f t="shared" si="2"/>
        <v>54.01</v>
      </c>
      <c r="W56" s="188">
        <f t="shared" si="3"/>
        <v>54.01</v>
      </c>
      <c r="X56" s="202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</row>
    <row r="57" spans="1:44" ht="12.75" customHeight="1" x14ac:dyDescent="0.2">
      <c r="A57" s="186">
        <v>550100</v>
      </c>
      <c r="B57" s="186">
        <v>550101</v>
      </c>
      <c r="C57" s="195" t="s">
        <v>146</v>
      </c>
      <c r="D57" s="188" t="e">
        <f t="shared" si="22"/>
        <v>#N/A</v>
      </c>
      <c r="E57" s="188" t="e">
        <f t="shared" si="24"/>
        <v>#N/A</v>
      </c>
      <c r="F57" s="198" t="s">
        <v>163</v>
      </c>
      <c r="G57" s="186"/>
      <c r="H57" s="190" t="s">
        <v>40</v>
      </c>
      <c r="I57" s="190" t="s">
        <v>41</v>
      </c>
      <c r="J57" s="190" t="s">
        <v>40</v>
      </c>
      <c r="K57" s="190" t="s">
        <v>164</v>
      </c>
      <c r="L57" s="205">
        <v>44244</v>
      </c>
      <c r="M57" s="205">
        <v>44245</v>
      </c>
      <c r="N57" s="186"/>
      <c r="O57" s="186"/>
      <c r="P57" s="186"/>
      <c r="Q57" s="198">
        <v>1</v>
      </c>
      <c r="R57" s="194">
        <v>54.01</v>
      </c>
      <c r="S57" s="198">
        <v>1</v>
      </c>
      <c r="T57" s="194">
        <v>17.52</v>
      </c>
      <c r="U57" s="188">
        <f t="shared" si="1"/>
        <v>2</v>
      </c>
      <c r="V57" s="188">
        <f t="shared" si="2"/>
        <v>71.53</v>
      </c>
      <c r="W57" s="188">
        <f t="shared" si="3"/>
        <v>71.53</v>
      </c>
      <c r="X57" s="202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</row>
    <row r="58" spans="1:44" ht="12.75" customHeight="1" x14ac:dyDescent="0.2">
      <c r="A58" s="186">
        <v>550100</v>
      </c>
      <c r="B58" s="186">
        <v>550101</v>
      </c>
      <c r="C58" s="195" t="s">
        <v>146</v>
      </c>
      <c r="D58" s="188" t="e">
        <f t="shared" si="22"/>
        <v>#N/A</v>
      </c>
      <c r="E58" s="188" t="e">
        <f t="shared" si="24"/>
        <v>#N/A</v>
      </c>
      <c r="F58" s="198" t="s">
        <v>163</v>
      </c>
      <c r="G58" s="186"/>
      <c r="H58" s="190" t="s">
        <v>40</v>
      </c>
      <c r="I58" s="190" t="s">
        <v>41</v>
      </c>
      <c r="J58" s="190" t="s">
        <v>40</v>
      </c>
      <c r="K58" s="190" t="s">
        <v>164</v>
      </c>
      <c r="L58" s="205">
        <v>44249</v>
      </c>
      <c r="M58" s="205">
        <v>44249</v>
      </c>
      <c r="N58" s="186"/>
      <c r="O58" s="186"/>
      <c r="P58" s="186"/>
      <c r="Q58" s="198"/>
      <c r="R58" s="194"/>
      <c r="S58" s="198">
        <v>1</v>
      </c>
      <c r="T58" s="194">
        <v>17.52</v>
      </c>
      <c r="U58" s="188">
        <f t="shared" si="1"/>
        <v>1</v>
      </c>
      <c r="V58" s="188">
        <f t="shared" si="2"/>
        <v>17.52</v>
      </c>
      <c r="W58" s="188">
        <f t="shared" si="3"/>
        <v>17.52</v>
      </c>
      <c r="X58" s="202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</row>
    <row r="59" spans="1:44" ht="12.75" customHeight="1" x14ac:dyDescent="0.2">
      <c r="A59" s="186">
        <v>550100</v>
      </c>
      <c r="B59" s="186">
        <v>550101</v>
      </c>
      <c r="C59" s="195" t="s">
        <v>157</v>
      </c>
      <c r="D59" s="188" t="e">
        <f t="shared" si="22"/>
        <v>#N/A</v>
      </c>
      <c r="E59" s="188" t="e">
        <f t="shared" si="24"/>
        <v>#N/A</v>
      </c>
      <c r="F59" s="198" t="s">
        <v>152</v>
      </c>
      <c r="G59" s="186"/>
      <c r="H59" s="190" t="s">
        <v>40</v>
      </c>
      <c r="I59" s="190" t="s">
        <v>41</v>
      </c>
      <c r="J59" s="190" t="s">
        <v>40</v>
      </c>
      <c r="K59" s="190" t="s">
        <v>165</v>
      </c>
      <c r="L59" s="205">
        <v>44277</v>
      </c>
      <c r="M59" s="205">
        <v>44281</v>
      </c>
      <c r="N59" s="200"/>
      <c r="O59" s="200"/>
      <c r="P59" s="200"/>
      <c r="Q59" s="198">
        <v>4</v>
      </c>
      <c r="R59" s="194">
        <v>54.01</v>
      </c>
      <c r="S59" s="198">
        <v>1</v>
      </c>
      <c r="T59" s="194">
        <v>17.52</v>
      </c>
      <c r="U59" s="188">
        <f t="shared" si="1"/>
        <v>5</v>
      </c>
      <c r="V59" s="188">
        <f t="shared" si="2"/>
        <v>233.56</v>
      </c>
      <c r="W59" s="188">
        <f t="shared" si="3"/>
        <v>233.56</v>
      </c>
      <c r="X59" s="202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</row>
    <row r="60" spans="1:44" ht="12.75" customHeight="1" x14ac:dyDescent="0.2">
      <c r="A60" s="186">
        <v>550100</v>
      </c>
      <c r="B60" s="186">
        <v>550101</v>
      </c>
      <c r="C60" s="195" t="s">
        <v>93</v>
      </c>
      <c r="D60" s="188" t="e">
        <f t="shared" si="22"/>
        <v>#N/A</v>
      </c>
      <c r="E60" s="188" t="e">
        <f t="shared" si="24"/>
        <v>#N/A</v>
      </c>
      <c r="F60" s="198" t="s">
        <v>152</v>
      </c>
      <c r="G60" s="186"/>
      <c r="H60" s="190" t="s">
        <v>40</v>
      </c>
      <c r="I60" s="190" t="s">
        <v>41</v>
      </c>
      <c r="J60" s="190" t="s">
        <v>40</v>
      </c>
      <c r="K60" s="190" t="s">
        <v>41</v>
      </c>
      <c r="L60" s="205">
        <v>44283</v>
      </c>
      <c r="M60" s="205">
        <v>44283</v>
      </c>
      <c r="N60" s="186"/>
      <c r="O60" s="186"/>
      <c r="P60" s="186"/>
      <c r="Q60" s="198">
        <v>1</v>
      </c>
      <c r="R60" s="194">
        <v>54.01</v>
      </c>
      <c r="S60" s="198"/>
      <c r="T60" s="194"/>
      <c r="U60" s="188">
        <f t="shared" si="1"/>
        <v>1</v>
      </c>
      <c r="V60" s="188">
        <f t="shared" si="2"/>
        <v>54.01</v>
      </c>
      <c r="W60" s="188">
        <f t="shared" si="3"/>
        <v>54.01</v>
      </c>
      <c r="X60" s="202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</row>
    <row r="61" spans="1:44" ht="12.75" customHeight="1" x14ac:dyDescent="0.2">
      <c r="A61" s="186">
        <v>550100</v>
      </c>
      <c r="B61" s="186">
        <v>550101</v>
      </c>
      <c r="C61" s="195" t="s">
        <v>93</v>
      </c>
      <c r="D61" s="188" t="e">
        <f t="shared" si="22"/>
        <v>#N/A</v>
      </c>
      <c r="E61" s="188" t="e">
        <f t="shared" si="24"/>
        <v>#N/A</v>
      </c>
      <c r="F61" s="198" t="s">
        <v>152</v>
      </c>
      <c r="G61" s="186"/>
      <c r="H61" s="190" t="s">
        <v>40</v>
      </c>
      <c r="I61" s="190" t="s">
        <v>41</v>
      </c>
      <c r="J61" s="190" t="s">
        <v>40</v>
      </c>
      <c r="K61" s="190" t="s">
        <v>114</v>
      </c>
      <c r="L61" s="205">
        <v>44282</v>
      </c>
      <c r="M61" s="205">
        <v>44282</v>
      </c>
      <c r="N61" s="200"/>
      <c r="O61" s="200"/>
      <c r="P61" s="200"/>
      <c r="Q61" s="198">
        <v>1</v>
      </c>
      <c r="R61" s="194">
        <v>54.01</v>
      </c>
      <c r="S61" s="198"/>
      <c r="T61" s="194"/>
      <c r="U61" s="188">
        <f t="shared" si="1"/>
        <v>1</v>
      </c>
      <c r="V61" s="188">
        <f t="shared" si="2"/>
        <v>54.01</v>
      </c>
      <c r="W61" s="188">
        <f t="shared" si="3"/>
        <v>54.01</v>
      </c>
      <c r="X61" s="202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</row>
    <row r="62" spans="1:44" ht="12.75" customHeight="1" x14ac:dyDescent="0.2">
      <c r="A62" s="186">
        <v>550100</v>
      </c>
      <c r="B62" s="186">
        <v>550101</v>
      </c>
      <c r="C62" s="195" t="s">
        <v>93</v>
      </c>
      <c r="D62" s="188" t="e">
        <f t="shared" si="22"/>
        <v>#N/A</v>
      </c>
      <c r="E62" s="188" t="e">
        <f t="shared" si="24"/>
        <v>#N/A</v>
      </c>
      <c r="F62" s="198" t="s">
        <v>152</v>
      </c>
      <c r="G62" s="186"/>
      <c r="H62" s="190" t="s">
        <v>40</v>
      </c>
      <c r="I62" s="190" t="s">
        <v>41</v>
      </c>
      <c r="J62" s="190" t="s">
        <v>40</v>
      </c>
      <c r="K62" s="190" t="s">
        <v>165</v>
      </c>
      <c r="L62" s="205">
        <v>44277</v>
      </c>
      <c r="M62" s="205">
        <v>44281</v>
      </c>
      <c r="N62" s="186"/>
      <c r="O62" s="186"/>
      <c r="P62" s="186"/>
      <c r="Q62" s="198">
        <v>4</v>
      </c>
      <c r="R62" s="194">
        <v>54.01</v>
      </c>
      <c r="S62" s="198">
        <v>1</v>
      </c>
      <c r="T62" s="194">
        <v>17.52</v>
      </c>
      <c r="U62" s="188">
        <f t="shared" si="1"/>
        <v>5</v>
      </c>
      <c r="V62" s="188">
        <f t="shared" si="2"/>
        <v>233.56</v>
      </c>
      <c r="W62" s="188">
        <f t="shared" si="3"/>
        <v>233.56</v>
      </c>
      <c r="X62" s="202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</row>
    <row r="63" spans="1:44" ht="12.75" customHeight="1" x14ac:dyDescent="0.2">
      <c r="A63" s="186">
        <v>550100</v>
      </c>
      <c r="B63" s="186">
        <v>550101</v>
      </c>
      <c r="C63" s="195" t="s">
        <v>62</v>
      </c>
      <c r="D63" s="188" t="e">
        <f t="shared" si="22"/>
        <v>#N/A</v>
      </c>
      <c r="E63" s="188" t="e">
        <f t="shared" si="24"/>
        <v>#N/A</v>
      </c>
      <c r="F63" s="198" t="s">
        <v>152</v>
      </c>
      <c r="G63" s="186"/>
      <c r="H63" s="190" t="s">
        <v>40</v>
      </c>
      <c r="I63" s="190" t="s">
        <v>41</v>
      </c>
      <c r="J63" s="190" t="s">
        <v>40</v>
      </c>
      <c r="K63" s="190" t="s">
        <v>165</v>
      </c>
      <c r="L63" s="205">
        <v>44277</v>
      </c>
      <c r="M63" s="205">
        <v>44281</v>
      </c>
      <c r="N63" s="202"/>
      <c r="O63" s="202"/>
      <c r="P63" s="202"/>
      <c r="Q63" s="198">
        <v>4</v>
      </c>
      <c r="R63" s="194">
        <v>54.01</v>
      </c>
      <c r="S63" s="198">
        <v>1</v>
      </c>
      <c r="T63" s="194">
        <v>17.52</v>
      </c>
      <c r="U63" s="188">
        <f t="shared" si="1"/>
        <v>5</v>
      </c>
      <c r="V63" s="188">
        <f t="shared" si="2"/>
        <v>233.56</v>
      </c>
      <c r="W63" s="188">
        <f t="shared" si="3"/>
        <v>233.56</v>
      </c>
      <c r="X63" s="202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</row>
    <row r="64" spans="1:44" ht="12.75" customHeight="1" x14ac:dyDescent="0.2">
      <c r="A64" s="186">
        <v>550100</v>
      </c>
      <c r="B64" s="186">
        <v>550101</v>
      </c>
      <c r="C64" s="195" t="s">
        <v>121</v>
      </c>
      <c r="D64" s="188" t="e">
        <f t="shared" si="22"/>
        <v>#N/A</v>
      </c>
      <c r="E64" s="188" t="e">
        <f t="shared" si="24"/>
        <v>#N/A</v>
      </c>
      <c r="F64" s="198" t="s">
        <v>152</v>
      </c>
      <c r="G64" s="186"/>
      <c r="H64" s="190" t="s">
        <v>40</v>
      </c>
      <c r="I64" s="190" t="s">
        <v>41</v>
      </c>
      <c r="J64" s="190" t="s">
        <v>40</v>
      </c>
      <c r="K64" s="190" t="s">
        <v>59</v>
      </c>
      <c r="L64" s="205">
        <v>44237</v>
      </c>
      <c r="M64" s="205">
        <v>44238</v>
      </c>
      <c r="N64" s="202"/>
      <c r="O64" s="202"/>
      <c r="P64" s="202"/>
      <c r="Q64" s="198">
        <v>1</v>
      </c>
      <c r="R64" s="194">
        <v>0.1</v>
      </c>
      <c r="S64" s="198"/>
      <c r="T64" s="194"/>
      <c r="U64" s="188">
        <f t="shared" si="1"/>
        <v>1</v>
      </c>
      <c r="V64" s="188">
        <f t="shared" si="2"/>
        <v>0.1</v>
      </c>
      <c r="W64" s="188">
        <f t="shared" si="3"/>
        <v>0.1</v>
      </c>
      <c r="X64" s="202" t="s">
        <v>166</v>
      </c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</row>
    <row r="65" spans="1:44" ht="12.75" customHeight="1" x14ac:dyDescent="0.2">
      <c r="A65" s="186">
        <v>550100</v>
      </c>
      <c r="B65" s="186">
        <v>550101</v>
      </c>
      <c r="C65" s="195" t="s">
        <v>62</v>
      </c>
      <c r="D65" s="188" t="e">
        <f t="shared" si="22"/>
        <v>#N/A</v>
      </c>
      <c r="E65" s="188" t="e">
        <f t="shared" si="24"/>
        <v>#N/A</v>
      </c>
      <c r="F65" s="198" t="s">
        <v>152</v>
      </c>
      <c r="G65" s="186"/>
      <c r="H65" s="190" t="s">
        <v>40</v>
      </c>
      <c r="I65" s="190" t="s">
        <v>41</v>
      </c>
      <c r="J65" s="190" t="s">
        <v>40</v>
      </c>
      <c r="K65" s="190" t="s">
        <v>114</v>
      </c>
      <c r="L65" s="205">
        <v>44282</v>
      </c>
      <c r="M65" s="205">
        <v>44282</v>
      </c>
      <c r="N65" s="186"/>
      <c r="O65" s="186"/>
      <c r="P65" s="186"/>
      <c r="Q65" s="198">
        <v>1</v>
      </c>
      <c r="R65" s="194">
        <v>54.01</v>
      </c>
      <c r="S65" s="198"/>
      <c r="T65" s="194"/>
      <c r="U65" s="188">
        <f t="shared" si="1"/>
        <v>1</v>
      </c>
      <c r="V65" s="188">
        <f t="shared" si="2"/>
        <v>54.01</v>
      </c>
      <c r="W65" s="188">
        <f t="shared" si="3"/>
        <v>54.01</v>
      </c>
      <c r="X65" s="202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</row>
    <row r="66" spans="1:44" ht="12.75" customHeight="1" x14ac:dyDescent="0.2">
      <c r="A66" s="186">
        <v>550100</v>
      </c>
      <c r="B66" s="186">
        <v>550101</v>
      </c>
      <c r="C66" s="195" t="s">
        <v>71</v>
      </c>
      <c r="D66" s="188" t="e">
        <f t="shared" si="22"/>
        <v>#N/A</v>
      </c>
      <c r="E66" s="188" t="e">
        <f t="shared" si="24"/>
        <v>#N/A</v>
      </c>
      <c r="F66" s="189" t="s">
        <v>152</v>
      </c>
      <c r="G66" s="186"/>
      <c r="H66" s="190" t="s">
        <v>40</v>
      </c>
      <c r="I66" s="190" t="s">
        <v>41</v>
      </c>
      <c r="J66" s="190" t="s">
        <v>40</v>
      </c>
      <c r="K66" s="190" t="s">
        <v>165</v>
      </c>
      <c r="L66" s="205">
        <v>44277</v>
      </c>
      <c r="M66" s="205">
        <v>44281</v>
      </c>
      <c r="N66" s="186"/>
      <c r="O66" s="186"/>
      <c r="P66" s="186"/>
      <c r="Q66" s="198">
        <v>4</v>
      </c>
      <c r="R66" s="194">
        <v>54.01</v>
      </c>
      <c r="S66" s="198">
        <v>1</v>
      </c>
      <c r="T66" s="194">
        <v>17.52</v>
      </c>
      <c r="U66" s="188">
        <f t="shared" si="1"/>
        <v>5</v>
      </c>
      <c r="V66" s="188">
        <f t="shared" si="2"/>
        <v>233.56</v>
      </c>
      <c r="W66" s="188">
        <f t="shared" si="3"/>
        <v>233.56</v>
      </c>
      <c r="X66" s="202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</row>
    <row r="67" spans="1:44" ht="12.75" customHeight="1" x14ac:dyDescent="0.2">
      <c r="A67" s="186">
        <v>550100</v>
      </c>
      <c r="B67" s="186">
        <v>550101</v>
      </c>
      <c r="C67" s="195" t="s">
        <v>78</v>
      </c>
      <c r="D67" s="188" t="e">
        <f t="shared" si="22"/>
        <v>#N/A</v>
      </c>
      <c r="E67" s="188" t="e">
        <f t="shared" si="24"/>
        <v>#N/A</v>
      </c>
      <c r="F67" s="198" t="s">
        <v>152</v>
      </c>
      <c r="G67" s="186"/>
      <c r="H67" s="190" t="s">
        <v>40</v>
      </c>
      <c r="I67" s="190" t="s">
        <v>41</v>
      </c>
      <c r="J67" s="190" t="s">
        <v>40</v>
      </c>
      <c r="K67" s="190" t="s">
        <v>165</v>
      </c>
      <c r="L67" s="205">
        <v>44277</v>
      </c>
      <c r="M67" s="205">
        <v>44281</v>
      </c>
      <c r="N67" s="200"/>
      <c r="O67" s="207"/>
      <c r="P67" s="200"/>
      <c r="Q67" s="198">
        <v>4</v>
      </c>
      <c r="R67" s="194">
        <v>54.01</v>
      </c>
      <c r="S67" s="198">
        <v>1</v>
      </c>
      <c r="T67" s="194">
        <v>17.52</v>
      </c>
      <c r="U67" s="188">
        <f t="shared" si="1"/>
        <v>5</v>
      </c>
      <c r="V67" s="188">
        <f t="shared" si="2"/>
        <v>233.56</v>
      </c>
      <c r="W67" s="188">
        <f t="shared" si="3"/>
        <v>233.56</v>
      </c>
      <c r="X67" s="202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</row>
    <row r="68" spans="1:44" ht="12.75" customHeight="1" x14ac:dyDescent="0.2">
      <c r="A68" s="186">
        <v>550100</v>
      </c>
      <c r="B68" s="186">
        <v>550101</v>
      </c>
      <c r="C68" s="195" t="s">
        <v>82</v>
      </c>
      <c r="D68" s="188" t="e">
        <f t="shared" si="22"/>
        <v>#N/A</v>
      </c>
      <c r="E68" s="188" t="e">
        <f t="shared" si="24"/>
        <v>#N/A</v>
      </c>
      <c r="F68" s="198" t="s">
        <v>152</v>
      </c>
      <c r="G68" s="186"/>
      <c r="H68" s="190" t="s">
        <v>40</v>
      </c>
      <c r="I68" s="190" t="s">
        <v>41</v>
      </c>
      <c r="J68" s="190" t="s">
        <v>40</v>
      </c>
      <c r="K68" s="190" t="s">
        <v>165</v>
      </c>
      <c r="L68" s="205">
        <v>44277</v>
      </c>
      <c r="M68" s="205">
        <v>44281</v>
      </c>
      <c r="N68" s="200"/>
      <c r="O68" s="207"/>
      <c r="P68" s="200"/>
      <c r="Q68" s="198">
        <v>4</v>
      </c>
      <c r="R68" s="194">
        <v>54.01</v>
      </c>
      <c r="S68" s="198">
        <v>1</v>
      </c>
      <c r="T68" s="194">
        <v>17.52</v>
      </c>
      <c r="U68" s="188">
        <f t="shared" si="1"/>
        <v>5</v>
      </c>
      <c r="V68" s="188">
        <f t="shared" si="2"/>
        <v>233.56</v>
      </c>
      <c r="W68" s="188">
        <f t="shared" si="3"/>
        <v>233.56</v>
      </c>
      <c r="X68" s="202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</row>
    <row r="69" spans="1:44" ht="12.75" customHeight="1" x14ac:dyDescent="0.2">
      <c r="A69" s="186">
        <v>550100</v>
      </c>
      <c r="B69" s="186">
        <v>550101</v>
      </c>
      <c r="C69" s="195" t="s">
        <v>121</v>
      </c>
      <c r="D69" s="188" t="e">
        <f t="shared" si="22"/>
        <v>#N/A</v>
      </c>
      <c r="E69" s="188" t="e">
        <f t="shared" si="24"/>
        <v>#N/A</v>
      </c>
      <c r="F69" s="198" t="s">
        <v>152</v>
      </c>
      <c r="G69" s="186"/>
      <c r="H69" s="190" t="s">
        <v>40</v>
      </c>
      <c r="I69" s="190" t="s">
        <v>41</v>
      </c>
      <c r="J69" s="190" t="s">
        <v>40</v>
      </c>
      <c r="K69" s="190" t="s">
        <v>114</v>
      </c>
      <c r="L69" s="205">
        <v>44282</v>
      </c>
      <c r="M69" s="205" t="s">
        <v>167</v>
      </c>
      <c r="N69" s="200"/>
      <c r="O69" s="207"/>
      <c r="P69" s="200"/>
      <c r="Q69" s="198">
        <v>1</v>
      </c>
      <c r="R69" s="194">
        <v>54.01</v>
      </c>
      <c r="S69" s="198"/>
      <c r="T69" s="194"/>
      <c r="U69" s="188">
        <f t="shared" si="1"/>
        <v>1</v>
      </c>
      <c r="V69" s="188">
        <f t="shared" si="2"/>
        <v>54.01</v>
      </c>
      <c r="W69" s="188">
        <f t="shared" si="3"/>
        <v>54.01</v>
      </c>
      <c r="X69" s="202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</row>
    <row r="70" spans="1:44" ht="12.75" customHeight="1" x14ac:dyDescent="0.2">
      <c r="A70" s="186">
        <v>550100</v>
      </c>
      <c r="B70" s="186">
        <v>550101</v>
      </c>
      <c r="C70" s="195" t="s">
        <v>126</v>
      </c>
      <c r="D70" s="188" t="e">
        <f t="shared" si="22"/>
        <v>#N/A</v>
      </c>
      <c r="E70" s="188" t="e">
        <f t="shared" si="24"/>
        <v>#N/A</v>
      </c>
      <c r="F70" s="198" t="s">
        <v>152</v>
      </c>
      <c r="G70" s="186"/>
      <c r="H70" s="190" t="s">
        <v>40</v>
      </c>
      <c r="I70" s="190" t="s">
        <v>41</v>
      </c>
      <c r="J70" s="190" t="s">
        <v>40</v>
      </c>
      <c r="K70" s="190" t="s">
        <v>106</v>
      </c>
      <c r="L70" s="205">
        <v>44262</v>
      </c>
      <c r="M70" s="205">
        <v>44262</v>
      </c>
      <c r="N70" s="202"/>
      <c r="O70" s="202"/>
      <c r="P70" s="202"/>
      <c r="Q70" s="198">
        <v>1</v>
      </c>
      <c r="R70" s="194">
        <v>54.01</v>
      </c>
      <c r="S70" s="198"/>
      <c r="T70" s="194"/>
      <c r="U70" s="188">
        <f t="shared" si="1"/>
        <v>1</v>
      </c>
      <c r="V70" s="188">
        <f t="shared" si="2"/>
        <v>54.01</v>
      </c>
      <c r="W70" s="188">
        <f t="shared" si="3"/>
        <v>54.01</v>
      </c>
      <c r="X70" s="202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</row>
    <row r="71" spans="1:44" ht="12.75" customHeight="1" x14ac:dyDescent="0.2">
      <c r="A71" s="186">
        <v>550100</v>
      </c>
      <c r="B71" s="186">
        <v>550101</v>
      </c>
      <c r="C71" s="195" t="s">
        <v>157</v>
      </c>
      <c r="D71" s="188" t="e">
        <f t="shared" si="22"/>
        <v>#N/A</v>
      </c>
      <c r="E71" s="188" t="e">
        <f t="shared" si="24"/>
        <v>#N/A</v>
      </c>
      <c r="F71" s="198" t="s">
        <v>152</v>
      </c>
      <c r="G71" s="186"/>
      <c r="H71" s="190" t="s">
        <v>40</v>
      </c>
      <c r="I71" s="190" t="s">
        <v>41</v>
      </c>
      <c r="J71" s="190" t="s">
        <v>40</v>
      </c>
      <c r="K71" s="190" t="s">
        <v>114</v>
      </c>
      <c r="L71" s="205">
        <v>44282</v>
      </c>
      <c r="M71" s="205">
        <v>44282</v>
      </c>
      <c r="N71" s="209"/>
      <c r="O71" s="209"/>
      <c r="P71" s="209"/>
      <c r="Q71" s="198">
        <v>1</v>
      </c>
      <c r="R71" s="194">
        <v>54.01</v>
      </c>
      <c r="S71" s="198"/>
      <c r="T71" s="194"/>
      <c r="U71" s="188">
        <f t="shared" si="1"/>
        <v>1</v>
      </c>
      <c r="V71" s="188">
        <f t="shared" si="2"/>
        <v>54.01</v>
      </c>
      <c r="W71" s="188">
        <f t="shared" si="3"/>
        <v>54.01</v>
      </c>
      <c r="X71" s="202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</row>
    <row r="72" spans="1:44" ht="12.75" customHeight="1" x14ac:dyDescent="0.2">
      <c r="A72" s="210">
        <v>550100</v>
      </c>
      <c r="B72" s="210">
        <v>550101</v>
      </c>
      <c r="C72" s="195" t="s">
        <v>121</v>
      </c>
      <c r="D72" s="188" t="e">
        <f t="shared" si="22"/>
        <v>#N/A</v>
      </c>
      <c r="E72" s="188" t="e">
        <f t="shared" si="24"/>
        <v>#N/A</v>
      </c>
      <c r="F72" s="201" t="s">
        <v>152</v>
      </c>
      <c r="G72" s="210"/>
      <c r="H72" s="211" t="s">
        <v>40</v>
      </c>
      <c r="I72" s="211" t="s">
        <v>41</v>
      </c>
      <c r="J72" s="211" t="s">
        <v>40</v>
      </c>
      <c r="K72" s="211" t="s">
        <v>41</v>
      </c>
      <c r="L72" s="212">
        <v>44283</v>
      </c>
      <c r="M72" s="212" t="s">
        <v>168</v>
      </c>
      <c r="N72" s="213"/>
      <c r="O72" s="213"/>
      <c r="P72" s="213"/>
      <c r="Q72" s="201">
        <v>1</v>
      </c>
      <c r="R72" s="193">
        <v>54.01</v>
      </c>
      <c r="S72" s="201"/>
      <c r="T72" s="193"/>
      <c r="U72" s="188">
        <f t="shared" si="1"/>
        <v>1</v>
      </c>
      <c r="V72" s="188">
        <f t="shared" si="2"/>
        <v>54.01</v>
      </c>
      <c r="W72" s="188">
        <f t="shared" si="3"/>
        <v>54.01</v>
      </c>
      <c r="X72" s="214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</row>
    <row r="73" spans="1:44" ht="12.75" customHeight="1" x14ac:dyDescent="0.2">
      <c r="A73" s="210">
        <v>550100</v>
      </c>
      <c r="B73" s="210">
        <v>550101</v>
      </c>
      <c r="C73" s="195" t="s">
        <v>126</v>
      </c>
      <c r="D73" s="188" t="e">
        <f t="shared" si="22"/>
        <v>#N/A</v>
      </c>
      <c r="E73" s="188" t="e">
        <f t="shared" si="24"/>
        <v>#N/A</v>
      </c>
      <c r="F73" s="201" t="s">
        <v>152</v>
      </c>
      <c r="G73" s="210"/>
      <c r="H73" s="211" t="s">
        <v>40</v>
      </c>
      <c r="I73" s="211" t="s">
        <v>41</v>
      </c>
      <c r="J73" s="211" t="s">
        <v>40</v>
      </c>
      <c r="K73" s="211" t="s">
        <v>41</v>
      </c>
      <c r="L73" s="212">
        <v>44283</v>
      </c>
      <c r="M73" s="212">
        <v>44283</v>
      </c>
      <c r="N73" s="213"/>
      <c r="O73" s="213"/>
      <c r="P73" s="213"/>
      <c r="Q73" s="201">
        <v>1</v>
      </c>
      <c r="R73" s="193">
        <v>54.01</v>
      </c>
      <c r="S73" s="201"/>
      <c r="T73" s="193"/>
      <c r="U73" s="188">
        <f t="shared" si="1"/>
        <v>1</v>
      </c>
      <c r="V73" s="188">
        <f t="shared" si="2"/>
        <v>54.01</v>
      </c>
      <c r="W73" s="188">
        <f t="shared" si="3"/>
        <v>54.01</v>
      </c>
      <c r="X73" s="214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</row>
    <row r="74" spans="1:44" ht="12.75" customHeight="1" x14ac:dyDescent="0.2">
      <c r="A74" s="210">
        <v>550100</v>
      </c>
      <c r="B74" s="210">
        <v>550101</v>
      </c>
      <c r="C74" s="195" t="s">
        <v>82</v>
      </c>
      <c r="D74" s="188" t="e">
        <f t="shared" si="22"/>
        <v>#N/A</v>
      </c>
      <c r="E74" s="188" t="e">
        <f t="shared" si="24"/>
        <v>#N/A</v>
      </c>
      <c r="F74" s="201" t="s">
        <v>152</v>
      </c>
      <c r="G74" s="210"/>
      <c r="H74" s="211" t="s">
        <v>40</v>
      </c>
      <c r="I74" s="211" t="s">
        <v>41</v>
      </c>
      <c r="J74" s="211" t="s">
        <v>40</v>
      </c>
      <c r="K74" s="211" t="s">
        <v>114</v>
      </c>
      <c r="L74" s="212">
        <v>44282</v>
      </c>
      <c r="M74" s="212">
        <v>44282</v>
      </c>
      <c r="N74" s="213"/>
      <c r="O74" s="213"/>
      <c r="P74" s="213"/>
      <c r="Q74" s="201">
        <v>1</v>
      </c>
      <c r="R74" s="193">
        <v>54.01</v>
      </c>
      <c r="S74" s="201"/>
      <c r="T74" s="193"/>
      <c r="U74" s="188">
        <f t="shared" si="1"/>
        <v>1</v>
      </c>
      <c r="V74" s="188">
        <f t="shared" si="2"/>
        <v>54.01</v>
      </c>
      <c r="W74" s="188">
        <f t="shared" si="3"/>
        <v>54.01</v>
      </c>
      <c r="X74" s="214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</row>
    <row r="75" spans="1:44" ht="12.75" customHeight="1" x14ac:dyDescent="0.2">
      <c r="A75" s="210">
        <v>550100</v>
      </c>
      <c r="B75" s="210">
        <v>550101</v>
      </c>
      <c r="C75" s="195" t="s">
        <v>126</v>
      </c>
      <c r="D75" s="188" t="e">
        <f t="shared" si="22"/>
        <v>#N/A</v>
      </c>
      <c r="E75" s="188" t="e">
        <f t="shared" si="24"/>
        <v>#N/A</v>
      </c>
      <c r="F75" s="201" t="s">
        <v>152</v>
      </c>
      <c r="G75" s="210"/>
      <c r="H75" s="211" t="s">
        <v>40</v>
      </c>
      <c r="I75" s="211" t="s">
        <v>41</v>
      </c>
      <c r="J75" s="211" t="s">
        <v>40</v>
      </c>
      <c r="K75" s="211" t="s">
        <v>114</v>
      </c>
      <c r="L75" s="212">
        <v>44282</v>
      </c>
      <c r="M75" s="212">
        <v>44282</v>
      </c>
      <c r="N75" s="215"/>
      <c r="O75" s="215"/>
      <c r="P75" s="215"/>
      <c r="Q75" s="216">
        <v>1</v>
      </c>
      <c r="R75" s="193">
        <v>54.01</v>
      </c>
      <c r="S75" s="216"/>
      <c r="T75" s="193"/>
      <c r="U75" s="188">
        <f t="shared" si="1"/>
        <v>1</v>
      </c>
      <c r="V75" s="188">
        <f t="shared" si="2"/>
        <v>54.01</v>
      </c>
      <c r="W75" s="188">
        <f t="shared" si="3"/>
        <v>54.01</v>
      </c>
      <c r="X75" s="214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</row>
    <row r="76" spans="1:44" ht="12.75" customHeight="1" x14ac:dyDescent="0.2">
      <c r="A76" s="210">
        <v>550100</v>
      </c>
      <c r="B76" s="210">
        <v>550101</v>
      </c>
      <c r="C76" s="195" t="s">
        <v>126</v>
      </c>
      <c r="D76" s="188" t="e">
        <f t="shared" si="22"/>
        <v>#N/A</v>
      </c>
      <c r="E76" s="188" t="e">
        <f t="shared" si="24"/>
        <v>#N/A</v>
      </c>
      <c r="F76" s="201" t="s">
        <v>152</v>
      </c>
      <c r="G76" s="210"/>
      <c r="H76" s="211" t="s">
        <v>40</v>
      </c>
      <c r="I76" s="211" t="s">
        <v>41</v>
      </c>
      <c r="J76" s="211" t="s">
        <v>40</v>
      </c>
      <c r="K76" s="211" t="s">
        <v>165</v>
      </c>
      <c r="L76" s="212">
        <v>44277</v>
      </c>
      <c r="M76" s="212">
        <v>44281</v>
      </c>
      <c r="N76" s="214"/>
      <c r="O76" s="214"/>
      <c r="P76" s="214"/>
      <c r="Q76" s="201">
        <v>4</v>
      </c>
      <c r="R76" s="193">
        <v>54.01</v>
      </c>
      <c r="S76" s="201">
        <v>1</v>
      </c>
      <c r="T76" s="193">
        <v>17.52</v>
      </c>
      <c r="U76" s="188">
        <f t="shared" si="1"/>
        <v>5</v>
      </c>
      <c r="V76" s="188">
        <f t="shared" si="2"/>
        <v>233.56</v>
      </c>
      <c r="W76" s="188">
        <f t="shared" si="3"/>
        <v>233.56</v>
      </c>
      <c r="X76" s="214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</row>
    <row r="77" spans="1:44" ht="12.75" customHeight="1" x14ac:dyDescent="0.2">
      <c r="A77" s="210">
        <v>550100</v>
      </c>
      <c r="B77" s="210">
        <v>550101</v>
      </c>
      <c r="C77" s="195" t="s">
        <v>71</v>
      </c>
      <c r="D77" s="188" t="e">
        <f t="shared" si="22"/>
        <v>#N/A</v>
      </c>
      <c r="E77" s="188" t="e">
        <f t="shared" si="24"/>
        <v>#N/A</v>
      </c>
      <c r="F77" s="189" t="s">
        <v>152</v>
      </c>
      <c r="G77" s="210"/>
      <c r="H77" s="211" t="s">
        <v>40</v>
      </c>
      <c r="I77" s="211" t="s">
        <v>41</v>
      </c>
      <c r="J77" s="211" t="s">
        <v>158</v>
      </c>
      <c r="K77" s="211" t="s">
        <v>41</v>
      </c>
      <c r="L77" s="212">
        <v>44289</v>
      </c>
      <c r="M77" s="212">
        <v>44289</v>
      </c>
      <c r="N77" s="214"/>
      <c r="O77" s="214"/>
      <c r="P77" s="214"/>
      <c r="Q77" s="201">
        <v>1</v>
      </c>
      <c r="R77" s="193">
        <v>54.01</v>
      </c>
      <c r="S77" s="201"/>
      <c r="T77" s="193"/>
      <c r="U77" s="188">
        <f t="shared" si="1"/>
        <v>1</v>
      </c>
      <c r="V77" s="188">
        <f t="shared" si="2"/>
        <v>54.01</v>
      </c>
      <c r="W77" s="188">
        <f t="shared" si="3"/>
        <v>54.01</v>
      </c>
      <c r="X77" s="214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</row>
    <row r="78" spans="1:44" ht="12.75" customHeight="1" x14ac:dyDescent="0.2">
      <c r="A78" s="210">
        <v>550100</v>
      </c>
      <c r="B78" s="210">
        <v>550101</v>
      </c>
      <c r="C78" s="195" t="s">
        <v>62</v>
      </c>
      <c r="D78" s="188" t="e">
        <f t="shared" si="22"/>
        <v>#N/A</v>
      </c>
      <c r="E78" s="188" t="e">
        <f t="shared" si="24"/>
        <v>#N/A</v>
      </c>
      <c r="F78" s="201" t="s">
        <v>152</v>
      </c>
      <c r="G78" s="210"/>
      <c r="H78" s="211" t="s">
        <v>40</v>
      </c>
      <c r="I78" s="211" t="s">
        <v>41</v>
      </c>
      <c r="J78" s="211" t="s">
        <v>40</v>
      </c>
      <c r="K78" s="211" t="s">
        <v>41</v>
      </c>
      <c r="L78" s="212">
        <v>44283</v>
      </c>
      <c r="M78" s="212">
        <v>44283</v>
      </c>
      <c r="N78" s="214"/>
      <c r="O78" s="214"/>
      <c r="P78" s="214"/>
      <c r="Q78" s="201">
        <v>1</v>
      </c>
      <c r="R78" s="193">
        <v>54.01</v>
      </c>
      <c r="S78" s="201"/>
      <c r="T78" s="193"/>
      <c r="U78" s="188">
        <f t="shared" si="1"/>
        <v>1</v>
      </c>
      <c r="V78" s="188">
        <f t="shared" si="2"/>
        <v>54.01</v>
      </c>
      <c r="W78" s="188">
        <f t="shared" si="3"/>
        <v>54.01</v>
      </c>
      <c r="X78" s="21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</row>
    <row r="79" spans="1:44" ht="12.75" customHeight="1" x14ac:dyDescent="0.2">
      <c r="A79" s="210">
        <v>550100</v>
      </c>
      <c r="B79" s="210">
        <v>550101</v>
      </c>
      <c r="C79" s="195" t="s">
        <v>93</v>
      </c>
      <c r="D79" s="188" t="e">
        <f t="shared" si="22"/>
        <v>#N/A</v>
      </c>
      <c r="E79" s="188" t="e">
        <f t="shared" si="24"/>
        <v>#N/A</v>
      </c>
      <c r="F79" s="201" t="s">
        <v>152</v>
      </c>
      <c r="G79" s="210"/>
      <c r="H79" s="211" t="s">
        <v>158</v>
      </c>
      <c r="I79" s="211" t="s">
        <v>41</v>
      </c>
      <c r="J79" s="211" t="s">
        <v>40</v>
      </c>
      <c r="K79" s="192" t="s">
        <v>41</v>
      </c>
      <c r="L79" s="212">
        <v>44283</v>
      </c>
      <c r="M79" s="212">
        <v>44283</v>
      </c>
      <c r="N79" s="214"/>
      <c r="O79" s="214"/>
      <c r="P79" s="214"/>
      <c r="Q79" s="201">
        <v>1</v>
      </c>
      <c r="R79" s="193">
        <v>54.01</v>
      </c>
      <c r="S79" s="201"/>
      <c r="T79" s="193"/>
      <c r="U79" s="188">
        <f t="shared" si="1"/>
        <v>1</v>
      </c>
      <c r="V79" s="188">
        <f t="shared" si="2"/>
        <v>54.01</v>
      </c>
      <c r="W79" s="188">
        <f t="shared" si="3"/>
        <v>54.01</v>
      </c>
      <c r="X79" s="214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</row>
    <row r="80" spans="1:44" ht="12.75" customHeight="1" x14ac:dyDescent="0.2">
      <c r="A80" s="210">
        <v>550100</v>
      </c>
      <c r="B80" s="218">
        <v>550101</v>
      </c>
      <c r="C80" s="195" t="s">
        <v>82</v>
      </c>
      <c r="D80" s="188" t="e">
        <f t="shared" si="22"/>
        <v>#N/A</v>
      </c>
      <c r="E80" s="188" t="e">
        <f t="shared" si="24"/>
        <v>#N/A</v>
      </c>
      <c r="F80" s="201" t="s">
        <v>152</v>
      </c>
      <c r="G80" s="210"/>
      <c r="H80" s="211" t="s">
        <v>40</v>
      </c>
      <c r="I80" s="211" t="s">
        <v>41</v>
      </c>
      <c r="J80" s="211" t="s">
        <v>40</v>
      </c>
      <c r="K80" s="192" t="s">
        <v>41</v>
      </c>
      <c r="L80" s="212">
        <v>44283</v>
      </c>
      <c r="M80" s="212">
        <v>44283</v>
      </c>
      <c r="N80" s="214"/>
      <c r="O80" s="214"/>
      <c r="P80" s="214"/>
      <c r="Q80" s="201">
        <v>1</v>
      </c>
      <c r="R80" s="193">
        <v>54.01</v>
      </c>
      <c r="S80" s="201"/>
      <c r="T80" s="193"/>
      <c r="U80" s="188">
        <f t="shared" si="1"/>
        <v>1</v>
      </c>
      <c r="V80" s="188">
        <f t="shared" si="2"/>
        <v>54.01</v>
      </c>
      <c r="W80" s="188">
        <f t="shared" si="3"/>
        <v>54.01</v>
      </c>
      <c r="X80" s="214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</row>
    <row r="81" spans="1:44" ht="12.75" customHeight="1" x14ac:dyDescent="0.2">
      <c r="A81" s="210">
        <v>550100</v>
      </c>
      <c r="B81" s="218">
        <v>550101</v>
      </c>
      <c r="C81" s="195" t="s">
        <v>121</v>
      </c>
      <c r="D81" s="188" t="e">
        <f t="shared" si="22"/>
        <v>#N/A</v>
      </c>
      <c r="E81" s="188" t="e">
        <f t="shared" si="24"/>
        <v>#N/A</v>
      </c>
      <c r="F81" s="201" t="s">
        <v>152</v>
      </c>
      <c r="G81" s="210"/>
      <c r="H81" s="211" t="s">
        <v>40</v>
      </c>
      <c r="I81" s="211" t="s">
        <v>41</v>
      </c>
      <c r="J81" s="211" t="s">
        <v>40</v>
      </c>
      <c r="K81" s="192" t="s">
        <v>165</v>
      </c>
      <c r="L81" s="212" t="s">
        <v>169</v>
      </c>
      <c r="M81" s="212">
        <v>44281</v>
      </c>
      <c r="N81" s="214"/>
      <c r="O81" s="214"/>
      <c r="P81" s="214"/>
      <c r="Q81" s="201">
        <v>4</v>
      </c>
      <c r="R81" s="193">
        <v>54.01</v>
      </c>
      <c r="S81" s="201">
        <v>1</v>
      </c>
      <c r="T81" s="193">
        <v>17.52</v>
      </c>
      <c r="U81" s="188">
        <f t="shared" si="1"/>
        <v>5</v>
      </c>
      <c r="V81" s="188">
        <f t="shared" si="2"/>
        <v>233.56</v>
      </c>
      <c r="W81" s="188">
        <f t="shared" si="3"/>
        <v>233.56</v>
      </c>
      <c r="X81" s="214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</row>
    <row r="82" spans="1:44" ht="12.75" customHeight="1" x14ac:dyDescent="0.2">
      <c r="A82" s="210">
        <v>550100</v>
      </c>
      <c r="B82" s="218">
        <v>550101</v>
      </c>
      <c r="C82" s="195" t="s">
        <v>157</v>
      </c>
      <c r="D82" s="188" t="e">
        <f t="shared" si="22"/>
        <v>#N/A</v>
      </c>
      <c r="E82" s="188" t="e">
        <f t="shared" si="24"/>
        <v>#N/A</v>
      </c>
      <c r="F82" s="201" t="s">
        <v>152</v>
      </c>
      <c r="G82" s="210"/>
      <c r="H82" s="211" t="s">
        <v>40</v>
      </c>
      <c r="I82" s="211" t="s">
        <v>41</v>
      </c>
      <c r="J82" s="211" t="s">
        <v>40</v>
      </c>
      <c r="K82" s="192" t="s">
        <v>41</v>
      </c>
      <c r="L82" s="212">
        <v>44283</v>
      </c>
      <c r="M82" s="212">
        <v>44283</v>
      </c>
      <c r="N82" s="214"/>
      <c r="O82" s="214"/>
      <c r="P82" s="214"/>
      <c r="Q82" s="201">
        <v>1</v>
      </c>
      <c r="R82" s="193">
        <v>54.01</v>
      </c>
      <c r="S82" s="201"/>
      <c r="T82" s="193"/>
      <c r="U82" s="188">
        <f t="shared" si="1"/>
        <v>1</v>
      </c>
      <c r="V82" s="188">
        <f t="shared" si="2"/>
        <v>54.01</v>
      </c>
      <c r="W82" s="188">
        <f t="shared" si="3"/>
        <v>54.01</v>
      </c>
      <c r="X82" s="214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</row>
    <row r="83" spans="1:44" ht="12.75" customHeight="1" x14ac:dyDescent="0.2">
      <c r="A83" s="210">
        <v>550100</v>
      </c>
      <c r="B83" s="218">
        <v>550101</v>
      </c>
      <c r="C83" s="195" t="s">
        <v>121</v>
      </c>
      <c r="D83" s="188" t="e">
        <f t="shared" si="22"/>
        <v>#N/A</v>
      </c>
      <c r="E83" s="188" t="e">
        <f t="shared" si="24"/>
        <v>#N/A</v>
      </c>
      <c r="F83" s="195" t="s">
        <v>152</v>
      </c>
      <c r="G83" s="219"/>
      <c r="H83" s="220" t="s">
        <v>40</v>
      </c>
      <c r="I83" s="220" t="s">
        <v>41</v>
      </c>
      <c r="J83" s="220" t="s">
        <v>40</v>
      </c>
      <c r="K83" s="220" t="s">
        <v>59</v>
      </c>
      <c r="L83" s="221">
        <v>44237</v>
      </c>
      <c r="M83" s="221">
        <v>44238</v>
      </c>
      <c r="N83" s="219"/>
      <c r="O83" s="219"/>
      <c r="P83" s="219"/>
      <c r="Q83" s="195">
        <v>1</v>
      </c>
      <c r="R83" s="193">
        <v>54.01</v>
      </c>
      <c r="S83" s="195">
        <v>1</v>
      </c>
      <c r="T83" s="193">
        <v>17.52</v>
      </c>
      <c r="U83" s="188">
        <f t="shared" si="1"/>
        <v>2</v>
      </c>
      <c r="V83" s="188">
        <v>71.430000000000007</v>
      </c>
      <c r="W83" s="188">
        <f t="shared" si="3"/>
        <v>71.430000000000007</v>
      </c>
      <c r="X83" s="219"/>
    </row>
    <row r="84" spans="1:44" ht="12.75" customHeight="1" x14ac:dyDescent="0.2">
      <c r="A84" s="210">
        <v>550100</v>
      </c>
      <c r="B84" s="218">
        <v>550101</v>
      </c>
      <c r="C84" s="195" t="s">
        <v>170</v>
      </c>
      <c r="D84" s="188" t="e">
        <f t="shared" si="22"/>
        <v>#N/A</v>
      </c>
      <c r="E84" s="188" t="e">
        <f t="shared" si="24"/>
        <v>#N/A</v>
      </c>
      <c r="F84" s="195" t="s">
        <v>152</v>
      </c>
      <c r="G84" s="219"/>
      <c r="H84" s="220" t="s">
        <v>40</v>
      </c>
      <c r="I84" s="220" t="s">
        <v>41</v>
      </c>
      <c r="J84" s="220" t="s">
        <v>40</v>
      </c>
      <c r="K84" s="220" t="s">
        <v>41</v>
      </c>
      <c r="L84" s="221">
        <v>44261</v>
      </c>
      <c r="M84" s="221">
        <v>44261</v>
      </c>
      <c r="N84" s="219"/>
      <c r="O84" s="219"/>
      <c r="P84" s="219"/>
      <c r="Q84" s="195">
        <v>1</v>
      </c>
      <c r="R84" s="193">
        <v>54.01</v>
      </c>
      <c r="S84" s="195"/>
      <c r="T84" s="193"/>
      <c r="U84" s="188">
        <f t="shared" si="1"/>
        <v>1</v>
      </c>
      <c r="V84" s="188">
        <f t="shared" ref="V84:V97" si="25">(Q84*R84)+(S84*T84)</f>
        <v>54.01</v>
      </c>
      <c r="W84" s="188">
        <f t="shared" si="3"/>
        <v>54.01</v>
      </c>
      <c r="X84" s="219"/>
    </row>
    <row r="85" spans="1:44" ht="12.75" customHeight="1" x14ac:dyDescent="0.2">
      <c r="A85" s="210">
        <v>550100</v>
      </c>
      <c r="B85" s="218">
        <v>550101</v>
      </c>
      <c r="C85" s="195" t="s">
        <v>121</v>
      </c>
      <c r="D85" s="188" t="e">
        <f t="shared" si="22"/>
        <v>#N/A</v>
      </c>
      <c r="E85" s="188" t="e">
        <f t="shared" si="24"/>
        <v>#N/A</v>
      </c>
      <c r="F85" s="195" t="s">
        <v>152</v>
      </c>
      <c r="G85" s="219"/>
      <c r="H85" s="220" t="s">
        <v>40</v>
      </c>
      <c r="I85" s="220" t="s">
        <v>41</v>
      </c>
      <c r="J85" s="220" t="s">
        <v>40</v>
      </c>
      <c r="K85" s="220" t="s">
        <v>41</v>
      </c>
      <c r="L85" s="221">
        <v>44275</v>
      </c>
      <c r="M85" s="221">
        <v>44275</v>
      </c>
      <c r="N85" s="219"/>
      <c r="O85" s="219"/>
      <c r="P85" s="219"/>
      <c r="Q85" s="195">
        <v>1</v>
      </c>
      <c r="R85" s="193">
        <v>54.01</v>
      </c>
      <c r="S85" s="195"/>
      <c r="T85" s="193"/>
      <c r="U85" s="188">
        <f t="shared" si="1"/>
        <v>1</v>
      </c>
      <c r="V85" s="188">
        <f t="shared" si="25"/>
        <v>54.01</v>
      </c>
      <c r="W85" s="188">
        <f t="shared" si="3"/>
        <v>54.01</v>
      </c>
      <c r="X85" s="219"/>
    </row>
    <row r="86" spans="1:44" ht="12.75" customHeight="1" x14ac:dyDescent="0.2">
      <c r="A86" s="186">
        <v>550100</v>
      </c>
      <c r="B86" s="222">
        <v>550101</v>
      </c>
      <c r="C86" s="195" t="s">
        <v>171</v>
      </c>
      <c r="D86" s="188" t="e">
        <f t="shared" si="22"/>
        <v>#N/A</v>
      </c>
      <c r="E86" s="188" t="e">
        <f t="shared" si="24"/>
        <v>#N/A</v>
      </c>
      <c r="F86" s="189" t="s">
        <v>172</v>
      </c>
      <c r="G86" s="223"/>
      <c r="H86" s="224" t="s">
        <v>40</v>
      </c>
      <c r="I86" s="224" t="s">
        <v>41</v>
      </c>
      <c r="J86" s="224" t="s">
        <v>40</v>
      </c>
      <c r="K86" s="224" t="s">
        <v>114</v>
      </c>
      <c r="L86" s="191">
        <v>44230</v>
      </c>
      <c r="M86" s="191">
        <v>44231</v>
      </c>
      <c r="N86" s="223"/>
      <c r="O86" s="223"/>
      <c r="P86" s="223"/>
      <c r="Q86" s="189">
        <v>1</v>
      </c>
      <c r="R86" s="193">
        <v>54.01</v>
      </c>
      <c r="S86" s="189">
        <v>1</v>
      </c>
      <c r="T86" s="193">
        <v>17.52</v>
      </c>
      <c r="U86" s="188">
        <f t="shared" si="1"/>
        <v>2</v>
      </c>
      <c r="V86" s="188">
        <f t="shared" si="25"/>
        <v>71.53</v>
      </c>
      <c r="W86" s="188">
        <f t="shared" si="3"/>
        <v>71.53</v>
      </c>
      <c r="X86" s="223"/>
    </row>
    <row r="87" spans="1:44" ht="12.75" customHeight="1" x14ac:dyDescent="0.2">
      <c r="A87" s="186">
        <v>550100</v>
      </c>
      <c r="B87" s="222">
        <v>550101</v>
      </c>
      <c r="C87" s="195" t="s">
        <v>93</v>
      </c>
      <c r="D87" s="188" t="e">
        <f t="shared" si="22"/>
        <v>#N/A</v>
      </c>
      <c r="E87" s="188" t="e">
        <f t="shared" si="24"/>
        <v>#N/A</v>
      </c>
      <c r="F87" s="189" t="s">
        <v>152</v>
      </c>
      <c r="G87" s="223"/>
      <c r="H87" s="224" t="s">
        <v>40</v>
      </c>
      <c r="I87" s="224" t="s">
        <v>41</v>
      </c>
      <c r="J87" s="224" t="s">
        <v>40</v>
      </c>
      <c r="K87" s="224" t="s">
        <v>57</v>
      </c>
      <c r="L87" s="191">
        <v>44276</v>
      </c>
      <c r="M87" s="191">
        <v>44276</v>
      </c>
      <c r="N87" s="223"/>
      <c r="O87" s="223"/>
      <c r="P87" s="223"/>
      <c r="Q87" s="189">
        <v>1</v>
      </c>
      <c r="R87" s="193">
        <v>54.01</v>
      </c>
      <c r="S87" s="189"/>
      <c r="T87" s="193"/>
      <c r="U87" s="188">
        <f t="shared" si="1"/>
        <v>1</v>
      </c>
      <c r="V87" s="188">
        <f t="shared" si="25"/>
        <v>54.01</v>
      </c>
      <c r="W87" s="188">
        <f t="shared" si="3"/>
        <v>54.01</v>
      </c>
      <c r="X87" s="223"/>
    </row>
    <row r="88" spans="1:44" ht="12.75" customHeight="1" x14ac:dyDescent="0.2">
      <c r="A88" s="186">
        <v>550100</v>
      </c>
      <c r="B88" s="222">
        <v>550101</v>
      </c>
      <c r="C88" s="195" t="s">
        <v>121</v>
      </c>
      <c r="D88" s="188" t="e">
        <f t="shared" si="22"/>
        <v>#N/A</v>
      </c>
      <c r="E88" s="188" t="e">
        <f t="shared" si="24"/>
        <v>#N/A</v>
      </c>
      <c r="F88" s="189" t="s">
        <v>39</v>
      </c>
      <c r="G88" s="223"/>
      <c r="H88" s="224" t="s">
        <v>40</v>
      </c>
      <c r="I88" s="224" t="s">
        <v>41</v>
      </c>
      <c r="J88" s="224" t="s">
        <v>40</v>
      </c>
      <c r="K88" s="224" t="s">
        <v>46</v>
      </c>
      <c r="L88" s="191">
        <v>44249</v>
      </c>
      <c r="M88" s="191">
        <v>44249</v>
      </c>
      <c r="N88" s="223"/>
      <c r="O88" s="223"/>
      <c r="P88" s="223"/>
      <c r="Q88" s="189"/>
      <c r="R88" s="193"/>
      <c r="S88" s="189">
        <v>1</v>
      </c>
      <c r="T88" s="193">
        <v>17.52</v>
      </c>
      <c r="U88" s="188">
        <f t="shared" si="1"/>
        <v>1</v>
      </c>
      <c r="V88" s="188">
        <f t="shared" si="25"/>
        <v>17.52</v>
      </c>
      <c r="W88" s="188">
        <f t="shared" si="3"/>
        <v>17.52</v>
      </c>
      <c r="X88" s="223"/>
    </row>
    <row r="89" spans="1:44" ht="12.75" customHeight="1" x14ac:dyDescent="0.2">
      <c r="A89" s="186">
        <v>550100</v>
      </c>
      <c r="B89" s="222">
        <v>550101</v>
      </c>
      <c r="C89" s="195" t="s">
        <v>170</v>
      </c>
      <c r="D89" s="188" t="e">
        <f t="shared" si="22"/>
        <v>#N/A</v>
      </c>
      <c r="E89" s="188" t="e">
        <f t="shared" si="24"/>
        <v>#N/A</v>
      </c>
      <c r="F89" s="189"/>
      <c r="G89" s="223"/>
      <c r="H89" s="224" t="s">
        <v>40</v>
      </c>
      <c r="I89" s="224" t="s">
        <v>41</v>
      </c>
      <c r="J89" s="224" t="s">
        <v>40</v>
      </c>
      <c r="K89" s="224" t="s">
        <v>106</v>
      </c>
      <c r="L89" s="191">
        <v>44262</v>
      </c>
      <c r="M89" s="191">
        <v>44262</v>
      </c>
      <c r="N89" s="223"/>
      <c r="O89" s="223"/>
      <c r="P89" s="223"/>
      <c r="Q89" s="189">
        <v>1</v>
      </c>
      <c r="R89" s="193">
        <v>54.01</v>
      </c>
      <c r="S89" s="189"/>
      <c r="T89" s="193"/>
      <c r="U89" s="188">
        <f t="shared" si="1"/>
        <v>1</v>
      </c>
      <c r="V89" s="188">
        <f t="shared" si="25"/>
        <v>54.01</v>
      </c>
      <c r="W89" s="188">
        <f t="shared" si="3"/>
        <v>54.01</v>
      </c>
      <c r="X89" s="223"/>
    </row>
    <row r="90" spans="1:44" ht="12.75" customHeight="1" x14ac:dyDescent="0.2">
      <c r="A90" s="186">
        <v>550100</v>
      </c>
      <c r="B90" s="222">
        <v>550101</v>
      </c>
      <c r="C90" s="195" t="s">
        <v>171</v>
      </c>
      <c r="D90" s="188" t="e">
        <f t="shared" si="22"/>
        <v>#N/A</v>
      </c>
      <c r="E90" s="188" t="e">
        <f t="shared" si="24"/>
        <v>#N/A</v>
      </c>
      <c r="F90" s="189" t="s">
        <v>163</v>
      </c>
      <c r="G90" s="223"/>
      <c r="H90" s="224" t="s">
        <v>40</v>
      </c>
      <c r="I90" s="224" t="s">
        <v>41</v>
      </c>
      <c r="J90" s="224" t="s">
        <v>40</v>
      </c>
      <c r="K90" s="224" t="s">
        <v>164</v>
      </c>
      <c r="L90" s="191">
        <v>44244</v>
      </c>
      <c r="M90" s="191">
        <v>44245</v>
      </c>
      <c r="N90" s="223"/>
      <c r="O90" s="223"/>
      <c r="P90" s="223"/>
      <c r="Q90" s="189">
        <v>1</v>
      </c>
      <c r="R90" s="193">
        <v>54.01</v>
      </c>
      <c r="S90" s="189">
        <v>1</v>
      </c>
      <c r="T90" s="193">
        <v>17.52</v>
      </c>
      <c r="U90" s="188">
        <f t="shared" si="1"/>
        <v>2</v>
      </c>
      <c r="V90" s="188">
        <f t="shared" si="25"/>
        <v>71.53</v>
      </c>
      <c r="W90" s="188">
        <f t="shared" si="3"/>
        <v>71.53</v>
      </c>
      <c r="X90" s="223"/>
    </row>
    <row r="91" spans="1:44" ht="12.75" customHeight="1" x14ac:dyDescent="0.2">
      <c r="A91" s="186">
        <v>550100</v>
      </c>
      <c r="B91" s="222">
        <v>550101</v>
      </c>
      <c r="C91" s="195" t="s">
        <v>121</v>
      </c>
      <c r="D91" s="188" t="e">
        <f t="shared" si="22"/>
        <v>#N/A</v>
      </c>
      <c r="E91" s="188" t="e">
        <f t="shared" si="24"/>
        <v>#N/A</v>
      </c>
      <c r="F91" s="189" t="s">
        <v>152</v>
      </c>
      <c r="G91" s="223"/>
      <c r="H91" s="224" t="s">
        <v>40</v>
      </c>
      <c r="I91" s="224" t="s">
        <v>41</v>
      </c>
      <c r="J91" s="224" t="s">
        <v>40</v>
      </c>
      <c r="K91" s="224" t="s">
        <v>57</v>
      </c>
      <c r="L91" s="191">
        <v>44276</v>
      </c>
      <c r="M91" s="191">
        <v>44276</v>
      </c>
      <c r="N91" s="223"/>
      <c r="O91" s="223"/>
      <c r="P91" s="223"/>
      <c r="Q91" s="189">
        <v>1</v>
      </c>
      <c r="R91" s="193">
        <v>54.01</v>
      </c>
      <c r="S91" s="189"/>
      <c r="T91" s="193"/>
      <c r="U91" s="188">
        <f t="shared" si="1"/>
        <v>1</v>
      </c>
      <c r="V91" s="188">
        <f t="shared" si="25"/>
        <v>54.01</v>
      </c>
      <c r="W91" s="188">
        <f t="shared" si="3"/>
        <v>54.01</v>
      </c>
      <c r="X91" s="223"/>
    </row>
    <row r="92" spans="1:44" ht="12.75" customHeight="1" x14ac:dyDescent="0.2">
      <c r="A92" s="186">
        <v>550100</v>
      </c>
      <c r="B92" s="222">
        <v>550101</v>
      </c>
      <c r="C92" s="195" t="s">
        <v>121</v>
      </c>
      <c r="D92" s="188" t="e">
        <f t="shared" si="22"/>
        <v>#N/A</v>
      </c>
      <c r="E92" s="188" t="e">
        <f t="shared" si="24"/>
        <v>#N/A</v>
      </c>
      <c r="F92" s="189" t="s">
        <v>39</v>
      </c>
      <c r="G92" s="223"/>
      <c r="H92" s="224" t="s">
        <v>40</v>
      </c>
      <c r="I92" s="224" t="s">
        <v>41</v>
      </c>
      <c r="J92" s="224" t="s">
        <v>40</v>
      </c>
      <c r="K92" s="224" t="s">
        <v>173</v>
      </c>
      <c r="L92" s="191">
        <v>44244</v>
      </c>
      <c r="M92" s="191">
        <v>44244</v>
      </c>
      <c r="N92" s="223"/>
      <c r="O92" s="223"/>
      <c r="P92" s="223"/>
      <c r="Q92" s="189"/>
      <c r="R92" s="193"/>
      <c r="S92" s="189">
        <v>1</v>
      </c>
      <c r="T92" s="193">
        <v>17.52</v>
      </c>
      <c r="U92" s="188">
        <f t="shared" si="1"/>
        <v>1</v>
      </c>
      <c r="V92" s="188">
        <f t="shared" si="25"/>
        <v>17.52</v>
      </c>
      <c r="W92" s="188">
        <f t="shared" si="3"/>
        <v>17.52</v>
      </c>
      <c r="X92" s="223"/>
    </row>
    <row r="93" spans="1:44" ht="12.75" customHeight="1" x14ac:dyDescent="0.2">
      <c r="A93" s="186">
        <v>550100</v>
      </c>
      <c r="B93" s="222">
        <v>550101</v>
      </c>
      <c r="C93" s="195" t="s">
        <v>121</v>
      </c>
      <c r="D93" s="188" t="e">
        <f t="shared" si="22"/>
        <v>#N/A</v>
      </c>
      <c r="E93" s="188" t="e">
        <f t="shared" si="24"/>
        <v>#N/A</v>
      </c>
      <c r="F93" s="189" t="s">
        <v>152</v>
      </c>
      <c r="G93" s="223"/>
      <c r="H93" s="224" t="s">
        <v>40</v>
      </c>
      <c r="I93" s="224" t="s">
        <v>41</v>
      </c>
      <c r="J93" s="224" t="s">
        <v>40</v>
      </c>
      <c r="K93" s="224" t="s">
        <v>41</v>
      </c>
      <c r="L93" s="191">
        <v>44261</v>
      </c>
      <c r="M93" s="191">
        <v>44261</v>
      </c>
      <c r="N93" s="223"/>
      <c r="O93" s="223"/>
      <c r="P93" s="223"/>
      <c r="Q93" s="189">
        <v>1</v>
      </c>
      <c r="R93" s="193">
        <v>54.01</v>
      </c>
      <c r="S93" s="189"/>
      <c r="T93" s="193"/>
      <c r="U93" s="188">
        <f t="shared" si="1"/>
        <v>1</v>
      </c>
      <c r="V93" s="188">
        <f t="shared" si="25"/>
        <v>54.01</v>
      </c>
      <c r="W93" s="188">
        <f t="shared" si="3"/>
        <v>54.01</v>
      </c>
      <c r="X93" s="223"/>
    </row>
    <row r="94" spans="1:44" ht="12.75" customHeight="1" x14ac:dyDescent="0.2">
      <c r="A94" s="186">
        <v>550100</v>
      </c>
      <c r="B94" s="222">
        <v>550101</v>
      </c>
      <c r="C94" s="195" t="s">
        <v>171</v>
      </c>
      <c r="D94" s="188" t="e">
        <f t="shared" si="22"/>
        <v>#N/A</v>
      </c>
      <c r="E94" s="188" t="e">
        <f t="shared" si="24"/>
        <v>#N/A</v>
      </c>
      <c r="F94" s="189" t="s">
        <v>163</v>
      </c>
      <c r="G94" s="223"/>
      <c r="H94" s="224" t="s">
        <v>40</v>
      </c>
      <c r="I94" s="224" t="s">
        <v>41</v>
      </c>
      <c r="J94" s="224" t="s">
        <v>40</v>
      </c>
      <c r="K94" s="224" t="s">
        <v>114</v>
      </c>
      <c r="L94" s="191">
        <v>44250</v>
      </c>
      <c r="M94" s="191">
        <v>44251</v>
      </c>
      <c r="N94" s="223"/>
      <c r="O94" s="223"/>
      <c r="P94" s="223"/>
      <c r="Q94" s="189">
        <v>1</v>
      </c>
      <c r="R94" s="193">
        <v>54.01</v>
      </c>
      <c r="S94" s="189">
        <v>1</v>
      </c>
      <c r="T94" s="193">
        <v>17.52</v>
      </c>
      <c r="U94" s="188">
        <f t="shared" si="1"/>
        <v>2</v>
      </c>
      <c r="V94" s="188">
        <f t="shared" si="25"/>
        <v>71.53</v>
      </c>
      <c r="W94" s="188">
        <f t="shared" si="3"/>
        <v>71.53</v>
      </c>
      <c r="X94" s="223"/>
    </row>
    <row r="95" spans="1:44" ht="12.75" customHeight="1" x14ac:dyDescent="0.2">
      <c r="A95" s="186">
        <v>550100</v>
      </c>
      <c r="B95" s="222">
        <v>550101</v>
      </c>
      <c r="C95" s="195" t="s">
        <v>121</v>
      </c>
      <c r="D95" s="188" t="e">
        <f t="shared" si="22"/>
        <v>#N/A</v>
      </c>
      <c r="E95" s="188" t="e">
        <f t="shared" si="24"/>
        <v>#N/A</v>
      </c>
      <c r="F95" s="189" t="s">
        <v>152</v>
      </c>
      <c r="G95" s="223"/>
      <c r="H95" s="224" t="s">
        <v>40</v>
      </c>
      <c r="I95" s="224" t="s">
        <v>41</v>
      </c>
      <c r="J95" s="224" t="s">
        <v>40</v>
      </c>
      <c r="K95" s="224" t="s">
        <v>67</v>
      </c>
      <c r="L95" s="191">
        <v>44268</v>
      </c>
      <c r="M95" s="191">
        <v>44268</v>
      </c>
      <c r="N95" s="223"/>
      <c r="O95" s="223"/>
      <c r="P95" s="223"/>
      <c r="Q95" s="189">
        <v>1</v>
      </c>
      <c r="R95" s="193">
        <v>54.01</v>
      </c>
      <c r="S95" s="189"/>
      <c r="T95" s="193"/>
      <c r="U95" s="188">
        <f t="shared" si="1"/>
        <v>1</v>
      </c>
      <c r="V95" s="188">
        <f t="shared" si="25"/>
        <v>54.01</v>
      </c>
      <c r="W95" s="188">
        <f t="shared" si="3"/>
        <v>54.01</v>
      </c>
      <c r="X95" s="223"/>
    </row>
    <row r="96" spans="1:44" ht="12.75" customHeight="1" x14ac:dyDescent="0.2">
      <c r="A96" s="186">
        <v>550100</v>
      </c>
      <c r="B96" s="222">
        <v>550101</v>
      </c>
      <c r="C96" s="195" t="s">
        <v>121</v>
      </c>
      <c r="D96" s="188" t="e">
        <f t="shared" si="22"/>
        <v>#N/A</v>
      </c>
      <c r="E96" s="188" t="e">
        <f t="shared" si="24"/>
        <v>#N/A</v>
      </c>
      <c r="F96" s="189" t="s">
        <v>152</v>
      </c>
      <c r="G96" s="223"/>
      <c r="H96" s="224" t="s">
        <v>40</v>
      </c>
      <c r="I96" s="224" t="s">
        <v>41</v>
      </c>
      <c r="J96" s="224" t="s">
        <v>40</v>
      </c>
      <c r="K96" s="224" t="s">
        <v>106</v>
      </c>
      <c r="L96" s="191">
        <v>44262</v>
      </c>
      <c r="M96" s="191">
        <v>44262</v>
      </c>
      <c r="N96" s="223"/>
      <c r="O96" s="223"/>
      <c r="P96" s="223"/>
      <c r="Q96" s="189">
        <v>1</v>
      </c>
      <c r="R96" s="193">
        <v>54.01</v>
      </c>
      <c r="S96" s="189"/>
      <c r="T96" s="193"/>
      <c r="U96" s="188">
        <f t="shared" si="1"/>
        <v>1</v>
      </c>
      <c r="V96" s="188">
        <f t="shared" si="25"/>
        <v>54.01</v>
      </c>
      <c r="W96" s="188">
        <f t="shared" si="3"/>
        <v>54.01</v>
      </c>
      <c r="X96" s="223"/>
    </row>
    <row r="97" spans="1:24" ht="12.75" customHeight="1" x14ac:dyDescent="0.2">
      <c r="A97" s="186">
        <v>550100</v>
      </c>
      <c r="B97" s="222">
        <v>550101</v>
      </c>
      <c r="C97" s="195" t="s">
        <v>174</v>
      </c>
      <c r="D97" s="188" t="e">
        <f t="shared" si="22"/>
        <v>#N/A</v>
      </c>
      <c r="E97" s="188" t="e">
        <f t="shared" si="24"/>
        <v>#N/A</v>
      </c>
      <c r="F97" s="189" t="s">
        <v>152</v>
      </c>
      <c r="G97" s="223"/>
      <c r="H97" s="224" t="s">
        <v>40</v>
      </c>
      <c r="I97" s="224" t="s">
        <v>41</v>
      </c>
      <c r="J97" s="224" t="s">
        <v>40</v>
      </c>
      <c r="K97" s="224" t="s">
        <v>41</v>
      </c>
      <c r="L97" s="191">
        <v>44275</v>
      </c>
      <c r="M97" s="191">
        <v>44275</v>
      </c>
      <c r="N97" s="223"/>
      <c r="O97" s="223"/>
      <c r="P97" s="223"/>
      <c r="Q97" s="189">
        <v>1</v>
      </c>
      <c r="R97" s="193">
        <v>54.01</v>
      </c>
      <c r="S97" s="189"/>
      <c r="T97" s="193"/>
      <c r="U97" s="188">
        <f t="shared" si="1"/>
        <v>1</v>
      </c>
      <c r="V97" s="188">
        <f t="shared" si="25"/>
        <v>54.01</v>
      </c>
      <c r="W97" s="188">
        <f t="shared" si="3"/>
        <v>54.01</v>
      </c>
      <c r="X97" s="223"/>
    </row>
    <row r="98" spans="1:24" ht="12.75" customHeight="1" x14ac:dyDescent="0.2">
      <c r="V98" s="225">
        <f>SUM(W10:W97)</f>
        <v>6789.3100000000095</v>
      </c>
      <c r="W98" s="225">
        <f t="shared" si="3"/>
        <v>6789.3100000000095</v>
      </c>
    </row>
    <row r="99" spans="1:24" ht="12.75" customHeight="1" x14ac:dyDescent="0.2"/>
    <row r="100" spans="1:24" ht="12.75" customHeight="1" x14ac:dyDescent="0.2"/>
    <row r="101" spans="1:24" ht="12.75" customHeight="1" x14ac:dyDescent="0.2"/>
    <row r="102" spans="1:24" ht="12.75" customHeight="1" x14ac:dyDescent="0.2"/>
    <row r="103" spans="1:24" ht="12.75" customHeight="1" x14ac:dyDescent="0.2"/>
    <row r="104" spans="1:24" ht="12.75" customHeight="1" x14ac:dyDescent="0.2"/>
    <row r="105" spans="1:24" ht="12.75" customHeight="1" x14ac:dyDescent="0.2"/>
    <row r="106" spans="1:24" ht="12.75" customHeight="1" x14ac:dyDescent="0.2"/>
    <row r="107" spans="1:24" ht="12.75" customHeight="1" x14ac:dyDescent="0.2"/>
    <row r="108" spans="1:24" ht="12.75" customHeight="1" x14ac:dyDescent="0.2"/>
    <row r="109" spans="1:24" ht="12.75" customHeight="1" x14ac:dyDescent="0.2"/>
    <row r="110" spans="1:24" ht="12.75" customHeight="1" x14ac:dyDescent="0.2"/>
    <row r="111" spans="1:24" ht="12.75" customHeight="1" x14ac:dyDescent="0.2"/>
    <row r="112" spans="1:24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8:A9"/>
    <mergeCell ref="B8:B9"/>
    <mergeCell ref="C8:C9"/>
    <mergeCell ref="D8:D9"/>
    <mergeCell ref="A4:AR5"/>
    <mergeCell ref="A6:B6"/>
    <mergeCell ref="C6:X6"/>
    <mergeCell ref="A7:B7"/>
    <mergeCell ref="C7:E7"/>
    <mergeCell ref="F7:M7"/>
    <mergeCell ref="N7:P7"/>
    <mergeCell ref="E8:E9"/>
    <mergeCell ref="F8:F9"/>
    <mergeCell ref="G8:G9"/>
    <mergeCell ref="H8:I8"/>
    <mergeCell ref="M8:M9"/>
    <mergeCell ref="J8:K8"/>
    <mergeCell ref="L8:L9"/>
    <mergeCell ref="Q7:V7"/>
    <mergeCell ref="W7:W9"/>
    <mergeCell ref="X7:X9"/>
    <mergeCell ref="N8:N9"/>
    <mergeCell ref="O8:O9"/>
    <mergeCell ref="P8:P9"/>
    <mergeCell ref="Q8:R8"/>
    <mergeCell ref="S8:T8"/>
    <mergeCell ref="U8:U9"/>
    <mergeCell ref="V8:V9"/>
  </mergeCells>
  <dataValidations count="1">
    <dataValidation type="list" allowBlank="1" sqref="B2:B3" xr:uid="{00000000-0002-0000-0300-000000000000}">
      <formula1>"43466.0,fev/2019,43525.0,abr/2019,mai/2019,43617.0,43647.0,ago/2019,set/2019,out/2019,43770.0,dez/2019,43831.0,fev/2020,43891.0,abr/2020,mai/2020,43983.0,44013.0,ago/2020,set/2020,out/2020,44136.0,dez/2020"</formula1>
    </dataValidation>
  </dataValidation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000"/>
  <sheetViews>
    <sheetView workbookViewId="0"/>
  </sheetViews>
  <sheetFormatPr defaultColWidth="14.42578125" defaultRowHeight="15" customHeight="1" x14ac:dyDescent="0.2"/>
  <cols>
    <col min="1" max="1" width="24.5703125" customWidth="1"/>
    <col min="2" max="2" width="21.140625" customWidth="1"/>
    <col min="3" max="3" width="45.28515625" customWidth="1"/>
    <col min="4" max="4" width="21.140625" customWidth="1"/>
    <col min="5" max="5" width="73.42578125" customWidth="1"/>
    <col min="6" max="6" width="60.5703125" customWidth="1"/>
    <col min="7" max="7" width="32.140625" customWidth="1"/>
    <col min="8" max="8" width="8.7109375" customWidth="1"/>
    <col min="9" max="9" width="28.28515625" customWidth="1"/>
    <col min="10" max="10" width="8.7109375" customWidth="1"/>
    <col min="11" max="11" width="28.28515625" customWidth="1"/>
    <col min="12" max="23" width="8.7109375" customWidth="1"/>
    <col min="24" max="24" width="32.7109375" customWidth="1"/>
    <col min="25" max="44" width="8.7109375" customWidth="1"/>
  </cols>
  <sheetData>
    <row r="1" spans="1:24" ht="12.75" customHeight="1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3" t="s">
        <v>0</v>
      </c>
      <c r="B2" s="4" t="s">
        <v>175</v>
      </c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75" customHeight="1" x14ac:dyDescent="0.2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2.75" customHeight="1" x14ac:dyDescent="0.2">
      <c r="A4" s="226"/>
      <c r="B4" s="227"/>
      <c r="C4" s="226"/>
      <c r="D4" s="227"/>
      <c r="E4" s="226"/>
      <c r="F4" s="227"/>
      <c r="G4" s="226"/>
      <c r="H4" s="227"/>
      <c r="I4" s="226"/>
      <c r="J4" s="227"/>
      <c r="K4" s="226"/>
      <c r="L4" s="227"/>
      <c r="M4" s="226"/>
      <c r="N4" s="227"/>
      <c r="O4" s="226"/>
      <c r="P4" s="227"/>
      <c r="Q4" s="226"/>
      <c r="R4" s="227"/>
      <c r="S4" s="226"/>
      <c r="T4" s="227"/>
      <c r="U4" s="226"/>
      <c r="V4" s="227"/>
      <c r="W4" s="226"/>
      <c r="X4" s="227"/>
    </row>
    <row r="5" spans="1:24" ht="12.75" customHeight="1" x14ac:dyDescent="0.2">
      <c r="A5" s="226"/>
      <c r="B5" s="227"/>
      <c r="C5" s="226"/>
      <c r="D5" s="227"/>
      <c r="E5" s="226"/>
      <c r="F5" s="227"/>
      <c r="G5" s="226"/>
      <c r="H5" s="227"/>
      <c r="I5" s="226"/>
      <c r="J5" s="227"/>
      <c r="K5" s="226"/>
      <c r="L5" s="227"/>
      <c r="M5" s="226"/>
      <c r="N5" s="227"/>
      <c r="O5" s="226"/>
      <c r="P5" s="227"/>
      <c r="Q5" s="226"/>
      <c r="R5" s="227"/>
      <c r="S5" s="226"/>
      <c r="T5" s="227"/>
      <c r="U5" s="226"/>
      <c r="V5" s="227"/>
      <c r="W5" s="226"/>
      <c r="X5" s="227"/>
    </row>
    <row r="6" spans="1:24" ht="12.75" customHeight="1" x14ac:dyDescent="0.2">
      <c r="A6" s="372"/>
      <c r="B6" s="375"/>
      <c r="C6" s="372" t="s">
        <v>2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</row>
    <row r="7" spans="1:24" ht="12.75" customHeight="1" x14ac:dyDescent="0.2">
      <c r="A7" s="378" t="s">
        <v>3</v>
      </c>
      <c r="B7" s="380"/>
      <c r="C7" s="378" t="s">
        <v>4</v>
      </c>
      <c r="D7" s="379"/>
      <c r="E7" s="380"/>
      <c r="F7" s="378" t="s">
        <v>5</v>
      </c>
      <c r="G7" s="379"/>
      <c r="H7" s="379"/>
      <c r="I7" s="379"/>
      <c r="J7" s="379"/>
      <c r="K7" s="379"/>
      <c r="L7" s="379"/>
      <c r="M7" s="380"/>
      <c r="N7" s="378" t="s">
        <v>6</v>
      </c>
      <c r="O7" s="379"/>
      <c r="P7" s="380"/>
      <c r="Q7" s="378" t="s">
        <v>7</v>
      </c>
      <c r="R7" s="379"/>
      <c r="S7" s="379"/>
      <c r="T7" s="379"/>
      <c r="U7" s="379"/>
      <c r="V7" s="380"/>
      <c r="W7" s="366" t="s">
        <v>8</v>
      </c>
      <c r="X7" s="366" t="s">
        <v>9</v>
      </c>
    </row>
    <row r="8" spans="1:24" ht="12.75" customHeight="1" x14ac:dyDescent="0.2">
      <c r="A8" s="366" t="s">
        <v>10</v>
      </c>
      <c r="B8" s="366" t="s">
        <v>11</v>
      </c>
      <c r="C8" s="366" t="s">
        <v>12</v>
      </c>
      <c r="D8" s="366" t="s">
        <v>13</v>
      </c>
      <c r="E8" s="366" t="s">
        <v>14</v>
      </c>
      <c r="F8" s="366" t="s">
        <v>15</v>
      </c>
      <c r="G8" s="366" t="s">
        <v>16</v>
      </c>
      <c r="H8" s="378" t="s">
        <v>17</v>
      </c>
      <c r="I8" s="380"/>
      <c r="J8" s="378" t="s">
        <v>18</v>
      </c>
      <c r="K8" s="380"/>
      <c r="L8" s="366" t="s">
        <v>19</v>
      </c>
      <c r="M8" s="366" t="s">
        <v>20</v>
      </c>
      <c r="N8" s="366" t="s">
        <v>21</v>
      </c>
      <c r="O8" s="366" t="s">
        <v>22</v>
      </c>
      <c r="P8" s="366" t="s">
        <v>23</v>
      </c>
      <c r="Q8" s="378" t="s">
        <v>24</v>
      </c>
      <c r="R8" s="380"/>
      <c r="S8" s="378" t="s">
        <v>25</v>
      </c>
      <c r="T8" s="380"/>
      <c r="U8" s="366" t="s">
        <v>26</v>
      </c>
      <c r="V8" s="366" t="s">
        <v>23</v>
      </c>
      <c r="W8" s="367"/>
      <c r="X8" s="367"/>
    </row>
    <row r="9" spans="1:24" ht="12.75" customHeight="1" x14ac:dyDescent="0.2">
      <c r="A9" s="406"/>
      <c r="B9" s="406"/>
      <c r="C9" s="406"/>
      <c r="D9" s="406"/>
      <c r="E9" s="406"/>
      <c r="F9" s="406"/>
      <c r="G9" s="406"/>
      <c r="H9" s="185" t="s">
        <v>27</v>
      </c>
      <c r="I9" s="185" t="s">
        <v>28</v>
      </c>
      <c r="J9" s="185" t="s">
        <v>27</v>
      </c>
      <c r="K9" s="185" t="s">
        <v>29</v>
      </c>
      <c r="L9" s="406"/>
      <c r="M9" s="406"/>
      <c r="N9" s="406"/>
      <c r="O9" s="406"/>
      <c r="P9" s="406"/>
      <c r="Q9" s="185" t="s">
        <v>30</v>
      </c>
      <c r="R9" s="185" t="s">
        <v>31</v>
      </c>
      <c r="S9" s="185" t="s">
        <v>30</v>
      </c>
      <c r="T9" s="185" t="s">
        <v>31</v>
      </c>
      <c r="U9" s="406"/>
      <c r="V9" s="406"/>
      <c r="W9" s="406"/>
      <c r="X9" s="406"/>
    </row>
    <row r="10" spans="1:24" ht="12.75" customHeight="1" x14ac:dyDescent="0.2">
      <c r="A10" s="186">
        <v>550100</v>
      </c>
      <c r="B10" s="186">
        <v>550101</v>
      </c>
      <c r="C10" s="187" t="s">
        <v>107</v>
      </c>
      <c r="D10" s="188" t="e">
        <f t="shared" ref="D10:E10" si="0">#N/A</f>
        <v>#N/A</v>
      </c>
      <c r="E10" s="188" t="e">
        <f t="shared" si="0"/>
        <v>#N/A</v>
      </c>
      <c r="F10" s="189" t="s">
        <v>176</v>
      </c>
      <c r="G10" s="188" t="s">
        <v>177</v>
      </c>
      <c r="H10" s="190" t="s">
        <v>40</v>
      </c>
      <c r="I10" s="190" t="s">
        <v>41</v>
      </c>
      <c r="J10" s="190" t="s">
        <v>40</v>
      </c>
      <c r="K10" s="190" t="s">
        <v>44</v>
      </c>
      <c r="L10" s="191">
        <v>44269</v>
      </c>
      <c r="M10" s="191">
        <v>44269</v>
      </c>
      <c r="N10" s="188"/>
      <c r="O10" s="188"/>
      <c r="P10" s="188"/>
      <c r="Q10" s="228">
        <v>1</v>
      </c>
      <c r="R10" s="229">
        <v>54.01</v>
      </c>
      <c r="S10" s="228"/>
      <c r="T10" s="230"/>
      <c r="U10" s="188">
        <f t="shared" ref="U10:U100" si="1">Q10+S10</f>
        <v>1</v>
      </c>
      <c r="V10" s="188">
        <f t="shared" ref="V10:V100" si="2">(Q10*R10)+(S10*T10)</f>
        <v>54.01</v>
      </c>
      <c r="W10" s="188">
        <f t="shared" ref="W10:W100" si="3">V10</f>
        <v>54.01</v>
      </c>
      <c r="X10" s="188"/>
    </row>
    <row r="11" spans="1:24" ht="12.75" customHeight="1" x14ac:dyDescent="0.2">
      <c r="A11" s="186">
        <v>550100</v>
      </c>
      <c r="B11" s="186">
        <v>550101</v>
      </c>
      <c r="C11" s="187" t="s">
        <v>107</v>
      </c>
      <c r="D11" s="188" t="e">
        <f t="shared" ref="D11:E11" si="4">#N/A</f>
        <v>#N/A</v>
      </c>
      <c r="E11" s="188" t="e">
        <f t="shared" si="4"/>
        <v>#N/A</v>
      </c>
      <c r="F11" s="189" t="s">
        <v>176</v>
      </c>
      <c r="G11" s="188" t="s">
        <v>177</v>
      </c>
      <c r="H11" s="190" t="s">
        <v>40</v>
      </c>
      <c r="I11" s="190" t="s">
        <v>41</v>
      </c>
      <c r="J11" s="190" t="s">
        <v>40</v>
      </c>
      <c r="K11" s="190" t="s">
        <v>67</v>
      </c>
      <c r="L11" s="191">
        <v>44268</v>
      </c>
      <c r="M11" s="191">
        <v>44268</v>
      </c>
      <c r="N11" s="188"/>
      <c r="O11" s="188"/>
      <c r="P11" s="188"/>
      <c r="Q11" s="228">
        <v>1</v>
      </c>
      <c r="R11" s="229">
        <v>54.01</v>
      </c>
      <c r="S11" s="228"/>
      <c r="T11" s="230"/>
      <c r="U11" s="188">
        <f t="shared" si="1"/>
        <v>1</v>
      </c>
      <c r="V11" s="188">
        <f t="shared" si="2"/>
        <v>54.01</v>
      </c>
      <c r="W11" s="188">
        <f t="shared" si="3"/>
        <v>54.01</v>
      </c>
      <c r="X11" s="188"/>
    </row>
    <row r="12" spans="1:24" ht="12.75" customHeight="1" x14ac:dyDescent="0.2">
      <c r="A12" s="186">
        <v>550100</v>
      </c>
      <c r="B12" s="186">
        <v>550101</v>
      </c>
      <c r="C12" s="187" t="s">
        <v>107</v>
      </c>
      <c r="D12" s="188" t="e">
        <f t="shared" ref="D12:E12" si="5">#N/A</f>
        <v>#N/A</v>
      </c>
      <c r="E12" s="188" t="e">
        <f t="shared" si="5"/>
        <v>#N/A</v>
      </c>
      <c r="F12" s="189" t="s">
        <v>176</v>
      </c>
      <c r="G12" s="188" t="s">
        <v>177</v>
      </c>
      <c r="H12" s="190" t="s">
        <v>40</v>
      </c>
      <c r="I12" s="190" t="s">
        <v>41</v>
      </c>
      <c r="J12" s="190" t="s">
        <v>40</v>
      </c>
      <c r="K12" s="190" t="s">
        <v>106</v>
      </c>
      <c r="L12" s="191">
        <v>44262</v>
      </c>
      <c r="M12" s="191">
        <v>44262</v>
      </c>
      <c r="N12" s="188"/>
      <c r="O12" s="188"/>
      <c r="P12" s="188"/>
      <c r="Q12" s="228">
        <v>1</v>
      </c>
      <c r="R12" s="229">
        <v>54.01</v>
      </c>
      <c r="S12" s="228"/>
      <c r="T12" s="230"/>
      <c r="U12" s="188">
        <f t="shared" si="1"/>
        <v>1</v>
      </c>
      <c r="V12" s="188">
        <f t="shared" si="2"/>
        <v>54.01</v>
      </c>
      <c r="W12" s="188">
        <f t="shared" si="3"/>
        <v>54.01</v>
      </c>
      <c r="X12" s="188"/>
    </row>
    <row r="13" spans="1:24" ht="12.75" customHeight="1" x14ac:dyDescent="0.2">
      <c r="A13" s="186">
        <v>550100</v>
      </c>
      <c r="B13" s="186">
        <v>550101</v>
      </c>
      <c r="C13" s="187" t="s">
        <v>171</v>
      </c>
      <c r="D13" s="188" t="e">
        <f t="shared" ref="D13:E13" si="6">#N/A</f>
        <v>#N/A</v>
      </c>
      <c r="E13" s="188" t="e">
        <f t="shared" si="6"/>
        <v>#N/A</v>
      </c>
      <c r="F13" s="189" t="s">
        <v>163</v>
      </c>
      <c r="G13" s="188" t="s">
        <v>116</v>
      </c>
      <c r="H13" s="190" t="s">
        <v>40</v>
      </c>
      <c r="I13" s="190" t="s">
        <v>41</v>
      </c>
      <c r="J13" s="190" t="s">
        <v>40</v>
      </c>
      <c r="K13" s="190" t="s">
        <v>114</v>
      </c>
      <c r="L13" s="191">
        <v>44256</v>
      </c>
      <c r="M13" s="191">
        <v>44258</v>
      </c>
      <c r="N13" s="188"/>
      <c r="O13" s="188"/>
      <c r="P13" s="188"/>
      <c r="Q13" s="228">
        <v>2</v>
      </c>
      <c r="R13" s="229">
        <v>54.01</v>
      </c>
      <c r="S13" s="228">
        <v>1</v>
      </c>
      <c r="T13" s="230">
        <v>17.52</v>
      </c>
      <c r="U13" s="188">
        <f t="shared" si="1"/>
        <v>3</v>
      </c>
      <c r="V13" s="188">
        <f t="shared" si="2"/>
        <v>125.53999999999999</v>
      </c>
      <c r="W13" s="188">
        <f t="shared" si="3"/>
        <v>125.53999999999999</v>
      </c>
      <c r="X13" s="188"/>
    </row>
    <row r="14" spans="1:24" ht="12.75" customHeight="1" x14ac:dyDescent="0.2">
      <c r="A14" s="186">
        <v>550100</v>
      </c>
      <c r="B14" s="186">
        <v>550101</v>
      </c>
      <c r="C14" s="187" t="s">
        <v>171</v>
      </c>
      <c r="D14" s="188" t="e">
        <f t="shared" ref="D14:E14" si="7">#N/A</f>
        <v>#N/A</v>
      </c>
      <c r="E14" s="188" t="e">
        <f t="shared" si="7"/>
        <v>#N/A</v>
      </c>
      <c r="F14" s="189" t="s">
        <v>163</v>
      </c>
      <c r="G14" s="188" t="s">
        <v>116</v>
      </c>
      <c r="H14" s="190" t="s">
        <v>40</v>
      </c>
      <c r="I14" s="190" t="s">
        <v>41</v>
      </c>
      <c r="J14" s="190" t="s">
        <v>40</v>
      </c>
      <c r="K14" s="190" t="s">
        <v>178</v>
      </c>
      <c r="L14" s="191">
        <v>44270</v>
      </c>
      <c r="M14" s="191">
        <v>44272</v>
      </c>
      <c r="N14" s="188"/>
      <c r="O14" s="188"/>
      <c r="P14" s="188"/>
      <c r="Q14" s="228">
        <v>2</v>
      </c>
      <c r="R14" s="229">
        <v>54.01</v>
      </c>
      <c r="S14" s="228">
        <v>1</v>
      </c>
      <c r="T14" s="230">
        <v>17.52</v>
      </c>
      <c r="U14" s="188">
        <f t="shared" si="1"/>
        <v>3</v>
      </c>
      <c r="V14" s="188">
        <f t="shared" si="2"/>
        <v>125.53999999999999</v>
      </c>
      <c r="W14" s="188">
        <f t="shared" si="3"/>
        <v>125.53999999999999</v>
      </c>
      <c r="X14" s="188"/>
    </row>
    <row r="15" spans="1:24" ht="12.75" customHeight="1" x14ac:dyDescent="0.2">
      <c r="A15" s="186">
        <v>550100</v>
      </c>
      <c r="B15" s="186">
        <v>550101</v>
      </c>
      <c r="C15" s="187" t="s">
        <v>171</v>
      </c>
      <c r="D15" s="188" t="e">
        <f t="shared" ref="D15:E15" si="8">#N/A</f>
        <v>#N/A</v>
      </c>
      <c r="E15" s="188" t="e">
        <f t="shared" si="8"/>
        <v>#N/A</v>
      </c>
      <c r="F15" s="189" t="s">
        <v>163</v>
      </c>
      <c r="G15" s="188" t="s">
        <v>116</v>
      </c>
      <c r="H15" s="190" t="s">
        <v>40</v>
      </c>
      <c r="I15" s="190" t="s">
        <v>41</v>
      </c>
      <c r="J15" s="190" t="s">
        <v>40</v>
      </c>
      <c r="K15" s="190" t="s">
        <v>179</v>
      </c>
      <c r="L15" s="191">
        <v>44293</v>
      </c>
      <c r="M15" s="191">
        <v>44294</v>
      </c>
      <c r="N15" s="188"/>
      <c r="O15" s="188"/>
      <c r="P15" s="188"/>
      <c r="Q15" s="228">
        <v>1</v>
      </c>
      <c r="R15" s="229">
        <v>54.01</v>
      </c>
      <c r="S15" s="228">
        <v>1</v>
      </c>
      <c r="T15" s="230">
        <v>17.52</v>
      </c>
      <c r="U15" s="188">
        <f t="shared" si="1"/>
        <v>2</v>
      </c>
      <c r="V15" s="188">
        <f t="shared" si="2"/>
        <v>71.53</v>
      </c>
      <c r="W15" s="188">
        <f t="shared" si="3"/>
        <v>71.53</v>
      </c>
      <c r="X15" s="188"/>
    </row>
    <row r="16" spans="1:24" ht="12.75" customHeight="1" x14ac:dyDescent="0.2">
      <c r="A16" s="186">
        <v>550100</v>
      </c>
      <c r="B16" s="186">
        <v>550101</v>
      </c>
      <c r="C16" s="187" t="s">
        <v>171</v>
      </c>
      <c r="D16" s="188" t="e">
        <f t="shared" ref="D16:E16" si="9">#N/A</f>
        <v>#N/A</v>
      </c>
      <c r="E16" s="188" t="e">
        <f t="shared" si="9"/>
        <v>#N/A</v>
      </c>
      <c r="F16" s="189" t="s">
        <v>163</v>
      </c>
      <c r="G16" s="188" t="s">
        <v>116</v>
      </c>
      <c r="H16" s="190" t="s">
        <v>40</v>
      </c>
      <c r="I16" s="190" t="s">
        <v>41</v>
      </c>
      <c r="J16" s="190" t="s">
        <v>40</v>
      </c>
      <c r="K16" s="190" t="s">
        <v>164</v>
      </c>
      <c r="L16" s="191">
        <v>44300</v>
      </c>
      <c r="M16" s="191">
        <v>44301</v>
      </c>
      <c r="N16" s="188"/>
      <c r="O16" s="188"/>
      <c r="P16" s="188"/>
      <c r="Q16" s="228">
        <v>1</v>
      </c>
      <c r="R16" s="229">
        <v>54.01</v>
      </c>
      <c r="S16" s="228">
        <v>1</v>
      </c>
      <c r="T16" s="230">
        <v>17.52</v>
      </c>
      <c r="U16" s="188">
        <f t="shared" si="1"/>
        <v>2</v>
      </c>
      <c r="V16" s="188">
        <f t="shared" si="2"/>
        <v>71.53</v>
      </c>
      <c r="W16" s="188">
        <f t="shared" si="3"/>
        <v>71.53</v>
      </c>
      <c r="X16" s="188"/>
    </row>
    <row r="17" spans="1:44" ht="12.75" customHeight="1" x14ac:dyDescent="0.2">
      <c r="A17" s="186">
        <v>550100</v>
      </c>
      <c r="B17" s="186">
        <v>550101</v>
      </c>
      <c r="C17" s="187" t="s">
        <v>52</v>
      </c>
      <c r="D17" s="188" t="e">
        <f t="shared" ref="D17:E17" si="10">#N/A</f>
        <v>#N/A</v>
      </c>
      <c r="E17" s="188" t="e">
        <f t="shared" si="10"/>
        <v>#N/A</v>
      </c>
      <c r="F17" s="189" t="s">
        <v>56</v>
      </c>
      <c r="G17" s="188" t="s">
        <v>180</v>
      </c>
      <c r="H17" s="190" t="s">
        <v>40</v>
      </c>
      <c r="I17" s="190" t="s">
        <v>41</v>
      </c>
      <c r="J17" s="190" t="s">
        <v>40</v>
      </c>
      <c r="K17" s="190" t="s">
        <v>41</v>
      </c>
      <c r="L17" s="191">
        <v>44289</v>
      </c>
      <c r="M17" s="191">
        <v>44289</v>
      </c>
      <c r="N17" s="188"/>
      <c r="O17" s="188"/>
      <c r="P17" s="188"/>
      <c r="Q17" s="228">
        <v>1</v>
      </c>
      <c r="R17" s="229">
        <v>54.01</v>
      </c>
      <c r="S17" s="231"/>
      <c r="T17" s="230"/>
      <c r="U17" s="188">
        <f t="shared" si="1"/>
        <v>1</v>
      </c>
      <c r="V17" s="188">
        <f t="shared" si="2"/>
        <v>54.01</v>
      </c>
      <c r="W17" s="188">
        <f t="shared" si="3"/>
        <v>54.01</v>
      </c>
      <c r="X17" s="188"/>
    </row>
    <row r="18" spans="1:44" ht="12.75" customHeight="1" x14ac:dyDescent="0.2">
      <c r="A18" s="186">
        <v>550100</v>
      </c>
      <c r="B18" s="186">
        <v>550101</v>
      </c>
      <c r="C18" s="187" t="s">
        <v>52</v>
      </c>
      <c r="D18" s="188" t="e">
        <f t="shared" ref="D18:E18" si="11">#N/A</f>
        <v>#N/A</v>
      </c>
      <c r="E18" s="188" t="e">
        <f t="shared" si="11"/>
        <v>#N/A</v>
      </c>
      <c r="F18" s="189" t="s">
        <v>56</v>
      </c>
      <c r="G18" s="188" t="s">
        <v>180</v>
      </c>
      <c r="H18" s="190" t="s">
        <v>40</v>
      </c>
      <c r="I18" s="190" t="s">
        <v>41</v>
      </c>
      <c r="J18" s="190" t="s">
        <v>40</v>
      </c>
      <c r="K18" s="190" t="s">
        <v>41</v>
      </c>
      <c r="L18" s="191">
        <v>44290</v>
      </c>
      <c r="M18" s="191">
        <v>44290</v>
      </c>
      <c r="N18" s="188"/>
      <c r="O18" s="188"/>
      <c r="P18" s="188"/>
      <c r="Q18" s="228">
        <v>1</v>
      </c>
      <c r="R18" s="229">
        <v>54.01</v>
      </c>
      <c r="S18" s="231"/>
      <c r="T18" s="230"/>
      <c r="U18" s="188">
        <f t="shared" si="1"/>
        <v>1</v>
      </c>
      <c r="V18" s="188">
        <f t="shared" si="2"/>
        <v>54.01</v>
      </c>
      <c r="W18" s="188">
        <f t="shared" si="3"/>
        <v>54.01</v>
      </c>
      <c r="X18" s="188"/>
    </row>
    <row r="19" spans="1:44" ht="12.75" customHeight="1" x14ac:dyDescent="0.2">
      <c r="A19" s="186">
        <v>550100</v>
      </c>
      <c r="B19" s="186">
        <v>550101</v>
      </c>
      <c r="C19" s="187" t="s">
        <v>52</v>
      </c>
      <c r="D19" s="188" t="e">
        <f t="shared" ref="D19:E19" si="12">#N/A</f>
        <v>#N/A</v>
      </c>
      <c r="E19" s="188" t="e">
        <f t="shared" si="12"/>
        <v>#N/A</v>
      </c>
      <c r="F19" s="189" t="s">
        <v>56</v>
      </c>
      <c r="G19" s="188" t="s">
        <v>180</v>
      </c>
      <c r="H19" s="190" t="s">
        <v>40</v>
      </c>
      <c r="I19" s="190" t="s">
        <v>41</v>
      </c>
      <c r="J19" s="190" t="s">
        <v>40</v>
      </c>
      <c r="K19" s="190" t="s">
        <v>41</v>
      </c>
      <c r="L19" s="191">
        <v>44296</v>
      </c>
      <c r="M19" s="191">
        <v>44296</v>
      </c>
      <c r="N19" s="188"/>
      <c r="O19" s="188"/>
      <c r="P19" s="188"/>
      <c r="Q19" s="228">
        <v>1</v>
      </c>
      <c r="R19" s="229">
        <v>54.01</v>
      </c>
      <c r="S19" s="228"/>
      <c r="T19" s="230"/>
      <c r="U19" s="188">
        <f t="shared" si="1"/>
        <v>1</v>
      </c>
      <c r="V19" s="188">
        <f t="shared" si="2"/>
        <v>54.01</v>
      </c>
      <c r="W19" s="188">
        <f t="shared" si="3"/>
        <v>54.01</v>
      </c>
      <c r="X19" s="188"/>
    </row>
    <row r="20" spans="1:44" ht="12.75" customHeight="1" x14ac:dyDescent="0.2">
      <c r="A20" s="186">
        <v>550100</v>
      </c>
      <c r="B20" s="186">
        <v>550101</v>
      </c>
      <c r="C20" s="187" t="s">
        <v>52</v>
      </c>
      <c r="D20" s="188" t="e">
        <f t="shared" ref="D20:E20" si="13">#N/A</f>
        <v>#N/A</v>
      </c>
      <c r="E20" s="188" t="e">
        <f t="shared" si="13"/>
        <v>#N/A</v>
      </c>
      <c r="F20" s="189" t="s">
        <v>56</v>
      </c>
      <c r="G20" s="188" t="s">
        <v>180</v>
      </c>
      <c r="H20" s="190" t="s">
        <v>40</v>
      </c>
      <c r="I20" s="190" t="s">
        <v>41</v>
      </c>
      <c r="J20" s="190" t="s">
        <v>40</v>
      </c>
      <c r="K20" s="190" t="s">
        <v>41</v>
      </c>
      <c r="L20" s="199">
        <v>44297</v>
      </c>
      <c r="M20" s="199">
        <v>44297</v>
      </c>
      <c r="N20" s="200"/>
      <c r="O20" s="200"/>
      <c r="P20" s="200"/>
      <c r="Q20" s="228">
        <v>1</v>
      </c>
      <c r="R20" s="229">
        <v>54.01</v>
      </c>
      <c r="S20" s="232"/>
      <c r="T20" s="230"/>
      <c r="U20" s="188">
        <f t="shared" si="1"/>
        <v>1</v>
      </c>
      <c r="V20" s="188">
        <f t="shared" si="2"/>
        <v>54.01</v>
      </c>
      <c r="W20" s="188">
        <f t="shared" si="3"/>
        <v>54.01</v>
      </c>
      <c r="X20" s="202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</row>
    <row r="21" spans="1:44" ht="12.75" customHeight="1" x14ac:dyDescent="0.2">
      <c r="A21" s="186">
        <v>550100</v>
      </c>
      <c r="B21" s="186">
        <v>550101</v>
      </c>
      <c r="C21" s="187" t="s">
        <v>52</v>
      </c>
      <c r="D21" s="188" t="e">
        <f t="shared" ref="D21:E21" si="14">#N/A</f>
        <v>#N/A</v>
      </c>
      <c r="E21" s="188" t="e">
        <f t="shared" si="14"/>
        <v>#N/A</v>
      </c>
      <c r="F21" s="189" t="s">
        <v>56</v>
      </c>
      <c r="G21" s="188" t="s">
        <v>180</v>
      </c>
      <c r="H21" s="190" t="s">
        <v>40</v>
      </c>
      <c r="I21" s="190" t="s">
        <v>41</v>
      </c>
      <c r="J21" s="190" t="s">
        <v>40</v>
      </c>
      <c r="K21" s="190" t="s">
        <v>41</v>
      </c>
      <c r="L21" s="199">
        <v>44303</v>
      </c>
      <c r="M21" s="199">
        <v>44303</v>
      </c>
      <c r="N21" s="186"/>
      <c r="O21" s="186"/>
      <c r="P21" s="186"/>
      <c r="Q21" s="228">
        <v>1</v>
      </c>
      <c r="R21" s="229">
        <v>54.01</v>
      </c>
      <c r="S21" s="232"/>
      <c r="T21" s="230"/>
      <c r="U21" s="188">
        <f t="shared" si="1"/>
        <v>1</v>
      </c>
      <c r="V21" s="188">
        <f t="shared" si="2"/>
        <v>54.01</v>
      </c>
      <c r="W21" s="188">
        <f t="shared" si="3"/>
        <v>54.01</v>
      </c>
      <c r="X21" s="202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</row>
    <row r="22" spans="1:44" ht="12.75" customHeight="1" x14ac:dyDescent="0.2">
      <c r="A22" s="186">
        <v>550100</v>
      </c>
      <c r="B22" s="186">
        <v>550101</v>
      </c>
      <c r="C22" s="187" t="s">
        <v>52</v>
      </c>
      <c r="D22" s="188" t="e">
        <f t="shared" ref="D22:E22" si="15">#N/A</f>
        <v>#N/A</v>
      </c>
      <c r="E22" s="188" t="e">
        <f t="shared" si="15"/>
        <v>#N/A</v>
      </c>
      <c r="F22" s="189" t="s">
        <v>56</v>
      </c>
      <c r="G22" s="188" t="s">
        <v>180</v>
      </c>
      <c r="H22" s="190" t="s">
        <v>40</v>
      </c>
      <c r="I22" s="190" t="s">
        <v>41</v>
      </c>
      <c r="J22" s="190" t="s">
        <v>40</v>
      </c>
      <c r="K22" s="190" t="s">
        <v>41</v>
      </c>
      <c r="L22" s="199">
        <v>44304</v>
      </c>
      <c r="M22" s="199">
        <v>44304</v>
      </c>
      <c r="N22" s="186"/>
      <c r="O22" s="186"/>
      <c r="P22" s="186"/>
      <c r="Q22" s="228">
        <v>1</v>
      </c>
      <c r="R22" s="229">
        <v>54.01</v>
      </c>
      <c r="S22" s="232"/>
      <c r="T22" s="230"/>
      <c r="U22" s="188">
        <f t="shared" si="1"/>
        <v>1</v>
      </c>
      <c r="V22" s="188">
        <f t="shared" si="2"/>
        <v>54.01</v>
      </c>
      <c r="W22" s="188">
        <f t="shared" si="3"/>
        <v>54.01</v>
      </c>
      <c r="X22" s="202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</row>
    <row r="23" spans="1:44" ht="12.75" customHeight="1" x14ac:dyDescent="0.2">
      <c r="A23" s="186">
        <v>550100</v>
      </c>
      <c r="B23" s="186">
        <v>550101</v>
      </c>
      <c r="C23" s="187" t="s">
        <v>52</v>
      </c>
      <c r="D23" s="188" t="e">
        <f t="shared" ref="D23:E23" si="16">#N/A</f>
        <v>#N/A</v>
      </c>
      <c r="E23" s="188" t="e">
        <f t="shared" si="16"/>
        <v>#N/A</v>
      </c>
      <c r="F23" s="189" t="s">
        <v>56</v>
      </c>
      <c r="G23" s="188" t="s">
        <v>180</v>
      </c>
      <c r="H23" s="190" t="s">
        <v>40</v>
      </c>
      <c r="I23" s="190" t="s">
        <v>41</v>
      </c>
      <c r="J23" s="190" t="s">
        <v>40</v>
      </c>
      <c r="K23" s="190" t="s">
        <v>41</v>
      </c>
      <c r="L23" s="199">
        <v>44307</v>
      </c>
      <c r="M23" s="199">
        <v>44307</v>
      </c>
      <c r="N23" s="186"/>
      <c r="O23" s="186"/>
      <c r="P23" s="186"/>
      <c r="Q23" s="228">
        <v>1</v>
      </c>
      <c r="R23" s="229">
        <v>54.01</v>
      </c>
      <c r="S23" s="233"/>
      <c r="T23" s="230"/>
      <c r="U23" s="188">
        <f t="shared" si="1"/>
        <v>1</v>
      </c>
      <c r="V23" s="188">
        <f t="shared" si="2"/>
        <v>54.01</v>
      </c>
      <c r="W23" s="188">
        <f t="shared" si="3"/>
        <v>54.01</v>
      </c>
      <c r="X23" s="202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</row>
    <row r="24" spans="1:44" ht="12.75" customHeight="1" x14ac:dyDescent="0.2">
      <c r="A24" s="186">
        <v>550100</v>
      </c>
      <c r="B24" s="186">
        <v>550101</v>
      </c>
      <c r="C24" s="187" t="s">
        <v>52</v>
      </c>
      <c r="D24" s="188" t="e">
        <f t="shared" ref="D24:E24" si="17">#N/A</f>
        <v>#N/A</v>
      </c>
      <c r="E24" s="188" t="e">
        <f t="shared" si="17"/>
        <v>#N/A</v>
      </c>
      <c r="F24" s="189" t="s">
        <v>56</v>
      </c>
      <c r="G24" s="188" t="s">
        <v>180</v>
      </c>
      <c r="H24" s="190" t="s">
        <v>40</v>
      </c>
      <c r="I24" s="190" t="s">
        <v>41</v>
      </c>
      <c r="J24" s="190" t="s">
        <v>40</v>
      </c>
      <c r="K24" s="190" t="s">
        <v>41</v>
      </c>
      <c r="L24" s="199">
        <v>44310</v>
      </c>
      <c r="M24" s="199">
        <v>44310</v>
      </c>
      <c r="N24" s="186"/>
      <c r="O24" s="186"/>
      <c r="P24" s="186"/>
      <c r="Q24" s="228">
        <v>1</v>
      </c>
      <c r="R24" s="229">
        <v>54.01</v>
      </c>
      <c r="S24" s="233"/>
      <c r="T24" s="230"/>
      <c r="U24" s="188">
        <f t="shared" si="1"/>
        <v>1</v>
      </c>
      <c r="V24" s="188">
        <f t="shared" si="2"/>
        <v>54.01</v>
      </c>
      <c r="W24" s="188">
        <f t="shared" si="3"/>
        <v>54.01</v>
      </c>
      <c r="X24" s="202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</row>
    <row r="25" spans="1:44" ht="12.75" customHeight="1" x14ac:dyDescent="0.2">
      <c r="A25" s="186">
        <v>550100</v>
      </c>
      <c r="B25" s="186">
        <v>550101</v>
      </c>
      <c r="C25" s="187" t="s">
        <v>121</v>
      </c>
      <c r="D25" s="188" t="e">
        <f t="shared" ref="D25:E25" si="18">#N/A</f>
        <v>#N/A</v>
      </c>
      <c r="E25" s="188" t="e">
        <f t="shared" si="18"/>
        <v>#N/A</v>
      </c>
      <c r="F25" s="189" t="s">
        <v>176</v>
      </c>
      <c r="G25" s="188" t="s">
        <v>177</v>
      </c>
      <c r="H25" s="190" t="s">
        <v>40</v>
      </c>
      <c r="I25" s="190" t="s">
        <v>41</v>
      </c>
      <c r="J25" s="190" t="s">
        <v>40</v>
      </c>
      <c r="K25" s="190" t="s">
        <v>41</v>
      </c>
      <c r="L25" s="199">
        <v>44324</v>
      </c>
      <c r="M25" s="199">
        <v>44324</v>
      </c>
      <c r="N25" s="186"/>
      <c r="O25" s="186"/>
      <c r="P25" s="186"/>
      <c r="Q25" s="228">
        <v>1</v>
      </c>
      <c r="R25" s="229">
        <v>54.01</v>
      </c>
      <c r="S25" s="233"/>
      <c r="T25" s="230"/>
      <c r="U25" s="188">
        <f t="shared" si="1"/>
        <v>1</v>
      </c>
      <c r="V25" s="188">
        <f t="shared" si="2"/>
        <v>54.01</v>
      </c>
      <c r="W25" s="188">
        <f t="shared" si="3"/>
        <v>54.01</v>
      </c>
      <c r="X25" s="202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</row>
    <row r="26" spans="1:44" ht="12.75" customHeight="1" x14ac:dyDescent="0.2">
      <c r="A26" s="186">
        <v>550100</v>
      </c>
      <c r="B26" s="186">
        <v>550101</v>
      </c>
      <c r="C26" s="187" t="s">
        <v>121</v>
      </c>
      <c r="D26" s="188" t="e">
        <f t="shared" ref="D26:E26" si="19">#N/A</f>
        <v>#N/A</v>
      </c>
      <c r="E26" s="188" t="e">
        <f t="shared" si="19"/>
        <v>#N/A</v>
      </c>
      <c r="F26" s="189" t="s">
        <v>176</v>
      </c>
      <c r="G26" s="188" t="s">
        <v>177</v>
      </c>
      <c r="H26" s="190" t="s">
        <v>40</v>
      </c>
      <c r="I26" s="190" t="s">
        <v>41</v>
      </c>
      <c r="J26" s="190" t="s">
        <v>40</v>
      </c>
      <c r="K26" s="190" t="s">
        <v>41</v>
      </c>
      <c r="L26" s="199">
        <v>44304</v>
      </c>
      <c r="M26" s="199">
        <v>44304</v>
      </c>
      <c r="N26" s="186"/>
      <c r="O26" s="186"/>
      <c r="P26" s="186"/>
      <c r="Q26" s="233">
        <v>1</v>
      </c>
      <c r="R26" s="230">
        <v>54.01</v>
      </c>
      <c r="S26" s="233"/>
      <c r="T26" s="230"/>
      <c r="U26" s="188">
        <f t="shared" si="1"/>
        <v>1</v>
      </c>
      <c r="V26" s="188">
        <f t="shared" si="2"/>
        <v>54.01</v>
      </c>
      <c r="W26" s="188">
        <f t="shared" si="3"/>
        <v>54.01</v>
      </c>
      <c r="X26" s="202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</row>
    <row r="27" spans="1:44" ht="12.75" customHeight="1" x14ac:dyDescent="0.2">
      <c r="A27" s="186">
        <v>550100</v>
      </c>
      <c r="B27" s="186">
        <v>550101</v>
      </c>
      <c r="C27" s="187" t="s">
        <v>121</v>
      </c>
      <c r="D27" s="188" t="e">
        <f t="shared" ref="D27:E27" si="20">#N/A</f>
        <v>#N/A</v>
      </c>
      <c r="E27" s="188" t="e">
        <f t="shared" si="20"/>
        <v>#N/A</v>
      </c>
      <c r="F27" s="189" t="s">
        <v>176</v>
      </c>
      <c r="G27" s="188" t="s">
        <v>177</v>
      </c>
      <c r="H27" s="190" t="s">
        <v>40</v>
      </c>
      <c r="I27" s="190" t="s">
        <v>41</v>
      </c>
      <c r="J27" s="190" t="s">
        <v>40</v>
      </c>
      <c r="K27" s="190" t="s">
        <v>41</v>
      </c>
      <c r="L27" s="199">
        <v>44311</v>
      </c>
      <c r="M27" s="199">
        <v>44311</v>
      </c>
      <c r="N27" s="186"/>
      <c r="O27" s="186"/>
      <c r="P27" s="186"/>
      <c r="Q27" s="233">
        <v>1</v>
      </c>
      <c r="R27" s="230">
        <v>54.01</v>
      </c>
      <c r="S27" s="233"/>
      <c r="T27" s="230"/>
      <c r="U27" s="188">
        <f t="shared" si="1"/>
        <v>1</v>
      </c>
      <c r="V27" s="188">
        <f t="shared" si="2"/>
        <v>54.01</v>
      </c>
      <c r="W27" s="188">
        <f t="shared" si="3"/>
        <v>54.01</v>
      </c>
      <c r="X27" s="202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</row>
    <row r="28" spans="1:44" ht="12.75" customHeight="1" x14ac:dyDescent="0.2">
      <c r="A28" s="186">
        <v>550100</v>
      </c>
      <c r="B28" s="186">
        <v>550101</v>
      </c>
      <c r="C28" s="187" t="s">
        <v>121</v>
      </c>
      <c r="D28" s="188" t="e">
        <f t="shared" ref="D28:E28" si="21">#N/A</f>
        <v>#N/A</v>
      </c>
      <c r="E28" s="188" t="e">
        <f t="shared" si="21"/>
        <v>#N/A</v>
      </c>
      <c r="F28" s="189" t="s">
        <v>176</v>
      </c>
      <c r="G28" s="188" t="s">
        <v>177</v>
      </c>
      <c r="H28" s="190" t="s">
        <v>40</v>
      </c>
      <c r="I28" s="190" t="s">
        <v>41</v>
      </c>
      <c r="J28" s="190" t="s">
        <v>40</v>
      </c>
      <c r="K28" s="190" t="s">
        <v>181</v>
      </c>
      <c r="L28" s="199">
        <v>44303</v>
      </c>
      <c r="M28" s="199">
        <v>44303</v>
      </c>
      <c r="N28" s="202"/>
      <c r="O28" s="202"/>
      <c r="P28" s="202"/>
      <c r="Q28" s="233">
        <v>1</v>
      </c>
      <c r="R28" s="230">
        <v>54.01</v>
      </c>
      <c r="S28" s="233"/>
      <c r="T28" s="230"/>
      <c r="U28" s="188">
        <f t="shared" si="1"/>
        <v>1</v>
      </c>
      <c r="V28" s="188">
        <f t="shared" si="2"/>
        <v>54.01</v>
      </c>
      <c r="W28" s="188">
        <f t="shared" si="3"/>
        <v>54.01</v>
      </c>
      <c r="X28" s="202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</row>
    <row r="29" spans="1:44" ht="12.75" customHeight="1" x14ac:dyDescent="0.2">
      <c r="A29" s="186">
        <v>550100</v>
      </c>
      <c r="B29" s="186">
        <v>550101</v>
      </c>
      <c r="C29" s="187" t="s">
        <v>121</v>
      </c>
      <c r="D29" s="188" t="e">
        <f t="shared" ref="D29:D100" si="22">VLOOKUP(C29,F:G,2,0)</f>
        <v>#N/A</v>
      </c>
      <c r="E29" s="188" t="e">
        <f>VLOOKUP(D28,'[2]Base de beneficiários'!D:E,2,0)</f>
        <v>#N/A</v>
      </c>
      <c r="F29" s="189" t="s">
        <v>176</v>
      </c>
      <c r="G29" s="188" t="s">
        <v>177</v>
      </c>
      <c r="H29" s="190" t="s">
        <v>40</v>
      </c>
      <c r="I29" s="190" t="s">
        <v>41</v>
      </c>
      <c r="J29" s="190" t="s">
        <v>40</v>
      </c>
      <c r="K29" s="190" t="s">
        <v>182</v>
      </c>
      <c r="L29" s="199">
        <v>44308</v>
      </c>
      <c r="M29" s="199">
        <v>44309</v>
      </c>
      <c r="N29" s="190"/>
      <c r="O29" s="190"/>
      <c r="P29" s="204"/>
      <c r="Q29" s="233">
        <v>1</v>
      </c>
      <c r="R29" s="230">
        <v>54.01</v>
      </c>
      <c r="S29" s="233">
        <v>1</v>
      </c>
      <c r="T29" s="230">
        <v>17.52</v>
      </c>
      <c r="U29" s="188">
        <f t="shared" si="1"/>
        <v>2</v>
      </c>
      <c r="V29" s="188">
        <f t="shared" si="2"/>
        <v>71.53</v>
      </c>
      <c r="W29" s="188">
        <f t="shared" si="3"/>
        <v>71.53</v>
      </c>
      <c r="X29" s="202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</row>
    <row r="30" spans="1:44" ht="12.75" customHeight="1" x14ac:dyDescent="0.2">
      <c r="A30" s="186">
        <v>550100</v>
      </c>
      <c r="B30" s="186">
        <v>550101</v>
      </c>
      <c r="C30" s="187" t="s">
        <v>121</v>
      </c>
      <c r="D30" s="188" t="e">
        <f t="shared" si="22"/>
        <v>#N/A</v>
      </c>
      <c r="E30" s="188" t="e">
        <f t="shared" ref="E30:E100" si="23">VLOOKUP(D30,H:I,2,0)</f>
        <v>#N/A</v>
      </c>
      <c r="F30" s="189" t="s">
        <v>176</v>
      </c>
      <c r="G30" s="188" t="s">
        <v>177</v>
      </c>
      <c r="H30" s="190" t="s">
        <v>40</v>
      </c>
      <c r="I30" s="190" t="s">
        <v>41</v>
      </c>
      <c r="J30" s="190" t="s">
        <v>40</v>
      </c>
      <c r="K30" s="190" t="s">
        <v>156</v>
      </c>
      <c r="L30" s="205">
        <v>44298</v>
      </c>
      <c r="M30" s="205">
        <v>44299</v>
      </c>
      <c r="N30" s="186"/>
      <c r="O30" s="186"/>
      <c r="P30" s="186"/>
      <c r="Q30" s="233">
        <v>1</v>
      </c>
      <c r="R30" s="230">
        <v>54.01</v>
      </c>
      <c r="S30" s="233">
        <v>1</v>
      </c>
      <c r="T30" s="230">
        <v>17.52</v>
      </c>
      <c r="U30" s="188">
        <f t="shared" si="1"/>
        <v>2</v>
      </c>
      <c r="V30" s="188">
        <f t="shared" si="2"/>
        <v>71.53</v>
      </c>
      <c r="W30" s="188">
        <f t="shared" si="3"/>
        <v>71.53</v>
      </c>
      <c r="X30" s="202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</row>
    <row r="31" spans="1:44" ht="12.75" customHeight="1" x14ac:dyDescent="0.2">
      <c r="A31" s="186">
        <v>550100</v>
      </c>
      <c r="B31" s="186">
        <v>550101</v>
      </c>
      <c r="C31" s="187" t="s">
        <v>121</v>
      </c>
      <c r="D31" s="188" t="e">
        <f t="shared" si="22"/>
        <v>#N/A</v>
      </c>
      <c r="E31" s="188" t="e">
        <f t="shared" si="23"/>
        <v>#N/A</v>
      </c>
      <c r="F31" s="189" t="s">
        <v>176</v>
      </c>
      <c r="G31" s="188" t="s">
        <v>177</v>
      </c>
      <c r="H31" s="190" t="s">
        <v>40</v>
      </c>
      <c r="I31" s="190" t="s">
        <v>41</v>
      </c>
      <c r="J31" s="190" t="s">
        <v>40</v>
      </c>
      <c r="K31" s="206" t="s">
        <v>183</v>
      </c>
      <c r="L31" s="205">
        <v>44310</v>
      </c>
      <c r="M31" s="205">
        <v>44310</v>
      </c>
      <c r="N31" s="186"/>
      <c r="O31" s="186"/>
      <c r="P31" s="186"/>
      <c r="Q31" s="233">
        <v>1</v>
      </c>
      <c r="R31" s="230">
        <v>54.01</v>
      </c>
      <c r="S31" s="233"/>
      <c r="T31" s="230"/>
      <c r="U31" s="188">
        <f t="shared" si="1"/>
        <v>1</v>
      </c>
      <c r="V31" s="188">
        <f t="shared" si="2"/>
        <v>54.01</v>
      </c>
      <c r="W31" s="188">
        <f t="shared" si="3"/>
        <v>54.01</v>
      </c>
      <c r="X31" s="202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</row>
    <row r="32" spans="1:44" ht="12.75" customHeight="1" x14ac:dyDescent="0.2">
      <c r="A32" s="186">
        <v>550100</v>
      </c>
      <c r="B32" s="186">
        <v>550101</v>
      </c>
      <c r="C32" s="187" t="s">
        <v>121</v>
      </c>
      <c r="D32" s="188" t="e">
        <f t="shared" si="22"/>
        <v>#N/A</v>
      </c>
      <c r="E32" s="188" t="e">
        <f t="shared" si="23"/>
        <v>#N/A</v>
      </c>
      <c r="F32" s="189" t="s">
        <v>176</v>
      </c>
      <c r="G32" s="188" t="s">
        <v>177</v>
      </c>
      <c r="H32" s="190" t="s">
        <v>40</v>
      </c>
      <c r="I32" s="190" t="s">
        <v>41</v>
      </c>
      <c r="J32" s="190" t="s">
        <v>40</v>
      </c>
      <c r="K32" s="190" t="s">
        <v>153</v>
      </c>
      <c r="L32" s="205">
        <v>44296</v>
      </c>
      <c r="M32" s="205">
        <v>44296</v>
      </c>
      <c r="N32" s="200"/>
      <c r="O32" s="207"/>
      <c r="P32" s="200"/>
      <c r="Q32" s="233">
        <v>1</v>
      </c>
      <c r="R32" s="230">
        <v>54.01</v>
      </c>
      <c r="S32" s="233"/>
      <c r="T32" s="230"/>
      <c r="U32" s="188">
        <f t="shared" si="1"/>
        <v>1</v>
      </c>
      <c r="V32" s="188">
        <f t="shared" si="2"/>
        <v>54.01</v>
      </c>
      <c r="W32" s="188">
        <f t="shared" si="3"/>
        <v>54.01</v>
      </c>
      <c r="X32" s="202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</row>
    <row r="33" spans="1:44" ht="12.75" customHeight="1" x14ac:dyDescent="0.2">
      <c r="A33" s="186">
        <v>550100</v>
      </c>
      <c r="B33" s="186">
        <v>550101</v>
      </c>
      <c r="C33" s="187" t="s">
        <v>121</v>
      </c>
      <c r="D33" s="188" t="e">
        <f t="shared" si="22"/>
        <v>#N/A</v>
      </c>
      <c r="E33" s="188" t="e">
        <f t="shared" si="23"/>
        <v>#N/A</v>
      </c>
      <c r="F33" s="189" t="s">
        <v>176</v>
      </c>
      <c r="G33" s="188" t="s">
        <v>177</v>
      </c>
      <c r="H33" s="190" t="s">
        <v>40</v>
      </c>
      <c r="I33" s="190" t="s">
        <v>41</v>
      </c>
      <c r="J33" s="190" t="s">
        <v>40</v>
      </c>
      <c r="K33" s="190" t="s">
        <v>154</v>
      </c>
      <c r="L33" s="205">
        <v>44294</v>
      </c>
      <c r="M33" s="205">
        <v>44295</v>
      </c>
      <c r="N33" s="200"/>
      <c r="O33" s="207"/>
      <c r="P33" s="200"/>
      <c r="Q33" s="233">
        <v>1</v>
      </c>
      <c r="R33" s="230">
        <v>54.01</v>
      </c>
      <c r="S33" s="233">
        <v>1</v>
      </c>
      <c r="T33" s="230">
        <v>17.52</v>
      </c>
      <c r="U33" s="188">
        <f t="shared" si="1"/>
        <v>2</v>
      </c>
      <c r="V33" s="188">
        <f t="shared" si="2"/>
        <v>71.53</v>
      </c>
      <c r="W33" s="188">
        <f t="shared" si="3"/>
        <v>71.53</v>
      </c>
      <c r="X33" s="202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</row>
    <row r="34" spans="1:44" ht="12.75" customHeight="1" x14ac:dyDescent="0.2">
      <c r="A34" s="186">
        <v>550100</v>
      </c>
      <c r="B34" s="186">
        <v>550101</v>
      </c>
      <c r="C34" s="187" t="s">
        <v>121</v>
      </c>
      <c r="D34" s="188" t="e">
        <f t="shared" si="22"/>
        <v>#N/A</v>
      </c>
      <c r="E34" s="188" t="e">
        <f t="shared" si="23"/>
        <v>#N/A</v>
      </c>
      <c r="F34" s="189" t="s">
        <v>163</v>
      </c>
      <c r="G34" s="188" t="s">
        <v>116</v>
      </c>
      <c r="H34" s="190" t="s">
        <v>40</v>
      </c>
      <c r="I34" s="190" t="s">
        <v>41</v>
      </c>
      <c r="J34" s="190" t="s">
        <v>158</v>
      </c>
      <c r="K34" s="190" t="s">
        <v>61</v>
      </c>
      <c r="L34" s="205">
        <v>44336</v>
      </c>
      <c r="M34" s="205">
        <v>44336</v>
      </c>
      <c r="N34" s="202"/>
      <c r="O34" s="202"/>
      <c r="P34" s="202"/>
      <c r="Q34" s="233"/>
      <c r="R34" s="230"/>
      <c r="S34" s="233">
        <v>1</v>
      </c>
      <c r="T34" s="230">
        <v>17.52</v>
      </c>
      <c r="U34" s="188">
        <f t="shared" si="1"/>
        <v>1</v>
      </c>
      <c r="V34" s="188">
        <f t="shared" si="2"/>
        <v>17.52</v>
      </c>
      <c r="W34" s="188">
        <f t="shared" si="3"/>
        <v>17.52</v>
      </c>
      <c r="X34" s="202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</row>
    <row r="35" spans="1:44" ht="12.75" customHeight="1" x14ac:dyDescent="0.2">
      <c r="A35" s="186">
        <v>550100</v>
      </c>
      <c r="B35" s="186">
        <v>550101</v>
      </c>
      <c r="C35" s="187" t="s">
        <v>126</v>
      </c>
      <c r="D35" s="188" t="e">
        <f t="shared" si="22"/>
        <v>#N/A</v>
      </c>
      <c r="E35" s="188" t="e">
        <f t="shared" si="23"/>
        <v>#N/A</v>
      </c>
      <c r="F35" s="189" t="s">
        <v>176</v>
      </c>
      <c r="G35" s="188" t="s">
        <v>177</v>
      </c>
      <c r="H35" s="190" t="s">
        <v>40</v>
      </c>
      <c r="I35" s="190" t="s">
        <v>41</v>
      </c>
      <c r="J35" s="190" t="s">
        <v>158</v>
      </c>
      <c r="K35" s="190" t="s">
        <v>41</v>
      </c>
      <c r="L35" s="205">
        <v>44311</v>
      </c>
      <c r="M35" s="205">
        <v>44311</v>
      </c>
      <c r="N35" s="200"/>
      <c r="O35" s="207"/>
      <c r="P35" s="200"/>
      <c r="Q35" s="233">
        <v>1</v>
      </c>
      <c r="R35" s="230">
        <v>54.01</v>
      </c>
      <c r="S35" s="233"/>
      <c r="T35" s="230"/>
      <c r="U35" s="188">
        <f t="shared" si="1"/>
        <v>1</v>
      </c>
      <c r="V35" s="188">
        <f t="shared" si="2"/>
        <v>54.01</v>
      </c>
      <c r="W35" s="188">
        <f t="shared" si="3"/>
        <v>54.01</v>
      </c>
      <c r="X35" s="202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</row>
    <row r="36" spans="1:44" ht="12.75" customHeight="1" x14ac:dyDescent="0.2">
      <c r="A36" s="186">
        <v>550100</v>
      </c>
      <c r="B36" s="186">
        <v>550101</v>
      </c>
      <c r="C36" s="187" t="s">
        <v>126</v>
      </c>
      <c r="D36" s="188" t="e">
        <f t="shared" si="22"/>
        <v>#N/A</v>
      </c>
      <c r="E36" s="188" t="e">
        <f t="shared" si="23"/>
        <v>#N/A</v>
      </c>
      <c r="F36" s="189" t="s">
        <v>176</v>
      </c>
      <c r="G36" s="188" t="s">
        <v>177</v>
      </c>
      <c r="H36" s="190" t="s">
        <v>40</v>
      </c>
      <c r="I36" s="190" t="s">
        <v>41</v>
      </c>
      <c r="J36" s="190" t="s">
        <v>158</v>
      </c>
      <c r="K36" s="190" t="s">
        <v>41</v>
      </c>
      <c r="L36" s="205">
        <v>44324</v>
      </c>
      <c r="M36" s="205">
        <v>44324</v>
      </c>
      <c r="N36" s="202"/>
      <c r="O36" s="202"/>
      <c r="P36" s="202"/>
      <c r="Q36" s="233">
        <v>1</v>
      </c>
      <c r="R36" s="230">
        <v>54.01</v>
      </c>
      <c r="S36" s="233"/>
      <c r="T36" s="230"/>
      <c r="U36" s="188">
        <f t="shared" si="1"/>
        <v>1</v>
      </c>
      <c r="V36" s="188">
        <f t="shared" si="2"/>
        <v>54.01</v>
      </c>
      <c r="W36" s="188">
        <f t="shared" si="3"/>
        <v>54.01</v>
      </c>
      <c r="X36" s="202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</row>
    <row r="37" spans="1:44" ht="12.75" customHeight="1" x14ac:dyDescent="0.2">
      <c r="A37" s="186">
        <v>550100</v>
      </c>
      <c r="B37" s="186">
        <v>550101</v>
      </c>
      <c r="C37" s="187" t="s">
        <v>126</v>
      </c>
      <c r="D37" s="188" t="e">
        <f t="shared" si="22"/>
        <v>#N/A</v>
      </c>
      <c r="E37" s="188" t="e">
        <f t="shared" si="23"/>
        <v>#N/A</v>
      </c>
      <c r="F37" s="189" t="s">
        <v>176</v>
      </c>
      <c r="G37" s="188" t="s">
        <v>177</v>
      </c>
      <c r="H37" s="190" t="s">
        <v>40</v>
      </c>
      <c r="I37" s="190" t="s">
        <v>41</v>
      </c>
      <c r="J37" s="190" t="s">
        <v>158</v>
      </c>
      <c r="K37" s="190" t="s">
        <v>41</v>
      </c>
      <c r="L37" s="205">
        <v>44325</v>
      </c>
      <c r="M37" s="205">
        <v>44325</v>
      </c>
      <c r="N37" s="202"/>
      <c r="O37" s="202"/>
      <c r="P37" s="202"/>
      <c r="Q37" s="233">
        <v>1</v>
      </c>
      <c r="R37" s="230">
        <v>54.01</v>
      </c>
      <c r="S37" s="233"/>
      <c r="T37" s="230"/>
      <c r="U37" s="188">
        <f t="shared" si="1"/>
        <v>1</v>
      </c>
      <c r="V37" s="188">
        <f t="shared" si="2"/>
        <v>54.01</v>
      </c>
      <c r="W37" s="188">
        <f t="shared" si="3"/>
        <v>54.01</v>
      </c>
      <c r="X37" s="202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</row>
    <row r="38" spans="1:44" ht="12.75" customHeight="1" x14ac:dyDescent="0.2">
      <c r="A38" s="186">
        <v>550100</v>
      </c>
      <c r="B38" s="186">
        <v>550101</v>
      </c>
      <c r="C38" s="187" t="s">
        <v>126</v>
      </c>
      <c r="D38" s="188" t="e">
        <f t="shared" si="22"/>
        <v>#N/A</v>
      </c>
      <c r="E38" s="188" t="e">
        <f t="shared" si="23"/>
        <v>#N/A</v>
      </c>
      <c r="F38" s="189" t="s">
        <v>176</v>
      </c>
      <c r="G38" s="188" t="s">
        <v>177</v>
      </c>
      <c r="H38" s="190" t="s">
        <v>40</v>
      </c>
      <c r="I38" s="190" t="s">
        <v>41</v>
      </c>
      <c r="J38" s="190" t="s">
        <v>158</v>
      </c>
      <c r="K38" s="190" t="s">
        <v>182</v>
      </c>
      <c r="L38" s="205">
        <v>44308</v>
      </c>
      <c r="M38" s="205">
        <v>44309</v>
      </c>
      <c r="N38" s="186"/>
      <c r="O38" s="186"/>
      <c r="P38" s="186"/>
      <c r="Q38" s="233">
        <v>1</v>
      </c>
      <c r="R38" s="230">
        <v>54.01</v>
      </c>
      <c r="S38" s="233">
        <v>1</v>
      </c>
      <c r="T38" s="230">
        <v>17.52</v>
      </c>
      <c r="U38" s="188">
        <f t="shared" si="1"/>
        <v>2</v>
      </c>
      <c r="V38" s="188">
        <f t="shared" si="2"/>
        <v>71.53</v>
      </c>
      <c r="W38" s="188">
        <f t="shared" si="3"/>
        <v>71.53</v>
      </c>
      <c r="X38" s="202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</row>
    <row r="39" spans="1:44" ht="12.75" customHeight="1" x14ac:dyDescent="0.2">
      <c r="A39" s="186">
        <v>550100</v>
      </c>
      <c r="B39" s="186">
        <v>550101</v>
      </c>
      <c r="C39" s="187" t="s">
        <v>126</v>
      </c>
      <c r="D39" s="188" t="e">
        <f t="shared" si="22"/>
        <v>#N/A</v>
      </c>
      <c r="E39" s="188" t="e">
        <f t="shared" si="23"/>
        <v>#N/A</v>
      </c>
      <c r="F39" s="189" t="s">
        <v>176</v>
      </c>
      <c r="G39" s="188" t="s">
        <v>177</v>
      </c>
      <c r="H39" s="190" t="s">
        <v>40</v>
      </c>
      <c r="I39" s="190" t="s">
        <v>41</v>
      </c>
      <c r="J39" s="190" t="s">
        <v>158</v>
      </c>
      <c r="K39" s="190" t="s">
        <v>183</v>
      </c>
      <c r="L39" s="205">
        <v>44310</v>
      </c>
      <c r="M39" s="205">
        <v>44310</v>
      </c>
      <c r="N39" s="186"/>
      <c r="O39" s="186"/>
      <c r="P39" s="186"/>
      <c r="Q39" s="233">
        <v>1</v>
      </c>
      <c r="R39" s="230">
        <v>54.01</v>
      </c>
      <c r="S39" s="233"/>
      <c r="T39" s="230"/>
      <c r="U39" s="188">
        <f t="shared" si="1"/>
        <v>1</v>
      </c>
      <c r="V39" s="188">
        <f t="shared" si="2"/>
        <v>54.01</v>
      </c>
      <c r="W39" s="188">
        <f t="shared" si="3"/>
        <v>54.01</v>
      </c>
      <c r="X39" s="202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</row>
    <row r="40" spans="1:44" ht="12.75" customHeight="1" x14ac:dyDescent="0.2">
      <c r="A40" s="186">
        <v>550100</v>
      </c>
      <c r="B40" s="186">
        <v>550101</v>
      </c>
      <c r="C40" s="187" t="s">
        <v>126</v>
      </c>
      <c r="D40" s="188" t="e">
        <f t="shared" si="22"/>
        <v>#N/A</v>
      </c>
      <c r="E40" s="188" t="e">
        <f t="shared" si="23"/>
        <v>#N/A</v>
      </c>
      <c r="F40" s="189" t="s">
        <v>176</v>
      </c>
      <c r="G40" s="188" t="s">
        <v>177</v>
      </c>
      <c r="H40" s="190" t="s">
        <v>40</v>
      </c>
      <c r="I40" s="190" t="s">
        <v>41</v>
      </c>
      <c r="J40" s="190" t="s">
        <v>158</v>
      </c>
      <c r="K40" s="190" t="s">
        <v>156</v>
      </c>
      <c r="L40" s="205">
        <v>44298</v>
      </c>
      <c r="M40" s="205">
        <v>44299</v>
      </c>
      <c r="N40" s="200"/>
      <c r="O40" s="207"/>
      <c r="P40" s="200"/>
      <c r="Q40" s="233">
        <v>1</v>
      </c>
      <c r="R40" s="230">
        <v>54.01</v>
      </c>
      <c r="S40" s="233">
        <v>1</v>
      </c>
      <c r="T40" s="230">
        <v>17.52</v>
      </c>
      <c r="U40" s="188">
        <f t="shared" si="1"/>
        <v>2</v>
      </c>
      <c r="V40" s="188">
        <f t="shared" si="2"/>
        <v>71.53</v>
      </c>
      <c r="W40" s="188">
        <f t="shared" si="3"/>
        <v>71.53</v>
      </c>
      <c r="X40" s="202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</row>
    <row r="41" spans="1:44" ht="12.75" customHeight="1" x14ac:dyDescent="0.2">
      <c r="A41" s="186">
        <v>550100</v>
      </c>
      <c r="B41" s="186">
        <v>550101</v>
      </c>
      <c r="C41" s="187" t="s">
        <v>157</v>
      </c>
      <c r="D41" s="188" t="e">
        <f t="shared" si="22"/>
        <v>#N/A</v>
      </c>
      <c r="E41" s="188" t="e">
        <f t="shared" si="23"/>
        <v>#N/A</v>
      </c>
      <c r="F41" s="189" t="s">
        <v>176</v>
      </c>
      <c r="G41" s="188" t="s">
        <v>177</v>
      </c>
      <c r="H41" s="190" t="s">
        <v>40</v>
      </c>
      <c r="I41" s="190" t="s">
        <v>41</v>
      </c>
      <c r="J41" s="190" t="s">
        <v>158</v>
      </c>
      <c r="K41" s="190" t="s">
        <v>41</v>
      </c>
      <c r="L41" s="205">
        <v>44325</v>
      </c>
      <c r="M41" s="205">
        <v>44325</v>
      </c>
      <c r="N41" s="200"/>
      <c r="O41" s="207"/>
      <c r="P41" s="200"/>
      <c r="Q41" s="233">
        <v>1</v>
      </c>
      <c r="R41" s="230">
        <v>54.01</v>
      </c>
      <c r="S41" s="233"/>
      <c r="T41" s="230"/>
      <c r="U41" s="188">
        <f t="shared" si="1"/>
        <v>1</v>
      </c>
      <c r="V41" s="188">
        <f t="shared" si="2"/>
        <v>54.01</v>
      </c>
      <c r="W41" s="188">
        <f t="shared" si="3"/>
        <v>54.01</v>
      </c>
      <c r="X41" s="202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</row>
    <row r="42" spans="1:44" ht="12.75" customHeight="1" x14ac:dyDescent="0.2">
      <c r="A42" s="186">
        <v>550100</v>
      </c>
      <c r="B42" s="186">
        <v>550101</v>
      </c>
      <c r="C42" s="187" t="s">
        <v>157</v>
      </c>
      <c r="D42" s="188" t="e">
        <f t="shared" si="22"/>
        <v>#N/A</v>
      </c>
      <c r="E42" s="188" t="e">
        <f t="shared" si="23"/>
        <v>#N/A</v>
      </c>
      <c r="F42" s="189" t="s">
        <v>176</v>
      </c>
      <c r="G42" s="188" t="s">
        <v>177</v>
      </c>
      <c r="H42" s="190" t="s">
        <v>40</v>
      </c>
      <c r="I42" s="190" t="s">
        <v>41</v>
      </c>
      <c r="J42" s="190" t="s">
        <v>158</v>
      </c>
      <c r="K42" s="190" t="s">
        <v>41</v>
      </c>
      <c r="L42" s="205">
        <v>44324</v>
      </c>
      <c r="M42" s="205">
        <v>44324</v>
      </c>
      <c r="N42" s="202"/>
      <c r="O42" s="202"/>
      <c r="P42" s="202"/>
      <c r="Q42" s="233">
        <v>1</v>
      </c>
      <c r="R42" s="230">
        <v>54.01</v>
      </c>
      <c r="S42" s="233"/>
      <c r="T42" s="230"/>
      <c r="U42" s="188">
        <f t="shared" si="1"/>
        <v>1</v>
      </c>
      <c r="V42" s="188">
        <f t="shared" si="2"/>
        <v>54.01</v>
      </c>
      <c r="W42" s="188">
        <f t="shared" si="3"/>
        <v>54.01</v>
      </c>
      <c r="X42" s="202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</row>
    <row r="43" spans="1:44" ht="12.75" customHeight="1" x14ac:dyDescent="0.2">
      <c r="A43" s="186">
        <v>550100</v>
      </c>
      <c r="B43" s="186">
        <v>550101</v>
      </c>
      <c r="C43" s="187" t="s">
        <v>157</v>
      </c>
      <c r="D43" s="188" t="e">
        <f t="shared" si="22"/>
        <v>#N/A</v>
      </c>
      <c r="E43" s="188" t="e">
        <f t="shared" si="23"/>
        <v>#N/A</v>
      </c>
      <c r="F43" s="189" t="s">
        <v>176</v>
      </c>
      <c r="G43" s="188" t="s">
        <v>177</v>
      </c>
      <c r="H43" s="190" t="s">
        <v>40</v>
      </c>
      <c r="I43" s="190" t="s">
        <v>41</v>
      </c>
      <c r="J43" s="190" t="s">
        <v>158</v>
      </c>
      <c r="K43" s="190" t="s">
        <v>41</v>
      </c>
      <c r="L43" s="205">
        <v>44311</v>
      </c>
      <c r="M43" s="205">
        <v>44311</v>
      </c>
      <c r="N43" s="208"/>
      <c r="O43" s="208"/>
      <c r="P43" s="208"/>
      <c r="Q43" s="233">
        <v>1</v>
      </c>
      <c r="R43" s="230">
        <v>54.01</v>
      </c>
      <c r="S43" s="233"/>
      <c r="T43" s="230"/>
      <c r="U43" s="188">
        <f t="shared" si="1"/>
        <v>1</v>
      </c>
      <c r="V43" s="188">
        <f t="shared" si="2"/>
        <v>54.01</v>
      </c>
      <c r="W43" s="188">
        <f t="shared" si="3"/>
        <v>54.01</v>
      </c>
      <c r="X43" s="202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</row>
    <row r="44" spans="1:44" ht="12.75" customHeight="1" x14ac:dyDescent="0.2">
      <c r="A44" s="186">
        <v>550100</v>
      </c>
      <c r="B44" s="186">
        <v>550101</v>
      </c>
      <c r="C44" s="187" t="s">
        <v>157</v>
      </c>
      <c r="D44" s="188" t="e">
        <f t="shared" si="22"/>
        <v>#N/A</v>
      </c>
      <c r="E44" s="188" t="e">
        <f t="shared" si="23"/>
        <v>#N/A</v>
      </c>
      <c r="F44" s="189" t="s">
        <v>176</v>
      </c>
      <c r="G44" s="188" t="s">
        <v>177</v>
      </c>
      <c r="H44" s="190" t="s">
        <v>40</v>
      </c>
      <c r="I44" s="190" t="s">
        <v>41</v>
      </c>
      <c r="J44" s="190" t="s">
        <v>158</v>
      </c>
      <c r="K44" s="190" t="s">
        <v>41</v>
      </c>
      <c r="L44" s="205">
        <v>44304</v>
      </c>
      <c r="M44" s="205">
        <v>44304</v>
      </c>
      <c r="N44" s="186"/>
      <c r="O44" s="186"/>
      <c r="P44" s="186"/>
      <c r="Q44" s="233">
        <v>1</v>
      </c>
      <c r="R44" s="230">
        <v>54.01</v>
      </c>
      <c r="S44" s="233"/>
      <c r="T44" s="230"/>
      <c r="U44" s="188">
        <f t="shared" si="1"/>
        <v>1</v>
      </c>
      <c r="V44" s="188">
        <f t="shared" si="2"/>
        <v>54.01</v>
      </c>
      <c r="W44" s="188">
        <f t="shared" si="3"/>
        <v>54.01</v>
      </c>
      <c r="X44" s="202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</row>
    <row r="45" spans="1:44" ht="12.75" customHeight="1" x14ac:dyDescent="0.2">
      <c r="A45" s="186">
        <v>550100</v>
      </c>
      <c r="B45" s="186">
        <v>550101</v>
      </c>
      <c r="C45" s="187" t="s">
        <v>157</v>
      </c>
      <c r="D45" s="188" t="e">
        <f t="shared" si="22"/>
        <v>#N/A</v>
      </c>
      <c r="E45" s="188" t="e">
        <f t="shared" si="23"/>
        <v>#N/A</v>
      </c>
      <c r="F45" s="189" t="s">
        <v>176</v>
      </c>
      <c r="G45" s="188" t="s">
        <v>177</v>
      </c>
      <c r="H45" s="190" t="s">
        <v>40</v>
      </c>
      <c r="I45" s="190" t="s">
        <v>41</v>
      </c>
      <c r="J45" s="190" t="s">
        <v>158</v>
      </c>
      <c r="K45" s="190" t="s">
        <v>156</v>
      </c>
      <c r="L45" s="205">
        <v>44298</v>
      </c>
      <c r="M45" s="205">
        <v>44299</v>
      </c>
      <c r="N45" s="209"/>
      <c r="O45" s="209"/>
      <c r="P45" s="209"/>
      <c r="Q45" s="233">
        <v>1</v>
      </c>
      <c r="R45" s="230">
        <v>54.01</v>
      </c>
      <c r="S45" s="233">
        <v>1</v>
      </c>
      <c r="T45" s="230">
        <v>17.52</v>
      </c>
      <c r="U45" s="188">
        <f t="shared" si="1"/>
        <v>2</v>
      </c>
      <c r="V45" s="188">
        <f t="shared" si="2"/>
        <v>71.53</v>
      </c>
      <c r="W45" s="188">
        <f t="shared" si="3"/>
        <v>71.53</v>
      </c>
      <c r="X45" s="202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</row>
    <row r="46" spans="1:44" ht="12.75" customHeight="1" x14ac:dyDescent="0.2">
      <c r="A46" s="186">
        <v>550100</v>
      </c>
      <c r="B46" s="186">
        <v>550101</v>
      </c>
      <c r="C46" s="187" t="s">
        <v>157</v>
      </c>
      <c r="D46" s="188" t="e">
        <f t="shared" si="22"/>
        <v>#N/A</v>
      </c>
      <c r="E46" s="188" t="e">
        <f t="shared" si="23"/>
        <v>#N/A</v>
      </c>
      <c r="F46" s="189" t="s">
        <v>176</v>
      </c>
      <c r="G46" s="188" t="s">
        <v>177</v>
      </c>
      <c r="H46" s="190" t="s">
        <v>40</v>
      </c>
      <c r="I46" s="190" t="s">
        <v>41</v>
      </c>
      <c r="J46" s="190" t="s">
        <v>158</v>
      </c>
      <c r="K46" s="190" t="s">
        <v>182</v>
      </c>
      <c r="L46" s="205">
        <v>44308</v>
      </c>
      <c r="M46" s="205">
        <v>44309</v>
      </c>
      <c r="N46" s="186"/>
      <c r="O46" s="186"/>
      <c r="P46" s="186"/>
      <c r="Q46" s="233">
        <v>1</v>
      </c>
      <c r="R46" s="230">
        <v>54.01</v>
      </c>
      <c r="S46" s="233">
        <v>1</v>
      </c>
      <c r="T46" s="230">
        <v>17.52</v>
      </c>
      <c r="U46" s="188">
        <f t="shared" si="1"/>
        <v>2</v>
      </c>
      <c r="V46" s="188">
        <f t="shared" si="2"/>
        <v>71.53</v>
      </c>
      <c r="W46" s="188">
        <f t="shared" si="3"/>
        <v>71.53</v>
      </c>
      <c r="X46" s="202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</row>
    <row r="47" spans="1:44" ht="12.75" customHeight="1" x14ac:dyDescent="0.2">
      <c r="A47" s="186">
        <v>550100</v>
      </c>
      <c r="B47" s="186">
        <v>550101</v>
      </c>
      <c r="C47" s="187" t="s">
        <v>157</v>
      </c>
      <c r="D47" s="188" t="e">
        <f t="shared" si="22"/>
        <v>#N/A</v>
      </c>
      <c r="E47" s="188" t="e">
        <f t="shared" si="23"/>
        <v>#N/A</v>
      </c>
      <c r="F47" s="189" t="s">
        <v>176</v>
      </c>
      <c r="G47" s="188" t="s">
        <v>177</v>
      </c>
      <c r="H47" s="190" t="s">
        <v>40</v>
      </c>
      <c r="I47" s="190" t="s">
        <v>41</v>
      </c>
      <c r="J47" s="190" t="s">
        <v>158</v>
      </c>
      <c r="K47" s="190" t="s">
        <v>183</v>
      </c>
      <c r="L47" s="205">
        <v>44310</v>
      </c>
      <c r="M47" s="205">
        <v>44310</v>
      </c>
      <c r="N47" s="186"/>
      <c r="O47" s="186"/>
      <c r="P47" s="186"/>
      <c r="Q47" s="233">
        <v>1</v>
      </c>
      <c r="R47" s="230">
        <v>54.01</v>
      </c>
      <c r="S47" s="233"/>
      <c r="T47" s="230"/>
      <c r="U47" s="188">
        <f t="shared" si="1"/>
        <v>1</v>
      </c>
      <c r="V47" s="188">
        <f t="shared" si="2"/>
        <v>54.01</v>
      </c>
      <c r="W47" s="188">
        <f t="shared" si="3"/>
        <v>54.01</v>
      </c>
      <c r="X47" s="202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</row>
    <row r="48" spans="1:44" ht="12.75" customHeight="1" x14ac:dyDescent="0.2">
      <c r="A48" s="186">
        <v>550100</v>
      </c>
      <c r="B48" s="186">
        <v>550101</v>
      </c>
      <c r="C48" s="187" t="s">
        <v>157</v>
      </c>
      <c r="D48" s="188" t="e">
        <f t="shared" si="22"/>
        <v>#N/A</v>
      </c>
      <c r="E48" s="188" t="e">
        <f t="shared" si="23"/>
        <v>#N/A</v>
      </c>
      <c r="F48" s="189" t="s">
        <v>176</v>
      </c>
      <c r="G48" s="188" t="s">
        <v>177</v>
      </c>
      <c r="H48" s="190" t="s">
        <v>40</v>
      </c>
      <c r="I48" s="190" t="s">
        <v>41</v>
      </c>
      <c r="J48" s="190" t="s">
        <v>158</v>
      </c>
      <c r="K48" s="190" t="s">
        <v>181</v>
      </c>
      <c r="L48" s="205">
        <v>44303</v>
      </c>
      <c r="M48" s="205">
        <v>44303</v>
      </c>
      <c r="N48" s="200"/>
      <c r="O48" s="207"/>
      <c r="P48" s="200"/>
      <c r="Q48" s="233">
        <v>1</v>
      </c>
      <c r="R48" s="230">
        <v>54.01</v>
      </c>
      <c r="S48" s="233"/>
      <c r="T48" s="230"/>
      <c r="U48" s="188">
        <f t="shared" si="1"/>
        <v>1</v>
      </c>
      <c r="V48" s="188">
        <f t="shared" si="2"/>
        <v>54.01</v>
      </c>
      <c r="W48" s="188">
        <f t="shared" si="3"/>
        <v>54.01</v>
      </c>
      <c r="X48" s="202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</row>
    <row r="49" spans="1:44" ht="12.75" customHeight="1" x14ac:dyDescent="0.2">
      <c r="A49" s="210">
        <v>550100</v>
      </c>
      <c r="B49" s="210">
        <v>550101</v>
      </c>
      <c r="C49" s="195" t="s">
        <v>62</v>
      </c>
      <c r="D49" s="234" t="e">
        <f t="shared" si="22"/>
        <v>#N/A</v>
      </c>
      <c r="E49" s="234" t="e">
        <f t="shared" si="23"/>
        <v>#N/A</v>
      </c>
      <c r="F49" s="195" t="s">
        <v>176</v>
      </c>
      <c r="G49" s="234" t="s">
        <v>177</v>
      </c>
      <c r="H49" s="211" t="s">
        <v>40</v>
      </c>
      <c r="I49" s="211" t="s">
        <v>41</v>
      </c>
      <c r="J49" s="211" t="s">
        <v>158</v>
      </c>
      <c r="K49" s="211" t="s">
        <v>181</v>
      </c>
      <c r="L49" s="212">
        <v>44303</v>
      </c>
      <c r="M49" s="212">
        <v>44303</v>
      </c>
      <c r="N49" s="235"/>
      <c r="O49" s="236"/>
      <c r="P49" s="235"/>
      <c r="Q49" s="232">
        <v>1</v>
      </c>
      <c r="R49" s="229">
        <v>54.01</v>
      </c>
      <c r="S49" s="232"/>
      <c r="T49" s="229"/>
      <c r="U49" s="234">
        <f t="shared" si="1"/>
        <v>1</v>
      </c>
      <c r="V49" s="234">
        <f t="shared" si="2"/>
        <v>54.01</v>
      </c>
      <c r="W49" s="234">
        <f t="shared" si="3"/>
        <v>54.01</v>
      </c>
      <c r="X49" s="214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</row>
    <row r="50" spans="1:44" ht="12.75" customHeight="1" x14ac:dyDescent="0.2">
      <c r="A50" s="210">
        <v>550100</v>
      </c>
      <c r="B50" s="210">
        <v>550101</v>
      </c>
      <c r="C50" s="195" t="s">
        <v>62</v>
      </c>
      <c r="D50" s="234" t="e">
        <f t="shared" si="22"/>
        <v>#N/A</v>
      </c>
      <c r="E50" s="234" t="e">
        <f t="shared" si="23"/>
        <v>#N/A</v>
      </c>
      <c r="F50" s="195" t="s">
        <v>176</v>
      </c>
      <c r="G50" s="234" t="s">
        <v>177</v>
      </c>
      <c r="H50" s="211" t="s">
        <v>40</v>
      </c>
      <c r="I50" s="211" t="s">
        <v>41</v>
      </c>
      <c r="J50" s="211" t="s">
        <v>158</v>
      </c>
      <c r="K50" s="211" t="s">
        <v>182</v>
      </c>
      <c r="L50" s="212">
        <v>44308</v>
      </c>
      <c r="M50" s="212">
        <v>44309</v>
      </c>
      <c r="N50" s="214"/>
      <c r="O50" s="214"/>
      <c r="P50" s="214"/>
      <c r="Q50" s="232">
        <v>1</v>
      </c>
      <c r="R50" s="229">
        <v>54.01</v>
      </c>
      <c r="S50" s="232">
        <v>1</v>
      </c>
      <c r="T50" s="229">
        <v>17.52</v>
      </c>
      <c r="U50" s="234">
        <f t="shared" si="1"/>
        <v>2</v>
      </c>
      <c r="V50" s="234">
        <f t="shared" si="2"/>
        <v>71.53</v>
      </c>
      <c r="W50" s="234">
        <f t="shared" si="3"/>
        <v>71.53</v>
      </c>
      <c r="X50" s="196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</row>
    <row r="51" spans="1:44" ht="12.75" customHeight="1" x14ac:dyDescent="0.2">
      <c r="A51" s="210">
        <v>550100</v>
      </c>
      <c r="B51" s="210">
        <v>550101</v>
      </c>
      <c r="C51" s="195" t="s">
        <v>62</v>
      </c>
      <c r="D51" s="234" t="e">
        <f t="shared" si="22"/>
        <v>#N/A</v>
      </c>
      <c r="E51" s="234" t="e">
        <f t="shared" si="23"/>
        <v>#N/A</v>
      </c>
      <c r="F51" s="195" t="s">
        <v>176</v>
      </c>
      <c r="G51" s="234" t="s">
        <v>177</v>
      </c>
      <c r="H51" s="211" t="s">
        <v>40</v>
      </c>
      <c r="I51" s="211" t="s">
        <v>41</v>
      </c>
      <c r="J51" s="211" t="s">
        <v>158</v>
      </c>
      <c r="K51" s="211" t="s">
        <v>41</v>
      </c>
      <c r="L51" s="212">
        <v>44304</v>
      </c>
      <c r="M51" s="212">
        <v>44304</v>
      </c>
      <c r="N51" s="215"/>
      <c r="O51" s="215"/>
      <c r="P51" s="215"/>
      <c r="Q51" s="232">
        <v>1</v>
      </c>
      <c r="R51" s="229">
        <v>54.01</v>
      </c>
      <c r="S51" s="232"/>
      <c r="T51" s="229"/>
      <c r="U51" s="234">
        <f t="shared" si="1"/>
        <v>1</v>
      </c>
      <c r="V51" s="234">
        <f t="shared" si="2"/>
        <v>54.01</v>
      </c>
      <c r="W51" s="234">
        <f t="shared" si="3"/>
        <v>54.01</v>
      </c>
      <c r="X51" s="214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</row>
    <row r="52" spans="1:44" ht="12.75" customHeight="1" x14ac:dyDescent="0.2">
      <c r="A52" s="210">
        <v>550100</v>
      </c>
      <c r="B52" s="210">
        <v>550101</v>
      </c>
      <c r="C52" s="195" t="s">
        <v>62</v>
      </c>
      <c r="D52" s="234" t="e">
        <f t="shared" si="22"/>
        <v>#N/A</v>
      </c>
      <c r="E52" s="234" t="e">
        <f t="shared" si="23"/>
        <v>#N/A</v>
      </c>
      <c r="F52" s="195" t="s">
        <v>176</v>
      </c>
      <c r="G52" s="234" t="s">
        <v>177</v>
      </c>
      <c r="H52" s="211" t="s">
        <v>40</v>
      </c>
      <c r="I52" s="211" t="s">
        <v>41</v>
      </c>
      <c r="J52" s="211" t="s">
        <v>158</v>
      </c>
      <c r="K52" s="192" t="s">
        <v>41</v>
      </c>
      <c r="L52" s="212">
        <v>44341</v>
      </c>
      <c r="M52" s="212">
        <v>44341</v>
      </c>
      <c r="N52" s="210"/>
      <c r="O52" s="210"/>
      <c r="P52" s="210"/>
      <c r="Q52" s="232">
        <v>1</v>
      </c>
      <c r="R52" s="229">
        <v>54.01</v>
      </c>
      <c r="S52" s="232"/>
      <c r="T52" s="229"/>
      <c r="U52" s="234">
        <f t="shared" si="1"/>
        <v>1</v>
      </c>
      <c r="V52" s="234">
        <f t="shared" si="2"/>
        <v>54.01</v>
      </c>
      <c r="W52" s="234">
        <f t="shared" si="3"/>
        <v>54.01</v>
      </c>
      <c r="X52" s="196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</row>
    <row r="53" spans="1:44" ht="12.75" customHeight="1" x14ac:dyDescent="0.2">
      <c r="A53" s="210">
        <v>550100</v>
      </c>
      <c r="B53" s="210">
        <v>550101</v>
      </c>
      <c r="C53" s="195" t="s">
        <v>62</v>
      </c>
      <c r="D53" s="234" t="e">
        <f t="shared" si="22"/>
        <v>#N/A</v>
      </c>
      <c r="E53" s="234" t="e">
        <f t="shared" si="23"/>
        <v>#N/A</v>
      </c>
      <c r="F53" s="195" t="s">
        <v>176</v>
      </c>
      <c r="G53" s="234" t="s">
        <v>177</v>
      </c>
      <c r="H53" s="211" t="s">
        <v>40</v>
      </c>
      <c r="I53" s="211" t="s">
        <v>41</v>
      </c>
      <c r="J53" s="211" t="s">
        <v>158</v>
      </c>
      <c r="K53" s="211" t="s">
        <v>156</v>
      </c>
      <c r="L53" s="212">
        <v>44299</v>
      </c>
      <c r="M53" s="212">
        <v>44299</v>
      </c>
      <c r="N53" s="210"/>
      <c r="O53" s="210"/>
      <c r="P53" s="210"/>
      <c r="Q53" s="232">
        <v>1</v>
      </c>
      <c r="R53" s="229">
        <v>54.01</v>
      </c>
      <c r="S53" s="232">
        <v>1</v>
      </c>
      <c r="T53" s="229">
        <v>17.52</v>
      </c>
      <c r="U53" s="234">
        <f t="shared" si="1"/>
        <v>2</v>
      </c>
      <c r="V53" s="234">
        <f t="shared" si="2"/>
        <v>71.53</v>
      </c>
      <c r="W53" s="234">
        <f t="shared" si="3"/>
        <v>71.53</v>
      </c>
      <c r="X53" s="214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</row>
    <row r="54" spans="1:44" ht="12.75" customHeight="1" x14ac:dyDescent="0.2">
      <c r="A54" s="210">
        <v>550100</v>
      </c>
      <c r="B54" s="210">
        <v>550101</v>
      </c>
      <c r="C54" s="195" t="s">
        <v>62</v>
      </c>
      <c r="D54" s="234" t="e">
        <f t="shared" si="22"/>
        <v>#N/A</v>
      </c>
      <c r="E54" s="234" t="e">
        <f t="shared" si="23"/>
        <v>#N/A</v>
      </c>
      <c r="F54" s="195" t="s">
        <v>176</v>
      </c>
      <c r="G54" s="234" t="s">
        <v>177</v>
      </c>
      <c r="H54" s="211" t="s">
        <v>40</v>
      </c>
      <c r="I54" s="211" t="s">
        <v>41</v>
      </c>
      <c r="J54" s="211" t="s">
        <v>158</v>
      </c>
      <c r="K54" s="192" t="s">
        <v>183</v>
      </c>
      <c r="L54" s="212">
        <v>44310</v>
      </c>
      <c r="M54" s="212">
        <v>44310</v>
      </c>
      <c r="N54" s="210"/>
      <c r="O54" s="210"/>
      <c r="P54" s="210"/>
      <c r="Q54" s="232">
        <v>1</v>
      </c>
      <c r="R54" s="229">
        <v>54.01</v>
      </c>
      <c r="S54" s="232"/>
      <c r="T54" s="229"/>
      <c r="U54" s="234">
        <f t="shared" si="1"/>
        <v>1</v>
      </c>
      <c r="V54" s="234">
        <f t="shared" si="2"/>
        <v>54.01</v>
      </c>
      <c r="W54" s="234">
        <f t="shared" si="3"/>
        <v>54.01</v>
      </c>
      <c r="X54" s="214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</row>
    <row r="55" spans="1:44" ht="12.75" customHeight="1" x14ac:dyDescent="0.2">
      <c r="A55" s="186">
        <v>550100</v>
      </c>
      <c r="B55" s="186">
        <v>550101</v>
      </c>
      <c r="C55" s="187" t="s">
        <v>159</v>
      </c>
      <c r="D55" s="188" t="e">
        <f t="shared" si="22"/>
        <v>#N/A</v>
      </c>
      <c r="E55" s="188" t="e">
        <f t="shared" si="23"/>
        <v>#N/A</v>
      </c>
      <c r="F55" s="189" t="s">
        <v>176</v>
      </c>
      <c r="G55" s="188" t="s">
        <v>177</v>
      </c>
      <c r="H55" s="190" t="s">
        <v>40</v>
      </c>
      <c r="I55" s="190" t="s">
        <v>41</v>
      </c>
      <c r="J55" s="190" t="s">
        <v>158</v>
      </c>
      <c r="K55" s="190" t="s">
        <v>41</v>
      </c>
      <c r="L55" s="205">
        <v>44338</v>
      </c>
      <c r="M55" s="205">
        <v>44338</v>
      </c>
      <c r="N55" s="186"/>
      <c r="O55" s="186"/>
      <c r="P55" s="186"/>
      <c r="Q55" s="233">
        <v>1</v>
      </c>
      <c r="R55" s="230">
        <v>54.01</v>
      </c>
      <c r="S55" s="233"/>
      <c r="T55" s="230"/>
      <c r="U55" s="188">
        <f t="shared" si="1"/>
        <v>1</v>
      </c>
      <c r="V55" s="188">
        <f t="shared" si="2"/>
        <v>54.01</v>
      </c>
      <c r="W55" s="188">
        <f t="shared" si="3"/>
        <v>54.01</v>
      </c>
      <c r="X55" s="202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</row>
    <row r="56" spans="1:44" ht="12.75" customHeight="1" x14ac:dyDescent="0.2">
      <c r="A56" s="237">
        <v>550100</v>
      </c>
      <c r="B56" s="237">
        <v>550101</v>
      </c>
      <c r="C56" s="187" t="s">
        <v>184</v>
      </c>
      <c r="D56" s="238" t="e">
        <f t="shared" si="22"/>
        <v>#N/A</v>
      </c>
      <c r="E56" s="238" t="e">
        <f t="shared" si="23"/>
        <v>#N/A</v>
      </c>
      <c r="F56" s="187" t="s">
        <v>176</v>
      </c>
      <c r="G56" s="238" t="s">
        <v>177</v>
      </c>
      <c r="H56" s="239" t="s">
        <v>40</v>
      </c>
      <c r="I56" s="239" t="s">
        <v>41</v>
      </c>
      <c r="J56" s="239" t="s">
        <v>158</v>
      </c>
      <c r="K56" s="239" t="s">
        <v>154</v>
      </c>
      <c r="L56" s="240">
        <v>44294</v>
      </c>
      <c r="M56" s="240">
        <v>44295</v>
      </c>
      <c r="N56" s="237"/>
      <c r="O56" s="237"/>
      <c r="P56" s="237"/>
      <c r="Q56" s="241">
        <v>1</v>
      </c>
      <c r="R56" s="242">
        <v>54.01</v>
      </c>
      <c r="S56" s="241">
        <v>1</v>
      </c>
      <c r="T56" s="242">
        <v>17.52</v>
      </c>
      <c r="U56" s="238">
        <f t="shared" si="1"/>
        <v>2</v>
      </c>
      <c r="V56" s="238">
        <f t="shared" si="2"/>
        <v>71.53</v>
      </c>
      <c r="W56" s="238">
        <f t="shared" si="3"/>
        <v>71.53</v>
      </c>
      <c r="X56" s="243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</row>
    <row r="57" spans="1:44" ht="12.75" customHeight="1" x14ac:dyDescent="0.2">
      <c r="A57" s="237">
        <v>550100</v>
      </c>
      <c r="B57" s="237">
        <v>550101</v>
      </c>
      <c r="C57" s="187" t="s">
        <v>184</v>
      </c>
      <c r="D57" s="238" t="e">
        <f t="shared" si="22"/>
        <v>#N/A</v>
      </c>
      <c r="E57" s="238" t="e">
        <f t="shared" si="23"/>
        <v>#N/A</v>
      </c>
      <c r="F57" s="187" t="s">
        <v>176</v>
      </c>
      <c r="G57" s="238" t="s">
        <v>177</v>
      </c>
      <c r="H57" s="239" t="s">
        <v>40</v>
      </c>
      <c r="I57" s="239" t="s">
        <v>41</v>
      </c>
      <c r="J57" s="239" t="s">
        <v>158</v>
      </c>
      <c r="K57" s="239" t="s">
        <v>155</v>
      </c>
      <c r="L57" s="240">
        <v>44297</v>
      </c>
      <c r="M57" s="240">
        <v>44297</v>
      </c>
      <c r="N57" s="237"/>
      <c r="O57" s="237"/>
      <c r="P57" s="237"/>
      <c r="Q57" s="241">
        <v>1</v>
      </c>
      <c r="R57" s="242">
        <v>54.01</v>
      </c>
      <c r="S57" s="241"/>
      <c r="T57" s="242"/>
      <c r="U57" s="238">
        <f t="shared" si="1"/>
        <v>1</v>
      </c>
      <c r="V57" s="238">
        <f t="shared" si="2"/>
        <v>54.01</v>
      </c>
      <c r="W57" s="238">
        <f t="shared" si="3"/>
        <v>54.01</v>
      </c>
      <c r="X57" s="243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</row>
    <row r="58" spans="1:44" ht="12.75" customHeight="1" x14ac:dyDescent="0.2">
      <c r="A58" s="237">
        <v>550100</v>
      </c>
      <c r="B58" s="237">
        <v>550101</v>
      </c>
      <c r="C58" s="187" t="s">
        <v>184</v>
      </c>
      <c r="D58" s="238" t="e">
        <f t="shared" si="22"/>
        <v>#N/A</v>
      </c>
      <c r="E58" s="238" t="e">
        <f t="shared" si="23"/>
        <v>#N/A</v>
      </c>
      <c r="F58" s="187" t="s">
        <v>176</v>
      </c>
      <c r="G58" s="238" t="s">
        <v>177</v>
      </c>
      <c r="H58" s="239" t="s">
        <v>40</v>
      </c>
      <c r="I58" s="239" t="s">
        <v>41</v>
      </c>
      <c r="J58" s="239" t="s">
        <v>158</v>
      </c>
      <c r="K58" s="239" t="s">
        <v>153</v>
      </c>
      <c r="L58" s="240">
        <v>44296</v>
      </c>
      <c r="M58" s="240">
        <v>44296</v>
      </c>
      <c r="N58" s="237"/>
      <c r="O58" s="237"/>
      <c r="P58" s="237"/>
      <c r="Q58" s="241">
        <v>1</v>
      </c>
      <c r="R58" s="242">
        <v>54.01</v>
      </c>
      <c r="S58" s="241"/>
      <c r="T58" s="242"/>
      <c r="U58" s="238">
        <f t="shared" si="1"/>
        <v>1</v>
      </c>
      <c r="V58" s="238">
        <f t="shared" si="2"/>
        <v>54.01</v>
      </c>
      <c r="W58" s="238">
        <f t="shared" si="3"/>
        <v>54.01</v>
      </c>
      <c r="X58" s="243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</row>
    <row r="59" spans="1:44" ht="12.75" customHeight="1" x14ac:dyDescent="0.2">
      <c r="A59" s="210">
        <v>550100</v>
      </c>
      <c r="B59" s="210">
        <v>550101</v>
      </c>
      <c r="C59" s="195" t="s">
        <v>71</v>
      </c>
      <c r="D59" s="234" t="e">
        <f t="shared" si="22"/>
        <v>#N/A</v>
      </c>
      <c r="E59" s="234" t="e">
        <f t="shared" si="23"/>
        <v>#N/A</v>
      </c>
      <c r="F59" s="195" t="s">
        <v>176</v>
      </c>
      <c r="G59" s="234" t="s">
        <v>177</v>
      </c>
      <c r="H59" s="211" t="s">
        <v>40</v>
      </c>
      <c r="I59" s="211" t="s">
        <v>41</v>
      </c>
      <c r="J59" s="211" t="s">
        <v>158</v>
      </c>
      <c r="K59" s="211" t="s">
        <v>41</v>
      </c>
      <c r="L59" s="212">
        <v>44324</v>
      </c>
      <c r="M59" s="212">
        <v>44324</v>
      </c>
      <c r="N59" s="235"/>
      <c r="O59" s="235"/>
      <c r="P59" s="235"/>
      <c r="Q59" s="232">
        <v>1</v>
      </c>
      <c r="R59" s="229">
        <v>54.01</v>
      </c>
      <c r="S59" s="232"/>
      <c r="T59" s="229"/>
      <c r="U59" s="234">
        <f t="shared" si="1"/>
        <v>1</v>
      </c>
      <c r="V59" s="234">
        <f t="shared" si="2"/>
        <v>54.01</v>
      </c>
      <c r="W59" s="234">
        <f t="shared" si="3"/>
        <v>54.01</v>
      </c>
      <c r="X59" s="214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</row>
    <row r="60" spans="1:44" ht="12.75" customHeight="1" x14ac:dyDescent="0.2">
      <c r="A60" s="210">
        <v>550100</v>
      </c>
      <c r="B60" s="210">
        <v>550101</v>
      </c>
      <c r="C60" s="195" t="s">
        <v>71</v>
      </c>
      <c r="D60" s="234" t="e">
        <f t="shared" si="22"/>
        <v>#N/A</v>
      </c>
      <c r="E60" s="234" t="e">
        <f t="shared" si="23"/>
        <v>#N/A</v>
      </c>
      <c r="F60" s="195" t="s">
        <v>176</v>
      </c>
      <c r="G60" s="234" t="s">
        <v>177</v>
      </c>
      <c r="H60" s="211" t="s">
        <v>40</v>
      </c>
      <c r="I60" s="211" t="s">
        <v>41</v>
      </c>
      <c r="J60" s="211" t="s">
        <v>158</v>
      </c>
      <c r="K60" s="211" t="s">
        <v>41</v>
      </c>
      <c r="L60" s="212">
        <v>44304</v>
      </c>
      <c r="M60" s="212">
        <v>44304</v>
      </c>
      <c r="N60" s="210"/>
      <c r="O60" s="210"/>
      <c r="P60" s="210"/>
      <c r="Q60" s="232">
        <v>1</v>
      </c>
      <c r="R60" s="229">
        <v>54.01</v>
      </c>
      <c r="S60" s="232"/>
      <c r="T60" s="229"/>
      <c r="U60" s="234">
        <f t="shared" si="1"/>
        <v>1</v>
      </c>
      <c r="V60" s="234">
        <f t="shared" si="2"/>
        <v>54.01</v>
      </c>
      <c r="W60" s="234">
        <f t="shared" si="3"/>
        <v>54.01</v>
      </c>
      <c r="X60" s="214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</row>
    <row r="61" spans="1:44" ht="12.75" customHeight="1" x14ac:dyDescent="0.2">
      <c r="A61" s="210">
        <v>550100</v>
      </c>
      <c r="B61" s="210">
        <v>550101</v>
      </c>
      <c r="C61" s="195" t="s">
        <v>71</v>
      </c>
      <c r="D61" s="234" t="e">
        <f t="shared" si="22"/>
        <v>#N/A</v>
      </c>
      <c r="E61" s="234" t="e">
        <f t="shared" si="23"/>
        <v>#N/A</v>
      </c>
      <c r="F61" s="195" t="s">
        <v>176</v>
      </c>
      <c r="G61" s="234" t="s">
        <v>177</v>
      </c>
      <c r="H61" s="211" t="s">
        <v>40</v>
      </c>
      <c r="I61" s="211" t="s">
        <v>41</v>
      </c>
      <c r="J61" s="211" t="s">
        <v>158</v>
      </c>
      <c r="K61" s="211" t="s">
        <v>41</v>
      </c>
      <c r="L61" s="212">
        <v>44311</v>
      </c>
      <c r="M61" s="212">
        <v>44311</v>
      </c>
      <c r="N61" s="235"/>
      <c r="O61" s="235"/>
      <c r="P61" s="235"/>
      <c r="Q61" s="232">
        <v>1</v>
      </c>
      <c r="R61" s="229">
        <v>54.01</v>
      </c>
      <c r="S61" s="232"/>
      <c r="T61" s="229"/>
      <c r="U61" s="234">
        <f t="shared" si="1"/>
        <v>1</v>
      </c>
      <c r="V61" s="234">
        <f t="shared" si="2"/>
        <v>54.01</v>
      </c>
      <c r="W61" s="234">
        <f t="shared" si="3"/>
        <v>54.01</v>
      </c>
      <c r="X61" s="214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</row>
    <row r="62" spans="1:44" ht="12.75" customHeight="1" x14ac:dyDescent="0.2">
      <c r="A62" s="210">
        <v>550100</v>
      </c>
      <c r="B62" s="210">
        <v>550101</v>
      </c>
      <c r="C62" s="195" t="s">
        <v>71</v>
      </c>
      <c r="D62" s="234" t="e">
        <f t="shared" si="22"/>
        <v>#N/A</v>
      </c>
      <c r="E62" s="234" t="e">
        <f t="shared" si="23"/>
        <v>#N/A</v>
      </c>
      <c r="F62" s="195" t="s">
        <v>176</v>
      </c>
      <c r="G62" s="234" t="s">
        <v>177</v>
      </c>
      <c r="H62" s="211" t="s">
        <v>40</v>
      </c>
      <c r="I62" s="211" t="s">
        <v>41</v>
      </c>
      <c r="J62" s="211" t="s">
        <v>158</v>
      </c>
      <c r="K62" s="211" t="s">
        <v>41</v>
      </c>
      <c r="L62" s="212">
        <v>44283</v>
      </c>
      <c r="M62" s="212">
        <v>44283</v>
      </c>
      <c r="N62" s="210"/>
      <c r="O62" s="210"/>
      <c r="P62" s="210"/>
      <c r="Q62" s="232">
        <v>1</v>
      </c>
      <c r="R62" s="229">
        <v>54.01</v>
      </c>
      <c r="S62" s="232"/>
      <c r="T62" s="229"/>
      <c r="U62" s="234">
        <f t="shared" si="1"/>
        <v>1</v>
      </c>
      <c r="V62" s="234">
        <f t="shared" si="2"/>
        <v>54.01</v>
      </c>
      <c r="W62" s="234">
        <f t="shared" si="3"/>
        <v>54.01</v>
      </c>
      <c r="X62" s="214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</row>
    <row r="63" spans="1:44" ht="12.75" customHeight="1" x14ac:dyDescent="0.2">
      <c r="A63" s="210">
        <v>550100</v>
      </c>
      <c r="B63" s="210">
        <v>550101</v>
      </c>
      <c r="C63" s="195" t="s">
        <v>71</v>
      </c>
      <c r="D63" s="234" t="e">
        <f t="shared" si="22"/>
        <v>#N/A</v>
      </c>
      <c r="E63" s="234" t="e">
        <f t="shared" si="23"/>
        <v>#N/A</v>
      </c>
      <c r="F63" s="195" t="s">
        <v>176</v>
      </c>
      <c r="G63" s="234" t="s">
        <v>177</v>
      </c>
      <c r="H63" s="211" t="s">
        <v>40</v>
      </c>
      <c r="I63" s="211" t="s">
        <v>41</v>
      </c>
      <c r="J63" s="211" t="s">
        <v>158</v>
      </c>
      <c r="K63" s="211" t="s">
        <v>183</v>
      </c>
      <c r="L63" s="212">
        <v>44310</v>
      </c>
      <c r="M63" s="212">
        <v>44310</v>
      </c>
      <c r="N63" s="214"/>
      <c r="O63" s="214"/>
      <c r="P63" s="214"/>
      <c r="Q63" s="232">
        <v>1</v>
      </c>
      <c r="R63" s="229">
        <v>54.01</v>
      </c>
      <c r="S63" s="232"/>
      <c r="T63" s="229"/>
      <c r="U63" s="234">
        <f t="shared" si="1"/>
        <v>1</v>
      </c>
      <c r="V63" s="234">
        <f t="shared" si="2"/>
        <v>54.01</v>
      </c>
      <c r="W63" s="234">
        <f t="shared" si="3"/>
        <v>54.01</v>
      </c>
      <c r="X63" s="214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</row>
    <row r="64" spans="1:44" ht="12.75" customHeight="1" x14ac:dyDescent="0.2">
      <c r="A64" s="210">
        <v>550100</v>
      </c>
      <c r="B64" s="210">
        <v>550101</v>
      </c>
      <c r="C64" s="195" t="s">
        <v>71</v>
      </c>
      <c r="D64" s="234" t="e">
        <f t="shared" si="22"/>
        <v>#N/A</v>
      </c>
      <c r="E64" s="234" t="e">
        <f t="shared" si="23"/>
        <v>#N/A</v>
      </c>
      <c r="F64" s="195" t="s">
        <v>176</v>
      </c>
      <c r="G64" s="234" t="s">
        <v>177</v>
      </c>
      <c r="H64" s="211" t="s">
        <v>40</v>
      </c>
      <c r="I64" s="211" t="s">
        <v>41</v>
      </c>
      <c r="J64" s="211" t="s">
        <v>158</v>
      </c>
      <c r="K64" s="211" t="s">
        <v>156</v>
      </c>
      <c r="L64" s="212">
        <v>44298</v>
      </c>
      <c r="M64" s="212">
        <v>44299</v>
      </c>
      <c r="N64" s="214"/>
      <c r="O64" s="214"/>
      <c r="P64" s="214"/>
      <c r="Q64" s="232">
        <v>1</v>
      </c>
      <c r="R64" s="229">
        <v>54.01</v>
      </c>
      <c r="S64" s="232">
        <v>1</v>
      </c>
      <c r="T64" s="229">
        <v>17.52</v>
      </c>
      <c r="U64" s="234">
        <f t="shared" si="1"/>
        <v>2</v>
      </c>
      <c r="V64" s="234">
        <f t="shared" si="2"/>
        <v>71.53</v>
      </c>
      <c r="W64" s="234">
        <f t="shared" si="3"/>
        <v>71.53</v>
      </c>
      <c r="X64" s="214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</row>
    <row r="65" spans="1:44" ht="12.75" customHeight="1" x14ac:dyDescent="0.2">
      <c r="A65" s="210">
        <v>550100</v>
      </c>
      <c r="B65" s="210">
        <v>550101</v>
      </c>
      <c r="C65" s="195" t="s">
        <v>71</v>
      </c>
      <c r="D65" s="234" t="e">
        <f t="shared" si="22"/>
        <v>#N/A</v>
      </c>
      <c r="E65" s="234" t="e">
        <f t="shared" si="23"/>
        <v>#N/A</v>
      </c>
      <c r="F65" s="195" t="s">
        <v>176</v>
      </c>
      <c r="G65" s="234" t="s">
        <v>177</v>
      </c>
      <c r="H65" s="211" t="s">
        <v>40</v>
      </c>
      <c r="I65" s="211" t="s">
        <v>41</v>
      </c>
      <c r="J65" s="211" t="s">
        <v>158</v>
      </c>
      <c r="K65" s="211" t="s">
        <v>181</v>
      </c>
      <c r="L65" s="212">
        <v>44303</v>
      </c>
      <c r="M65" s="212">
        <v>44303</v>
      </c>
      <c r="N65" s="210"/>
      <c r="O65" s="210"/>
      <c r="P65" s="210"/>
      <c r="Q65" s="232">
        <v>1</v>
      </c>
      <c r="R65" s="229">
        <v>54.01</v>
      </c>
      <c r="S65" s="232"/>
      <c r="T65" s="229"/>
      <c r="U65" s="234">
        <f t="shared" si="1"/>
        <v>1</v>
      </c>
      <c r="V65" s="234">
        <f t="shared" si="2"/>
        <v>54.01</v>
      </c>
      <c r="W65" s="234">
        <f t="shared" si="3"/>
        <v>54.01</v>
      </c>
      <c r="X65" s="214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</row>
    <row r="66" spans="1:44" ht="12.75" customHeight="1" x14ac:dyDescent="0.2">
      <c r="A66" s="210">
        <v>550100</v>
      </c>
      <c r="B66" s="210">
        <v>550101</v>
      </c>
      <c r="C66" s="195" t="s">
        <v>71</v>
      </c>
      <c r="D66" s="234" t="e">
        <f t="shared" si="22"/>
        <v>#N/A</v>
      </c>
      <c r="E66" s="234" t="e">
        <f t="shared" si="23"/>
        <v>#N/A</v>
      </c>
      <c r="F66" s="195" t="s">
        <v>176</v>
      </c>
      <c r="G66" s="234" t="s">
        <v>177</v>
      </c>
      <c r="H66" s="211" t="s">
        <v>40</v>
      </c>
      <c r="I66" s="211" t="s">
        <v>41</v>
      </c>
      <c r="J66" s="211" t="s">
        <v>158</v>
      </c>
      <c r="K66" s="211" t="s">
        <v>182</v>
      </c>
      <c r="L66" s="212">
        <v>44308</v>
      </c>
      <c r="M66" s="212">
        <v>44309</v>
      </c>
      <c r="N66" s="210"/>
      <c r="O66" s="210"/>
      <c r="P66" s="210"/>
      <c r="Q66" s="232">
        <v>1</v>
      </c>
      <c r="R66" s="229">
        <v>54.01</v>
      </c>
      <c r="S66" s="232">
        <v>1</v>
      </c>
      <c r="T66" s="229">
        <v>17.52</v>
      </c>
      <c r="U66" s="234">
        <f t="shared" si="1"/>
        <v>2</v>
      </c>
      <c r="V66" s="234">
        <f t="shared" si="2"/>
        <v>71.53</v>
      </c>
      <c r="W66" s="234">
        <f t="shared" si="3"/>
        <v>71.53</v>
      </c>
      <c r="X66" s="214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</row>
    <row r="67" spans="1:44" ht="12.75" customHeight="1" x14ac:dyDescent="0.2">
      <c r="A67" s="210">
        <v>550100</v>
      </c>
      <c r="B67" s="210">
        <v>550101</v>
      </c>
      <c r="C67" s="195" t="s">
        <v>78</v>
      </c>
      <c r="D67" s="234" t="e">
        <f t="shared" si="22"/>
        <v>#N/A</v>
      </c>
      <c r="E67" s="234" t="e">
        <f t="shared" si="23"/>
        <v>#N/A</v>
      </c>
      <c r="F67" s="195" t="s">
        <v>163</v>
      </c>
      <c r="G67" s="234" t="s">
        <v>116</v>
      </c>
      <c r="H67" s="211" t="s">
        <v>40</v>
      </c>
      <c r="I67" s="211" t="s">
        <v>41</v>
      </c>
      <c r="J67" s="211" t="s">
        <v>158</v>
      </c>
      <c r="K67" s="211" t="s">
        <v>61</v>
      </c>
      <c r="L67" s="212">
        <v>44336</v>
      </c>
      <c r="M67" s="212">
        <v>44336</v>
      </c>
      <c r="N67" s="235"/>
      <c r="O67" s="236"/>
      <c r="P67" s="235"/>
      <c r="Q67" s="232"/>
      <c r="R67" s="229"/>
      <c r="S67" s="232">
        <v>1</v>
      </c>
      <c r="T67" s="229">
        <v>17.52</v>
      </c>
      <c r="U67" s="234">
        <f t="shared" si="1"/>
        <v>1</v>
      </c>
      <c r="V67" s="234">
        <f t="shared" si="2"/>
        <v>17.52</v>
      </c>
      <c r="W67" s="234">
        <f t="shared" si="3"/>
        <v>17.52</v>
      </c>
      <c r="X67" s="214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</row>
    <row r="68" spans="1:44" ht="12.75" customHeight="1" x14ac:dyDescent="0.2">
      <c r="A68" s="210">
        <v>550100</v>
      </c>
      <c r="B68" s="210">
        <v>550101</v>
      </c>
      <c r="C68" s="195" t="s">
        <v>78</v>
      </c>
      <c r="D68" s="234" t="e">
        <f t="shared" si="22"/>
        <v>#N/A</v>
      </c>
      <c r="E68" s="234" t="e">
        <f t="shared" si="23"/>
        <v>#N/A</v>
      </c>
      <c r="F68" s="195" t="s">
        <v>176</v>
      </c>
      <c r="G68" s="234" t="s">
        <v>177</v>
      </c>
      <c r="H68" s="211" t="s">
        <v>40</v>
      </c>
      <c r="I68" s="211" t="s">
        <v>41</v>
      </c>
      <c r="J68" s="211" t="s">
        <v>158</v>
      </c>
      <c r="K68" s="211" t="s">
        <v>41</v>
      </c>
      <c r="L68" s="212">
        <v>44325</v>
      </c>
      <c r="M68" s="212">
        <v>44325</v>
      </c>
      <c r="N68" s="235"/>
      <c r="O68" s="236"/>
      <c r="P68" s="235"/>
      <c r="Q68" s="232">
        <v>1</v>
      </c>
      <c r="R68" s="229">
        <v>54.01</v>
      </c>
      <c r="S68" s="232"/>
      <c r="T68" s="229"/>
      <c r="U68" s="234">
        <f t="shared" si="1"/>
        <v>1</v>
      </c>
      <c r="V68" s="234">
        <f t="shared" si="2"/>
        <v>54.01</v>
      </c>
      <c r="W68" s="234">
        <f t="shared" si="3"/>
        <v>54.01</v>
      </c>
      <c r="X68" s="214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</row>
    <row r="69" spans="1:44" ht="12.75" customHeight="1" x14ac:dyDescent="0.2">
      <c r="A69" s="210">
        <v>550100</v>
      </c>
      <c r="B69" s="210">
        <v>550101</v>
      </c>
      <c r="C69" s="195" t="s">
        <v>78</v>
      </c>
      <c r="D69" s="234" t="e">
        <f t="shared" si="22"/>
        <v>#N/A</v>
      </c>
      <c r="E69" s="234" t="e">
        <f t="shared" si="23"/>
        <v>#N/A</v>
      </c>
      <c r="F69" s="195" t="s">
        <v>176</v>
      </c>
      <c r="G69" s="234" t="s">
        <v>177</v>
      </c>
      <c r="H69" s="211" t="s">
        <v>40</v>
      </c>
      <c r="I69" s="211" t="s">
        <v>41</v>
      </c>
      <c r="J69" s="211" t="s">
        <v>158</v>
      </c>
      <c r="K69" s="211" t="s">
        <v>41</v>
      </c>
      <c r="L69" s="212">
        <v>44324</v>
      </c>
      <c r="M69" s="212">
        <v>44324</v>
      </c>
      <c r="N69" s="235"/>
      <c r="O69" s="236"/>
      <c r="P69" s="235"/>
      <c r="Q69" s="232">
        <v>1</v>
      </c>
      <c r="R69" s="229">
        <v>54.01</v>
      </c>
      <c r="S69" s="232"/>
      <c r="T69" s="229"/>
      <c r="U69" s="234">
        <f t="shared" si="1"/>
        <v>1</v>
      </c>
      <c r="V69" s="234">
        <f t="shared" si="2"/>
        <v>54.01</v>
      </c>
      <c r="W69" s="234">
        <f t="shared" si="3"/>
        <v>54.01</v>
      </c>
      <c r="X69" s="214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</row>
    <row r="70" spans="1:44" ht="12.75" customHeight="1" x14ac:dyDescent="0.2">
      <c r="A70" s="210">
        <v>550100</v>
      </c>
      <c r="B70" s="210">
        <v>550101</v>
      </c>
      <c r="C70" s="195" t="s">
        <v>78</v>
      </c>
      <c r="D70" s="234" t="e">
        <f t="shared" si="22"/>
        <v>#N/A</v>
      </c>
      <c r="E70" s="234" t="e">
        <f t="shared" si="23"/>
        <v>#N/A</v>
      </c>
      <c r="F70" s="195" t="s">
        <v>176</v>
      </c>
      <c r="G70" s="234" t="s">
        <v>177</v>
      </c>
      <c r="H70" s="211" t="s">
        <v>40</v>
      </c>
      <c r="I70" s="211" t="s">
        <v>41</v>
      </c>
      <c r="J70" s="211" t="s">
        <v>158</v>
      </c>
      <c r="K70" s="211" t="s">
        <v>182</v>
      </c>
      <c r="L70" s="212">
        <v>44308</v>
      </c>
      <c r="M70" s="212">
        <v>44309</v>
      </c>
      <c r="N70" s="214"/>
      <c r="O70" s="214"/>
      <c r="P70" s="214"/>
      <c r="Q70" s="232">
        <v>1</v>
      </c>
      <c r="R70" s="229">
        <v>54.01</v>
      </c>
      <c r="S70" s="232">
        <v>1</v>
      </c>
      <c r="T70" s="229">
        <v>17.52</v>
      </c>
      <c r="U70" s="234">
        <f t="shared" si="1"/>
        <v>2</v>
      </c>
      <c r="V70" s="234">
        <f t="shared" si="2"/>
        <v>71.53</v>
      </c>
      <c r="W70" s="234">
        <f t="shared" si="3"/>
        <v>71.53</v>
      </c>
      <c r="X70" s="214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</row>
    <row r="71" spans="1:44" ht="12.75" customHeight="1" x14ac:dyDescent="0.2">
      <c r="A71" s="210">
        <v>550100</v>
      </c>
      <c r="B71" s="210">
        <v>550101</v>
      </c>
      <c r="C71" s="195" t="s">
        <v>78</v>
      </c>
      <c r="D71" s="234" t="e">
        <f t="shared" si="22"/>
        <v>#N/A</v>
      </c>
      <c r="E71" s="234" t="e">
        <f t="shared" si="23"/>
        <v>#N/A</v>
      </c>
      <c r="F71" s="195" t="s">
        <v>176</v>
      </c>
      <c r="G71" s="234" t="s">
        <v>177</v>
      </c>
      <c r="H71" s="211" t="s">
        <v>40</v>
      </c>
      <c r="I71" s="211" t="s">
        <v>41</v>
      </c>
      <c r="J71" s="211" t="s">
        <v>158</v>
      </c>
      <c r="K71" s="211" t="s">
        <v>183</v>
      </c>
      <c r="L71" s="212">
        <v>44310</v>
      </c>
      <c r="M71" s="212">
        <v>44310</v>
      </c>
      <c r="N71" s="213"/>
      <c r="O71" s="213"/>
      <c r="P71" s="213"/>
      <c r="Q71" s="232">
        <v>1</v>
      </c>
      <c r="R71" s="229">
        <v>54.01</v>
      </c>
      <c r="S71" s="232"/>
      <c r="T71" s="229"/>
      <c r="U71" s="234">
        <f t="shared" si="1"/>
        <v>1</v>
      </c>
      <c r="V71" s="234">
        <f t="shared" si="2"/>
        <v>54.01</v>
      </c>
      <c r="W71" s="234">
        <f t="shared" si="3"/>
        <v>54.01</v>
      </c>
      <c r="X71" s="214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</row>
    <row r="72" spans="1:44" ht="12.75" customHeight="1" x14ac:dyDescent="0.2">
      <c r="A72" s="210">
        <v>550100</v>
      </c>
      <c r="B72" s="210">
        <v>550101</v>
      </c>
      <c r="C72" s="195" t="s">
        <v>78</v>
      </c>
      <c r="D72" s="234" t="e">
        <f t="shared" si="22"/>
        <v>#N/A</v>
      </c>
      <c r="E72" s="234" t="e">
        <f t="shared" si="23"/>
        <v>#N/A</v>
      </c>
      <c r="F72" s="195" t="s">
        <v>176</v>
      </c>
      <c r="G72" s="234" t="s">
        <v>177</v>
      </c>
      <c r="H72" s="211" t="s">
        <v>40</v>
      </c>
      <c r="I72" s="211" t="s">
        <v>41</v>
      </c>
      <c r="J72" s="211" t="s">
        <v>158</v>
      </c>
      <c r="K72" s="211" t="s">
        <v>181</v>
      </c>
      <c r="L72" s="212">
        <v>44303</v>
      </c>
      <c r="M72" s="212">
        <v>44303</v>
      </c>
      <c r="N72" s="213"/>
      <c r="O72" s="213"/>
      <c r="P72" s="213"/>
      <c r="Q72" s="232">
        <v>1</v>
      </c>
      <c r="R72" s="229">
        <v>54.01</v>
      </c>
      <c r="S72" s="232"/>
      <c r="T72" s="229"/>
      <c r="U72" s="234">
        <f t="shared" si="1"/>
        <v>1</v>
      </c>
      <c r="V72" s="234">
        <f t="shared" si="2"/>
        <v>54.01</v>
      </c>
      <c r="W72" s="234">
        <f t="shared" si="3"/>
        <v>54.01</v>
      </c>
      <c r="X72" s="214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</row>
    <row r="73" spans="1:44" ht="12.75" customHeight="1" x14ac:dyDescent="0.2">
      <c r="A73" s="210">
        <v>550100</v>
      </c>
      <c r="B73" s="210">
        <v>550101</v>
      </c>
      <c r="C73" s="195" t="s">
        <v>78</v>
      </c>
      <c r="D73" s="234" t="e">
        <f t="shared" si="22"/>
        <v>#N/A</v>
      </c>
      <c r="E73" s="234" t="e">
        <f t="shared" si="23"/>
        <v>#N/A</v>
      </c>
      <c r="F73" s="195" t="s">
        <v>176</v>
      </c>
      <c r="G73" s="234" t="s">
        <v>177</v>
      </c>
      <c r="H73" s="211" t="s">
        <v>40</v>
      </c>
      <c r="I73" s="211" t="s">
        <v>41</v>
      </c>
      <c r="J73" s="211" t="s">
        <v>158</v>
      </c>
      <c r="K73" s="211" t="s">
        <v>156</v>
      </c>
      <c r="L73" s="212">
        <v>44298</v>
      </c>
      <c r="M73" s="212">
        <v>44299</v>
      </c>
      <c r="N73" s="213"/>
      <c r="O73" s="213"/>
      <c r="P73" s="213"/>
      <c r="Q73" s="232">
        <v>1</v>
      </c>
      <c r="R73" s="229">
        <v>54.01</v>
      </c>
      <c r="S73" s="232">
        <v>1</v>
      </c>
      <c r="T73" s="229">
        <v>17.52</v>
      </c>
      <c r="U73" s="234">
        <f t="shared" si="1"/>
        <v>2</v>
      </c>
      <c r="V73" s="234">
        <f t="shared" si="2"/>
        <v>71.53</v>
      </c>
      <c r="W73" s="234">
        <f t="shared" si="3"/>
        <v>71.53</v>
      </c>
      <c r="X73" s="214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</row>
    <row r="74" spans="1:44" ht="12.75" customHeight="1" x14ac:dyDescent="0.2">
      <c r="A74" s="210">
        <v>550100</v>
      </c>
      <c r="B74" s="210">
        <v>550101</v>
      </c>
      <c r="C74" s="195" t="s">
        <v>78</v>
      </c>
      <c r="D74" s="234" t="e">
        <f t="shared" si="22"/>
        <v>#N/A</v>
      </c>
      <c r="E74" s="234" t="e">
        <f t="shared" si="23"/>
        <v>#N/A</v>
      </c>
      <c r="F74" s="195" t="s">
        <v>176</v>
      </c>
      <c r="G74" s="234" t="s">
        <v>177</v>
      </c>
      <c r="H74" s="211" t="s">
        <v>40</v>
      </c>
      <c r="I74" s="211" t="s">
        <v>41</v>
      </c>
      <c r="J74" s="211" t="s">
        <v>158</v>
      </c>
      <c r="K74" s="211" t="s">
        <v>41</v>
      </c>
      <c r="L74" s="212">
        <v>44304</v>
      </c>
      <c r="M74" s="212">
        <v>44304</v>
      </c>
      <c r="N74" s="213"/>
      <c r="O74" s="213"/>
      <c r="P74" s="213"/>
      <c r="Q74" s="232">
        <v>1</v>
      </c>
      <c r="R74" s="229">
        <v>54.01</v>
      </c>
      <c r="S74" s="232"/>
      <c r="T74" s="229"/>
      <c r="U74" s="234">
        <f t="shared" si="1"/>
        <v>1</v>
      </c>
      <c r="V74" s="234">
        <f t="shared" si="2"/>
        <v>54.01</v>
      </c>
      <c r="W74" s="234">
        <f t="shared" si="3"/>
        <v>54.01</v>
      </c>
      <c r="X74" s="214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</row>
    <row r="75" spans="1:44" ht="12.75" customHeight="1" x14ac:dyDescent="0.2">
      <c r="A75" s="210">
        <v>550100</v>
      </c>
      <c r="B75" s="210">
        <v>550101</v>
      </c>
      <c r="C75" s="195" t="s">
        <v>82</v>
      </c>
      <c r="D75" s="234" t="e">
        <f t="shared" si="22"/>
        <v>#N/A</v>
      </c>
      <c r="E75" s="234" t="e">
        <f t="shared" si="23"/>
        <v>#N/A</v>
      </c>
      <c r="F75" s="195" t="s">
        <v>176</v>
      </c>
      <c r="G75" s="234" t="s">
        <v>177</v>
      </c>
      <c r="H75" s="211" t="s">
        <v>40</v>
      </c>
      <c r="I75" s="211" t="s">
        <v>41</v>
      </c>
      <c r="J75" s="211" t="s">
        <v>158</v>
      </c>
      <c r="K75" s="211" t="s">
        <v>41</v>
      </c>
      <c r="L75" s="212">
        <v>44290</v>
      </c>
      <c r="M75" s="212">
        <v>44290</v>
      </c>
      <c r="N75" s="215"/>
      <c r="O75" s="215"/>
      <c r="P75" s="215"/>
      <c r="Q75" s="245">
        <v>1</v>
      </c>
      <c r="R75" s="229">
        <v>54.01</v>
      </c>
      <c r="S75" s="245"/>
      <c r="T75" s="229"/>
      <c r="U75" s="234">
        <f t="shared" si="1"/>
        <v>1</v>
      </c>
      <c r="V75" s="234">
        <f t="shared" si="2"/>
        <v>54.01</v>
      </c>
      <c r="W75" s="234">
        <f t="shared" si="3"/>
        <v>54.01</v>
      </c>
      <c r="X75" s="214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</row>
    <row r="76" spans="1:44" ht="12.75" customHeight="1" x14ac:dyDescent="0.2">
      <c r="A76" s="210">
        <v>550100</v>
      </c>
      <c r="B76" s="210">
        <v>550101</v>
      </c>
      <c r="C76" s="195" t="s">
        <v>82</v>
      </c>
      <c r="D76" s="234" t="e">
        <f t="shared" si="22"/>
        <v>#N/A</v>
      </c>
      <c r="E76" s="234" t="e">
        <f t="shared" si="23"/>
        <v>#N/A</v>
      </c>
      <c r="F76" s="195" t="s">
        <v>176</v>
      </c>
      <c r="G76" s="234" t="s">
        <v>177</v>
      </c>
      <c r="H76" s="211" t="s">
        <v>40</v>
      </c>
      <c r="I76" s="211" t="s">
        <v>41</v>
      </c>
      <c r="J76" s="211" t="s">
        <v>158</v>
      </c>
      <c r="K76" s="211" t="s">
        <v>41</v>
      </c>
      <c r="L76" s="212">
        <v>44331</v>
      </c>
      <c r="M76" s="212">
        <v>44331</v>
      </c>
      <c r="N76" s="214"/>
      <c r="O76" s="214"/>
      <c r="P76" s="214"/>
      <c r="Q76" s="232">
        <v>1</v>
      </c>
      <c r="R76" s="229">
        <v>54.01</v>
      </c>
      <c r="S76" s="232"/>
      <c r="T76" s="229"/>
      <c r="U76" s="234">
        <f t="shared" si="1"/>
        <v>1</v>
      </c>
      <c r="V76" s="234">
        <f t="shared" si="2"/>
        <v>54.01</v>
      </c>
      <c r="W76" s="234">
        <f t="shared" si="3"/>
        <v>54.01</v>
      </c>
      <c r="X76" s="214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</row>
    <row r="77" spans="1:44" ht="12.75" customHeight="1" x14ac:dyDescent="0.2">
      <c r="A77" s="210">
        <v>550100</v>
      </c>
      <c r="B77" s="210">
        <v>550101</v>
      </c>
      <c r="C77" s="195" t="s">
        <v>82</v>
      </c>
      <c r="D77" s="234" t="e">
        <f t="shared" si="22"/>
        <v>#N/A</v>
      </c>
      <c r="E77" s="234" t="e">
        <f t="shared" si="23"/>
        <v>#N/A</v>
      </c>
      <c r="F77" s="195" t="s">
        <v>176</v>
      </c>
      <c r="G77" s="234" t="s">
        <v>177</v>
      </c>
      <c r="H77" s="211" t="s">
        <v>40</v>
      </c>
      <c r="I77" s="211" t="s">
        <v>41</v>
      </c>
      <c r="J77" s="211" t="s">
        <v>158</v>
      </c>
      <c r="K77" s="211" t="s">
        <v>41</v>
      </c>
      <c r="L77" s="212">
        <v>44324</v>
      </c>
      <c r="M77" s="212">
        <v>44324</v>
      </c>
      <c r="N77" s="214"/>
      <c r="O77" s="214"/>
      <c r="P77" s="214"/>
      <c r="Q77" s="232">
        <v>1</v>
      </c>
      <c r="R77" s="229">
        <v>54.01</v>
      </c>
      <c r="S77" s="232"/>
      <c r="T77" s="229"/>
      <c r="U77" s="234">
        <f t="shared" si="1"/>
        <v>1</v>
      </c>
      <c r="V77" s="234">
        <f t="shared" si="2"/>
        <v>54.01</v>
      </c>
      <c r="W77" s="234">
        <f t="shared" si="3"/>
        <v>54.01</v>
      </c>
      <c r="X77" s="214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</row>
    <row r="78" spans="1:44" ht="12.75" customHeight="1" x14ac:dyDescent="0.2">
      <c r="A78" s="210">
        <v>550100</v>
      </c>
      <c r="B78" s="210">
        <v>550101</v>
      </c>
      <c r="C78" s="195" t="s">
        <v>82</v>
      </c>
      <c r="D78" s="234" t="e">
        <f t="shared" si="22"/>
        <v>#N/A</v>
      </c>
      <c r="E78" s="234" t="e">
        <f t="shared" si="23"/>
        <v>#N/A</v>
      </c>
      <c r="F78" s="195" t="s">
        <v>176</v>
      </c>
      <c r="G78" s="234" t="s">
        <v>177</v>
      </c>
      <c r="H78" s="211" t="s">
        <v>40</v>
      </c>
      <c r="I78" s="211" t="s">
        <v>41</v>
      </c>
      <c r="J78" s="211" t="s">
        <v>158</v>
      </c>
      <c r="K78" s="211" t="s">
        <v>41</v>
      </c>
      <c r="L78" s="212">
        <v>44325</v>
      </c>
      <c r="M78" s="212">
        <v>44325</v>
      </c>
      <c r="N78" s="214"/>
      <c r="O78" s="214"/>
      <c r="P78" s="214"/>
      <c r="Q78" s="232">
        <v>1</v>
      </c>
      <c r="R78" s="229">
        <v>54.01</v>
      </c>
      <c r="S78" s="232"/>
      <c r="T78" s="229"/>
      <c r="U78" s="234">
        <f t="shared" si="1"/>
        <v>1</v>
      </c>
      <c r="V78" s="234">
        <f t="shared" si="2"/>
        <v>54.01</v>
      </c>
      <c r="W78" s="234">
        <f t="shared" si="3"/>
        <v>54.01</v>
      </c>
      <c r="X78" s="21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</row>
    <row r="79" spans="1:44" ht="12.75" customHeight="1" x14ac:dyDescent="0.2">
      <c r="A79" s="210">
        <v>550100</v>
      </c>
      <c r="B79" s="210">
        <v>550101</v>
      </c>
      <c r="C79" s="195" t="s">
        <v>82</v>
      </c>
      <c r="D79" s="234" t="e">
        <f t="shared" si="22"/>
        <v>#N/A</v>
      </c>
      <c r="E79" s="234" t="e">
        <f t="shared" si="23"/>
        <v>#N/A</v>
      </c>
      <c r="F79" s="195" t="s">
        <v>176</v>
      </c>
      <c r="G79" s="234" t="s">
        <v>177</v>
      </c>
      <c r="H79" s="211" t="s">
        <v>40</v>
      </c>
      <c r="I79" s="211" t="s">
        <v>41</v>
      </c>
      <c r="J79" s="211" t="s">
        <v>158</v>
      </c>
      <c r="K79" s="211" t="s">
        <v>41</v>
      </c>
      <c r="L79" s="212">
        <v>44311</v>
      </c>
      <c r="M79" s="212">
        <v>44311</v>
      </c>
      <c r="N79" s="214"/>
      <c r="O79" s="214"/>
      <c r="P79" s="214"/>
      <c r="Q79" s="232">
        <v>1</v>
      </c>
      <c r="R79" s="229">
        <v>54.01</v>
      </c>
      <c r="S79" s="232"/>
      <c r="T79" s="229"/>
      <c r="U79" s="234">
        <f t="shared" si="1"/>
        <v>1</v>
      </c>
      <c r="V79" s="234">
        <f t="shared" si="2"/>
        <v>54.01</v>
      </c>
      <c r="W79" s="234">
        <f t="shared" si="3"/>
        <v>54.01</v>
      </c>
      <c r="X79" s="214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</row>
    <row r="80" spans="1:44" ht="12.75" customHeight="1" x14ac:dyDescent="0.2">
      <c r="A80" s="210">
        <v>550100</v>
      </c>
      <c r="B80" s="218">
        <v>550101</v>
      </c>
      <c r="C80" s="195" t="s">
        <v>82</v>
      </c>
      <c r="D80" s="234" t="e">
        <f t="shared" si="22"/>
        <v>#N/A</v>
      </c>
      <c r="E80" s="234" t="e">
        <f t="shared" si="23"/>
        <v>#N/A</v>
      </c>
      <c r="F80" s="195" t="s">
        <v>176</v>
      </c>
      <c r="G80" s="234" t="s">
        <v>177</v>
      </c>
      <c r="H80" s="211" t="s">
        <v>40</v>
      </c>
      <c r="I80" s="211" t="s">
        <v>41</v>
      </c>
      <c r="J80" s="211" t="s">
        <v>158</v>
      </c>
      <c r="K80" s="211" t="s">
        <v>41</v>
      </c>
      <c r="L80" s="212">
        <v>44304</v>
      </c>
      <c r="M80" s="212">
        <v>44304</v>
      </c>
      <c r="N80" s="214"/>
      <c r="O80" s="214"/>
      <c r="P80" s="214"/>
      <c r="Q80" s="232">
        <v>1</v>
      </c>
      <c r="R80" s="229">
        <v>54.01</v>
      </c>
      <c r="S80" s="232"/>
      <c r="T80" s="229"/>
      <c r="U80" s="234">
        <f t="shared" si="1"/>
        <v>1</v>
      </c>
      <c r="V80" s="234">
        <f t="shared" si="2"/>
        <v>54.01</v>
      </c>
      <c r="W80" s="234">
        <f t="shared" si="3"/>
        <v>54.01</v>
      </c>
      <c r="X80" s="214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</row>
    <row r="81" spans="1:44" ht="12.75" customHeight="1" x14ac:dyDescent="0.2">
      <c r="A81" s="210">
        <v>550100</v>
      </c>
      <c r="B81" s="218">
        <v>550101</v>
      </c>
      <c r="C81" s="195" t="s">
        <v>82</v>
      </c>
      <c r="D81" s="234" t="e">
        <f t="shared" si="22"/>
        <v>#N/A</v>
      </c>
      <c r="E81" s="234" t="e">
        <f t="shared" si="23"/>
        <v>#N/A</v>
      </c>
      <c r="F81" s="195" t="s">
        <v>176</v>
      </c>
      <c r="G81" s="234" t="s">
        <v>177</v>
      </c>
      <c r="H81" s="211" t="s">
        <v>40</v>
      </c>
      <c r="I81" s="211" t="s">
        <v>41</v>
      </c>
      <c r="J81" s="211" t="s">
        <v>158</v>
      </c>
      <c r="K81" s="192" t="s">
        <v>183</v>
      </c>
      <c r="L81" s="212">
        <v>44310</v>
      </c>
      <c r="M81" s="212">
        <v>44310</v>
      </c>
      <c r="N81" s="214"/>
      <c r="O81" s="214"/>
      <c r="P81" s="214"/>
      <c r="Q81" s="232">
        <v>1</v>
      </c>
      <c r="R81" s="229">
        <v>54.01</v>
      </c>
      <c r="S81" s="232"/>
      <c r="T81" s="229"/>
      <c r="U81" s="234">
        <f t="shared" si="1"/>
        <v>1</v>
      </c>
      <c r="V81" s="234">
        <f t="shared" si="2"/>
        <v>54.01</v>
      </c>
      <c r="W81" s="234">
        <f t="shared" si="3"/>
        <v>54.01</v>
      </c>
      <c r="X81" s="214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</row>
    <row r="82" spans="1:44" ht="12.75" customHeight="1" x14ac:dyDescent="0.2">
      <c r="A82" s="210">
        <v>550100</v>
      </c>
      <c r="B82" s="218">
        <v>550101</v>
      </c>
      <c r="C82" s="195" t="s">
        <v>82</v>
      </c>
      <c r="D82" s="234" t="e">
        <f t="shared" si="22"/>
        <v>#N/A</v>
      </c>
      <c r="E82" s="234" t="e">
        <f t="shared" si="23"/>
        <v>#N/A</v>
      </c>
      <c r="F82" s="195" t="s">
        <v>176</v>
      </c>
      <c r="G82" s="234" t="s">
        <v>177</v>
      </c>
      <c r="H82" s="211" t="s">
        <v>40</v>
      </c>
      <c r="I82" s="211" t="s">
        <v>41</v>
      </c>
      <c r="J82" s="211" t="s">
        <v>158</v>
      </c>
      <c r="K82" s="192" t="s">
        <v>182</v>
      </c>
      <c r="L82" s="212">
        <v>44308</v>
      </c>
      <c r="M82" s="212">
        <v>44309</v>
      </c>
      <c r="N82" s="214"/>
      <c r="O82" s="214"/>
      <c r="P82" s="214"/>
      <c r="Q82" s="232">
        <v>1</v>
      </c>
      <c r="R82" s="229">
        <v>54.01</v>
      </c>
      <c r="S82" s="232">
        <v>1</v>
      </c>
      <c r="T82" s="229">
        <v>17.52</v>
      </c>
      <c r="U82" s="234">
        <f t="shared" si="1"/>
        <v>2</v>
      </c>
      <c r="V82" s="234">
        <f t="shared" si="2"/>
        <v>71.53</v>
      </c>
      <c r="W82" s="234">
        <f t="shared" si="3"/>
        <v>71.53</v>
      </c>
      <c r="X82" s="214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</row>
    <row r="83" spans="1:44" ht="12.75" customHeight="1" x14ac:dyDescent="0.2">
      <c r="A83" s="210">
        <v>550100</v>
      </c>
      <c r="B83" s="218">
        <v>550101</v>
      </c>
      <c r="C83" s="195" t="s">
        <v>82</v>
      </c>
      <c r="D83" s="234" t="e">
        <f t="shared" si="22"/>
        <v>#N/A</v>
      </c>
      <c r="E83" s="234" t="e">
        <f t="shared" si="23"/>
        <v>#N/A</v>
      </c>
      <c r="F83" s="195" t="s">
        <v>176</v>
      </c>
      <c r="G83" s="234" t="s">
        <v>177</v>
      </c>
      <c r="H83" s="211" t="s">
        <v>40</v>
      </c>
      <c r="I83" s="211" t="s">
        <v>41</v>
      </c>
      <c r="J83" s="211" t="s">
        <v>158</v>
      </c>
      <c r="K83" s="220" t="s">
        <v>181</v>
      </c>
      <c r="L83" s="221">
        <v>44303</v>
      </c>
      <c r="M83" s="221">
        <v>44303</v>
      </c>
      <c r="N83" s="219"/>
      <c r="O83" s="219"/>
      <c r="P83" s="219"/>
      <c r="Q83" s="234">
        <v>1</v>
      </c>
      <c r="R83" s="229">
        <v>54.01</v>
      </c>
      <c r="S83" s="234"/>
      <c r="T83" s="229"/>
      <c r="U83" s="234">
        <f t="shared" si="1"/>
        <v>1</v>
      </c>
      <c r="V83" s="234">
        <f t="shared" si="2"/>
        <v>54.01</v>
      </c>
      <c r="W83" s="234">
        <f t="shared" si="3"/>
        <v>54.01</v>
      </c>
      <c r="X83" s="219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</row>
    <row r="84" spans="1:44" ht="12.75" customHeight="1" x14ac:dyDescent="0.2">
      <c r="A84" s="210">
        <v>550100</v>
      </c>
      <c r="B84" s="218">
        <v>550101</v>
      </c>
      <c r="C84" s="195" t="s">
        <v>82</v>
      </c>
      <c r="D84" s="234" t="e">
        <f t="shared" si="22"/>
        <v>#N/A</v>
      </c>
      <c r="E84" s="234" t="e">
        <f t="shared" si="23"/>
        <v>#N/A</v>
      </c>
      <c r="F84" s="195" t="s">
        <v>176</v>
      </c>
      <c r="G84" s="234" t="s">
        <v>177</v>
      </c>
      <c r="H84" s="211" t="s">
        <v>40</v>
      </c>
      <c r="I84" s="211" t="s">
        <v>41</v>
      </c>
      <c r="J84" s="211" t="s">
        <v>158</v>
      </c>
      <c r="K84" s="220" t="s">
        <v>156</v>
      </c>
      <c r="L84" s="221">
        <v>44298</v>
      </c>
      <c r="M84" s="221">
        <v>44299</v>
      </c>
      <c r="N84" s="219"/>
      <c r="O84" s="219"/>
      <c r="P84" s="219"/>
      <c r="Q84" s="234">
        <v>1</v>
      </c>
      <c r="R84" s="229">
        <v>54.01</v>
      </c>
      <c r="S84" s="234">
        <v>1</v>
      </c>
      <c r="T84" s="229">
        <v>17.52</v>
      </c>
      <c r="U84" s="234">
        <f t="shared" si="1"/>
        <v>2</v>
      </c>
      <c r="V84" s="234">
        <f t="shared" si="2"/>
        <v>71.53</v>
      </c>
      <c r="W84" s="234">
        <f t="shared" si="3"/>
        <v>71.53</v>
      </c>
      <c r="X84" s="219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</row>
    <row r="85" spans="1:44" ht="12.75" customHeight="1" x14ac:dyDescent="0.2">
      <c r="A85" s="237">
        <v>550100</v>
      </c>
      <c r="B85" s="246">
        <v>550101</v>
      </c>
      <c r="C85" s="187" t="s">
        <v>93</v>
      </c>
      <c r="D85" s="238" t="e">
        <f t="shared" si="22"/>
        <v>#N/A</v>
      </c>
      <c r="E85" s="238" t="e">
        <f t="shared" si="23"/>
        <v>#N/A</v>
      </c>
      <c r="F85" s="187" t="s">
        <v>176</v>
      </c>
      <c r="G85" s="238" t="s">
        <v>177</v>
      </c>
      <c r="H85" s="239" t="s">
        <v>40</v>
      </c>
      <c r="I85" s="239" t="s">
        <v>41</v>
      </c>
      <c r="J85" s="239" t="s">
        <v>158</v>
      </c>
      <c r="K85" s="247" t="s">
        <v>41</v>
      </c>
      <c r="L85" s="248">
        <v>44325</v>
      </c>
      <c r="M85" s="248">
        <v>44325</v>
      </c>
      <c r="N85" s="249"/>
      <c r="O85" s="249"/>
      <c r="P85" s="249"/>
      <c r="Q85" s="238">
        <v>1</v>
      </c>
      <c r="R85" s="242">
        <v>54.01</v>
      </c>
      <c r="S85" s="238"/>
      <c r="T85" s="242"/>
      <c r="U85" s="238">
        <f t="shared" si="1"/>
        <v>1</v>
      </c>
      <c r="V85" s="238">
        <f t="shared" si="2"/>
        <v>54.01</v>
      </c>
      <c r="W85" s="238">
        <f t="shared" si="3"/>
        <v>54.01</v>
      </c>
      <c r="X85" s="249"/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</row>
    <row r="86" spans="1:44" ht="12.75" customHeight="1" x14ac:dyDescent="0.2">
      <c r="A86" s="237">
        <v>550100</v>
      </c>
      <c r="B86" s="246">
        <v>550101</v>
      </c>
      <c r="C86" s="187" t="s">
        <v>93</v>
      </c>
      <c r="D86" s="238" t="e">
        <f t="shared" si="22"/>
        <v>#N/A</v>
      </c>
      <c r="E86" s="238" t="e">
        <f t="shared" si="23"/>
        <v>#N/A</v>
      </c>
      <c r="F86" s="187" t="s">
        <v>176</v>
      </c>
      <c r="G86" s="238" t="s">
        <v>177</v>
      </c>
      <c r="H86" s="239" t="s">
        <v>40</v>
      </c>
      <c r="I86" s="239" t="s">
        <v>41</v>
      </c>
      <c r="J86" s="239" t="s">
        <v>158</v>
      </c>
      <c r="K86" s="247" t="s">
        <v>41</v>
      </c>
      <c r="L86" s="248">
        <v>44324</v>
      </c>
      <c r="M86" s="248">
        <v>44324</v>
      </c>
      <c r="N86" s="249"/>
      <c r="O86" s="249"/>
      <c r="P86" s="249"/>
      <c r="Q86" s="238">
        <v>1</v>
      </c>
      <c r="R86" s="242">
        <v>54.01</v>
      </c>
      <c r="S86" s="238"/>
      <c r="T86" s="242"/>
      <c r="U86" s="238">
        <f t="shared" si="1"/>
        <v>1</v>
      </c>
      <c r="V86" s="238">
        <f t="shared" si="2"/>
        <v>54.01</v>
      </c>
      <c r="W86" s="238">
        <f t="shared" si="3"/>
        <v>54.01</v>
      </c>
      <c r="X86" s="249"/>
      <c r="Y86" s="244"/>
      <c r="Z86" s="244"/>
      <c r="AA86" s="244"/>
      <c r="AB86" s="244"/>
      <c r="AC86" s="244"/>
      <c r="AD86" s="244"/>
      <c r="AE86" s="244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</row>
    <row r="87" spans="1:44" ht="12.75" customHeight="1" x14ac:dyDescent="0.2">
      <c r="A87" s="237">
        <v>550100</v>
      </c>
      <c r="B87" s="246">
        <v>550101</v>
      </c>
      <c r="C87" s="187" t="s">
        <v>93</v>
      </c>
      <c r="D87" s="238" t="e">
        <f t="shared" si="22"/>
        <v>#N/A</v>
      </c>
      <c r="E87" s="238" t="e">
        <f t="shared" si="23"/>
        <v>#N/A</v>
      </c>
      <c r="F87" s="187" t="s">
        <v>176</v>
      </c>
      <c r="G87" s="238" t="s">
        <v>177</v>
      </c>
      <c r="H87" s="239" t="s">
        <v>40</v>
      </c>
      <c r="I87" s="239" t="s">
        <v>41</v>
      </c>
      <c r="J87" s="239" t="s">
        <v>158</v>
      </c>
      <c r="K87" s="247" t="s">
        <v>41</v>
      </c>
      <c r="L87" s="248">
        <v>44311</v>
      </c>
      <c r="M87" s="248">
        <v>44311</v>
      </c>
      <c r="N87" s="249"/>
      <c r="O87" s="249"/>
      <c r="P87" s="249"/>
      <c r="Q87" s="238">
        <v>1</v>
      </c>
      <c r="R87" s="242">
        <v>54.01</v>
      </c>
      <c r="S87" s="238"/>
      <c r="T87" s="242"/>
      <c r="U87" s="238">
        <f t="shared" si="1"/>
        <v>1</v>
      </c>
      <c r="V87" s="238">
        <f t="shared" si="2"/>
        <v>54.01</v>
      </c>
      <c r="W87" s="238">
        <f t="shared" si="3"/>
        <v>54.01</v>
      </c>
      <c r="X87" s="249"/>
      <c r="Y87" s="244"/>
      <c r="Z87" s="244"/>
      <c r="AA87" s="244"/>
      <c r="AB87" s="244"/>
      <c r="AC87" s="244"/>
      <c r="AD87" s="244"/>
      <c r="AE87" s="244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</row>
    <row r="88" spans="1:44" ht="12.75" customHeight="1" x14ac:dyDescent="0.2">
      <c r="A88" s="237">
        <v>550100</v>
      </c>
      <c r="B88" s="246">
        <v>550101</v>
      </c>
      <c r="C88" s="187" t="s">
        <v>93</v>
      </c>
      <c r="D88" s="238" t="e">
        <f t="shared" si="22"/>
        <v>#N/A</v>
      </c>
      <c r="E88" s="238" t="e">
        <f t="shared" si="23"/>
        <v>#N/A</v>
      </c>
      <c r="F88" s="187" t="s">
        <v>176</v>
      </c>
      <c r="G88" s="238" t="s">
        <v>177</v>
      </c>
      <c r="H88" s="239" t="s">
        <v>40</v>
      </c>
      <c r="I88" s="239" t="s">
        <v>41</v>
      </c>
      <c r="J88" s="239" t="s">
        <v>158</v>
      </c>
      <c r="K88" s="247" t="s">
        <v>41</v>
      </c>
      <c r="L88" s="248">
        <v>43945</v>
      </c>
      <c r="M88" s="248">
        <v>44310</v>
      </c>
      <c r="N88" s="249"/>
      <c r="O88" s="249"/>
      <c r="P88" s="249"/>
      <c r="Q88" s="238">
        <v>1</v>
      </c>
      <c r="R88" s="242">
        <v>54.01</v>
      </c>
      <c r="S88" s="238"/>
      <c r="T88" s="242"/>
      <c r="U88" s="238">
        <f t="shared" si="1"/>
        <v>1</v>
      </c>
      <c r="V88" s="238">
        <f t="shared" si="2"/>
        <v>54.01</v>
      </c>
      <c r="W88" s="238">
        <f t="shared" si="3"/>
        <v>54.01</v>
      </c>
      <c r="X88" s="249"/>
      <c r="Y88" s="244"/>
      <c r="Z88" s="244"/>
      <c r="AA88" s="244"/>
      <c r="AB88" s="244"/>
      <c r="AC88" s="244"/>
      <c r="AD88" s="244"/>
      <c r="AE88" s="244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</row>
    <row r="89" spans="1:44" ht="12.75" customHeight="1" x14ac:dyDescent="0.2">
      <c r="A89" s="237">
        <v>550100</v>
      </c>
      <c r="B89" s="246">
        <v>550101</v>
      </c>
      <c r="C89" s="187" t="s">
        <v>93</v>
      </c>
      <c r="D89" s="238" t="e">
        <f t="shared" si="22"/>
        <v>#N/A</v>
      </c>
      <c r="E89" s="238" t="e">
        <f t="shared" si="23"/>
        <v>#N/A</v>
      </c>
      <c r="F89" s="187" t="s">
        <v>176</v>
      </c>
      <c r="G89" s="238" t="s">
        <v>177</v>
      </c>
      <c r="H89" s="239" t="s">
        <v>40</v>
      </c>
      <c r="I89" s="239" t="s">
        <v>41</v>
      </c>
      <c r="J89" s="239" t="s">
        <v>158</v>
      </c>
      <c r="K89" s="247" t="s">
        <v>156</v>
      </c>
      <c r="L89" s="248">
        <v>44298</v>
      </c>
      <c r="M89" s="248">
        <v>44299</v>
      </c>
      <c r="N89" s="249"/>
      <c r="O89" s="249"/>
      <c r="P89" s="249"/>
      <c r="Q89" s="238">
        <v>1</v>
      </c>
      <c r="R89" s="242">
        <v>54.01</v>
      </c>
      <c r="S89" s="238">
        <v>1</v>
      </c>
      <c r="T89" s="242">
        <v>17.52</v>
      </c>
      <c r="U89" s="238">
        <f t="shared" si="1"/>
        <v>2</v>
      </c>
      <c r="V89" s="238">
        <f t="shared" si="2"/>
        <v>71.53</v>
      </c>
      <c r="W89" s="238">
        <f t="shared" si="3"/>
        <v>71.53</v>
      </c>
      <c r="X89" s="249"/>
      <c r="Y89" s="244"/>
      <c r="Z89" s="244"/>
      <c r="AA89" s="244"/>
      <c r="AB89" s="244"/>
      <c r="AC89" s="244"/>
      <c r="AD89" s="244"/>
      <c r="AE89" s="244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</row>
    <row r="90" spans="1:44" ht="12.75" customHeight="1" x14ac:dyDescent="0.2">
      <c r="A90" s="237">
        <v>550100</v>
      </c>
      <c r="B90" s="246">
        <v>550101</v>
      </c>
      <c r="C90" s="187" t="s">
        <v>93</v>
      </c>
      <c r="D90" s="238" t="e">
        <f t="shared" si="22"/>
        <v>#N/A</v>
      </c>
      <c r="E90" s="238" t="e">
        <f t="shared" si="23"/>
        <v>#N/A</v>
      </c>
      <c r="F90" s="187" t="s">
        <v>176</v>
      </c>
      <c r="G90" s="238" t="s">
        <v>177</v>
      </c>
      <c r="H90" s="239" t="s">
        <v>40</v>
      </c>
      <c r="I90" s="239" t="s">
        <v>41</v>
      </c>
      <c r="J90" s="239" t="s">
        <v>158</v>
      </c>
      <c r="K90" s="247" t="s">
        <v>183</v>
      </c>
      <c r="L90" s="248">
        <v>44310</v>
      </c>
      <c r="M90" s="248">
        <v>44310</v>
      </c>
      <c r="N90" s="249"/>
      <c r="O90" s="249"/>
      <c r="P90" s="249"/>
      <c r="Q90" s="238">
        <v>1</v>
      </c>
      <c r="R90" s="242">
        <v>54.01</v>
      </c>
      <c r="S90" s="238"/>
      <c r="T90" s="242"/>
      <c r="U90" s="238">
        <f t="shared" si="1"/>
        <v>1</v>
      </c>
      <c r="V90" s="238">
        <f t="shared" si="2"/>
        <v>54.01</v>
      </c>
      <c r="W90" s="238">
        <f t="shared" si="3"/>
        <v>54.01</v>
      </c>
      <c r="X90" s="249"/>
      <c r="Y90" s="244"/>
      <c r="Z90" s="244"/>
      <c r="AA90" s="244"/>
      <c r="AB90" s="244"/>
      <c r="AC90" s="244"/>
      <c r="AD90" s="244"/>
      <c r="AE90" s="244"/>
      <c r="AF90" s="244"/>
      <c r="AG90" s="244"/>
      <c r="AH90" s="244"/>
      <c r="AI90" s="244"/>
      <c r="AJ90" s="244"/>
      <c r="AK90" s="244"/>
      <c r="AL90" s="244"/>
      <c r="AM90" s="244"/>
      <c r="AN90" s="244"/>
      <c r="AO90" s="244"/>
      <c r="AP90" s="244"/>
      <c r="AQ90" s="244"/>
      <c r="AR90" s="244"/>
    </row>
    <row r="91" spans="1:44" ht="12.75" customHeight="1" x14ac:dyDescent="0.2">
      <c r="A91" s="237">
        <v>550100</v>
      </c>
      <c r="B91" s="246">
        <v>550101</v>
      </c>
      <c r="C91" s="187" t="s">
        <v>93</v>
      </c>
      <c r="D91" s="238" t="e">
        <f t="shared" si="22"/>
        <v>#N/A</v>
      </c>
      <c r="E91" s="238" t="e">
        <f t="shared" si="23"/>
        <v>#N/A</v>
      </c>
      <c r="F91" s="187" t="s">
        <v>176</v>
      </c>
      <c r="G91" s="238" t="s">
        <v>177</v>
      </c>
      <c r="H91" s="239" t="s">
        <v>40</v>
      </c>
      <c r="I91" s="239" t="s">
        <v>41</v>
      </c>
      <c r="J91" s="239" t="s">
        <v>158</v>
      </c>
      <c r="K91" s="247" t="s">
        <v>182</v>
      </c>
      <c r="L91" s="248">
        <v>44308</v>
      </c>
      <c r="M91" s="248">
        <v>44309</v>
      </c>
      <c r="N91" s="249"/>
      <c r="O91" s="249"/>
      <c r="P91" s="249"/>
      <c r="Q91" s="238">
        <v>1</v>
      </c>
      <c r="R91" s="242">
        <v>54.01</v>
      </c>
      <c r="S91" s="238">
        <v>1</v>
      </c>
      <c r="T91" s="242">
        <v>17.52</v>
      </c>
      <c r="U91" s="238">
        <f t="shared" si="1"/>
        <v>2</v>
      </c>
      <c r="V91" s="238">
        <f t="shared" si="2"/>
        <v>71.53</v>
      </c>
      <c r="W91" s="238">
        <f t="shared" si="3"/>
        <v>71.53</v>
      </c>
      <c r="X91" s="249"/>
      <c r="Y91" s="244"/>
      <c r="Z91" s="244"/>
      <c r="AA91" s="244"/>
      <c r="AB91" s="244"/>
      <c r="AC91" s="244"/>
      <c r="AD91" s="244"/>
      <c r="AE91" s="244"/>
      <c r="AF91" s="244"/>
      <c r="AG91" s="244"/>
      <c r="AH91" s="244"/>
      <c r="AI91" s="244"/>
      <c r="AJ91" s="244"/>
      <c r="AK91" s="244"/>
      <c r="AL91" s="244"/>
      <c r="AM91" s="244"/>
      <c r="AN91" s="244"/>
      <c r="AO91" s="244"/>
      <c r="AP91" s="244"/>
      <c r="AQ91" s="244"/>
      <c r="AR91" s="244"/>
    </row>
    <row r="92" spans="1:44" ht="12.75" customHeight="1" x14ac:dyDescent="0.2">
      <c r="A92" s="237">
        <v>550100</v>
      </c>
      <c r="B92" s="246">
        <v>550101</v>
      </c>
      <c r="C92" s="187" t="s">
        <v>93</v>
      </c>
      <c r="D92" s="238" t="e">
        <f t="shared" si="22"/>
        <v>#N/A</v>
      </c>
      <c r="E92" s="238" t="e">
        <f t="shared" si="23"/>
        <v>#N/A</v>
      </c>
      <c r="F92" s="187" t="s">
        <v>176</v>
      </c>
      <c r="G92" s="238" t="s">
        <v>177</v>
      </c>
      <c r="H92" s="239" t="s">
        <v>40</v>
      </c>
      <c r="I92" s="239" t="s">
        <v>41</v>
      </c>
      <c r="J92" s="239" t="s">
        <v>158</v>
      </c>
      <c r="K92" s="247" t="s">
        <v>153</v>
      </c>
      <c r="L92" s="248">
        <v>44296</v>
      </c>
      <c r="M92" s="248">
        <v>44296</v>
      </c>
      <c r="N92" s="249"/>
      <c r="O92" s="249"/>
      <c r="P92" s="249"/>
      <c r="Q92" s="238">
        <v>1</v>
      </c>
      <c r="R92" s="242">
        <v>54.01</v>
      </c>
      <c r="S92" s="238"/>
      <c r="T92" s="242"/>
      <c r="U92" s="238">
        <f t="shared" si="1"/>
        <v>1</v>
      </c>
      <c r="V92" s="238">
        <f t="shared" si="2"/>
        <v>54.01</v>
      </c>
      <c r="W92" s="238">
        <f t="shared" si="3"/>
        <v>54.01</v>
      </c>
      <c r="X92" s="249"/>
      <c r="Y92" s="244"/>
      <c r="Z92" s="244"/>
      <c r="AA92" s="244"/>
      <c r="AB92" s="244"/>
      <c r="AC92" s="244"/>
      <c r="AD92" s="244"/>
      <c r="AE92" s="244"/>
      <c r="AF92" s="244"/>
      <c r="AG92" s="244"/>
      <c r="AH92" s="244"/>
      <c r="AI92" s="244"/>
      <c r="AJ92" s="244"/>
      <c r="AK92" s="244"/>
      <c r="AL92" s="244"/>
      <c r="AM92" s="244"/>
      <c r="AN92" s="244"/>
      <c r="AO92" s="244"/>
      <c r="AP92" s="244"/>
      <c r="AQ92" s="244"/>
      <c r="AR92" s="244"/>
    </row>
    <row r="93" spans="1:44" ht="12.75" customHeight="1" x14ac:dyDescent="0.2">
      <c r="A93" s="237">
        <v>550100</v>
      </c>
      <c r="B93" s="246">
        <v>550101</v>
      </c>
      <c r="C93" s="187" t="s">
        <v>93</v>
      </c>
      <c r="D93" s="238" t="e">
        <f t="shared" si="22"/>
        <v>#N/A</v>
      </c>
      <c r="E93" s="238" t="e">
        <f t="shared" si="23"/>
        <v>#N/A</v>
      </c>
      <c r="F93" s="187" t="s">
        <v>176</v>
      </c>
      <c r="G93" s="238" t="s">
        <v>177</v>
      </c>
      <c r="H93" s="239" t="s">
        <v>40</v>
      </c>
      <c r="I93" s="239" t="s">
        <v>41</v>
      </c>
      <c r="J93" s="239" t="s">
        <v>158</v>
      </c>
      <c r="K93" s="247" t="s">
        <v>155</v>
      </c>
      <c r="L93" s="248">
        <v>44297</v>
      </c>
      <c r="M93" s="248">
        <v>44297</v>
      </c>
      <c r="N93" s="249"/>
      <c r="O93" s="249"/>
      <c r="P93" s="249"/>
      <c r="Q93" s="238">
        <v>1</v>
      </c>
      <c r="R93" s="242">
        <v>54.01</v>
      </c>
      <c r="S93" s="238"/>
      <c r="T93" s="242"/>
      <c r="U93" s="238">
        <f t="shared" si="1"/>
        <v>1</v>
      </c>
      <c r="V93" s="238">
        <f t="shared" si="2"/>
        <v>54.01</v>
      </c>
      <c r="W93" s="238">
        <f t="shared" si="3"/>
        <v>54.01</v>
      </c>
      <c r="X93" s="249"/>
      <c r="Y93" s="244"/>
      <c r="Z93" s="244"/>
      <c r="AA93" s="244"/>
      <c r="AB93" s="244"/>
      <c r="AC93" s="244"/>
      <c r="AD93" s="244"/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</row>
    <row r="94" spans="1:44" ht="12.75" customHeight="1" x14ac:dyDescent="0.2">
      <c r="A94" s="237">
        <v>550100</v>
      </c>
      <c r="B94" s="246">
        <v>550101</v>
      </c>
      <c r="C94" s="187" t="s">
        <v>93</v>
      </c>
      <c r="D94" s="238" t="e">
        <f t="shared" si="22"/>
        <v>#N/A</v>
      </c>
      <c r="E94" s="238" t="e">
        <f t="shared" si="23"/>
        <v>#N/A</v>
      </c>
      <c r="F94" s="187" t="s">
        <v>176</v>
      </c>
      <c r="G94" s="238" t="s">
        <v>177</v>
      </c>
      <c r="H94" s="239" t="s">
        <v>40</v>
      </c>
      <c r="I94" s="239" t="s">
        <v>41</v>
      </c>
      <c r="J94" s="239" t="s">
        <v>158</v>
      </c>
      <c r="K94" s="247" t="s">
        <v>154</v>
      </c>
      <c r="L94" s="248">
        <v>44294</v>
      </c>
      <c r="M94" s="248">
        <v>44295</v>
      </c>
      <c r="N94" s="249"/>
      <c r="O94" s="249"/>
      <c r="P94" s="249"/>
      <c r="Q94" s="238">
        <v>1</v>
      </c>
      <c r="R94" s="242">
        <v>54.01</v>
      </c>
      <c r="S94" s="238">
        <v>1</v>
      </c>
      <c r="T94" s="242">
        <v>17.52</v>
      </c>
      <c r="U94" s="238">
        <f t="shared" si="1"/>
        <v>2</v>
      </c>
      <c r="V94" s="238">
        <f t="shared" si="2"/>
        <v>71.53</v>
      </c>
      <c r="W94" s="238">
        <f t="shared" si="3"/>
        <v>71.53</v>
      </c>
      <c r="X94" s="249"/>
      <c r="Y94" s="244"/>
      <c r="Z94" s="244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  <c r="AK94" s="244"/>
      <c r="AL94" s="244"/>
      <c r="AM94" s="244"/>
      <c r="AN94" s="244"/>
      <c r="AO94" s="244"/>
      <c r="AP94" s="244"/>
      <c r="AQ94" s="244"/>
      <c r="AR94" s="244"/>
    </row>
    <row r="95" spans="1:44" ht="12.75" customHeight="1" x14ac:dyDescent="0.2">
      <c r="A95" s="210">
        <v>550100</v>
      </c>
      <c r="B95" s="218">
        <v>550101</v>
      </c>
      <c r="C95" s="195" t="s">
        <v>185</v>
      </c>
      <c r="D95" s="234" t="e">
        <f t="shared" si="22"/>
        <v>#N/A</v>
      </c>
      <c r="E95" s="234" t="e">
        <f t="shared" si="23"/>
        <v>#N/A</v>
      </c>
      <c r="F95" s="195" t="s">
        <v>176</v>
      </c>
      <c r="G95" s="234" t="s">
        <v>177</v>
      </c>
      <c r="H95" s="211" t="s">
        <v>40</v>
      </c>
      <c r="I95" s="211" t="s">
        <v>41</v>
      </c>
      <c r="J95" s="211" t="s">
        <v>158</v>
      </c>
      <c r="K95" s="220" t="s">
        <v>41</v>
      </c>
      <c r="L95" s="221">
        <v>44304</v>
      </c>
      <c r="M95" s="221">
        <v>44304</v>
      </c>
      <c r="N95" s="219"/>
      <c r="O95" s="219"/>
      <c r="P95" s="219"/>
      <c r="Q95" s="234">
        <v>1</v>
      </c>
      <c r="R95" s="229">
        <v>54.01</v>
      </c>
      <c r="S95" s="234"/>
      <c r="T95" s="229"/>
      <c r="U95" s="234">
        <f t="shared" si="1"/>
        <v>1</v>
      </c>
      <c r="V95" s="234">
        <f t="shared" si="2"/>
        <v>54.01</v>
      </c>
      <c r="W95" s="234">
        <f t="shared" si="3"/>
        <v>54.01</v>
      </c>
      <c r="X95" s="219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</row>
    <row r="96" spans="1:44" ht="12.75" customHeight="1" x14ac:dyDescent="0.2">
      <c r="A96" s="210">
        <v>550100</v>
      </c>
      <c r="B96" s="218">
        <v>550101</v>
      </c>
      <c r="C96" s="195" t="s">
        <v>185</v>
      </c>
      <c r="D96" s="234" t="e">
        <f t="shared" si="22"/>
        <v>#N/A</v>
      </c>
      <c r="E96" s="234" t="e">
        <f t="shared" si="23"/>
        <v>#N/A</v>
      </c>
      <c r="F96" s="195" t="s">
        <v>176</v>
      </c>
      <c r="G96" s="234" t="s">
        <v>177</v>
      </c>
      <c r="H96" s="211" t="s">
        <v>40</v>
      </c>
      <c r="I96" s="211" t="s">
        <v>41</v>
      </c>
      <c r="J96" s="211" t="s">
        <v>158</v>
      </c>
      <c r="K96" s="220" t="s">
        <v>154</v>
      </c>
      <c r="L96" s="221">
        <v>44294</v>
      </c>
      <c r="M96" s="221">
        <v>44295</v>
      </c>
      <c r="N96" s="219"/>
      <c r="O96" s="219"/>
      <c r="P96" s="219"/>
      <c r="Q96" s="234">
        <v>1</v>
      </c>
      <c r="R96" s="229">
        <v>54.01</v>
      </c>
      <c r="S96" s="234">
        <v>1</v>
      </c>
      <c r="T96" s="229">
        <v>17.52</v>
      </c>
      <c r="U96" s="234">
        <f t="shared" si="1"/>
        <v>2</v>
      </c>
      <c r="V96" s="234">
        <f t="shared" si="2"/>
        <v>71.53</v>
      </c>
      <c r="W96" s="234">
        <f t="shared" si="3"/>
        <v>71.53</v>
      </c>
      <c r="X96" s="219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</row>
    <row r="97" spans="1:44" ht="12.75" customHeight="1" x14ac:dyDescent="0.2">
      <c r="A97" s="210">
        <v>550100</v>
      </c>
      <c r="B97" s="218">
        <v>550101</v>
      </c>
      <c r="C97" s="195" t="s">
        <v>185</v>
      </c>
      <c r="D97" s="234" t="e">
        <f t="shared" si="22"/>
        <v>#N/A</v>
      </c>
      <c r="E97" s="234" t="e">
        <f t="shared" si="23"/>
        <v>#N/A</v>
      </c>
      <c r="F97" s="195" t="s">
        <v>176</v>
      </c>
      <c r="G97" s="234" t="s">
        <v>177</v>
      </c>
      <c r="H97" s="211" t="s">
        <v>40</v>
      </c>
      <c r="I97" s="211" t="s">
        <v>41</v>
      </c>
      <c r="J97" s="211" t="s">
        <v>158</v>
      </c>
      <c r="K97" s="220" t="s">
        <v>181</v>
      </c>
      <c r="L97" s="221">
        <v>44303</v>
      </c>
      <c r="M97" s="221">
        <v>44303</v>
      </c>
      <c r="N97" s="219"/>
      <c r="O97" s="219"/>
      <c r="P97" s="219"/>
      <c r="Q97" s="234">
        <v>1</v>
      </c>
      <c r="R97" s="229">
        <v>54.01</v>
      </c>
      <c r="S97" s="234"/>
      <c r="T97" s="229"/>
      <c r="U97" s="234">
        <f t="shared" si="1"/>
        <v>1</v>
      </c>
      <c r="V97" s="234">
        <f t="shared" si="2"/>
        <v>54.01</v>
      </c>
      <c r="W97" s="234">
        <f t="shared" si="3"/>
        <v>54.01</v>
      </c>
      <c r="X97" s="219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</row>
    <row r="98" spans="1:44" ht="12.75" customHeight="1" x14ac:dyDescent="0.2">
      <c r="A98" s="210">
        <v>550100</v>
      </c>
      <c r="B98" s="218">
        <v>550101</v>
      </c>
      <c r="C98" s="195" t="s">
        <v>185</v>
      </c>
      <c r="D98" s="234" t="e">
        <f t="shared" si="22"/>
        <v>#N/A</v>
      </c>
      <c r="E98" s="234" t="e">
        <f t="shared" si="23"/>
        <v>#N/A</v>
      </c>
      <c r="F98" s="195" t="s">
        <v>176</v>
      </c>
      <c r="G98" s="234" t="s">
        <v>177</v>
      </c>
      <c r="H98" s="211" t="s">
        <v>40</v>
      </c>
      <c r="I98" s="211" t="s">
        <v>41</v>
      </c>
      <c r="J98" s="211" t="s">
        <v>158</v>
      </c>
      <c r="K98" s="220" t="s">
        <v>156</v>
      </c>
      <c r="L98" s="221">
        <v>44298</v>
      </c>
      <c r="M98" s="221">
        <v>44299</v>
      </c>
      <c r="N98" s="219"/>
      <c r="O98" s="219"/>
      <c r="P98" s="219"/>
      <c r="Q98" s="219">
        <v>1</v>
      </c>
      <c r="R98" s="229">
        <v>54.01</v>
      </c>
      <c r="S98" s="219">
        <v>1</v>
      </c>
      <c r="T98" s="229">
        <v>17.52</v>
      </c>
      <c r="U98" s="219">
        <f t="shared" si="1"/>
        <v>2</v>
      </c>
      <c r="V98" s="234">
        <f t="shared" si="2"/>
        <v>71.53</v>
      </c>
      <c r="W98" s="234">
        <f t="shared" si="3"/>
        <v>71.53</v>
      </c>
      <c r="X98" s="219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</row>
    <row r="99" spans="1:44" ht="12.75" customHeight="1" x14ac:dyDescent="0.2">
      <c r="A99" s="210">
        <v>550100</v>
      </c>
      <c r="B99" s="218">
        <v>550101</v>
      </c>
      <c r="C99" s="195" t="s">
        <v>185</v>
      </c>
      <c r="D99" s="234" t="e">
        <f t="shared" si="22"/>
        <v>#N/A</v>
      </c>
      <c r="E99" s="234" t="e">
        <f t="shared" si="23"/>
        <v>#N/A</v>
      </c>
      <c r="F99" s="195" t="s">
        <v>176</v>
      </c>
      <c r="G99" s="234" t="s">
        <v>177</v>
      </c>
      <c r="H99" s="211" t="s">
        <v>40</v>
      </c>
      <c r="I99" s="211" t="s">
        <v>41</v>
      </c>
      <c r="J99" s="211" t="s">
        <v>158</v>
      </c>
      <c r="K99" s="220" t="s">
        <v>153</v>
      </c>
      <c r="L99" s="221">
        <v>44296</v>
      </c>
      <c r="M99" s="221">
        <v>44296</v>
      </c>
      <c r="N99" s="219"/>
      <c r="O99" s="219"/>
      <c r="P99" s="219"/>
      <c r="Q99" s="219">
        <v>1</v>
      </c>
      <c r="R99" s="229">
        <v>54.01</v>
      </c>
      <c r="S99" s="219"/>
      <c r="T99" s="229"/>
      <c r="U99" s="219">
        <f t="shared" si="1"/>
        <v>1</v>
      </c>
      <c r="V99" s="234">
        <f t="shared" si="2"/>
        <v>54.01</v>
      </c>
      <c r="W99" s="234">
        <f t="shared" si="3"/>
        <v>54.01</v>
      </c>
      <c r="X99" s="219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</row>
    <row r="100" spans="1:44" ht="12.75" customHeight="1" x14ac:dyDescent="0.2">
      <c r="A100" s="210">
        <v>550100</v>
      </c>
      <c r="B100" s="218">
        <v>550101</v>
      </c>
      <c r="C100" s="195" t="s">
        <v>185</v>
      </c>
      <c r="D100" s="234" t="e">
        <f t="shared" si="22"/>
        <v>#N/A</v>
      </c>
      <c r="E100" s="234" t="e">
        <f t="shared" si="23"/>
        <v>#N/A</v>
      </c>
      <c r="F100" s="195" t="s">
        <v>176</v>
      </c>
      <c r="G100" s="234" t="s">
        <v>177</v>
      </c>
      <c r="H100" s="211" t="s">
        <v>40</v>
      </c>
      <c r="I100" s="211" t="s">
        <v>41</v>
      </c>
      <c r="J100" s="211" t="s">
        <v>158</v>
      </c>
      <c r="K100" s="220" t="s">
        <v>155</v>
      </c>
      <c r="L100" s="221">
        <v>44297</v>
      </c>
      <c r="M100" s="221">
        <v>44297</v>
      </c>
      <c r="N100" s="219"/>
      <c r="O100" s="219"/>
      <c r="P100" s="219"/>
      <c r="Q100" s="219">
        <v>1</v>
      </c>
      <c r="R100" s="229">
        <v>54.01</v>
      </c>
      <c r="S100" s="219"/>
      <c r="T100" s="229"/>
      <c r="U100" s="219">
        <f t="shared" si="1"/>
        <v>1</v>
      </c>
      <c r="V100" s="234">
        <f t="shared" si="2"/>
        <v>54.01</v>
      </c>
      <c r="W100" s="234">
        <f t="shared" si="3"/>
        <v>54.01</v>
      </c>
      <c r="X100" s="219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</row>
    <row r="101" spans="1:44" ht="12.75" customHeight="1" x14ac:dyDescent="0.2">
      <c r="G101" s="223"/>
      <c r="H101" s="223"/>
      <c r="I101" s="223"/>
      <c r="J101" s="223"/>
      <c r="K101" s="224"/>
      <c r="L101" s="191"/>
      <c r="M101" s="191"/>
      <c r="N101" s="223"/>
      <c r="O101" s="223"/>
      <c r="P101" s="223"/>
      <c r="Q101" s="223"/>
      <c r="R101" s="223"/>
      <c r="S101" s="223"/>
      <c r="T101" s="223"/>
      <c r="U101" s="223"/>
      <c r="V101" s="188"/>
      <c r="W101" s="223"/>
      <c r="X101" s="223"/>
    </row>
    <row r="102" spans="1:44" ht="12.75" customHeight="1" x14ac:dyDescent="0.2">
      <c r="U102" s="127"/>
      <c r="V102" s="250">
        <f>SUM(V10:V101)</f>
        <v>5387.950000000008</v>
      </c>
      <c r="W102" s="127"/>
    </row>
    <row r="103" spans="1:44" ht="12.75" customHeight="1" x14ac:dyDescent="0.2">
      <c r="U103" s="127"/>
      <c r="V103" s="250"/>
      <c r="W103" s="127"/>
    </row>
    <row r="104" spans="1:44" ht="12.75" customHeight="1" x14ac:dyDescent="0.2"/>
    <row r="105" spans="1:44" ht="12.75" customHeight="1" x14ac:dyDescent="0.2"/>
    <row r="106" spans="1:44" ht="12.75" customHeight="1" x14ac:dyDescent="0.2"/>
    <row r="107" spans="1:44" ht="12.75" customHeight="1" x14ac:dyDescent="0.2"/>
    <row r="108" spans="1:44" ht="12.75" customHeight="1" x14ac:dyDescent="0.2"/>
    <row r="109" spans="1:44" ht="12.75" customHeight="1" x14ac:dyDescent="0.2"/>
    <row r="110" spans="1:44" ht="12.75" customHeight="1" x14ac:dyDescent="0.2"/>
    <row r="111" spans="1:44" ht="12.75" customHeight="1" x14ac:dyDescent="0.2"/>
    <row r="112" spans="1:44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Q8:R8"/>
    <mergeCell ref="S8:T8"/>
    <mergeCell ref="U8:U9"/>
    <mergeCell ref="V8:V9"/>
    <mergeCell ref="H8:I8"/>
    <mergeCell ref="J8:K8"/>
    <mergeCell ref="L8:L9"/>
    <mergeCell ref="M8:M9"/>
    <mergeCell ref="N8:N9"/>
    <mergeCell ref="O8:O9"/>
    <mergeCell ref="P8:P9"/>
    <mergeCell ref="W7:W9"/>
    <mergeCell ref="X7:X9"/>
    <mergeCell ref="A6:B6"/>
    <mergeCell ref="C6:X6"/>
    <mergeCell ref="A7:B7"/>
    <mergeCell ref="C7:E7"/>
    <mergeCell ref="F7:M7"/>
    <mergeCell ref="N7:P7"/>
    <mergeCell ref="Q7:V7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qref="B2" xr:uid="{00000000-0002-0000-0400-000000000000}">
      <formula1>"43466.0,fev/2019,43525.0,abr/2019,mai/2019,43617.0,43647.0,ago/2019,set/2019,out/2019,43770.0,dez/2019,43831.0,fev/2020,43891.0,abr/2020,mai/2020,43983.0,44013.0,ago/2020,set/2020,out/2020,44136.0,dez/2020"</formula1>
    </dataValidation>
  </dataValidation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1000"/>
  <sheetViews>
    <sheetView workbookViewId="0"/>
  </sheetViews>
  <sheetFormatPr defaultColWidth="14.42578125" defaultRowHeight="15" customHeight="1" x14ac:dyDescent="0.2"/>
  <cols>
    <col min="1" max="1" width="24.5703125" customWidth="1"/>
    <col min="2" max="2" width="14.5703125" customWidth="1"/>
    <col min="3" max="3" width="48.140625" customWidth="1"/>
    <col min="4" max="4" width="11.140625" customWidth="1"/>
    <col min="5" max="5" width="63.28515625" customWidth="1"/>
    <col min="6" max="6" width="35.5703125" customWidth="1"/>
    <col min="7" max="7" width="22.140625" customWidth="1"/>
    <col min="8" max="8" width="4.42578125" customWidth="1"/>
    <col min="9" max="9" width="9" customWidth="1"/>
    <col min="10" max="10" width="4.42578125" customWidth="1"/>
    <col min="11" max="11" width="28.28515625" customWidth="1"/>
    <col min="12" max="12" width="11.5703125" customWidth="1"/>
    <col min="13" max="13" width="13.7109375" customWidth="1"/>
    <col min="14" max="14" width="12.28515625" customWidth="1"/>
    <col min="15" max="15" width="14.42578125" customWidth="1"/>
    <col min="16" max="16" width="11.7109375" customWidth="1"/>
    <col min="17" max="17" width="8.42578125" customWidth="1"/>
    <col min="18" max="18" width="9.5703125" customWidth="1"/>
    <col min="19" max="19" width="8.42578125" customWidth="1"/>
    <col min="20" max="20" width="9.5703125" customWidth="1"/>
    <col min="21" max="21" width="18.140625" customWidth="1"/>
    <col min="22" max="22" width="11.7109375" customWidth="1"/>
    <col min="23" max="23" width="14" customWidth="1"/>
    <col min="24" max="24" width="60.140625" customWidth="1"/>
    <col min="25" max="44" width="8.7109375" customWidth="1"/>
  </cols>
  <sheetData>
    <row r="1" spans="1:44" ht="12.75" customHeight="1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4" ht="12.75" customHeight="1" x14ac:dyDescent="0.2">
      <c r="A2" s="3" t="s">
        <v>0</v>
      </c>
      <c r="B2" s="4" t="s">
        <v>186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44" ht="12.7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44" ht="12.75" customHeight="1" x14ac:dyDescent="0.2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</row>
    <row r="5" spans="1:44" ht="12.75" customHeight="1" x14ac:dyDescent="0.2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</row>
    <row r="6" spans="1:44" ht="12.75" customHeight="1" x14ac:dyDescent="0.2">
      <c r="A6" s="372"/>
      <c r="B6" s="375"/>
      <c r="C6" s="372" t="s">
        <v>2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</row>
    <row r="7" spans="1:44" ht="12.75" customHeight="1" x14ac:dyDescent="0.2">
      <c r="A7" s="378" t="s">
        <v>3</v>
      </c>
      <c r="B7" s="380"/>
      <c r="C7" s="378" t="s">
        <v>4</v>
      </c>
      <c r="D7" s="379"/>
      <c r="E7" s="380"/>
      <c r="F7" s="378" t="s">
        <v>5</v>
      </c>
      <c r="G7" s="379"/>
      <c r="H7" s="379"/>
      <c r="I7" s="379"/>
      <c r="J7" s="379"/>
      <c r="K7" s="379"/>
      <c r="L7" s="379"/>
      <c r="M7" s="380"/>
      <c r="N7" s="378" t="s">
        <v>6</v>
      </c>
      <c r="O7" s="379"/>
      <c r="P7" s="380"/>
      <c r="Q7" s="378" t="s">
        <v>7</v>
      </c>
      <c r="R7" s="379"/>
      <c r="S7" s="379"/>
      <c r="T7" s="379"/>
      <c r="U7" s="379"/>
      <c r="V7" s="380"/>
      <c r="W7" s="366" t="s">
        <v>8</v>
      </c>
      <c r="X7" s="366" t="s">
        <v>9</v>
      </c>
    </row>
    <row r="8" spans="1:44" ht="12.75" customHeight="1" x14ac:dyDescent="0.2">
      <c r="A8" s="366" t="s">
        <v>10</v>
      </c>
      <c r="B8" s="366" t="s">
        <v>11</v>
      </c>
      <c r="C8" s="366" t="s">
        <v>12</v>
      </c>
      <c r="D8" s="366" t="s">
        <v>13</v>
      </c>
      <c r="E8" s="366" t="s">
        <v>14</v>
      </c>
      <c r="F8" s="366" t="s">
        <v>15</v>
      </c>
      <c r="G8" s="366" t="s">
        <v>16</v>
      </c>
      <c r="H8" s="378" t="s">
        <v>17</v>
      </c>
      <c r="I8" s="380"/>
      <c r="J8" s="378" t="s">
        <v>18</v>
      </c>
      <c r="K8" s="380"/>
      <c r="L8" s="366" t="s">
        <v>19</v>
      </c>
      <c r="M8" s="366" t="s">
        <v>20</v>
      </c>
      <c r="N8" s="366" t="s">
        <v>21</v>
      </c>
      <c r="O8" s="366" t="s">
        <v>22</v>
      </c>
      <c r="P8" s="366" t="s">
        <v>23</v>
      </c>
      <c r="Q8" s="378" t="s">
        <v>24</v>
      </c>
      <c r="R8" s="380"/>
      <c r="S8" s="378" t="s">
        <v>25</v>
      </c>
      <c r="T8" s="380"/>
      <c r="U8" s="366" t="s">
        <v>26</v>
      </c>
      <c r="V8" s="366" t="s">
        <v>23</v>
      </c>
      <c r="W8" s="367"/>
      <c r="X8" s="367"/>
    </row>
    <row r="9" spans="1:44" ht="12.75" customHeight="1" x14ac:dyDescent="0.2">
      <c r="A9" s="406"/>
      <c r="B9" s="406"/>
      <c r="C9" s="406"/>
      <c r="D9" s="406"/>
      <c r="E9" s="406"/>
      <c r="F9" s="406"/>
      <c r="G9" s="406"/>
      <c r="H9" s="185" t="s">
        <v>27</v>
      </c>
      <c r="I9" s="185" t="s">
        <v>28</v>
      </c>
      <c r="J9" s="185" t="s">
        <v>27</v>
      </c>
      <c r="K9" s="185" t="s">
        <v>29</v>
      </c>
      <c r="L9" s="406"/>
      <c r="M9" s="406"/>
      <c r="N9" s="406"/>
      <c r="O9" s="406"/>
      <c r="P9" s="406"/>
      <c r="Q9" s="185" t="s">
        <v>30</v>
      </c>
      <c r="R9" s="185" t="s">
        <v>31</v>
      </c>
      <c r="S9" s="185" t="s">
        <v>30</v>
      </c>
      <c r="T9" s="185" t="s">
        <v>31</v>
      </c>
      <c r="U9" s="406"/>
      <c r="V9" s="406"/>
      <c r="W9" s="406"/>
      <c r="X9" s="406"/>
    </row>
    <row r="10" spans="1:44" ht="12.75" customHeight="1" x14ac:dyDescent="0.2">
      <c r="A10" s="210">
        <v>550100</v>
      </c>
      <c r="B10" s="210">
        <v>550101</v>
      </c>
      <c r="C10" s="195" t="s">
        <v>187</v>
      </c>
      <c r="D10" s="234" t="e">
        <f t="shared" ref="D10:E10" si="0">#N/A</f>
        <v>#N/A</v>
      </c>
      <c r="E10" s="234" t="e">
        <f t="shared" si="0"/>
        <v>#N/A</v>
      </c>
      <c r="F10" s="195" t="s">
        <v>188</v>
      </c>
      <c r="G10" s="234" t="s">
        <v>116</v>
      </c>
      <c r="H10" s="211" t="s">
        <v>40</v>
      </c>
      <c r="I10" s="211" t="s">
        <v>41</v>
      </c>
      <c r="J10" s="211" t="s">
        <v>40</v>
      </c>
      <c r="K10" s="211" t="s">
        <v>61</v>
      </c>
      <c r="L10" s="221" t="s">
        <v>33</v>
      </c>
      <c r="M10" s="221" t="s">
        <v>33</v>
      </c>
      <c r="N10" s="234"/>
      <c r="O10" s="234"/>
      <c r="P10" s="234"/>
      <c r="Q10" s="228">
        <v>7</v>
      </c>
      <c r="R10" s="229">
        <v>54.01</v>
      </c>
      <c r="S10" s="228"/>
      <c r="T10" s="229"/>
      <c r="U10" s="234">
        <f t="shared" ref="U10:U100" si="1">Q10+S10</f>
        <v>7</v>
      </c>
      <c r="V10" s="234">
        <f t="shared" ref="V10:V100" si="2">(Q10*R10)+(S10*T10)</f>
        <v>378.07</v>
      </c>
      <c r="W10" s="234">
        <f t="shared" ref="W10:W100" si="3">V10</f>
        <v>378.07</v>
      </c>
      <c r="X10" s="234" t="s">
        <v>189</v>
      </c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</row>
    <row r="11" spans="1:44" ht="12.75" customHeight="1" x14ac:dyDescent="0.2">
      <c r="A11" s="210">
        <v>550100</v>
      </c>
      <c r="B11" s="210">
        <v>550101</v>
      </c>
      <c r="C11" s="195" t="s">
        <v>190</v>
      </c>
      <c r="D11" s="234" t="e">
        <f t="shared" ref="D11:E11" si="4">#N/A</f>
        <v>#N/A</v>
      </c>
      <c r="E11" s="234" t="e">
        <f t="shared" si="4"/>
        <v>#N/A</v>
      </c>
      <c r="F11" s="195" t="s">
        <v>191</v>
      </c>
      <c r="G11" s="234" t="s">
        <v>177</v>
      </c>
      <c r="H11" s="211" t="s">
        <v>40</v>
      </c>
      <c r="I11" s="211" t="s">
        <v>41</v>
      </c>
      <c r="J11" s="211" t="s">
        <v>40</v>
      </c>
      <c r="K11" s="211" t="s">
        <v>41</v>
      </c>
      <c r="L11" s="221">
        <v>44325</v>
      </c>
      <c r="M11" s="221">
        <v>44325</v>
      </c>
      <c r="N11" s="234"/>
      <c r="O11" s="234"/>
      <c r="P11" s="234"/>
      <c r="Q11" s="228">
        <v>1</v>
      </c>
      <c r="R11" s="229">
        <v>54.01</v>
      </c>
      <c r="S11" s="228"/>
      <c r="T11" s="229"/>
      <c r="U11" s="234">
        <f t="shared" si="1"/>
        <v>1</v>
      </c>
      <c r="V11" s="234">
        <f t="shared" si="2"/>
        <v>54.01</v>
      </c>
      <c r="W11" s="234">
        <f t="shared" si="3"/>
        <v>54.01</v>
      </c>
      <c r="X11" s="234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</row>
    <row r="12" spans="1:44" ht="12.75" customHeight="1" x14ac:dyDescent="0.2">
      <c r="A12" s="210">
        <v>550100</v>
      </c>
      <c r="B12" s="210">
        <v>550101</v>
      </c>
      <c r="C12" s="195" t="s">
        <v>190</v>
      </c>
      <c r="D12" s="234" t="e">
        <f t="shared" ref="D12:E12" si="5">#N/A</f>
        <v>#N/A</v>
      </c>
      <c r="E12" s="234" t="e">
        <f t="shared" si="5"/>
        <v>#N/A</v>
      </c>
      <c r="F12" s="195" t="s">
        <v>191</v>
      </c>
      <c r="G12" s="234" t="s">
        <v>177</v>
      </c>
      <c r="H12" s="211" t="s">
        <v>40</v>
      </c>
      <c r="I12" s="211" t="s">
        <v>41</v>
      </c>
      <c r="J12" s="211" t="s">
        <v>40</v>
      </c>
      <c r="K12" s="211" t="s">
        <v>192</v>
      </c>
      <c r="L12" s="221">
        <v>44340</v>
      </c>
      <c r="M12" s="221">
        <v>44346</v>
      </c>
      <c r="N12" s="234"/>
      <c r="O12" s="234"/>
      <c r="P12" s="234"/>
      <c r="Q12" s="228">
        <v>6</v>
      </c>
      <c r="R12" s="229">
        <v>54.01</v>
      </c>
      <c r="S12" s="228"/>
      <c r="T12" s="229"/>
      <c r="U12" s="234">
        <f t="shared" si="1"/>
        <v>6</v>
      </c>
      <c r="V12" s="234">
        <f t="shared" si="2"/>
        <v>324.06</v>
      </c>
      <c r="W12" s="234">
        <f t="shared" si="3"/>
        <v>324.06</v>
      </c>
      <c r="X12" s="234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</row>
    <row r="13" spans="1:44" ht="12.75" customHeight="1" x14ac:dyDescent="0.2">
      <c r="A13" s="210">
        <v>550100</v>
      </c>
      <c r="B13" s="210">
        <v>550101</v>
      </c>
      <c r="C13" s="195" t="s">
        <v>121</v>
      </c>
      <c r="D13" s="234" t="e">
        <f t="shared" ref="D13:E13" si="6">#N/A</f>
        <v>#N/A</v>
      </c>
      <c r="E13" s="234" t="e">
        <f t="shared" si="6"/>
        <v>#N/A</v>
      </c>
      <c r="F13" s="195" t="s">
        <v>39</v>
      </c>
      <c r="G13" s="234" t="s">
        <v>39</v>
      </c>
      <c r="H13" s="211" t="s">
        <v>40</v>
      </c>
      <c r="I13" s="211" t="s">
        <v>41</v>
      </c>
      <c r="J13" s="211" t="s">
        <v>40</v>
      </c>
      <c r="K13" s="211" t="s">
        <v>193</v>
      </c>
      <c r="L13" s="221">
        <v>44323</v>
      </c>
      <c r="M13" s="221">
        <v>44327</v>
      </c>
      <c r="N13" s="234"/>
      <c r="O13" s="234"/>
      <c r="P13" s="234"/>
      <c r="Q13" s="228">
        <v>4</v>
      </c>
      <c r="R13" s="229">
        <v>54.01</v>
      </c>
      <c r="S13" s="228">
        <v>1</v>
      </c>
      <c r="T13" s="229">
        <v>17.52</v>
      </c>
      <c r="U13" s="234">
        <f t="shared" si="1"/>
        <v>5</v>
      </c>
      <c r="V13" s="234">
        <f t="shared" si="2"/>
        <v>233.56</v>
      </c>
      <c r="W13" s="234">
        <f t="shared" si="3"/>
        <v>233.56</v>
      </c>
      <c r="X13" s="234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</row>
    <row r="14" spans="1:44" ht="12.75" customHeight="1" x14ac:dyDescent="0.2">
      <c r="A14" s="210">
        <v>550100</v>
      </c>
      <c r="B14" s="210">
        <v>550101</v>
      </c>
      <c r="C14" s="195" t="s">
        <v>121</v>
      </c>
      <c r="D14" s="234" t="e">
        <f t="shared" ref="D14:E14" si="7">#N/A</f>
        <v>#N/A</v>
      </c>
      <c r="E14" s="234" t="e">
        <f t="shared" si="7"/>
        <v>#N/A</v>
      </c>
      <c r="F14" s="195" t="s">
        <v>39</v>
      </c>
      <c r="G14" s="234" t="s">
        <v>39</v>
      </c>
      <c r="H14" s="211" t="s">
        <v>40</v>
      </c>
      <c r="I14" s="211" t="s">
        <v>41</v>
      </c>
      <c r="J14" s="211" t="s">
        <v>40</v>
      </c>
      <c r="K14" s="211" t="s">
        <v>44</v>
      </c>
      <c r="L14" s="221">
        <v>44359</v>
      </c>
      <c r="M14" s="221">
        <v>44359</v>
      </c>
      <c r="N14" s="234"/>
      <c r="O14" s="234"/>
      <c r="P14" s="234"/>
      <c r="Q14" s="228">
        <v>1</v>
      </c>
      <c r="R14" s="229">
        <v>54.01</v>
      </c>
      <c r="S14" s="228"/>
      <c r="T14" s="229"/>
      <c r="U14" s="234">
        <f t="shared" si="1"/>
        <v>1</v>
      </c>
      <c r="V14" s="234">
        <f t="shared" si="2"/>
        <v>54.01</v>
      </c>
      <c r="W14" s="234">
        <f t="shared" si="3"/>
        <v>54.01</v>
      </c>
      <c r="X14" s="234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</row>
    <row r="15" spans="1:44" ht="12.75" customHeight="1" x14ac:dyDescent="0.2">
      <c r="A15" s="210">
        <v>550100</v>
      </c>
      <c r="B15" s="210">
        <v>550101</v>
      </c>
      <c r="C15" s="195" t="s">
        <v>121</v>
      </c>
      <c r="D15" s="234" t="e">
        <f t="shared" ref="D15:E15" si="8">#N/A</f>
        <v>#N/A</v>
      </c>
      <c r="E15" s="234" t="e">
        <f t="shared" si="8"/>
        <v>#N/A</v>
      </c>
      <c r="F15" s="195" t="s">
        <v>191</v>
      </c>
      <c r="G15" s="234" t="s">
        <v>177</v>
      </c>
      <c r="H15" s="211" t="s">
        <v>40</v>
      </c>
      <c r="I15" s="211" t="s">
        <v>41</v>
      </c>
      <c r="J15" s="211" t="s">
        <v>40</v>
      </c>
      <c r="K15" s="211" t="s">
        <v>41</v>
      </c>
      <c r="L15" s="221">
        <v>44338</v>
      </c>
      <c r="M15" s="221">
        <v>44338</v>
      </c>
      <c r="N15" s="234"/>
      <c r="O15" s="234"/>
      <c r="P15" s="234"/>
      <c r="Q15" s="228">
        <v>1</v>
      </c>
      <c r="R15" s="229">
        <v>54.01</v>
      </c>
      <c r="S15" s="228"/>
      <c r="T15" s="229"/>
      <c r="U15" s="234">
        <f t="shared" si="1"/>
        <v>1</v>
      </c>
      <c r="V15" s="234">
        <f t="shared" si="2"/>
        <v>54.01</v>
      </c>
      <c r="W15" s="234">
        <f t="shared" si="3"/>
        <v>54.01</v>
      </c>
      <c r="X15" s="234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</row>
    <row r="16" spans="1:44" ht="12.75" customHeight="1" x14ac:dyDescent="0.2">
      <c r="A16" s="210">
        <v>550100</v>
      </c>
      <c r="B16" s="210">
        <v>550101</v>
      </c>
      <c r="C16" s="195" t="s">
        <v>121</v>
      </c>
      <c r="D16" s="234" t="e">
        <f t="shared" ref="D16:E16" si="9">#N/A</f>
        <v>#N/A</v>
      </c>
      <c r="E16" s="234" t="e">
        <f t="shared" si="9"/>
        <v>#N/A</v>
      </c>
      <c r="F16" s="195" t="s">
        <v>191</v>
      </c>
      <c r="G16" s="234" t="s">
        <v>177</v>
      </c>
      <c r="H16" s="211" t="s">
        <v>40</v>
      </c>
      <c r="I16" s="211" t="s">
        <v>41</v>
      </c>
      <c r="J16" s="211" t="s">
        <v>40</v>
      </c>
      <c r="K16" s="211" t="s">
        <v>41</v>
      </c>
      <c r="L16" s="221">
        <v>44331</v>
      </c>
      <c r="M16" s="221">
        <v>44331</v>
      </c>
      <c r="N16" s="234"/>
      <c r="O16" s="234"/>
      <c r="P16" s="234"/>
      <c r="Q16" s="228">
        <v>1</v>
      </c>
      <c r="R16" s="229">
        <v>54.01</v>
      </c>
      <c r="S16" s="228"/>
      <c r="T16" s="229"/>
      <c r="U16" s="234">
        <f t="shared" si="1"/>
        <v>1</v>
      </c>
      <c r="V16" s="234">
        <f t="shared" si="2"/>
        <v>54.01</v>
      </c>
      <c r="W16" s="234">
        <f t="shared" si="3"/>
        <v>54.01</v>
      </c>
      <c r="X16" s="234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</row>
    <row r="17" spans="1:44" ht="12.75" customHeight="1" x14ac:dyDescent="0.2">
      <c r="A17" s="210">
        <v>550100</v>
      </c>
      <c r="B17" s="210">
        <v>550101</v>
      </c>
      <c r="C17" s="195" t="s">
        <v>121</v>
      </c>
      <c r="D17" s="234" t="e">
        <f t="shared" ref="D17:E17" si="10">#N/A</f>
        <v>#N/A</v>
      </c>
      <c r="E17" s="234" t="e">
        <f t="shared" si="10"/>
        <v>#N/A</v>
      </c>
      <c r="F17" s="195" t="s">
        <v>191</v>
      </c>
      <c r="G17" s="234" t="s">
        <v>177</v>
      </c>
      <c r="H17" s="211" t="s">
        <v>40</v>
      </c>
      <c r="I17" s="211" t="s">
        <v>41</v>
      </c>
      <c r="J17" s="211" t="s">
        <v>40</v>
      </c>
      <c r="K17" s="211" t="s">
        <v>41</v>
      </c>
      <c r="L17" s="221">
        <v>44325</v>
      </c>
      <c r="M17" s="221">
        <v>44325</v>
      </c>
      <c r="N17" s="234"/>
      <c r="O17" s="234"/>
      <c r="P17" s="234"/>
      <c r="Q17" s="228">
        <v>1</v>
      </c>
      <c r="R17" s="229">
        <v>54.01</v>
      </c>
      <c r="S17" s="231"/>
      <c r="T17" s="229"/>
      <c r="U17" s="234">
        <f t="shared" si="1"/>
        <v>1</v>
      </c>
      <c r="V17" s="234">
        <f t="shared" si="2"/>
        <v>54.01</v>
      </c>
      <c r="W17" s="234">
        <f t="shared" si="3"/>
        <v>54.01</v>
      </c>
      <c r="X17" s="234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</row>
    <row r="18" spans="1:44" ht="12.75" customHeight="1" x14ac:dyDescent="0.2">
      <c r="A18" s="210">
        <v>550100</v>
      </c>
      <c r="B18" s="210">
        <v>550101</v>
      </c>
      <c r="C18" s="195" t="s">
        <v>121</v>
      </c>
      <c r="D18" s="234" t="e">
        <f t="shared" ref="D18:E18" si="11">#N/A</f>
        <v>#N/A</v>
      </c>
      <c r="E18" s="234" t="e">
        <f t="shared" si="11"/>
        <v>#N/A</v>
      </c>
      <c r="F18" s="195" t="s">
        <v>191</v>
      </c>
      <c r="G18" s="234" t="s">
        <v>177</v>
      </c>
      <c r="H18" s="211" t="s">
        <v>40</v>
      </c>
      <c r="I18" s="211" t="s">
        <v>41</v>
      </c>
      <c r="J18" s="211" t="s">
        <v>40</v>
      </c>
      <c r="K18" s="211" t="s">
        <v>192</v>
      </c>
      <c r="L18" s="221">
        <v>44340</v>
      </c>
      <c r="M18" s="221">
        <v>44346</v>
      </c>
      <c r="N18" s="234"/>
      <c r="O18" s="234"/>
      <c r="P18" s="234"/>
      <c r="Q18" s="228">
        <v>6</v>
      </c>
      <c r="R18" s="229">
        <v>54.01</v>
      </c>
      <c r="S18" s="231"/>
      <c r="T18" s="229"/>
      <c r="U18" s="234">
        <f t="shared" si="1"/>
        <v>6</v>
      </c>
      <c r="V18" s="234">
        <f t="shared" si="2"/>
        <v>324.06</v>
      </c>
      <c r="W18" s="234">
        <f t="shared" si="3"/>
        <v>324.06</v>
      </c>
      <c r="X18" s="234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</row>
    <row r="19" spans="1:44" ht="12.75" customHeight="1" x14ac:dyDescent="0.2">
      <c r="A19" s="210">
        <v>550100</v>
      </c>
      <c r="B19" s="210">
        <v>550101</v>
      </c>
      <c r="C19" s="195" t="s">
        <v>121</v>
      </c>
      <c r="D19" s="234" t="e">
        <f t="shared" ref="D19:E19" si="12">#N/A</f>
        <v>#N/A</v>
      </c>
      <c r="E19" s="234" t="e">
        <f t="shared" si="12"/>
        <v>#N/A</v>
      </c>
      <c r="F19" s="195" t="s">
        <v>191</v>
      </c>
      <c r="G19" s="234" t="s">
        <v>177</v>
      </c>
      <c r="H19" s="211" t="s">
        <v>40</v>
      </c>
      <c r="I19" s="211" t="s">
        <v>41</v>
      </c>
      <c r="J19" s="211" t="s">
        <v>40</v>
      </c>
      <c r="K19" s="211" t="s">
        <v>41</v>
      </c>
      <c r="L19" s="221">
        <v>44339</v>
      </c>
      <c r="M19" s="221">
        <v>44339</v>
      </c>
      <c r="N19" s="234"/>
      <c r="O19" s="234"/>
      <c r="P19" s="234"/>
      <c r="Q19" s="228">
        <v>1</v>
      </c>
      <c r="R19" s="229">
        <v>54.01</v>
      </c>
      <c r="S19" s="228"/>
      <c r="T19" s="229"/>
      <c r="U19" s="234">
        <f t="shared" si="1"/>
        <v>1</v>
      </c>
      <c r="V19" s="234">
        <f t="shared" si="2"/>
        <v>54.01</v>
      </c>
      <c r="W19" s="234">
        <f t="shared" si="3"/>
        <v>54.01</v>
      </c>
      <c r="X19" s="234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</row>
    <row r="20" spans="1:44" ht="12.75" customHeight="1" x14ac:dyDescent="0.2">
      <c r="A20" s="210">
        <v>550100</v>
      </c>
      <c r="B20" s="210">
        <v>550101</v>
      </c>
      <c r="C20" s="195" t="s">
        <v>121</v>
      </c>
      <c r="D20" s="234" t="e">
        <f t="shared" ref="D20:E20" si="13">#N/A</f>
        <v>#N/A</v>
      </c>
      <c r="E20" s="234" t="e">
        <f t="shared" si="13"/>
        <v>#N/A</v>
      </c>
      <c r="F20" s="195" t="s">
        <v>191</v>
      </c>
      <c r="G20" s="234" t="s">
        <v>177</v>
      </c>
      <c r="H20" s="211" t="s">
        <v>40</v>
      </c>
      <c r="I20" s="211" t="s">
        <v>41</v>
      </c>
      <c r="J20" s="211" t="s">
        <v>40</v>
      </c>
      <c r="K20" s="211" t="s">
        <v>41</v>
      </c>
      <c r="L20" s="251">
        <v>44332</v>
      </c>
      <c r="M20" s="251">
        <v>44332</v>
      </c>
      <c r="N20" s="235"/>
      <c r="O20" s="235"/>
      <c r="P20" s="235"/>
      <c r="Q20" s="228">
        <v>1</v>
      </c>
      <c r="R20" s="229">
        <v>54.01</v>
      </c>
      <c r="S20" s="232"/>
      <c r="T20" s="229"/>
      <c r="U20" s="234">
        <f t="shared" si="1"/>
        <v>1</v>
      </c>
      <c r="V20" s="234">
        <f t="shared" si="2"/>
        <v>54.01</v>
      </c>
      <c r="W20" s="234">
        <f t="shared" si="3"/>
        <v>54.01</v>
      </c>
      <c r="X20" s="214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</row>
    <row r="21" spans="1:44" ht="12.75" customHeight="1" x14ac:dyDescent="0.2">
      <c r="A21" s="210">
        <v>550100</v>
      </c>
      <c r="B21" s="210">
        <v>550101</v>
      </c>
      <c r="C21" s="195" t="s">
        <v>126</v>
      </c>
      <c r="D21" s="234" t="e">
        <f t="shared" ref="D21:E21" si="14">#N/A</f>
        <v>#N/A</v>
      </c>
      <c r="E21" s="234" t="e">
        <f t="shared" si="14"/>
        <v>#N/A</v>
      </c>
      <c r="F21" s="195" t="s">
        <v>39</v>
      </c>
      <c r="G21" s="234" t="s">
        <v>39</v>
      </c>
      <c r="H21" s="211" t="s">
        <v>40</v>
      </c>
      <c r="I21" s="211" t="s">
        <v>41</v>
      </c>
      <c r="J21" s="211" t="s">
        <v>40</v>
      </c>
      <c r="K21" s="211" t="s">
        <v>44</v>
      </c>
      <c r="L21" s="251">
        <v>44359</v>
      </c>
      <c r="M21" s="251">
        <v>44359</v>
      </c>
      <c r="N21" s="210"/>
      <c r="O21" s="210"/>
      <c r="P21" s="210"/>
      <c r="Q21" s="228">
        <v>1</v>
      </c>
      <c r="R21" s="229">
        <v>54.01</v>
      </c>
      <c r="S21" s="232"/>
      <c r="T21" s="229"/>
      <c r="U21" s="234">
        <f t="shared" si="1"/>
        <v>1</v>
      </c>
      <c r="V21" s="234">
        <f t="shared" si="2"/>
        <v>54.01</v>
      </c>
      <c r="W21" s="234">
        <f t="shared" si="3"/>
        <v>54.01</v>
      </c>
      <c r="X21" s="214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</row>
    <row r="22" spans="1:44" ht="12.75" customHeight="1" x14ac:dyDescent="0.2">
      <c r="A22" s="210">
        <v>550100</v>
      </c>
      <c r="B22" s="210">
        <v>550101</v>
      </c>
      <c r="C22" s="195" t="s">
        <v>126</v>
      </c>
      <c r="D22" s="234" t="e">
        <f t="shared" ref="D22:E22" si="15">#N/A</f>
        <v>#N/A</v>
      </c>
      <c r="E22" s="234" t="e">
        <f t="shared" si="15"/>
        <v>#N/A</v>
      </c>
      <c r="F22" s="195" t="s">
        <v>191</v>
      </c>
      <c r="G22" s="234" t="s">
        <v>177</v>
      </c>
      <c r="H22" s="211" t="s">
        <v>40</v>
      </c>
      <c r="I22" s="211" t="s">
        <v>41</v>
      </c>
      <c r="J22" s="211" t="s">
        <v>40</v>
      </c>
      <c r="K22" s="211" t="s">
        <v>41</v>
      </c>
      <c r="L22" s="251">
        <v>44338</v>
      </c>
      <c r="M22" s="251">
        <v>44338</v>
      </c>
      <c r="N22" s="210"/>
      <c r="O22" s="210"/>
      <c r="P22" s="210"/>
      <c r="Q22" s="228">
        <v>1</v>
      </c>
      <c r="R22" s="229">
        <v>54.01</v>
      </c>
      <c r="S22" s="232"/>
      <c r="T22" s="229"/>
      <c r="U22" s="234">
        <f t="shared" si="1"/>
        <v>1</v>
      </c>
      <c r="V22" s="234">
        <f t="shared" si="2"/>
        <v>54.01</v>
      </c>
      <c r="W22" s="234">
        <f t="shared" si="3"/>
        <v>54.01</v>
      </c>
      <c r="X22" s="214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</row>
    <row r="23" spans="1:44" ht="12.75" customHeight="1" x14ac:dyDescent="0.2">
      <c r="A23" s="210">
        <v>550100</v>
      </c>
      <c r="B23" s="210">
        <v>550101</v>
      </c>
      <c r="C23" s="195" t="s">
        <v>126</v>
      </c>
      <c r="D23" s="234" t="e">
        <f t="shared" ref="D23:E23" si="16">#N/A</f>
        <v>#N/A</v>
      </c>
      <c r="E23" s="234" t="e">
        <f t="shared" si="16"/>
        <v>#N/A</v>
      </c>
      <c r="F23" s="195" t="s">
        <v>191</v>
      </c>
      <c r="G23" s="234" t="s">
        <v>177</v>
      </c>
      <c r="H23" s="211" t="s">
        <v>40</v>
      </c>
      <c r="I23" s="211" t="s">
        <v>41</v>
      </c>
      <c r="J23" s="211" t="s">
        <v>158</v>
      </c>
      <c r="K23" s="211" t="s">
        <v>41</v>
      </c>
      <c r="L23" s="251">
        <v>44339</v>
      </c>
      <c r="M23" s="251">
        <v>44339</v>
      </c>
      <c r="N23" s="210"/>
      <c r="O23" s="210"/>
      <c r="P23" s="210"/>
      <c r="Q23" s="228">
        <v>1</v>
      </c>
      <c r="R23" s="229">
        <v>54.01</v>
      </c>
      <c r="S23" s="232"/>
      <c r="T23" s="229"/>
      <c r="U23" s="234">
        <f t="shared" si="1"/>
        <v>1</v>
      </c>
      <c r="V23" s="234">
        <f t="shared" si="2"/>
        <v>54.01</v>
      </c>
      <c r="W23" s="234">
        <f t="shared" si="3"/>
        <v>54.01</v>
      </c>
      <c r="X23" s="214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</row>
    <row r="24" spans="1:44" ht="12.75" customHeight="1" x14ac:dyDescent="0.2">
      <c r="A24" s="210">
        <v>550100</v>
      </c>
      <c r="B24" s="210">
        <v>550101</v>
      </c>
      <c r="C24" s="195" t="s">
        <v>126</v>
      </c>
      <c r="D24" s="234" t="e">
        <f t="shared" ref="D24:E24" si="17">#N/A</f>
        <v>#N/A</v>
      </c>
      <c r="E24" s="234" t="e">
        <f t="shared" si="17"/>
        <v>#N/A</v>
      </c>
      <c r="F24" s="195" t="s">
        <v>191</v>
      </c>
      <c r="G24" s="234" t="s">
        <v>177</v>
      </c>
      <c r="H24" s="211" t="s">
        <v>40</v>
      </c>
      <c r="I24" s="211" t="s">
        <v>41</v>
      </c>
      <c r="J24" s="211" t="s">
        <v>40</v>
      </c>
      <c r="K24" s="211" t="s">
        <v>41</v>
      </c>
      <c r="L24" s="251">
        <v>44331</v>
      </c>
      <c r="M24" s="251">
        <v>44331</v>
      </c>
      <c r="N24" s="210"/>
      <c r="O24" s="210"/>
      <c r="P24" s="210"/>
      <c r="Q24" s="228">
        <v>1</v>
      </c>
      <c r="R24" s="229">
        <v>54.01</v>
      </c>
      <c r="S24" s="232"/>
      <c r="T24" s="229"/>
      <c r="U24" s="234">
        <f t="shared" si="1"/>
        <v>1</v>
      </c>
      <c r="V24" s="234">
        <f t="shared" si="2"/>
        <v>54.01</v>
      </c>
      <c r="W24" s="234">
        <f t="shared" si="3"/>
        <v>54.01</v>
      </c>
      <c r="X24" s="214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</row>
    <row r="25" spans="1:44" ht="12.75" customHeight="1" x14ac:dyDescent="0.2">
      <c r="A25" s="210">
        <v>550100</v>
      </c>
      <c r="B25" s="210">
        <v>550101</v>
      </c>
      <c r="C25" s="195" t="s">
        <v>126</v>
      </c>
      <c r="D25" s="234" t="e">
        <f t="shared" ref="D25:E25" si="18">#N/A</f>
        <v>#N/A</v>
      </c>
      <c r="E25" s="234" t="e">
        <f t="shared" si="18"/>
        <v>#N/A</v>
      </c>
      <c r="F25" s="195" t="s">
        <v>191</v>
      </c>
      <c r="G25" s="234" t="s">
        <v>177</v>
      </c>
      <c r="H25" s="211" t="s">
        <v>40</v>
      </c>
      <c r="I25" s="211" t="s">
        <v>41</v>
      </c>
      <c r="J25" s="211" t="s">
        <v>40</v>
      </c>
      <c r="K25" s="211" t="s">
        <v>41</v>
      </c>
      <c r="L25" s="251">
        <v>44332</v>
      </c>
      <c r="M25" s="251">
        <v>44332</v>
      </c>
      <c r="N25" s="210"/>
      <c r="O25" s="210"/>
      <c r="P25" s="210"/>
      <c r="Q25" s="228">
        <v>1</v>
      </c>
      <c r="R25" s="229">
        <v>54.01</v>
      </c>
      <c r="S25" s="232"/>
      <c r="T25" s="229"/>
      <c r="U25" s="234">
        <f t="shared" si="1"/>
        <v>1</v>
      </c>
      <c r="V25" s="234">
        <f t="shared" si="2"/>
        <v>54.01</v>
      </c>
      <c r="W25" s="234">
        <f t="shared" si="3"/>
        <v>54.01</v>
      </c>
      <c r="X25" s="214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</row>
    <row r="26" spans="1:44" ht="12.75" customHeight="1" x14ac:dyDescent="0.2">
      <c r="A26" s="210">
        <v>550100</v>
      </c>
      <c r="B26" s="210">
        <v>550101</v>
      </c>
      <c r="C26" s="195" t="s">
        <v>157</v>
      </c>
      <c r="D26" s="234" t="e">
        <f t="shared" ref="D26:E26" si="19">#N/A</f>
        <v>#N/A</v>
      </c>
      <c r="E26" s="234" t="e">
        <f t="shared" si="19"/>
        <v>#N/A</v>
      </c>
      <c r="F26" s="195" t="s">
        <v>39</v>
      </c>
      <c r="G26" s="234" t="s">
        <v>39</v>
      </c>
      <c r="H26" s="211" t="s">
        <v>40</v>
      </c>
      <c r="I26" s="211" t="s">
        <v>41</v>
      </c>
      <c r="J26" s="211" t="s">
        <v>40</v>
      </c>
      <c r="K26" s="211" t="s">
        <v>193</v>
      </c>
      <c r="L26" s="251">
        <v>44354</v>
      </c>
      <c r="M26" s="251">
        <v>44358</v>
      </c>
      <c r="N26" s="210"/>
      <c r="O26" s="210"/>
      <c r="P26" s="210"/>
      <c r="Q26" s="232">
        <v>4</v>
      </c>
      <c r="R26" s="229">
        <v>54.01</v>
      </c>
      <c r="S26" s="232">
        <v>1</v>
      </c>
      <c r="T26" s="229">
        <v>17.52</v>
      </c>
      <c r="U26" s="234">
        <f t="shared" si="1"/>
        <v>5</v>
      </c>
      <c r="V26" s="234">
        <f t="shared" si="2"/>
        <v>233.56</v>
      </c>
      <c r="W26" s="234">
        <f t="shared" si="3"/>
        <v>233.56</v>
      </c>
      <c r="X26" s="214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</row>
    <row r="27" spans="1:44" ht="12.75" customHeight="1" x14ac:dyDescent="0.2">
      <c r="A27" s="210">
        <v>550100</v>
      </c>
      <c r="B27" s="210">
        <v>550101</v>
      </c>
      <c r="C27" s="195" t="s">
        <v>157</v>
      </c>
      <c r="D27" s="234" t="e">
        <f t="shared" ref="D27:E27" si="20">#N/A</f>
        <v>#N/A</v>
      </c>
      <c r="E27" s="234" t="e">
        <f t="shared" si="20"/>
        <v>#N/A</v>
      </c>
      <c r="F27" s="195" t="s">
        <v>39</v>
      </c>
      <c r="G27" s="234" t="s">
        <v>39</v>
      </c>
      <c r="H27" s="211" t="s">
        <v>40</v>
      </c>
      <c r="I27" s="211" t="s">
        <v>41</v>
      </c>
      <c r="J27" s="211" t="s">
        <v>40</v>
      </c>
      <c r="K27" s="211" t="s">
        <v>44</v>
      </c>
      <c r="L27" s="251">
        <v>44359</v>
      </c>
      <c r="M27" s="251">
        <v>44359</v>
      </c>
      <c r="N27" s="210"/>
      <c r="O27" s="210"/>
      <c r="P27" s="210"/>
      <c r="Q27" s="232">
        <v>1</v>
      </c>
      <c r="R27" s="229">
        <v>54.01</v>
      </c>
      <c r="S27" s="232"/>
      <c r="T27" s="229"/>
      <c r="U27" s="234">
        <f t="shared" si="1"/>
        <v>1</v>
      </c>
      <c r="V27" s="234">
        <f t="shared" si="2"/>
        <v>54.01</v>
      </c>
      <c r="W27" s="234">
        <f t="shared" si="3"/>
        <v>54.01</v>
      </c>
      <c r="X27" s="214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</row>
    <row r="28" spans="1:44" ht="12.75" customHeight="1" x14ac:dyDescent="0.2">
      <c r="A28" s="210">
        <v>550100</v>
      </c>
      <c r="B28" s="210">
        <v>550101</v>
      </c>
      <c r="C28" s="195" t="s">
        <v>157</v>
      </c>
      <c r="D28" s="234" t="e">
        <f t="shared" ref="D28:E28" si="21">#N/A</f>
        <v>#N/A</v>
      </c>
      <c r="E28" s="234" t="e">
        <f t="shared" si="21"/>
        <v>#N/A</v>
      </c>
      <c r="F28" s="195" t="s">
        <v>39</v>
      </c>
      <c r="G28" s="234" t="s">
        <v>39</v>
      </c>
      <c r="H28" s="211" t="s">
        <v>40</v>
      </c>
      <c r="I28" s="211" t="s">
        <v>41</v>
      </c>
      <c r="J28" s="211" t="s">
        <v>40</v>
      </c>
      <c r="K28" s="211" t="s">
        <v>41</v>
      </c>
      <c r="L28" s="251">
        <v>44338</v>
      </c>
      <c r="M28" s="251">
        <v>44338</v>
      </c>
      <c r="N28" s="214"/>
      <c r="O28" s="214"/>
      <c r="P28" s="214"/>
      <c r="Q28" s="232">
        <v>1</v>
      </c>
      <c r="R28" s="229">
        <v>54.01</v>
      </c>
      <c r="S28" s="232"/>
      <c r="T28" s="229"/>
      <c r="U28" s="234">
        <f t="shared" si="1"/>
        <v>1</v>
      </c>
      <c r="V28" s="234">
        <f t="shared" si="2"/>
        <v>54.01</v>
      </c>
      <c r="W28" s="234">
        <f t="shared" si="3"/>
        <v>54.01</v>
      </c>
      <c r="X28" s="214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</row>
    <row r="29" spans="1:44" ht="12.75" customHeight="1" x14ac:dyDescent="0.2">
      <c r="A29" s="210">
        <v>550100</v>
      </c>
      <c r="B29" s="210">
        <v>550101</v>
      </c>
      <c r="C29" s="195" t="s">
        <v>157</v>
      </c>
      <c r="D29" s="234" t="e">
        <f t="shared" ref="D29:D62" si="22">VLOOKUP(C29,F:G,2,0)</f>
        <v>#N/A</v>
      </c>
      <c r="E29" s="234" t="e">
        <f>VLOOKUP(D28,'[3]Base de beneficiários'!D:E,2,0)</f>
        <v>#N/A</v>
      </c>
      <c r="F29" s="195" t="s">
        <v>191</v>
      </c>
      <c r="G29" s="234" t="s">
        <v>177</v>
      </c>
      <c r="H29" s="211" t="s">
        <v>40</v>
      </c>
      <c r="I29" s="211" t="s">
        <v>41</v>
      </c>
      <c r="J29" s="211" t="s">
        <v>40</v>
      </c>
      <c r="K29" s="211" t="s">
        <v>41</v>
      </c>
      <c r="L29" s="251">
        <v>44339</v>
      </c>
      <c r="M29" s="251">
        <v>44339</v>
      </c>
      <c r="N29" s="211"/>
      <c r="O29" s="211"/>
      <c r="P29" s="252"/>
      <c r="Q29" s="232">
        <v>1</v>
      </c>
      <c r="R29" s="229">
        <v>54.01</v>
      </c>
      <c r="S29" s="232"/>
      <c r="T29" s="229"/>
      <c r="U29" s="234">
        <f t="shared" si="1"/>
        <v>1</v>
      </c>
      <c r="V29" s="234">
        <f t="shared" si="2"/>
        <v>54.01</v>
      </c>
      <c r="W29" s="234">
        <f t="shared" si="3"/>
        <v>54.01</v>
      </c>
      <c r="X29" s="214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</row>
    <row r="30" spans="1:44" ht="12.75" customHeight="1" x14ac:dyDescent="0.2">
      <c r="A30" s="210">
        <v>550100</v>
      </c>
      <c r="B30" s="210">
        <v>550101</v>
      </c>
      <c r="C30" s="195" t="s">
        <v>157</v>
      </c>
      <c r="D30" s="234" t="e">
        <f t="shared" si="22"/>
        <v>#N/A</v>
      </c>
      <c r="E30" s="234" t="e">
        <f t="shared" ref="E30:E62" si="23">VLOOKUP(D30,H:I,2,0)</f>
        <v>#N/A</v>
      </c>
      <c r="F30" s="195" t="s">
        <v>191</v>
      </c>
      <c r="G30" s="234" t="s">
        <v>177</v>
      </c>
      <c r="H30" s="211" t="s">
        <v>40</v>
      </c>
      <c r="I30" s="211" t="s">
        <v>41</v>
      </c>
      <c r="J30" s="211" t="s">
        <v>40</v>
      </c>
      <c r="K30" s="211" t="s">
        <v>192</v>
      </c>
      <c r="L30" s="212">
        <v>44340</v>
      </c>
      <c r="M30" s="212">
        <v>44346</v>
      </c>
      <c r="N30" s="210"/>
      <c r="O30" s="210"/>
      <c r="P30" s="210"/>
      <c r="Q30" s="232">
        <v>6</v>
      </c>
      <c r="R30" s="229">
        <v>54.01</v>
      </c>
      <c r="S30" s="232"/>
      <c r="T30" s="229"/>
      <c r="U30" s="234">
        <f t="shared" si="1"/>
        <v>6</v>
      </c>
      <c r="V30" s="234">
        <f t="shared" si="2"/>
        <v>324.06</v>
      </c>
      <c r="W30" s="234">
        <f t="shared" si="3"/>
        <v>324.06</v>
      </c>
      <c r="X30" s="214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</row>
    <row r="31" spans="1:44" ht="12.75" customHeight="1" x14ac:dyDescent="0.2">
      <c r="A31" s="210">
        <v>550100</v>
      </c>
      <c r="B31" s="210">
        <v>550101</v>
      </c>
      <c r="C31" s="195" t="s">
        <v>157</v>
      </c>
      <c r="D31" s="234" t="e">
        <f t="shared" si="22"/>
        <v>#N/A</v>
      </c>
      <c r="E31" s="234" t="e">
        <f t="shared" si="23"/>
        <v>#N/A</v>
      </c>
      <c r="F31" s="195" t="s">
        <v>191</v>
      </c>
      <c r="G31" s="234" t="s">
        <v>177</v>
      </c>
      <c r="H31" s="211" t="s">
        <v>40</v>
      </c>
      <c r="I31" s="211" t="s">
        <v>41</v>
      </c>
      <c r="J31" s="211" t="s">
        <v>40</v>
      </c>
      <c r="K31" s="192" t="s">
        <v>41</v>
      </c>
      <c r="L31" s="212">
        <v>44332</v>
      </c>
      <c r="M31" s="212">
        <v>44332</v>
      </c>
      <c r="N31" s="210"/>
      <c r="O31" s="210"/>
      <c r="P31" s="210"/>
      <c r="Q31" s="232">
        <v>1</v>
      </c>
      <c r="R31" s="229">
        <v>54.01</v>
      </c>
      <c r="S31" s="232"/>
      <c r="T31" s="229"/>
      <c r="U31" s="234">
        <f t="shared" si="1"/>
        <v>1</v>
      </c>
      <c r="V31" s="234">
        <f t="shared" si="2"/>
        <v>54.01</v>
      </c>
      <c r="W31" s="234">
        <f t="shared" si="3"/>
        <v>54.01</v>
      </c>
      <c r="X31" s="214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</row>
    <row r="32" spans="1:44" ht="12.75" customHeight="1" x14ac:dyDescent="0.2">
      <c r="A32" s="210">
        <v>550100</v>
      </c>
      <c r="B32" s="210">
        <v>550101</v>
      </c>
      <c r="C32" s="195" t="s">
        <v>157</v>
      </c>
      <c r="D32" s="234" t="e">
        <f t="shared" si="22"/>
        <v>#N/A</v>
      </c>
      <c r="E32" s="234" t="e">
        <f t="shared" si="23"/>
        <v>#N/A</v>
      </c>
      <c r="F32" s="195" t="s">
        <v>191</v>
      </c>
      <c r="G32" s="234" t="s">
        <v>177</v>
      </c>
      <c r="H32" s="211" t="s">
        <v>40</v>
      </c>
      <c r="I32" s="211" t="s">
        <v>41</v>
      </c>
      <c r="J32" s="211" t="s">
        <v>40</v>
      </c>
      <c r="K32" s="211" t="s">
        <v>41</v>
      </c>
      <c r="L32" s="212">
        <v>44331</v>
      </c>
      <c r="M32" s="212">
        <v>44331</v>
      </c>
      <c r="N32" s="235"/>
      <c r="O32" s="236"/>
      <c r="P32" s="235"/>
      <c r="Q32" s="232">
        <v>1</v>
      </c>
      <c r="R32" s="229">
        <v>54.01</v>
      </c>
      <c r="S32" s="232"/>
      <c r="T32" s="229"/>
      <c r="U32" s="234">
        <f t="shared" si="1"/>
        <v>1</v>
      </c>
      <c r="V32" s="234">
        <f t="shared" si="2"/>
        <v>54.01</v>
      </c>
      <c r="W32" s="234">
        <f t="shared" si="3"/>
        <v>54.01</v>
      </c>
      <c r="X32" s="214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</row>
    <row r="33" spans="1:44" ht="12.75" customHeight="1" x14ac:dyDescent="0.2">
      <c r="A33" s="210">
        <v>550100</v>
      </c>
      <c r="B33" s="210">
        <v>550101</v>
      </c>
      <c r="C33" s="195" t="s">
        <v>62</v>
      </c>
      <c r="D33" s="234" t="e">
        <f t="shared" si="22"/>
        <v>#N/A</v>
      </c>
      <c r="E33" s="234" t="e">
        <f t="shared" si="23"/>
        <v>#N/A</v>
      </c>
      <c r="F33" s="195" t="s">
        <v>191</v>
      </c>
      <c r="G33" s="234" t="s">
        <v>177</v>
      </c>
      <c r="H33" s="211" t="s">
        <v>40</v>
      </c>
      <c r="I33" s="211" t="s">
        <v>41</v>
      </c>
      <c r="J33" s="211" t="s">
        <v>40</v>
      </c>
      <c r="K33" s="211" t="s">
        <v>41</v>
      </c>
      <c r="L33" s="212">
        <v>44338</v>
      </c>
      <c r="M33" s="212">
        <v>44338</v>
      </c>
      <c r="N33" s="235"/>
      <c r="O33" s="236"/>
      <c r="P33" s="235"/>
      <c r="Q33" s="232">
        <v>1</v>
      </c>
      <c r="R33" s="229">
        <v>54.01</v>
      </c>
      <c r="S33" s="232"/>
      <c r="T33" s="229"/>
      <c r="U33" s="234">
        <f t="shared" si="1"/>
        <v>1</v>
      </c>
      <c r="V33" s="234">
        <f t="shared" si="2"/>
        <v>54.01</v>
      </c>
      <c r="W33" s="234">
        <f t="shared" si="3"/>
        <v>54.01</v>
      </c>
      <c r="X33" s="214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</row>
    <row r="34" spans="1:44" ht="12.75" customHeight="1" x14ac:dyDescent="0.2">
      <c r="A34" s="186">
        <v>550100</v>
      </c>
      <c r="B34" s="186">
        <v>550101</v>
      </c>
      <c r="C34" s="187" t="s">
        <v>62</v>
      </c>
      <c r="D34" s="188" t="e">
        <f t="shared" si="22"/>
        <v>#N/A</v>
      </c>
      <c r="E34" s="188" t="e">
        <f t="shared" si="23"/>
        <v>#N/A</v>
      </c>
      <c r="F34" s="189" t="s">
        <v>191</v>
      </c>
      <c r="G34" s="188" t="s">
        <v>177</v>
      </c>
      <c r="H34" s="190" t="s">
        <v>40</v>
      </c>
      <c r="I34" s="190" t="s">
        <v>41</v>
      </c>
      <c r="J34" s="190" t="s">
        <v>40</v>
      </c>
      <c r="K34" s="190" t="s">
        <v>41</v>
      </c>
      <c r="L34" s="205">
        <v>44332</v>
      </c>
      <c r="M34" s="205">
        <v>44332</v>
      </c>
      <c r="N34" s="202"/>
      <c r="O34" s="202"/>
      <c r="P34" s="202"/>
      <c r="Q34" s="233">
        <v>1</v>
      </c>
      <c r="R34" s="230">
        <v>54.01</v>
      </c>
      <c r="S34" s="233"/>
      <c r="T34" s="230"/>
      <c r="U34" s="188">
        <f t="shared" si="1"/>
        <v>1</v>
      </c>
      <c r="V34" s="188">
        <f t="shared" si="2"/>
        <v>54.01</v>
      </c>
      <c r="W34" s="188">
        <f t="shared" si="3"/>
        <v>54.01</v>
      </c>
      <c r="X34" s="202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</row>
    <row r="35" spans="1:44" ht="12.75" customHeight="1" x14ac:dyDescent="0.2">
      <c r="A35" s="186">
        <v>550100</v>
      </c>
      <c r="B35" s="186">
        <v>550101</v>
      </c>
      <c r="C35" s="187" t="s">
        <v>62</v>
      </c>
      <c r="D35" s="188" t="e">
        <f t="shared" si="22"/>
        <v>#N/A</v>
      </c>
      <c r="E35" s="188" t="e">
        <f t="shared" si="23"/>
        <v>#N/A</v>
      </c>
      <c r="F35" s="189" t="s">
        <v>191</v>
      </c>
      <c r="G35" s="188" t="s">
        <v>177</v>
      </c>
      <c r="H35" s="190" t="s">
        <v>40</v>
      </c>
      <c r="I35" s="190" t="s">
        <v>41</v>
      </c>
      <c r="J35" s="190" t="s">
        <v>40</v>
      </c>
      <c r="K35" s="190" t="s">
        <v>41</v>
      </c>
      <c r="L35" s="205">
        <v>44331</v>
      </c>
      <c r="M35" s="205">
        <v>44331</v>
      </c>
      <c r="N35" s="200"/>
      <c r="O35" s="207"/>
      <c r="P35" s="200"/>
      <c r="Q35" s="233">
        <v>1</v>
      </c>
      <c r="R35" s="230">
        <v>54.01</v>
      </c>
      <c r="S35" s="233"/>
      <c r="T35" s="230"/>
      <c r="U35" s="188">
        <f t="shared" si="1"/>
        <v>1</v>
      </c>
      <c r="V35" s="188">
        <f t="shared" si="2"/>
        <v>54.01</v>
      </c>
      <c r="W35" s="188">
        <f t="shared" si="3"/>
        <v>54.01</v>
      </c>
      <c r="X35" s="202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</row>
    <row r="36" spans="1:44" ht="12.75" customHeight="1" x14ac:dyDescent="0.2">
      <c r="A36" s="186">
        <v>550100</v>
      </c>
      <c r="B36" s="186">
        <v>550101</v>
      </c>
      <c r="C36" s="187" t="s">
        <v>62</v>
      </c>
      <c r="D36" s="188" t="e">
        <f t="shared" si="22"/>
        <v>#N/A</v>
      </c>
      <c r="E36" s="188" t="e">
        <f t="shared" si="23"/>
        <v>#N/A</v>
      </c>
      <c r="F36" s="189" t="s">
        <v>191</v>
      </c>
      <c r="G36" s="188" t="s">
        <v>177</v>
      </c>
      <c r="H36" s="190" t="s">
        <v>40</v>
      </c>
      <c r="I36" s="190" t="s">
        <v>41</v>
      </c>
      <c r="J36" s="190" t="s">
        <v>40</v>
      </c>
      <c r="K36" s="190" t="s">
        <v>41</v>
      </c>
      <c r="L36" s="205">
        <v>44325</v>
      </c>
      <c r="M36" s="205">
        <v>44325</v>
      </c>
      <c r="N36" s="202"/>
      <c r="O36" s="202"/>
      <c r="P36" s="202"/>
      <c r="Q36" s="233">
        <v>1</v>
      </c>
      <c r="R36" s="230">
        <v>54.01</v>
      </c>
      <c r="S36" s="233"/>
      <c r="T36" s="230"/>
      <c r="U36" s="188">
        <f t="shared" si="1"/>
        <v>1</v>
      </c>
      <c r="V36" s="188">
        <f t="shared" si="2"/>
        <v>54.01</v>
      </c>
      <c r="W36" s="188">
        <f t="shared" si="3"/>
        <v>54.01</v>
      </c>
      <c r="X36" s="202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</row>
    <row r="37" spans="1:44" ht="12.75" customHeight="1" x14ac:dyDescent="0.2">
      <c r="A37" s="186">
        <v>550100</v>
      </c>
      <c r="B37" s="186">
        <v>550101</v>
      </c>
      <c r="C37" s="187" t="s">
        <v>62</v>
      </c>
      <c r="D37" s="188" t="e">
        <f t="shared" si="22"/>
        <v>#N/A</v>
      </c>
      <c r="E37" s="188" t="e">
        <f t="shared" si="23"/>
        <v>#N/A</v>
      </c>
      <c r="F37" s="189" t="s">
        <v>191</v>
      </c>
      <c r="G37" s="188" t="s">
        <v>177</v>
      </c>
      <c r="H37" s="190" t="s">
        <v>40</v>
      </c>
      <c r="I37" s="190" t="s">
        <v>41</v>
      </c>
      <c r="J37" s="190" t="s">
        <v>40</v>
      </c>
      <c r="K37" s="190" t="s">
        <v>41</v>
      </c>
      <c r="L37" s="205">
        <v>44324</v>
      </c>
      <c r="M37" s="205">
        <v>44324</v>
      </c>
      <c r="N37" s="202"/>
      <c r="O37" s="202"/>
      <c r="P37" s="202"/>
      <c r="Q37" s="233">
        <v>1</v>
      </c>
      <c r="R37" s="230">
        <v>54.01</v>
      </c>
      <c r="S37" s="233"/>
      <c r="T37" s="230"/>
      <c r="U37" s="188">
        <f t="shared" si="1"/>
        <v>1</v>
      </c>
      <c r="V37" s="188">
        <f t="shared" si="2"/>
        <v>54.01</v>
      </c>
      <c r="W37" s="188">
        <f t="shared" si="3"/>
        <v>54.01</v>
      </c>
      <c r="X37" s="202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</row>
    <row r="38" spans="1:44" ht="12.75" customHeight="1" x14ac:dyDescent="0.2">
      <c r="A38" s="186">
        <v>550100</v>
      </c>
      <c r="B38" s="186">
        <v>550101</v>
      </c>
      <c r="C38" s="187" t="s">
        <v>159</v>
      </c>
      <c r="D38" s="188" t="e">
        <f t="shared" si="22"/>
        <v>#N/A</v>
      </c>
      <c r="E38" s="188" t="e">
        <f t="shared" si="23"/>
        <v>#N/A</v>
      </c>
      <c r="F38" s="189" t="s">
        <v>191</v>
      </c>
      <c r="G38" s="188" t="s">
        <v>177</v>
      </c>
      <c r="H38" s="190" t="s">
        <v>40</v>
      </c>
      <c r="I38" s="190" t="s">
        <v>41</v>
      </c>
      <c r="J38" s="190" t="s">
        <v>40</v>
      </c>
      <c r="K38" s="190" t="s">
        <v>41</v>
      </c>
      <c r="L38" s="205">
        <v>44338</v>
      </c>
      <c r="M38" s="205">
        <v>44338</v>
      </c>
      <c r="N38" s="186"/>
      <c r="O38" s="186"/>
      <c r="P38" s="186"/>
      <c r="Q38" s="233">
        <v>1</v>
      </c>
      <c r="R38" s="230">
        <v>54.01</v>
      </c>
      <c r="S38" s="233"/>
      <c r="T38" s="230"/>
      <c r="U38" s="188">
        <f t="shared" si="1"/>
        <v>1</v>
      </c>
      <c r="V38" s="188">
        <f t="shared" si="2"/>
        <v>54.01</v>
      </c>
      <c r="W38" s="188">
        <f t="shared" si="3"/>
        <v>54.01</v>
      </c>
      <c r="X38" s="202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</row>
    <row r="39" spans="1:44" ht="12.75" customHeight="1" x14ac:dyDescent="0.2">
      <c r="A39" s="186">
        <v>550100</v>
      </c>
      <c r="B39" s="186">
        <v>550101</v>
      </c>
      <c r="C39" s="187" t="s">
        <v>71</v>
      </c>
      <c r="D39" s="188" t="e">
        <f t="shared" si="22"/>
        <v>#N/A</v>
      </c>
      <c r="E39" s="188" t="e">
        <f t="shared" si="23"/>
        <v>#N/A</v>
      </c>
      <c r="F39" s="189" t="s">
        <v>39</v>
      </c>
      <c r="G39" s="188" t="s">
        <v>39</v>
      </c>
      <c r="H39" s="190" t="s">
        <v>40</v>
      </c>
      <c r="I39" s="190" t="s">
        <v>41</v>
      </c>
      <c r="J39" s="190" t="s">
        <v>40</v>
      </c>
      <c r="K39" s="190" t="s">
        <v>44</v>
      </c>
      <c r="L39" s="205">
        <v>44359</v>
      </c>
      <c r="M39" s="205">
        <v>44359</v>
      </c>
      <c r="N39" s="186"/>
      <c r="O39" s="186"/>
      <c r="P39" s="186"/>
      <c r="Q39" s="233">
        <v>1</v>
      </c>
      <c r="R39" s="230">
        <v>54.01</v>
      </c>
      <c r="S39" s="233"/>
      <c r="T39" s="230"/>
      <c r="U39" s="188">
        <f t="shared" si="1"/>
        <v>1</v>
      </c>
      <c r="V39" s="188">
        <f t="shared" si="2"/>
        <v>54.01</v>
      </c>
      <c r="W39" s="188">
        <f t="shared" si="3"/>
        <v>54.01</v>
      </c>
      <c r="X39" s="202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</row>
    <row r="40" spans="1:44" ht="12.75" customHeight="1" x14ac:dyDescent="0.2">
      <c r="A40" s="186">
        <v>550100</v>
      </c>
      <c r="B40" s="186">
        <v>550101</v>
      </c>
      <c r="C40" s="187" t="s">
        <v>71</v>
      </c>
      <c r="D40" s="188" t="e">
        <f t="shared" si="22"/>
        <v>#N/A</v>
      </c>
      <c r="E40" s="188" t="e">
        <f t="shared" si="23"/>
        <v>#N/A</v>
      </c>
      <c r="F40" s="189" t="s">
        <v>191</v>
      </c>
      <c r="G40" s="188" t="s">
        <v>177</v>
      </c>
      <c r="H40" s="190" t="s">
        <v>40</v>
      </c>
      <c r="I40" s="190" t="s">
        <v>41</v>
      </c>
      <c r="J40" s="190" t="s">
        <v>40</v>
      </c>
      <c r="K40" s="190" t="s">
        <v>41</v>
      </c>
      <c r="L40" s="205">
        <v>44332</v>
      </c>
      <c r="M40" s="205">
        <v>44332</v>
      </c>
      <c r="N40" s="200"/>
      <c r="O40" s="207"/>
      <c r="P40" s="200"/>
      <c r="Q40" s="233">
        <v>1</v>
      </c>
      <c r="R40" s="230">
        <v>54.01</v>
      </c>
      <c r="S40" s="233"/>
      <c r="T40" s="230"/>
      <c r="U40" s="188">
        <f t="shared" si="1"/>
        <v>1</v>
      </c>
      <c r="V40" s="188">
        <f t="shared" si="2"/>
        <v>54.01</v>
      </c>
      <c r="W40" s="188">
        <f t="shared" si="3"/>
        <v>54.01</v>
      </c>
      <c r="X40" s="202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</row>
    <row r="41" spans="1:44" ht="12.75" customHeight="1" x14ac:dyDescent="0.2">
      <c r="A41" s="186">
        <v>550100</v>
      </c>
      <c r="B41" s="186">
        <v>550101</v>
      </c>
      <c r="C41" s="187" t="s">
        <v>71</v>
      </c>
      <c r="D41" s="188" t="e">
        <f t="shared" si="22"/>
        <v>#N/A</v>
      </c>
      <c r="E41" s="188" t="e">
        <f t="shared" si="23"/>
        <v>#N/A</v>
      </c>
      <c r="F41" s="189" t="s">
        <v>191</v>
      </c>
      <c r="G41" s="188" t="s">
        <v>177</v>
      </c>
      <c r="H41" s="190" t="s">
        <v>40</v>
      </c>
      <c r="I41" s="190" t="s">
        <v>41</v>
      </c>
      <c r="J41" s="190" t="s">
        <v>40</v>
      </c>
      <c r="K41" s="190" t="s">
        <v>41</v>
      </c>
      <c r="L41" s="205">
        <v>44339</v>
      </c>
      <c r="M41" s="205">
        <v>44339</v>
      </c>
      <c r="N41" s="200"/>
      <c r="O41" s="207"/>
      <c r="P41" s="200"/>
      <c r="Q41" s="233">
        <v>1</v>
      </c>
      <c r="R41" s="230">
        <v>54.01</v>
      </c>
      <c r="S41" s="233"/>
      <c r="T41" s="230"/>
      <c r="U41" s="188">
        <f t="shared" si="1"/>
        <v>1</v>
      </c>
      <c r="V41" s="188">
        <f t="shared" si="2"/>
        <v>54.01</v>
      </c>
      <c r="W41" s="188">
        <f t="shared" si="3"/>
        <v>54.01</v>
      </c>
      <c r="X41" s="202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</row>
    <row r="42" spans="1:44" ht="12.75" customHeight="1" x14ac:dyDescent="0.2">
      <c r="A42" s="186">
        <v>550100</v>
      </c>
      <c r="B42" s="186">
        <v>550101</v>
      </c>
      <c r="C42" s="187" t="s">
        <v>71</v>
      </c>
      <c r="D42" s="188" t="e">
        <f t="shared" si="22"/>
        <v>#N/A</v>
      </c>
      <c r="E42" s="188" t="e">
        <f t="shared" si="23"/>
        <v>#N/A</v>
      </c>
      <c r="F42" s="189" t="s">
        <v>191</v>
      </c>
      <c r="G42" s="188" t="s">
        <v>177</v>
      </c>
      <c r="H42" s="190" t="s">
        <v>40</v>
      </c>
      <c r="I42" s="190" t="s">
        <v>41</v>
      </c>
      <c r="J42" s="190" t="s">
        <v>40</v>
      </c>
      <c r="K42" s="190" t="s">
        <v>192</v>
      </c>
      <c r="L42" s="205">
        <v>44340</v>
      </c>
      <c r="M42" s="205">
        <v>44346</v>
      </c>
      <c r="N42" s="202"/>
      <c r="O42" s="202"/>
      <c r="P42" s="202"/>
      <c r="Q42" s="233">
        <v>6</v>
      </c>
      <c r="R42" s="230">
        <v>54.01</v>
      </c>
      <c r="S42" s="233"/>
      <c r="T42" s="230"/>
      <c r="U42" s="188">
        <f t="shared" si="1"/>
        <v>6</v>
      </c>
      <c r="V42" s="188">
        <f t="shared" si="2"/>
        <v>324.06</v>
      </c>
      <c r="W42" s="188">
        <f t="shared" si="3"/>
        <v>324.06</v>
      </c>
      <c r="X42" s="202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</row>
    <row r="43" spans="1:44" ht="12.75" customHeight="1" x14ac:dyDescent="0.2">
      <c r="A43" s="186">
        <v>550100</v>
      </c>
      <c r="B43" s="186">
        <v>550101</v>
      </c>
      <c r="C43" s="187" t="s">
        <v>71</v>
      </c>
      <c r="D43" s="188" t="e">
        <f t="shared" si="22"/>
        <v>#N/A</v>
      </c>
      <c r="E43" s="188" t="e">
        <f t="shared" si="23"/>
        <v>#N/A</v>
      </c>
      <c r="F43" s="189" t="s">
        <v>191</v>
      </c>
      <c r="G43" s="188" t="s">
        <v>177</v>
      </c>
      <c r="H43" s="190" t="s">
        <v>40</v>
      </c>
      <c r="I43" s="190" t="s">
        <v>41</v>
      </c>
      <c r="J43" s="190" t="s">
        <v>40</v>
      </c>
      <c r="K43" s="190" t="s">
        <v>41</v>
      </c>
      <c r="L43" s="205">
        <v>44331</v>
      </c>
      <c r="M43" s="205">
        <v>44331</v>
      </c>
      <c r="N43" s="208"/>
      <c r="O43" s="208"/>
      <c r="P43" s="208"/>
      <c r="Q43" s="233">
        <v>1</v>
      </c>
      <c r="R43" s="230">
        <v>54.01</v>
      </c>
      <c r="S43" s="233"/>
      <c r="T43" s="230"/>
      <c r="U43" s="188">
        <f t="shared" si="1"/>
        <v>1</v>
      </c>
      <c r="V43" s="188">
        <f t="shared" si="2"/>
        <v>54.01</v>
      </c>
      <c r="W43" s="188">
        <f t="shared" si="3"/>
        <v>54.01</v>
      </c>
      <c r="X43" s="202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</row>
    <row r="44" spans="1:44" ht="12.75" customHeight="1" x14ac:dyDescent="0.2">
      <c r="A44" s="186">
        <v>550100</v>
      </c>
      <c r="B44" s="186">
        <v>550101</v>
      </c>
      <c r="C44" s="187" t="s">
        <v>71</v>
      </c>
      <c r="D44" s="188" t="e">
        <f t="shared" si="22"/>
        <v>#N/A</v>
      </c>
      <c r="E44" s="188" t="e">
        <f t="shared" si="23"/>
        <v>#N/A</v>
      </c>
      <c r="F44" s="189" t="s">
        <v>191</v>
      </c>
      <c r="G44" s="188" t="s">
        <v>177</v>
      </c>
      <c r="H44" s="190" t="s">
        <v>40</v>
      </c>
      <c r="I44" s="190" t="s">
        <v>41</v>
      </c>
      <c r="J44" s="190" t="s">
        <v>40</v>
      </c>
      <c r="K44" s="190" t="s">
        <v>41</v>
      </c>
      <c r="L44" s="205">
        <v>44325</v>
      </c>
      <c r="M44" s="205">
        <v>44325</v>
      </c>
      <c r="N44" s="186"/>
      <c r="O44" s="186"/>
      <c r="P44" s="186"/>
      <c r="Q44" s="233">
        <v>1</v>
      </c>
      <c r="R44" s="230">
        <v>54.01</v>
      </c>
      <c r="S44" s="233"/>
      <c r="T44" s="230"/>
      <c r="U44" s="188">
        <f t="shared" si="1"/>
        <v>1</v>
      </c>
      <c r="V44" s="188">
        <f t="shared" si="2"/>
        <v>54.01</v>
      </c>
      <c r="W44" s="188">
        <f t="shared" si="3"/>
        <v>54.01</v>
      </c>
      <c r="X44" s="202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</row>
    <row r="45" spans="1:44" ht="12.75" customHeight="1" x14ac:dyDescent="0.2">
      <c r="A45" s="186">
        <v>550100</v>
      </c>
      <c r="B45" s="186">
        <v>550101</v>
      </c>
      <c r="C45" s="187" t="s">
        <v>71</v>
      </c>
      <c r="D45" s="188" t="e">
        <f t="shared" si="22"/>
        <v>#N/A</v>
      </c>
      <c r="E45" s="188" t="e">
        <f t="shared" si="23"/>
        <v>#N/A</v>
      </c>
      <c r="F45" s="189" t="s">
        <v>191</v>
      </c>
      <c r="G45" s="188" t="s">
        <v>177</v>
      </c>
      <c r="H45" s="190" t="s">
        <v>40</v>
      </c>
      <c r="I45" s="190" t="s">
        <v>41</v>
      </c>
      <c r="J45" s="190" t="s">
        <v>40</v>
      </c>
      <c r="K45" s="190" t="s">
        <v>41</v>
      </c>
      <c r="L45" s="205">
        <v>44338</v>
      </c>
      <c r="M45" s="205">
        <v>44338</v>
      </c>
      <c r="N45" s="209"/>
      <c r="O45" s="209"/>
      <c r="P45" s="209"/>
      <c r="Q45" s="233">
        <v>1</v>
      </c>
      <c r="R45" s="230">
        <v>54.01</v>
      </c>
      <c r="S45" s="233"/>
      <c r="T45" s="230"/>
      <c r="U45" s="188">
        <f t="shared" si="1"/>
        <v>1</v>
      </c>
      <c r="V45" s="188">
        <f t="shared" si="2"/>
        <v>54.01</v>
      </c>
      <c r="W45" s="188">
        <f t="shared" si="3"/>
        <v>54.01</v>
      </c>
      <c r="X45" s="202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</row>
    <row r="46" spans="1:44" ht="12.75" customHeight="1" x14ac:dyDescent="0.2">
      <c r="A46" s="186">
        <v>550100</v>
      </c>
      <c r="B46" s="186">
        <v>550101</v>
      </c>
      <c r="C46" s="187" t="s">
        <v>78</v>
      </c>
      <c r="D46" s="188" t="e">
        <f t="shared" si="22"/>
        <v>#N/A</v>
      </c>
      <c r="E46" s="188" t="e">
        <f t="shared" si="23"/>
        <v>#N/A</v>
      </c>
      <c r="F46" s="189" t="s">
        <v>39</v>
      </c>
      <c r="G46" s="188" t="s">
        <v>39</v>
      </c>
      <c r="H46" s="190" t="s">
        <v>40</v>
      </c>
      <c r="I46" s="190" t="s">
        <v>41</v>
      </c>
      <c r="J46" s="190" t="s">
        <v>40</v>
      </c>
      <c r="K46" s="190" t="s">
        <v>193</v>
      </c>
      <c r="L46" s="205">
        <v>44323</v>
      </c>
      <c r="M46" s="205">
        <v>44327</v>
      </c>
      <c r="N46" s="186"/>
      <c r="O46" s="186"/>
      <c r="P46" s="186"/>
      <c r="Q46" s="233">
        <v>4</v>
      </c>
      <c r="R46" s="230">
        <v>54.01</v>
      </c>
      <c r="S46" s="233">
        <v>1</v>
      </c>
      <c r="T46" s="230">
        <v>17.52</v>
      </c>
      <c r="U46" s="188">
        <f t="shared" si="1"/>
        <v>5</v>
      </c>
      <c r="V46" s="188">
        <f t="shared" si="2"/>
        <v>233.56</v>
      </c>
      <c r="W46" s="188">
        <f t="shared" si="3"/>
        <v>233.56</v>
      </c>
      <c r="X46" s="202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</row>
    <row r="47" spans="1:44" ht="12.75" customHeight="1" x14ac:dyDescent="0.2">
      <c r="A47" s="186">
        <v>550100</v>
      </c>
      <c r="B47" s="186">
        <v>550101</v>
      </c>
      <c r="C47" s="187" t="s">
        <v>78</v>
      </c>
      <c r="D47" s="188" t="e">
        <f t="shared" si="22"/>
        <v>#N/A</v>
      </c>
      <c r="E47" s="188" t="e">
        <f t="shared" si="23"/>
        <v>#N/A</v>
      </c>
      <c r="F47" s="189" t="s">
        <v>39</v>
      </c>
      <c r="G47" s="188" t="s">
        <v>39</v>
      </c>
      <c r="H47" s="190" t="s">
        <v>40</v>
      </c>
      <c r="I47" s="190" t="s">
        <v>41</v>
      </c>
      <c r="J47" s="190" t="s">
        <v>40</v>
      </c>
      <c r="K47" s="190" t="s">
        <v>41</v>
      </c>
      <c r="L47" s="205">
        <v>44359</v>
      </c>
      <c r="M47" s="205">
        <v>44359</v>
      </c>
      <c r="N47" s="186"/>
      <c r="O47" s="186"/>
      <c r="P47" s="186"/>
      <c r="Q47" s="233">
        <v>1</v>
      </c>
      <c r="R47" s="230">
        <v>54.01</v>
      </c>
      <c r="S47" s="233"/>
      <c r="T47" s="230"/>
      <c r="U47" s="188">
        <f t="shared" si="1"/>
        <v>1</v>
      </c>
      <c r="V47" s="188">
        <f t="shared" si="2"/>
        <v>54.01</v>
      </c>
      <c r="W47" s="188">
        <f t="shared" si="3"/>
        <v>54.01</v>
      </c>
      <c r="X47" s="202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</row>
    <row r="48" spans="1:44" ht="12.75" customHeight="1" x14ac:dyDescent="0.2">
      <c r="A48" s="186">
        <v>550100</v>
      </c>
      <c r="B48" s="186">
        <v>550101</v>
      </c>
      <c r="C48" s="187" t="s">
        <v>78</v>
      </c>
      <c r="D48" s="188" t="e">
        <f t="shared" si="22"/>
        <v>#N/A</v>
      </c>
      <c r="E48" s="188" t="e">
        <f t="shared" si="23"/>
        <v>#N/A</v>
      </c>
      <c r="F48" s="189" t="s">
        <v>191</v>
      </c>
      <c r="G48" s="188" t="s">
        <v>177</v>
      </c>
      <c r="H48" s="190" t="s">
        <v>40</v>
      </c>
      <c r="I48" s="190" t="s">
        <v>41</v>
      </c>
      <c r="J48" s="190" t="s">
        <v>40</v>
      </c>
      <c r="K48" s="190" t="s">
        <v>41</v>
      </c>
      <c r="L48" s="205">
        <v>44338</v>
      </c>
      <c r="M48" s="205">
        <v>44338</v>
      </c>
      <c r="N48" s="200"/>
      <c r="O48" s="207"/>
      <c r="P48" s="200"/>
      <c r="Q48" s="233">
        <v>1</v>
      </c>
      <c r="R48" s="230">
        <v>54.01</v>
      </c>
      <c r="S48" s="233"/>
      <c r="T48" s="230"/>
      <c r="U48" s="188">
        <f t="shared" si="1"/>
        <v>1</v>
      </c>
      <c r="V48" s="188">
        <f t="shared" si="2"/>
        <v>54.01</v>
      </c>
      <c r="W48" s="188">
        <f t="shared" si="3"/>
        <v>54.01</v>
      </c>
      <c r="X48" s="202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</row>
    <row r="49" spans="1:44" ht="12.75" customHeight="1" x14ac:dyDescent="0.2">
      <c r="A49" s="210">
        <v>550100</v>
      </c>
      <c r="B49" s="210">
        <v>550101</v>
      </c>
      <c r="C49" s="187" t="s">
        <v>78</v>
      </c>
      <c r="D49" s="234" t="e">
        <f t="shared" si="22"/>
        <v>#N/A</v>
      </c>
      <c r="E49" s="234" t="e">
        <f t="shared" si="23"/>
        <v>#N/A</v>
      </c>
      <c r="F49" s="195" t="s">
        <v>191</v>
      </c>
      <c r="G49" s="234" t="s">
        <v>177</v>
      </c>
      <c r="H49" s="211" t="s">
        <v>40</v>
      </c>
      <c r="I49" s="211" t="s">
        <v>41</v>
      </c>
      <c r="J49" s="211" t="s">
        <v>40</v>
      </c>
      <c r="K49" s="211" t="s">
        <v>41</v>
      </c>
      <c r="L49" s="212">
        <v>44339</v>
      </c>
      <c r="M49" s="212">
        <v>44339</v>
      </c>
      <c r="N49" s="235"/>
      <c r="O49" s="236"/>
      <c r="P49" s="235"/>
      <c r="Q49" s="232">
        <v>1</v>
      </c>
      <c r="R49" s="229">
        <v>54.01</v>
      </c>
      <c r="S49" s="232"/>
      <c r="T49" s="229"/>
      <c r="U49" s="234">
        <f t="shared" si="1"/>
        <v>1</v>
      </c>
      <c r="V49" s="234">
        <f t="shared" si="2"/>
        <v>54.01</v>
      </c>
      <c r="W49" s="234">
        <f t="shared" si="3"/>
        <v>54.01</v>
      </c>
      <c r="X49" s="214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</row>
    <row r="50" spans="1:44" ht="12.75" customHeight="1" x14ac:dyDescent="0.2">
      <c r="A50" s="210">
        <v>550100</v>
      </c>
      <c r="B50" s="210">
        <v>550101</v>
      </c>
      <c r="C50" s="187" t="s">
        <v>78</v>
      </c>
      <c r="D50" s="234" t="e">
        <f t="shared" si="22"/>
        <v>#N/A</v>
      </c>
      <c r="E50" s="234" t="e">
        <f t="shared" si="23"/>
        <v>#N/A</v>
      </c>
      <c r="F50" s="195" t="s">
        <v>191</v>
      </c>
      <c r="G50" s="234" t="s">
        <v>177</v>
      </c>
      <c r="H50" s="211" t="s">
        <v>40</v>
      </c>
      <c r="I50" s="211" t="s">
        <v>41</v>
      </c>
      <c r="J50" s="211" t="s">
        <v>40</v>
      </c>
      <c r="K50" s="211" t="s">
        <v>192</v>
      </c>
      <c r="L50" s="212">
        <v>44340</v>
      </c>
      <c r="M50" s="212">
        <v>44346</v>
      </c>
      <c r="N50" s="214"/>
      <c r="O50" s="214"/>
      <c r="P50" s="214"/>
      <c r="Q50" s="232">
        <v>6</v>
      </c>
      <c r="R50" s="229">
        <v>54.01</v>
      </c>
      <c r="S50" s="232"/>
      <c r="T50" s="229"/>
      <c r="U50" s="234">
        <f t="shared" si="1"/>
        <v>6</v>
      </c>
      <c r="V50" s="234">
        <f t="shared" si="2"/>
        <v>324.06</v>
      </c>
      <c r="W50" s="234">
        <f t="shared" si="3"/>
        <v>324.06</v>
      </c>
      <c r="X50" s="196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</row>
    <row r="51" spans="1:44" ht="12.75" customHeight="1" x14ac:dyDescent="0.2">
      <c r="A51" s="210">
        <v>550100</v>
      </c>
      <c r="B51" s="210">
        <v>550101</v>
      </c>
      <c r="C51" s="187" t="s">
        <v>78</v>
      </c>
      <c r="D51" s="234" t="e">
        <f t="shared" si="22"/>
        <v>#N/A</v>
      </c>
      <c r="E51" s="234" t="e">
        <f t="shared" si="23"/>
        <v>#N/A</v>
      </c>
      <c r="F51" s="195" t="s">
        <v>191</v>
      </c>
      <c r="G51" s="234" t="s">
        <v>177</v>
      </c>
      <c r="H51" s="211" t="s">
        <v>40</v>
      </c>
      <c r="I51" s="211" t="s">
        <v>41</v>
      </c>
      <c r="J51" s="211" t="s">
        <v>40</v>
      </c>
      <c r="K51" s="211" t="s">
        <v>41</v>
      </c>
      <c r="L51" s="212">
        <v>44332</v>
      </c>
      <c r="M51" s="212">
        <v>44332</v>
      </c>
      <c r="N51" s="215"/>
      <c r="O51" s="215"/>
      <c r="P51" s="215"/>
      <c r="Q51" s="232">
        <v>1</v>
      </c>
      <c r="R51" s="229">
        <v>54.01</v>
      </c>
      <c r="S51" s="232"/>
      <c r="T51" s="229"/>
      <c r="U51" s="234">
        <f t="shared" si="1"/>
        <v>1</v>
      </c>
      <c r="V51" s="234">
        <f t="shared" si="2"/>
        <v>54.01</v>
      </c>
      <c r="W51" s="234">
        <f t="shared" si="3"/>
        <v>54.01</v>
      </c>
      <c r="X51" s="214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</row>
    <row r="52" spans="1:44" ht="12.75" customHeight="1" x14ac:dyDescent="0.2">
      <c r="A52" s="210">
        <v>550100</v>
      </c>
      <c r="B52" s="210">
        <v>550101</v>
      </c>
      <c r="C52" s="187" t="s">
        <v>78</v>
      </c>
      <c r="D52" s="234" t="e">
        <f t="shared" si="22"/>
        <v>#N/A</v>
      </c>
      <c r="E52" s="234" t="e">
        <f t="shared" si="23"/>
        <v>#N/A</v>
      </c>
      <c r="F52" s="195" t="s">
        <v>191</v>
      </c>
      <c r="G52" s="234" t="s">
        <v>177</v>
      </c>
      <c r="H52" s="211" t="s">
        <v>40</v>
      </c>
      <c r="I52" s="211" t="s">
        <v>41</v>
      </c>
      <c r="J52" s="211" t="s">
        <v>40</v>
      </c>
      <c r="K52" s="192" t="s">
        <v>41</v>
      </c>
      <c r="L52" s="212">
        <v>44331</v>
      </c>
      <c r="M52" s="212">
        <v>44331</v>
      </c>
      <c r="N52" s="210"/>
      <c r="O52" s="210"/>
      <c r="P52" s="210"/>
      <c r="Q52" s="232">
        <v>1</v>
      </c>
      <c r="R52" s="229">
        <v>54.01</v>
      </c>
      <c r="S52" s="232"/>
      <c r="T52" s="229"/>
      <c r="U52" s="234">
        <f t="shared" si="1"/>
        <v>1</v>
      </c>
      <c r="V52" s="234">
        <f t="shared" si="2"/>
        <v>54.01</v>
      </c>
      <c r="W52" s="234">
        <f t="shared" si="3"/>
        <v>54.01</v>
      </c>
      <c r="X52" s="196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</row>
    <row r="53" spans="1:44" ht="12.75" customHeight="1" x14ac:dyDescent="0.2">
      <c r="A53" s="210">
        <v>550100</v>
      </c>
      <c r="B53" s="210">
        <v>550101</v>
      </c>
      <c r="C53" s="187" t="s">
        <v>82</v>
      </c>
      <c r="D53" s="234" t="e">
        <f t="shared" si="22"/>
        <v>#N/A</v>
      </c>
      <c r="E53" s="234" t="e">
        <f t="shared" si="23"/>
        <v>#N/A</v>
      </c>
      <c r="F53" s="195" t="s">
        <v>39</v>
      </c>
      <c r="G53" s="234" t="s">
        <v>39</v>
      </c>
      <c r="H53" s="211" t="s">
        <v>40</v>
      </c>
      <c r="I53" s="211" t="s">
        <v>41</v>
      </c>
      <c r="J53" s="211" t="s">
        <v>40</v>
      </c>
      <c r="K53" s="211" t="s">
        <v>44</v>
      </c>
      <c r="L53" s="212">
        <v>44359</v>
      </c>
      <c r="M53" s="212">
        <v>44359</v>
      </c>
      <c r="N53" s="210"/>
      <c r="O53" s="210"/>
      <c r="P53" s="210"/>
      <c r="Q53" s="232">
        <v>1</v>
      </c>
      <c r="R53" s="229">
        <v>54.01</v>
      </c>
      <c r="S53" s="232"/>
      <c r="T53" s="229"/>
      <c r="U53" s="234">
        <f t="shared" si="1"/>
        <v>1</v>
      </c>
      <c r="V53" s="234">
        <f t="shared" si="2"/>
        <v>54.01</v>
      </c>
      <c r="W53" s="234">
        <f t="shared" si="3"/>
        <v>54.01</v>
      </c>
      <c r="X53" s="214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</row>
    <row r="54" spans="1:44" ht="12.75" customHeight="1" x14ac:dyDescent="0.2">
      <c r="A54" s="210">
        <v>550100</v>
      </c>
      <c r="B54" s="210">
        <v>550101</v>
      </c>
      <c r="C54" s="187" t="s">
        <v>82</v>
      </c>
      <c r="D54" s="234" t="e">
        <f t="shared" si="22"/>
        <v>#N/A</v>
      </c>
      <c r="E54" s="234" t="e">
        <f t="shared" si="23"/>
        <v>#N/A</v>
      </c>
      <c r="F54" s="195" t="s">
        <v>191</v>
      </c>
      <c r="G54" s="234" t="s">
        <v>177</v>
      </c>
      <c r="H54" s="211" t="s">
        <v>40</v>
      </c>
      <c r="I54" s="211" t="s">
        <v>41</v>
      </c>
      <c r="J54" s="211" t="s">
        <v>40</v>
      </c>
      <c r="K54" s="192" t="s">
        <v>41</v>
      </c>
      <c r="L54" s="212">
        <v>44338</v>
      </c>
      <c r="M54" s="212">
        <v>44338</v>
      </c>
      <c r="N54" s="210"/>
      <c r="O54" s="210"/>
      <c r="P54" s="210"/>
      <c r="Q54" s="232">
        <v>1</v>
      </c>
      <c r="R54" s="229">
        <v>54.01</v>
      </c>
      <c r="S54" s="232"/>
      <c r="T54" s="229"/>
      <c r="U54" s="234">
        <f t="shared" si="1"/>
        <v>1</v>
      </c>
      <c r="V54" s="234">
        <f t="shared" si="2"/>
        <v>54.01</v>
      </c>
      <c r="W54" s="234">
        <f t="shared" si="3"/>
        <v>54.01</v>
      </c>
      <c r="X54" s="214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</row>
    <row r="55" spans="1:44" ht="12.75" customHeight="1" x14ac:dyDescent="0.2">
      <c r="A55" s="186">
        <v>550100</v>
      </c>
      <c r="B55" s="186">
        <v>550101</v>
      </c>
      <c r="C55" s="187" t="s">
        <v>82</v>
      </c>
      <c r="D55" s="188" t="e">
        <f t="shared" si="22"/>
        <v>#N/A</v>
      </c>
      <c r="E55" s="188" t="e">
        <f t="shared" si="23"/>
        <v>#N/A</v>
      </c>
      <c r="F55" s="189" t="s">
        <v>191</v>
      </c>
      <c r="G55" s="188" t="s">
        <v>177</v>
      </c>
      <c r="H55" s="190" t="s">
        <v>40</v>
      </c>
      <c r="I55" s="190" t="s">
        <v>41</v>
      </c>
      <c r="J55" s="190" t="s">
        <v>40</v>
      </c>
      <c r="K55" s="190" t="s">
        <v>41</v>
      </c>
      <c r="L55" s="205">
        <v>44339</v>
      </c>
      <c r="M55" s="205">
        <v>44339</v>
      </c>
      <c r="N55" s="186"/>
      <c r="O55" s="186"/>
      <c r="P55" s="186"/>
      <c r="Q55" s="233">
        <v>1</v>
      </c>
      <c r="R55" s="230">
        <v>54.01</v>
      </c>
      <c r="S55" s="233"/>
      <c r="T55" s="230"/>
      <c r="U55" s="188">
        <f t="shared" si="1"/>
        <v>1</v>
      </c>
      <c r="V55" s="188">
        <f t="shared" si="2"/>
        <v>54.01</v>
      </c>
      <c r="W55" s="188">
        <f t="shared" si="3"/>
        <v>54.01</v>
      </c>
      <c r="X55" s="202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</row>
    <row r="56" spans="1:44" ht="12.75" customHeight="1" x14ac:dyDescent="0.2">
      <c r="A56" s="237">
        <v>550100</v>
      </c>
      <c r="B56" s="237">
        <v>550101</v>
      </c>
      <c r="C56" s="187" t="s">
        <v>82</v>
      </c>
      <c r="D56" s="238" t="e">
        <f t="shared" si="22"/>
        <v>#N/A</v>
      </c>
      <c r="E56" s="238" t="e">
        <f t="shared" si="23"/>
        <v>#N/A</v>
      </c>
      <c r="F56" s="187" t="s">
        <v>191</v>
      </c>
      <c r="G56" s="238" t="s">
        <v>177</v>
      </c>
      <c r="H56" s="239" t="s">
        <v>40</v>
      </c>
      <c r="I56" s="239" t="s">
        <v>41</v>
      </c>
      <c r="J56" s="239" t="s">
        <v>40</v>
      </c>
      <c r="K56" s="239" t="s">
        <v>192</v>
      </c>
      <c r="L56" s="240">
        <v>44340</v>
      </c>
      <c r="M56" s="240">
        <v>44346</v>
      </c>
      <c r="N56" s="237"/>
      <c r="O56" s="237"/>
      <c r="P56" s="237"/>
      <c r="Q56" s="241">
        <v>6</v>
      </c>
      <c r="R56" s="242">
        <v>54.01</v>
      </c>
      <c r="S56" s="241"/>
      <c r="T56" s="242"/>
      <c r="U56" s="238">
        <f t="shared" si="1"/>
        <v>6</v>
      </c>
      <c r="V56" s="238">
        <f t="shared" si="2"/>
        <v>324.06</v>
      </c>
      <c r="W56" s="238">
        <f t="shared" si="3"/>
        <v>324.06</v>
      </c>
      <c r="X56" s="243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</row>
    <row r="57" spans="1:44" ht="12.75" customHeight="1" x14ac:dyDescent="0.2">
      <c r="A57" s="237">
        <v>550100</v>
      </c>
      <c r="B57" s="237">
        <v>550101</v>
      </c>
      <c r="C57" s="187" t="s">
        <v>82</v>
      </c>
      <c r="D57" s="238" t="e">
        <f t="shared" si="22"/>
        <v>#N/A</v>
      </c>
      <c r="E57" s="238" t="e">
        <f t="shared" si="23"/>
        <v>#N/A</v>
      </c>
      <c r="F57" s="187" t="s">
        <v>191</v>
      </c>
      <c r="G57" s="238" t="s">
        <v>177</v>
      </c>
      <c r="H57" s="239" t="s">
        <v>40</v>
      </c>
      <c r="I57" s="239" t="s">
        <v>41</v>
      </c>
      <c r="J57" s="239" t="s">
        <v>40</v>
      </c>
      <c r="K57" s="239" t="s">
        <v>41</v>
      </c>
      <c r="L57" s="240">
        <v>44289</v>
      </c>
      <c r="M57" s="240">
        <v>44289</v>
      </c>
      <c r="N57" s="237"/>
      <c r="O57" s="237"/>
      <c r="P57" s="237"/>
      <c r="Q57" s="241">
        <v>1</v>
      </c>
      <c r="R57" s="242">
        <v>54.01</v>
      </c>
      <c r="S57" s="241"/>
      <c r="T57" s="242"/>
      <c r="U57" s="238">
        <f t="shared" si="1"/>
        <v>1</v>
      </c>
      <c r="V57" s="238">
        <f t="shared" si="2"/>
        <v>54.01</v>
      </c>
      <c r="W57" s="238">
        <f t="shared" si="3"/>
        <v>54.01</v>
      </c>
      <c r="X57" s="243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</row>
    <row r="58" spans="1:44" ht="12.75" customHeight="1" x14ac:dyDescent="0.2">
      <c r="A58" s="237">
        <v>550100</v>
      </c>
      <c r="B58" s="237">
        <v>550101</v>
      </c>
      <c r="C58" s="187" t="s">
        <v>82</v>
      </c>
      <c r="D58" s="238" t="e">
        <f t="shared" si="22"/>
        <v>#N/A</v>
      </c>
      <c r="E58" s="238" t="e">
        <f t="shared" si="23"/>
        <v>#N/A</v>
      </c>
      <c r="F58" s="187" t="s">
        <v>191</v>
      </c>
      <c r="G58" s="238" t="s">
        <v>177</v>
      </c>
      <c r="H58" s="239" t="s">
        <v>40</v>
      </c>
      <c r="I58" s="239" t="s">
        <v>41</v>
      </c>
      <c r="J58" s="239" t="s">
        <v>40</v>
      </c>
      <c r="K58" s="239" t="s">
        <v>41</v>
      </c>
      <c r="L58" s="240">
        <v>44332</v>
      </c>
      <c r="M58" s="240">
        <v>44332</v>
      </c>
      <c r="N58" s="237"/>
      <c r="O58" s="237"/>
      <c r="P58" s="237"/>
      <c r="Q58" s="241">
        <v>1</v>
      </c>
      <c r="R58" s="242">
        <v>54.01</v>
      </c>
      <c r="S58" s="241"/>
      <c r="T58" s="242"/>
      <c r="U58" s="238">
        <f t="shared" si="1"/>
        <v>1</v>
      </c>
      <c r="V58" s="238">
        <f t="shared" si="2"/>
        <v>54.01</v>
      </c>
      <c r="W58" s="238">
        <f t="shared" si="3"/>
        <v>54.01</v>
      </c>
      <c r="X58" s="243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</row>
    <row r="59" spans="1:44" ht="12.75" customHeight="1" x14ac:dyDescent="0.2">
      <c r="A59" s="210">
        <v>550100</v>
      </c>
      <c r="B59" s="210">
        <v>550101</v>
      </c>
      <c r="C59" s="187" t="s">
        <v>93</v>
      </c>
      <c r="D59" s="234" t="e">
        <f t="shared" si="22"/>
        <v>#N/A</v>
      </c>
      <c r="E59" s="234" t="e">
        <f t="shared" si="23"/>
        <v>#N/A</v>
      </c>
      <c r="F59" s="195" t="s">
        <v>191</v>
      </c>
      <c r="G59" s="234" t="s">
        <v>177</v>
      </c>
      <c r="H59" s="211" t="s">
        <v>40</v>
      </c>
      <c r="I59" s="211" t="s">
        <v>41</v>
      </c>
      <c r="J59" s="211" t="s">
        <v>40</v>
      </c>
      <c r="K59" s="211" t="s">
        <v>41</v>
      </c>
      <c r="L59" s="212">
        <v>44332</v>
      </c>
      <c r="M59" s="212">
        <v>44332</v>
      </c>
      <c r="N59" s="235"/>
      <c r="O59" s="235"/>
      <c r="P59" s="235"/>
      <c r="Q59" s="232">
        <v>1</v>
      </c>
      <c r="R59" s="229">
        <v>54.01</v>
      </c>
      <c r="S59" s="232"/>
      <c r="T59" s="229"/>
      <c r="U59" s="234">
        <f t="shared" si="1"/>
        <v>1</v>
      </c>
      <c r="V59" s="234">
        <f t="shared" si="2"/>
        <v>54.01</v>
      </c>
      <c r="W59" s="234">
        <f t="shared" si="3"/>
        <v>54.01</v>
      </c>
      <c r="X59" s="214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</row>
    <row r="60" spans="1:44" ht="12.75" customHeight="1" x14ac:dyDescent="0.2">
      <c r="A60" s="210">
        <v>550100</v>
      </c>
      <c r="B60" s="210">
        <v>550101</v>
      </c>
      <c r="C60" s="187" t="s">
        <v>93</v>
      </c>
      <c r="D60" s="234" t="e">
        <f t="shared" si="22"/>
        <v>#N/A</v>
      </c>
      <c r="E60" s="234" t="e">
        <f t="shared" si="23"/>
        <v>#N/A</v>
      </c>
      <c r="F60" s="195" t="s">
        <v>191</v>
      </c>
      <c r="G60" s="234" t="s">
        <v>177</v>
      </c>
      <c r="H60" s="211" t="s">
        <v>40</v>
      </c>
      <c r="I60" s="211" t="s">
        <v>41</v>
      </c>
      <c r="J60" s="211" t="s">
        <v>40</v>
      </c>
      <c r="K60" s="211" t="s">
        <v>41</v>
      </c>
      <c r="L60" s="212">
        <v>44339</v>
      </c>
      <c r="M60" s="212">
        <v>44339</v>
      </c>
      <c r="N60" s="210"/>
      <c r="O60" s="210"/>
      <c r="P60" s="210"/>
      <c r="Q60" s="232">
        <v>1</v>
      </c>
      <c r="R60" s="229">
        <v>54.01</v>
      </c>
      <c r="S60" s="232"/>
      <c r="T60" s="229"/>
      <c r="U60" s="234">
        <f t="shared" si="1"/>
        <v>1</v>
      </c>
      <c r="V60" s="234">
        <f t="shared" si="2"/>
        <v>54.01</v>
      </c>
      <c r="W60" s="234">
        <f t="shared" si="3"/>
        <v>54.01</v>
      </c>
      <c r="X60" s="214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</row>
    <row r="61" spans="1:44" ht="12.75" customHeight="1" x14ac:dyDescent="0.2">
      <c r="A61" s="210">
        <v>550100</v>
      </c>
      <c r="B61" s="210">
        <v>550101</v>
      </c>
      <c r="C61" s="187" t="s">
        <v>93</v>
      </c>
      <c r="D61" s="234" t="e">
        <f t="shared" si="22"/>
        <v>#N/A</v>
      </c>
      <c r="E61" s="234" t="e">
        <f t="shared" si="23"/>
        <v>#N/A</v>
      </c>
      <c r="F61" s="195" t="s">
        <v>191</v>
      </c>
      <c r="G61" s="234" t="s">
        <v>177</v>
      </c>
      <c r="H61" s="211" t="s">
        <v>40</v>
      </c>
      <c r="I61" s="211" t="s">
        <v>41</v>
      </c>
      <c r="J61" s="211" t="s">
        <v>40</v>
      </c>
      <c r="K61" s="211" t="s">
        <v>41</v>
      </c>
      <c r="L61" s="212">
        <v>44331</v>
      </c>
      <c r="M61" s="212">
        <v>44331</v>
      </c>
      <c r="N61" s="235"/>
      <c r="O61" s="235"/>
      <c r="P61" s="235"/>
      <c r="Q61" s="232">
        <v>1</v>
      </c>
      <c r="R61" s="229">
        <v>54.01</v>
      </c>
      <c r="S61" s="232"/>
      <c r="T61" s="229"/>
      <c r="U61" s="234">
        <f t="shared" si="1"/>
        <v>1</v>
      </c>
      <c r="V61" s="234">
        <f t="shared" si="2"/>
        <v>54.01</v>
      </c>
      <c r="W61" s="234">
        <f t="shared" si="3"/>
        <v>54.01</v>
      </c>
      <c r="X61" s="214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</row>
    <row r="62" spans="1:44" ht="12.75" customHeight="1" x14ac:dyDescent="0.2">
      <c r="A62" s="210">
        <v>550100</v>
      </c>
      <c r="B62" s="210">
        <v>550101</v>
      </c>
      <c r="C62" s="187" t="s">
        <v>93</v>
      </c>
      <c r="D62" s="234" t="e">
        <f t="shared" si="22"/>
        <v>#N/A</v>
      </c>
      <c r="E62" s="234" t="e">
        <f t="shared" si="23"/>
        <v>#N/A</v>
      </c>
      <c r="F62" s="195" t="s">
        <v>191</v>
      </c>
      <c r="G62" s="234" t="s">
        <v>177</v>
      </c>
      <c r="H62" s="211" t="s">
        <v>40</v>
      </c>
      <c r="I62" s="211" t="s">
        <v>41</v>
      </c>
      <c r="J62" s="211" t="s">
        <v>40</v>
      </c>
      <c r="K62" s="211" t="s">
        <v>41</v>
      </c>
      <c r="L62" s="212">
        <v>44338</v>
      </c>
      <c r="M62" s="212">
        <v>44338</v>
      </c>
      <c r="N62" s="210"/>
      <c r="O62" s="210"/>
      <c r="P62" s="210"/>
      <c r="Q62" s="232">
        <v>1</v>
      </c>
      <c r="R62" s="229">
        <v>54.01</v>
      </c>
      <c r="S62" s="232"/>
      <c r="T62" s="229"/>
      <c r="U62" s="234">
        <f t="shared" si="1"/>
        <v>1</v>
      </c>
      <c r="V62" s="234">
        <f t="shared" si="2"/>
        <v>54.01</v>
      </c>
      <c r="W62" s="234">
        <f t="shared" si="3"/>
        <v>54.01</v>
      </c>
      <c r="X62" s="214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</row>
    <row r="63" spans="1:44" ht="12.75" customHeight="1" x14ac:dyDescent="0.2">
      <c r="A63" s="210"/>
      <c r="B63" s="210"/>
      <c r="C63" s="195"/>
      <c r="D63" s="234"/>
      <c r="E63" s="234"/>
      <c r="F63" s="195"/>
      <c r="G63" s="234"/>
      <c r="H63" s="211"/>
      <c r="I63" s="211"/>
      <c r="J63" s="211"/>
      <c r="K63" s="211"/>
      <c r="L63" s="212"/>
      <c r="M63" s="212"/>
      <c r="N63" s="214"/>
      <c r="O63" s="214"/>
      <c r="P63" s="214"/>
      <c r="Q63" s="232"/>
      <c r="R63" s="229"/>
      <c r="S63" s="232"/>
      <c r="T63" s="229"/>
      <c r="U63" s="234">
        <f t="shared" si="1"/>
        <v>0</v>
      </c>
      <c r="V63" s="234">
        <f t="shared" si="2"/>
        <v>0</v>
      </c>
      <c r="W63" s="234">
        <f t="shared" si="3"/>
        <v>0</v>
      </c>
      <c r="X63" s="214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</row>
    <row r="64" spans="1:44" ht="12.75" customHeight="1" x14ac:dyDescent="0.2">
      <c r="A64" s="210"/>
      <c r="B64" s="210"/>
      <c r="C64" s="195"/>
      <c r="D64" s="234"/>
      <c r="E64" s="234"/>
      <c r="F64" s="195"/>
      <c r="G64" s="234"/>
      <c r="H64" s="211"/>
      <c r="I64" s="211"/>
      <c r="J64" s="211"/>
      <c r="K64" s="211"/>
      <c r="L64" s="212"/>
      <c r="M64" s="212"/>
      <c r="N64" s="214"/>
      <c r="O64" s="214"/>
      <c r="P64" s="214"/>
      <c r="Q64" s="232"/>
      <c r="R64" s="229"/>
      <c r="S64" s="232"/>
      <c r="T64" s="229"/>
      <c r="U64" s="234">
        <f t="shared" si="1"/>
        <v>0</v>
      </c>
      <c r="V64" s="234">
        <f t="shared" si="2"/>
        <v>0</v>
      </c>
      <c r="W64" s="234">
        <f t="shared" si="3"/>
        <v>0</v>
      </c>
      <c r="X64" s="214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</row>
    <row r="65" spans="1:44" ht="12.75" customHeight="1" x14ac:dyDescent="0.2">
      <c r="A65" s="210"/>
      <c r="B65" s="210"/>
      <c r="C65" s="195"/>
      <c r="D65" s="234"/>
      <c r="E65" s="234"/>
      <c r="F65" s="195"/>
      <c r="G65" s="234"/>
      <c r="H65" s="211"/>
      <c r="I65" s="211"/>
      <c r="J65" s="211"/>
      <c r="K65" s="211"/>
      <c r="L65" s="212"/>
      <c r="M65" s="212"/>
      <c r="N65" s="210"/>
      <c r="O65" s="210"/>
      <c r="P65" s="210"/>
      <c r="Q65" s="232"/>
      <c r="R65" s="229"/>
      <c r="S65" s="232"/>
      <c r="T65" s="229"/>
      <c r="U65" s="234">
        <f t="shared" si="1"/>
        <v>0</v>
      </c>
      <c r="V65" s="234">
        <f t="shared" si="2"/>
        <v>0</v>
      </c>
      <c r="W65" s="234">
        <f t="shared" si="3"/>
        <v>0</v>
      </c>
      <c r="X65" s="214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</row>
    <row r="66" spans="1:44" ht="12.75" customHeight="1" x14ac:dyDescent="0.2">
      <c r="A66" s="210"/>
      <c r="B66" s="210"/>
      <c r="C66" s="195"/>
      <c r="D66" s="234"/>
      <c r="E66" s="234"/>
      <c r="F66" s="195"/>
      <c r="G66" s="234"/>
      <c r="H66" s="211"/>
      <c r="I66" s="211"/>
      <c r="J66" s="211"/>
      <c r="K66" s="211"/>
      <c r="L66" s="212"/>
      <c r="M66" s="212"/>
      <c r="N66" s="210"/>
      <c r="O66" s="210"/>
      <c r="P66" s="210"/>
      <c r="Q66" s="232"/>
      <c r="R66" s="229"/>
      <c r="S66" s="232"/>
      <c r="T66" s="229"/>
      <c r="U66" s="234">
        <f t="shared" si="1"/>
        <v>0</v>
      </c>
      <c r="V66" s="234">
        <f t="shared" si="2"/>
        <v>0</v>
      </c>
      <c r="W66" s="234">
        <f t="shared" si="3"/>
        <v>0</v>
      </c>
      <c r="X66" s="214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</row>
    <row r="67" spans="1:44" ht="12.75" customHeight="1" x14ac:dyDescent="0.2">
      <c r="A67" s="210"/>
      <c r="B67" s="210"/>
      <c r="C67" s="195"/>
      <c r="D67" s="234"/>
      <c r="E67" s="234"/>
      <c r="F67" s="195"/>
      <c r="G67" s="234"/>
      <c r="H67" s="211"/>
      <c r="I67" s="211"/>
      <c r="J67" s="211"/>
      <c r="K67" s="211"/>
      <c r="L67" s="212"/>
      <c r="M67" s="212"/>
      <c r="N67" s="235"/>
      <c r="O67" s="236"/>
      <c r="P67" s="235"/>
      <c r="Q67" s="232"/>
      <c r="R67" s="229"/>
      <c r="S67" s="232"/>
      <c r="T67" s="229"/>
      <c r="U67" s="234">
        <f t="shared" si="1"/>
        <v>0</v>
      </c>
      <c r="V67" s="234">
        <f t="shared" si="2"/>
        <v>0</v>
      </c>
      <c r="W67" s="234">
        <f t="shared" si="3"/>
        <v>0</v>
      </c>
      <c r="X67" s="214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</row>
    <row r="68" spans="1:44" ht="12.75" customHeight="1" x14ac:dyDescent="0.2">
      <c r="A68" s="210"/>
      <c r="B68" s="210"/>
      <c r="C68" s="195"/>
      <c r="D68" s="234"/>
      <c r="E68" s="234"/>
      <c r="F68" s="195"/>
      <c r="G68" s="234"/>
      <c r="H68" s="211"/>
      <c r="I68" s="211"/>
      <c r="J68" s="211"/>
      <c r="K68" s="211"/>
      <c r="L68" s="212"/>
      <c r="M68" s="212"/>
      <c r="N68" s="235"/>
      <c r="O68" s="236"/>
      <c r="P68" s="235"/>
      <c r="Q68" s="232"/>
      <c r="R68" s="229"/>
      <c r="S68" s="232"/>
      <c r="T68" s="229"/>
      <c r="U68" s="234">
        <f t="shared" si="1"/>
        <v>0</v>
      </c>
      <c r="V68" s="234">
        <f t="shared" si="2"/>
        <v>0</v>
      </c>
      <c r="W68" s="234">
        <f t="shared" si="3"/>
        <v>0</v>
      </c>
      <c r="X68" s="214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</row>
    <row r="69" spans="1:44" ht="12.75" customHeight="1" x14ac:dyDescent="0.2">
      <c r="A69" s="210"/>
      <c r="B69" s="210"/>
      <c r="C69" s="195"/>
      <c r="D69" s="234"/>
      <c r="E69" s="234"/>
      <c r="F69" s="195"/>
      <c r="G69" s="234"/>
      <c r="H69" s="211"/>
      <c r="I69" s="211"/>
      <c r="J69" s="211"/>
      <c r="K69" s="211"/>
      <c r="L69" s="212"/>
      <c r="M69" s="212"/>
      <c r="N69" s="235"/>
      <c r="O69" s="236"/>
      <c r="P69" s="235"/>
      <c r="Q69" s="232"/>
      <c r="R69" s="229"/>
      <c r="S69" s="232"/>
      <c r="T69" s="229"/>
      <c r="U69" s="234">
        <f t="shared" si="1"/>
        <v>0</v>
      </c>
      <c r="V69" s="234">
        <f t="shared" si="2"/>
        <v>0</v>
      </c>
      <c r="W69" s="234">
        <f t="shared" si="3"/>
        <v>0</v>
      </c>
      <c r="X69" s="214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</row>
    <row r="70" spans="1:44" ht="12.75" customHeight="1" x14ac:dyDescent="0.2">
      <c r="A70" s="210"/>
      <c r="B70" s="210"/>
      <c r="C70" s="195"/>
      <c r="D70" s="234"/>
      <c r="E70" s="234"/>
      <c r="F70" s="195"/>
      <c r="G70" s="234"/>
      <c r="H70" s="211"/>
      <c r="I70" s="211"/>
      <c r="J70" s="211"/>
      <c r="K70" s="211"/>
      <c r="L70" s="212"/>
      <c r="M70" s="212"/>
      <c r="N70" s="214"/>
      <c r="O70" s="214"/>
      <c r="P70" s="214"/>
      <c r="Q70" s="232"/>
      <c r="R70" s="229"/>
      <c r="S70" s="232"/>
      <c r="T70" s="229"/>
      <c r="U70" s="234">
        <f t="shared" si="1"/>
        <v>0</v>
      </c>
      <c r="V70" s="234">
        <f t="shared" si="2"/>
        <v>0</v>
      </c>
      <c r="W70" s="234">
        <f t="shared" si="3"/>
        <v>0</v>
      </c>
      <c r="X70" s="214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</row>
    <row r="71" spans="1:44" ht="12.75" customHeight="1" x14ac:dyDescent="0.2">
      <c r="A71" s="210"/>
      <c r="B71" s="210"/>
      <c r="C71" s="195"/>
      <c r="D71" s="234"/>
      <c r="E71" s="234"/>
      <c r="F71" s="195"/>
      <c r="G71" s="234"/>
      <c r="H71" s="211"/>
      <c r="I71" s="211"/>
      <c r="J71" s="211"/>
      <c r="K71" s="211"/>
      <c r="L71" s="212"/>
      <c r="M71" s="212"/>
      <c r="N71" s="213"/>
      <c r="O71" s="213"/>
      <c r="P71" s="213"/>
      <c r="Q71" s="232"/>
      <c r="R71" s="229"/>
      <c r="S71" s="232"/>
      <c r="T71" s="229"/>
      <c r="U71" s="234">
        <f t="shared" si="1"/>
        <v>0</v>
      </c>
      <c r="V71" s="234">
        <f t="shared" si="2"/>
        <v>0</v>
      </c>
      <c r="W71" s="234">
        <f t="shared" si="3"/>
        <v>0</v>
      </c>
      <c r="X71" s="214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</row>
    <row r="72" spans="1:44" ht="12.75" customHeight="1" x14ac:dyDescent="0.2">
      <c r="A72" s="210"/>
      <c r="B72" s="210"/>
      <c r="C72" s="195"/>
      <c r="D72" s="234"/>
      <c r="E72" s="234"/>
      <c r="F72" s="195"/>
      <c r="G72" s="234"/>
      <c r="H72" s="211"/>
      <c r="I72" s="211"/>
      <c r="J72" s="211"/>
      <c r="K72" s="211"/>
      <c r="L72" s="212"/>
      <c r="M72" s="212"/>
      <c r="N72" s="213"/>
      <c r="O72" s="213"/>
      <c r="P72" s="213"/>
      <c r="Q72" s="232"/>
      <c r="R72" s="229"/>
      <c r="S72" s="232"/>
      <c r="T72" s="229"/>
      <c r="U72" s="234">
        <f t="shared" si="1"/>
        <v>0</v>
      </c>
      <c r="V72" s="234">
        <f t="shared" si="2"/>
        <v>0</v>
      </c>
      <c r="W72" s="234">
        <f t="shared" si="3"/>
        <v>0</v>
      </c>
      <c r="X72" s="214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</row>
    <row r="73" spans="1:44" ht="12.75" customHeight="1" x14ac:dyDescent="0.2">
      <c r="A73" s="210"/>
      <c r="B73" s="210"/>
      <c r="C73" s="195"/>
      <c r="D73" s="234"/>
      <c r="E73" s="234"/>
      <c r="F73" s="195"/>
      <c r="G73" s="234"/>
      <c r="H73" s="211"/>
      <c r="I73" s="211"/>
      <c r="J73" s="211"/>
      <c r="K73" s="211"/>
      <c r="L73" s="212"/>
      <c r="M73" s="212"/>
      <c r="N73" s="213"/>
      <c r="O73" s="213"/>
      <c r="P73" s="213"/>
      <c r="Q73" s="232"/>
      <c r="R73" s="229"/>
      <c r="S73" s="232"/>
      <c r="T73" s="229"/>
      <c r="U73" s="234">
        <f t="shared" si="1"/>
        <v>0</v>
      </c>
      <c r="V73" s="234">
        <f t="shared" si="2"/>
        <v>0</v>
      </c>
      <c r="W73" s="234">
        <f t="shared" si="3"/>
        <v>0</v>
      </c>
      <c r="X73" s="214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</row>
    <row r="74" spans="1:44" ht="12.75" customHeight="1" x14ac:dyDescent="0.2">
      <c r="A74" s="210"/>
      <c r="B74" s="210"/>
      <c r="C74" s="195"/>
      <c r="D74" s="234"/>
      <c r="E74" s="234"/>
      <c r="F74" s="195"/>
      <c r="G74" s="234"/>
      <c r="H74" s="211"/>
      <c r="I74" s="211"/>
      <c r="J74" s="211"/>
      <c r="K74" s="211"/>
      <c r="L74" s="212"/>
      <c r="M74" s="212"/>
      <c r="N74" s="213"/>
      <c r="O74" s="213"/>
      <c r="P74" s="213"/>
      <c r="Q74" s="232"/>
      <c r="R74" s="229"/>
      <c r="S74" s="232"/>
      <c r="T74" s="229"/>
      <c r="U74" s="234">
        <f t="shared" si="1"/>
        <v>0</v>
      </c>
      <c r="V74" s="234">
        <f t="shared" si="2"/>
        <v>0</v>
      </c>
      <c r="W74" s="234">
        <f t="shared" si="3"/>
        <v>0</v>
      </c>
      <c r="X74" s="214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</row>
    <row r="75" spans="1:44" ht="12.75" customHeight="1" x14ac:dyDescent="0.2">
      <c r="A75" s="210"/>
      <c r="B75" s="210"/>
      <c r="C75" s="195"/>
      <c r="D75" s="234"/>
      <c r="E75" s="234"/>
      <c r="F75" s="195"/>
      <c r="G75" s="234"/>
      <c r="H75" s="211"/>
      <c r="I75" s="211"/>
      <c r="J75" s="211"/>
      <c r="K75" s="211"/>
      <c r="L75" s="212"/>
      <c r="M75" s="212"/>
      <c r="N75" s="215"/>
      <c r="O75" s="215"/>
      <c r="P75" s="215"/>
      <c r="Q75" s="245"/>
      <c r="R75" s="229"/>
      <c r="S75" s="245"/>
      <c r="T75" s="229"/>
      <c r="U75" s="234">
        <f t="shared" si="1"/>
        <v>0</v>
      </c>
      <c r="V75" s="234">
        <f t="shared" si="2"/>
        <v>0</v>
      </c>
      <c r="W75" s="234">
        <f t="shared" si="3"/>
        <v>0</v>
      </c>
      <c r="X75" s="214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</row>
    <row r="76" spans="1:44" ht="12.75" customHeight="1" x14ac:dyDescent="0.2">
      <c r="A76" s="210"/>
      <c r="B76" s="210"/>
      <c r="C76" s="195"/>
      <c r="D76" s="234"/>
      <c r="E76" s="234"/>
      <c r="F76" s="195"/>
      <c r="G76" s="234"/>
      <c r="H76" s="211"/>
      <c r="I76" s="211"/>
      <c r="J76" s="211"/>
      <c r="K76" s="211"/>
      <c r="L76" s="212"/>
      <c r="M76" s="212"/>
      <c r="N76" s="214"/>
      <c r="O76" s="214"/>
      <c r="P76" s="214"/>
      <c r="Q76" s="232"/>
      <c r="R76" s="229"/>
      <c r="S76" s="232"/>
      <c r="T76" s="229"/>
      <c r="U76" s="234">
        <f t="shared" si="1"/>
        <v>0</v>
      </c>
      <c r="V76" s="234">
        <f t="shared" si="2"/>
        <v>0</v>
      </c>
      <c r="W76" s="234">
        <f t="shared" si="3"/>
        <v>0</v>
      </c>
      <c r="X76" s="214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</row>
    <row r="77" spans="1:44" ht="12.75" customHeight="1" x14ac:dyDescent="0.2">
      <c r="A77" s="210"/>
      <c r="B77" s="210"/>
      <c r="C77" s="195"/>
      <c r="D77" s="234"/>
      <c r="E77" s="234"/>
      <c r="F77" s="195"/>
      <c r="G77" s="234"/>
      <c r="H77" s="211"/>
      <c r="I77" s="211"/>
      <c r="J77" s="211"/>
      <c r="K77" s="211"/>
      <c r="L77" s="212"/>
      <c r="M77" s="212"/>
      <c r="N77" s="214"/>
      <c r="O77" s="214"/>
      <c r="P77" s="214"/>
      <c r="Q77" s="232"/>
      <c r="R77" s="229"/>
      <c r="S77" s="232"/>
      <c r="T77" s="229"/>
      <c r="U77" s="234">
        <f t="shared" si="1"/>
        <v>0</v>
      </c>
      <c r="V77" s="234">
        <f t="shared" si="2"/>
        <v>0</v>
      </c>
      <c r="W77" s="234">
        <f t="shared" si="3"/>
        <v>0</v>
      </c>
      <c r="X77" s="214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</row>
    <row r="78" spans="1:44" ht="12.75" customHeight="1" x14ac:dyDescent="0.2">
      <c r="A78" s="210"/>
      <c r="B78" s="210"/>
      <c r="C78" s="195"/>
      <c r="D78" s="234"/>
      <c r="E78" s="234"/>
      <c r="F78" s="195"/>
      <c r="G78" s="234"/>
      <c r="H78" s="211"/>
      <c r="I78" s="211"/>
      <c r="J78" s="211"/>
      <c r="K78" s="211"/>
      <c r="L78" s="212"/>
      <c r="M78" s="212"/>
      <c r="N78" s="214"/>
      <c r="O78" s="214"/>
      <c r="P78" s="214"/>
      <c r="Q78" s="232"/>
      <c r="R78" s="229"/>
      <c r="S78" s="232"/>
      <c r="T78" s="229"/>
      <c r="U78" s="234">
        <f t="shared" si="1"/>
        <v>0</v>
      </c>
      <c r="V78" s="234">
        <f t="shared" si="2"/>
        <v>0</v>
      </c>
      <c r="W78" s="234">
        <f t="shared" si="3"/>
        <v>0</v>
      </c>
      <c r="X78" s="21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</row>
    <row r="79" spans="1:44" ht="12.75" customHeight="1" x14ac:dyDescent="0.2">
      <c r="A79" s="210"/>
      <c r="B79" s="210"/>
      <c r="C79" s="195"/>
      <c r="D79" s="234"/>
      <c r="E79" s="234"/>
      <c r="F79" s="195"/>
      <c r="G79" s="234"/>
      <c r="H79" s="211"/>
      <c r="I79" s="211"/>
      <c r="J79" s="211"/>
      <c r="K79" s="211"/>
      <c r="L79" s="212"/>
      <c r="M79" s="212"/>
      <c r="N79" s="214"/>
      <c r="O79" s="214"/>
      <c r="P79" s="214"/>
      <c r="Q79" s="232"/>
      <c r="R79" s="229"/>
      <c r="S79" s="232"/>
      <c r="T79" s="229"/>
      <c r="U79" s="234">
        <f t="shared" si="1"/>
        <v>0</v>
      </c>
      <c r="V79" s="234">
        <f t="shared" si="2"/>
        <v>0</v>
      </c>
      <c r="W79" s="234">
        <f t="shared" si="3"/>
        <v>0</v>
      </c>
      <c r="X79" s="214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</row>
    <row r="80" spans="1:44" ht="12.75" customHeight="1" x14ac:dyDescent="0.2">
      <c r="A80" s="210"/>
      <c r="B80" s="218"/>
      <c r="C80" s="195"/>
      <c r="D80" s="234"/>
      <c r="E80" s="234"/>
      <c r="F80" s="195"/>
      <c r="G80" s="234"/>
      <c r="H80" s="211"/>
      <c r="I80" s="211"/>
      <c r="J80" s="211"/>
      <c r="K80" s="211"/>
      <c r="L80" s="212"/>
      <c r="M80" s="212"/>
      <c r="N80" s="214"/>
      <c r="O80" s="214"/>
      <c r="P80" s="214"/>
      <c r="Q80" s="232"/>
      <c r="R80" s="229"/>
      <c r="S80" s="232"/>
      <c r="T80" s="229"/>
      <c r="U80" s="234">
        <f t="shared" si="1"/>
        <v>0</v>
      </c>
      <c r="V80" s="234">
        <f t="shared" si="2"/>
        <v>0</v>
      </c>
      <c r="W80" s="234">
        <f t="shared" si="3"/>
        <v>0</v>
      </c>
      <c r="X80" s="214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</row>
    <row r="81" spans="1:44" ht="12.75" customHeight="1" x14ac:dyDescent="0.2">
      <c r="A81" s="210"/>
      <c r="B81" s="218"/>
      <c r="C81" s="195"/>
      <c r="D81" s="234"/>
      <c r="E81" s="234"/>
      <c r="F81" s="195"/>
      <c r="G81" s="234"/>
      <c r="H81" s="211"/>
      <c r="I81" s="211"/>
      <c r="J81" s="211"/>
      <c r="K81" s="192"/>
      <c r="L81" s="212"/>
      <c r="M81" s="212"/>
      <c r="N81" s="214"/>
      <c r="O81" s="214"/>
      <c r="P81" s="214"/>
      <c r="Q81" s="232"/>
      <c r="R81" s="229"/>
      <c r="S81" s="232"/>
      <c r="T81" s="229"/>
      <c r="U81" s="234">
        <f t="shared" si="1"/>
        <v>0</v>
      </c>
      <c r="V81" s="234">
        <f t="shared" si="2"/>
        <v>0</v>
      </c>
      <c r="W81" s="234">
        <f t="shared" si="3"/>
        <v>0</v>
      </c>
      <c r="X81" s="214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</row>
    <row r="82" spans="1:44" ht="12.75" customHeight="1" x14ac:dyDescent="0.2">
      <c r="A82" s="210"/>
      <c r="B82" s="218"/>
      <c r="C82" s="195"/>
      <c r="D82" s="234"/>
      <c r="E82" s="234"/>
      <c r="F82" s="195"/>
      <c r="G82" s="234"/>
      <c r="H82" s="211"/>
      <c r="I82" s="211"/>
      <c r="J82" s="211"/>
      <c r="K82" s="192"/>
      <c r="L82" s="212"/>
      <c r="M82" s="212"/>
      <c r="N82" s="214"/>
      <c r="O82" s="214"/>
      <c r="P82" s="214"/>
      <c r="Q82" s="232"/>
      <c r="R82" s="229"/>
      <c r="S82" s="232"/>
      <c r="T82" s="229"/>
      <c r="U82" s="234">
        <f t="shared" si="1"/>
        <v>0</v>
      </c>
      <c r="V82" s="234">
        <f t="shared" si="2"/>
        <v>0</v>
      </c>
      <c r="W82" s="234">
        <f t="shared" si="3"/>
        <v>0</v>
      </c>
      <c r="X82" s="214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</row>
    <row r="83" spans="1:44" ht="12.75" customHeight="1" x14ac:dyDescent="0.2">
      <c r="A83" s="210"/>
      <c r="B83" s="218"/>
      <c r="C83" s="195"/>
      <c r="D83" s="234"/>
      <c r="E83" s="234"/>
      <c r="F83" s="195"/>
      <c r="G83" s="234"/>
      <c r="H83" s="211"/>
      <c r="I83" s="211"/>
      <c r="J83" s="211"/>
      <c r="K83" s="220"/>
      <c r="L83" s="221"/>
      <c r="M83" s="221"/>
      <c r="N83" s="219"/>
      <c r="O83" s="219"/>
      <c r="P83" s="219"/>
      <c r="Q83" s="234"/>
      <c r="R83" s="229"/>
      <c r="S83" s="234"/>
      <c r="T83" s="229"/>
      <c r="U83" s="234">
        <f t="shared" si="1"/>
        <v>0</v>
      </c>
      <c r="V83" s="234">
        <f t="shared" si="2"/>
        <v>0</v>
      </c>
      <c r="W83" s="234">
        <f t="shared" si="3"/>
        <v>0</v>
      </c>
      <c r="X83" s="219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</row>
    <row r="84" spans="1:44" ht="12.75" customHeight="1" x14ac:dyDescent="0.2">
      <c r="A84" s="210"/>
      <c r="B84" s="218"/>
      <c r="C84" s="195"/>
      <c r="D84" s="234"/>
      <c r="E84" s="234"/>
      <c r="F84" s="195"/>
      <c r="G84" s="234"/>
      <c r="H84" s="211"/>
      <c r="I84" s="211"/>
      <c r="J84" s="211"/>
      <c r="K84" s="220"/>
      <c r="L84" s="221"/>
      <c r="M84" s="221"/>
      <c r="N84" s="219"/>
      <c r="O84" s="219"/>
      <c r="P84" s="219"/>
      <c r="Q84" s="234"/>
      <c r="R84" s="229"/>
      <c r="S84" s="234"/>
      <c r="T84" s="229"/>
      <c r="U84" s="234">
        <f t="shared" si="1"/>
        <v>0</v>
      </c>
      <c r="V84" s="234">
        <f t="shared" si="2"/>
        <v>0</v>
      </c>
      <c r="W84" s="234">
        <f t="shared" si="3"/>
        <v>0</v>
      </c>
      <c r="X84" s="219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</row>
    <row r="85" spans="1:44" ht="12.75" customHeight="1" x14ac:dyDescent="0.2">
      <c r="A85" s="237"/>
      <c r="B85" s="246"/>
      <c r="C85" s="187"/>
      <c r="D85" s="238"/>
      <c r="E85" s="238"/>
      <c r="F85" s="187"/>
      <c r="G85" s="238"/>
      <c r="H85" s="239"/>
      <c r="I85" s="239"/>
      <c r="J85" s="239"/>
      <c r="K85" s="247"/>
      <c r="L85" s="248"/>
      <c r="M85" s="248"/>
      <c r="N85" s="249"/>
      <c r="O85" s="249"/>
      <c r="P85" s="249"/>
      <c r="Q85" s="238"/>
      <c r="R85" s="242"/>
      <c r="S85" s="238"/>
      <c r="T85" s="242"/>
      <c r="U85" s="238">
        <f t="shared" si="1"/>
        <v>0</v>
      </c>
      <c r="V85" s="238">
        <f t="shared" si="2"/>
        <v>0</v>
      </c>
      <c r="W85" s="238">
        <f t="shared" si="3"/>
        <v>0</v>
      </c>
      <c r="X85" s="249"/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</row>
    <row r="86" spans="1:44" ht="12.75" customHeight="1" x14ac:dyDescent="0.2">
      <c r="A86" s="237"/>
      <c r="B86" s="246"/>
      <c r="C86" s="187"/>
      <c r="D86" s="238"/>
      <c r="E86" s="238"/>
      <c r="F86" s="187"/>
      <c r="G86" s="238"/>
      <c r="H86" s="239"/>
      <c r="I86" s="239"/>
      <c r="J86" s="239"/>
      <c r="K86" s="247"/>
      <c r="L86" s="248"/>
      <c r="M86" s="248"/>
      <c r="N86" s="249"/>
      <c r="O86" s="249"/>
      <c r="P86" s="249"/>
      <c r="Q86" s="238"/>
      <c r="R86" s="242"/>
      <c r="S86" s="238"/>
      <c r="T86" s="242"/>
      <c r="U86" s="238">
        <f t="shared" si="1"/>
        <v>0</v>
      </c>
      <c r="V86" s="238">
        <f t="shared" si="2"/>
        <v>0</v>
      </c>
      <c r="W86" s="238">
        <f t="shared" si="3"/>
        <v>0</v>
      </c>
      <c r="X86" s="249"/>
      <c r="Y86" s="244"/>
      <c r="Z86" s="244"/>
      <c r="AA86" s="244"/>
      <c r="AB86" s="244"/>
      <c r="AC86" s="244"/>
      <c r="AD86" s="244"/>
      <c r="AE86" s="244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</row>
    <row r="87" spans="1:44" ht="12.75" customHeight="1" x14ac:dyDescent="0.2">
      <c r="A87" s="237"/>
      <c r="B87" s="246"/>
      <c r="C87" s="187"/>
      <c r="D87" s="238"/>
      <c r="E87" s="238"/>
      <c r="F87" s="187"/>
      <c r="G87" s="238"/>
      <c r="H87" s="239"/>
      <c r="I87" s="239"/>
      <c r="J87" s="239"/>
      <c r="K87" s="247"/>
      <c r="L87" s="248"/>
      <c r="M87" s="248"/>
      <c r="N87" s="249"/>
      <c r="O87" s="249"/>
      <c r="P87" s="249"/>
      <c r="Q87" s="238"/>
      <c r="R87" s="242"/>
      <c r="S87" s="238"/>
      <c r="T87" s="242"/>
      <c r="U87" s="238">
        <f t="shared" si="1"/>
        <v>0</v>
      </c>
      <c r="V87" s="238">
        <f t="shared" si="2"/>
        <v>0</v>
      </c>
      <c r="W87" s="238">
        <f t="shared" si="3"/>
        <v>0</v>
      </c>
      <c r="X87" s="249"/>
      <c r="Y87" s="244"/>
      <c r="Z87" s="244"/>
      <c r="AA87" s="244"/>
      <c r="AB87" s="244"/>
      <c r="AC87" s="244"/>
      <c r="AD87" s="244"/>
      <c r="AE87" s="244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</row>
    <row r="88" spans="1:44" ht="12.75" customHeight="1" x14ac:dyDescent="0.2">
      <c r="A88" s="237"/>
      <c r="B88" s="246"/>
      <c r="C88" s="187"/>
      <c r="D88" s="238"/>
      <c r="E88" s="238"/>
      <c r="F88" s="187"/>
      <c r="G88" s="238"/>
      <c r="H88" s="239"/>
      <c r="I88" s="239"/>
      <c r="J88" s="239"/>
      <c r="K88" s="247"/>
      <c r="L88" s="248"/>
      <c r="M88" s="248"/>
      <c r="N88" s="249"/>
      <c r="O88" s="249"/>
      <c r="P88" s="249"/>
      <c r="Q88" s="238"/>
      <c r="R88" s="242"/>
      <c r="S88" s="238"/>
      <c r="T88" s="242"/>
      <c r="U88" s="238">
        <f t="shared" si="1"/>
        <v>0</v>
      </c>
      <c r="V88" s="238">
        <f t="shared" si="2"/>
        <v>0</v>
      </c>
      <c r="W88" s="238">
        <f t="shared" si="3"/>
        <v>0</v>
      </c>
      <c r="X88" s="249"/>
      <c r="Y88" s="244"/>
      <c r="Z88" s="244"/>
      <c r="AA88" s="244"/>
      <c r="AB88" s="244"/>
      <c r="AC88" s="244"/>
      <c r="AD88" s="244"/>
      <c r="AE88" s="244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</row>
    <row r="89" spans="1:44" ht="12.75" customHeight="1" x14ac:dyDescent="0.2">
      <c r="A89" s="237"/>
      <c r="B89" s="246"/>
      <c r="C89" s="187"/>
      <c r="D89" s="238"/>
      <c r="E89" s="238"/>
      <c r="F89" s="187"/>
      <c r="G89" s="238"/>
      <c r="H89" s="239"/>
      <c r="I89" s="239"/>
      <c r="J89" s="239"/>
      <c r="K89" s="247"/>
      <c r="L89" s="248"/>
      <c r="M89" s="248"/>
      <c r="N89" s="249"/>
      <c r="O89" s="249"/>
      <c r="P89" s="249"/>
      <c r="Q89" s="238"/>
      <c r="R89" s="242"/>
      <c r="S89" s="238"/>
      <c r="T89" s="242"/>
      <c r="U89" s="238">
        <f t="shared" si="1"/>
        <v>0</v>
      </c>
      <c r="V89" s="238">
        <f t="shared" si="2"/>
        <v>0</v>
      </c>
      <c r="W89" s="238">
        <f t="shared" si="3"/>
        <v>0</v>
      </c>
      <c r="X89" s="249"/>
      <c r="Y89" s="244"/>
      <c r="Z89" s="244"/>
      <c r="AA89" s="244"/>
      <c r="AB89" s="244"/>
      <c r="AC89" s="244"/>
      <c r="AD89" s="244"/>
      <c r="AE89" s="244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</row>
    <row r="90" spans="1:44" ht="12.75" customHeight="1" x14ac:dyDescent="0.2">
      <c r="A90" s="237"/>
      <c r="B90" s="246"/>
      <c r="C90" s="187"/>
      <c r="D90" s="238"/>
      <c r="E90" s="238"/>
      <c r="F90" s="187"/>
      <c r="G90" s="238"/>
      <c r="H90" s="239"/>
      <c r="I90" s="239"/>
      <c r="J90" s="239"/>
      <c r="K90" s="247"/>
      <c r="L90" s="248"/>
      <c r="M90" s="248"/>
      <c r="N90" s="249"/>
      <c r="O90" s="249"/>
      <c r="P90" s="249"/>
      <c r="Q90" s="238"/>
      <c r="R90" s="242"/>
      <c r="S90" s="238"/>
      <c r="T90" s="242"/>
      <c r="U90" s="238">
        <f t="shared" si="1"/>
        <v>0</v>
      </c>
      <c r="V90" s="238">
        <f t="shared" si="2"/>
        <v>0</v>
      </c>
      <c r="W90" s="238">
        <f t="shared" si="3"/>
        <v>0</v>
      </c>
      <c r="X90" s="249"/>
      <c r="Y90" s="244"/>
      <c r="Z90" s="244"/>
      <c r="AA90" s="244"/>
      <c r="AB90" s="244"/>
      <c r="AC90" s="244"/>
      <c r="AD90" s="244"/>
      <c r="AE90" s="244"/>
      <c r="AF90" s="244"/>
      <c r="AG90" s="244"/>
      <c r="AH90" s="244"/>
      <c r="AI90" s="244"/>
      <c r="AJ90" s="244"/>
      <c r="AK90" s="244"/>
      <c r="AL90" s="244"/>
      <c r="AM90" s="244"/>
      <c r="AN90" s="244"/>
      <c r="AO90" s="244"/>
      <c r="AP90" s="244"/>
      <c r="AQ90" s="244"/>
      <c r="AR90" s="244"/>
    </row>
    <row r="91" spans="1:44" ht="12.75" customHeight="1" x14ac:dyDescent="0.2">
      <c r="A91" s="237"/>
      <c r="B91" s="246"/>
      <c r="C91" s="187"/>
      <c r="D91" s="238"/>
      <c r="E91" s="238"/>
      <c r="F91" s="187"/>
      <c r="G91" s="238"/>
      <c r="H91" s="239"/>
      <c r="I91" s="239"/>
      <c r="J91" s="239"/>
      <c r="K91" s="247"/>
      <c r="L91" s="248"/>
      <c r="M91" s="248"/>
      <c r="N91" s="249"/>
      <c r="O91" s="249"/>
      <c r="P91" s="249"/>
      <c r="Q91" s="238"/>
      <c r="R91" s="242"/>
      <c r="S91" s="238"/>
      <c r="T91" s="242"/>
      <c r="U91" s="238">
        <f t="shared" si="1"/>
        <v>0</v>
      </c>
      <c r="V91" s="238">
        <f t="shared" si="2"/>
        <v>0</v>
      </c>
      <c r="W91" s="238">
        <f t="shared" si="3"/>
        <v>0</v>
      </c>
      <c r="X91" s="249"/>
      <c r="Y91" s="244"/>
      <c r="Z91" s="244"/>
      <c r="AA91" s="244"/>
      <c r="AB91" s="244"/>
      <c r="AC91" s="244"/>
      <c r="AD91" s="244"/>
      <c r="AE91" s="244"/>
      <c r="AF91" s="244"/>
      <c r="AG91" s="244"/>
      <c r="AH91" s="244"/>
      <c r="AI91" s="244"/>
      <c r="AJ91" s="244"/>
      <c r="AK91" s="244"/>
      <c r="AL91" s="244"/>
      <c r="AM91" s="244"/>
      <c r="AN91" s="244"/>
      <c r="AO91" s="244"/>
      <c r="AP91" s="244"/>
      <c r="AQ91" s="244"/>
      <c r="AR91" s="244"/>
    </row>
    <row r="92" spans="1:44" ht="12.75" customHeight="1" x14ac:dyDescent="0.2">
      <c r="A92" s="237"/>
      <c r="B92" s="246"/>
      <c r="C92" s="187"/>
      <c r="D92" s="238"/>
      <c r="E92" s="238"/>
      <c r="F92" s="187"/>
      <c r="G92" s="238"/>
      <c r="H92" s="239"/>
      <c r="I92" s="239"/>
      <c r="J92" s="239"/>
      <c r="K92" s="247"/>
      <c r="L92" s="248"/>
      <c r="M92" s="248"/>
      <c r="N92" s="249"/>
      <c r="O92" s="249"/>
      <c r="P92" s="249"/>
      <c r="Q92" s="238"/>
      <c r="R92" s="242"/>
      <c r="S92" s="238"/>
      <c r="T92" s="242"/>
      <c r="U92" s="238">
        <f t="shared" si="1"/>
        <v>0</v>
      </c>
      <c r="V92" s="238">
        <f t="shared" si="2"/>
        <v>0</v>
      </c>
      <c r="W92" s="238">
        <f t="shared" si="3"/>
        <v>0</v>
      </c>
      <c r="X92" s="249"/>
      <c r="Y92" s="244"/>
      <c r="Z92" s="244"/>
      <c r="AA92" s="244"/>
      <c r="AB92" s="244"/>
      <c r="AC92" s="244"/>
      <c r="AD92" s="244"/>
      <c r="AE92" s="244"/>
      <c r="AF92" s="244"/>
      <c r="AG92" s="244"/>
      <c r="AH92" s="244"/>
      <c r="AI92" s="244"/>
      <c r="AJ92" s="244"/>
      <c r="AK92" s="244"/>
      <c r="AL92" s="244"/>
      <c r="AM92" s="244"/>
      <c r="AN92" s="244"/>
      <c r="AO92" s="244"/>
      <c r="AP92" s="244"/>
      <c r="AQ92" s="244"/>
      <c r="AR92" s="244"/>
    </row>
    <row r="93" spans="1:44" ht="12.75" customHeight="1" x14ac:dyDescent="0.2">
      <c r="A93" s="237"/>
      <c r="B93" s="246"/>
      <c r="C93" s="187"/>
      <c r="D93" s="238"/>
      <c r="E93" s="238"/>
      <c r="F93" s="187"/>
      <c r="G93" s="238"/>
      <c r="H93" s="239"/>
      <c r="I93" s="239"/>
      <c r="J93" s="239"/>
      <c r="K93" s="247"/>
      <c r="L93" s="248"/>
      <c r="M93" s="248"/>
      <c r="N93" s="249"/>
      <c r="O93" s="249"/>
      <c r="P93" s="249"/>
      <c r="Q93" s="238"/>
      <c r="R93" s="242"/>
      <c r="S93" s="238"/>
      <c r="T93" s="242"/>
      <c r="U93" s="238">
        <f t="shared" si="1"/>
        <v>0</v>
      </c>
      <c r="V93" s="238">
        <f t="shared" si="2"/>
        <v>0</v>
      </c>
      <c r="W93" s="238">
        <f t="shared" si="3"/>
        <v>0</v>
      </c>
      <c r="X93" s="249"/>
      <c r="Y93" s="244"/>
      <c r="Z93" s="244"/>
      <c r="AA93" s="244"/>
      <c r="AB93" s="244"/>
      <c r="AC93" s="244"/>
      <c r="AD93" s="244"/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</row>
    <row r="94" spans="1:44" ht="12.75" customHeight="1" x14ac:dyDescent="0.2">
      <c r="A94" s="237"/>
      <c r="B94" s="246"/>
      <c r="C94" s="187"/>
      <c r="D94" s="238"/>
      <c r="E94" s="238"/>
      <c r="F94" s="187"/>
      <c r="G94" s="238"/>
      <c r="H94" s="239"/>
      <c r="I94" s="239"/>
      <c r="J94" s="239"/>
      <c r="K94" s="247"/>
      <c r="L94" s="248"/>
      <c r="M94" s="248"/>
      <c r="N94" s="249"/>
      <c r="O94" s="249"/>
      <c r="P94" s="249"/>
      <c r="Q94" s="238"/>
      <c r="R94" s="242"/>
      <c r="S94" s="238"/>
      <c r="T94" s="242"/>
      <c r="U94" s="238">
        <f t="shared" si="1"/>
        <v>0</v>
      </c>
      <c r="V94" s="238">
        <f t="shared" si="2"/>
        <v>0</v>
      </c>
      <c r="W94" s="238">
        <f t="shared" si="3"/>
        <v>0</v>
      </c>
      <c r="X94" s="249"/>
      <c r="Y94" s="244"/>
      <c r="Z94" s="244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  <c r="AK94" s="244"/>
      <c r="AL94" s="244"/>
      <c r="AM94" s="244"/>
      <c r="AN94" s="244"/>
      <c r="AO94" s="244"/>
      <c r="AP94" s="244"/>
      <c r="AQ94" s="244"/>
      <c r="AR94" s="244"/>
    </row>
    <row r="95" spans="1:44" ht="12.75" customHeight="1" x14ac:dyDescent="0.2">
      <c r="A95" s="210"/>
      <c r="B95" s="218"/>
      <c r="C95" s="195"/>
      <c r="D95" s="234"/>
      <c r="E95" s="234"/>
      <c r="F95" s="195"/>
      <c r="G95" s="234"/>
      <c r="H95" s="211"/>
      <c r="I95" s="211"/>
      <c r="J95" s="211"/>
      <c r="K95" s="220"/>
      <c r="L95" s="221"/>
      <c r="M95" s="221"/>
      <c r="N95" s="219"/>
      <c r="O95" s="219"/>
      <c r="P95" s="219"/>
      <c r="Q95" s="234"/>
      <c r="R95" s="229"/>
      <c r="S95" s="234"/>
      <c r="T95" s="229"/>
      <c r="U95" s="234">
        <f t="shared" si="1"/>
        <v>0</v>
      </c>
      <c r="V95" s="234">
        <f t="shared" si="2"/>
        <v>0</v>
      </c>
      <c r="W95" s="234">
        <f t="shared" si="3"/>
        <v>0</v>
      </c>
      <c r="X95" s="219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</row>
    <row r="96" spans="1:44" ht="12.75" customHeight="1" x14ac:dyDescent="0.2">
      <c r="A96" s="210"/>
      <c r="B96" s="218"/>
      <c r="C96" s="195"/>
      <c r="D96" s="234"/>
      <c r="E96" s="234"/>
      <c r="F96" s="195"/>
      <c r="G96" s="234"/>
      <c r="H96" s="211"/>
      <c r="I96" s="211"/>
      <c r="J96" s="211"/>
      <c r="K96" s="220"/>
      <c r="L96" s="221"/>
      <c r="M96" s="221"/>
      <c r="N96" s="219"/>
      <c r="O96" s="219"/>
      <c r="P96" s="219"/>
      <c r="Q96" s="234"/>
      <c r="R96" s="229"/>
      <c r="S96" s="234"/>
      <c r="T96" s="229"/>
      <c r="U96" s="234">
        <f t="shared" si="1"/>
        <v>0</v>
      </c>
      <c r="V96" s="234">
        <f t="shared" si="2"/>
        <v>0</v>
      </c>
      <c r="W96" s="234">
        <f t="shared" si="3"/>
        <v>0</v>
      </c>
      <c r="X96" s="219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</row>
    <row r="97" spans="1:44" ht="12.75" customHeight="1" x14ac:dyDescent="0.2">
      <c r="A97" s="210"/>
      <c r="B97" s="218"/>
      <c r="C97" s="195"/>
      <c r="D97" s="234"/>
      <c r="E97" s="234"/>
      <c r="F97" s="195"/>
      <c r="G97" s="234"/>
      <c r="H97" s="211"/>
      <c r="I97" s="211"/>
      <c r="J97" s="211"/>
      <c r="K97" s="220"/>
      <c r="L97" s="221"/>
      <c r="M97" s="221"/>
      <c r="N97" s="219"/>
      <c r="O97" s="219"/>
      <c r="P97" s="219"/>
      <c r="Q97" s="234"/>
      <c r="R97" s="229"/>
      <c r="S97" s="234"/>
      <c r="T97" s="229"/>
      <c r="U97" s="234">
        <f t="shared" si="1"/>
        <v>0</v>
      </c>
      <c r="V97" s="234">
        <f t="shared" si="2"/>
        <v>0</v>
      </c>
      <c r="W97" s="234">
        <f t="shared" si="3"/>
        <v>0</v>
      </c>
      <c r="X97" s="219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</row>
    <row r="98" spans="1:44" ht="12.75" customHeight="1" x14ac:dyDescent="0.2">
      <c r="A98" s="210"/>
      <c r="B98" s="218"/>
      <c r="C98" s="195"/>
      <c r="D98" s="234"/>
      <c r="E98" s="234"/>
      <c r="F98" s="195"/>
      <c r="G98" s="234"/>
      <c r="H98" s="211"/>
      <c r="I98" s="211"/>
      <c r="J98" s="211"/>
      <c r="K98" s="220"/>
      <c r="L98" s="221"/>
      <c r="M98" s="221"/>
      <c r="N98" s="219"/>
      <c r="O98" s="219"/>
      <c r="P98" s="219"/>
      <c r="Q98" s="219"/>
      <c r="R98" s="229"/>
      <c r="S98" s="219"/>
      <c r="T98" s="229"/>
      <c r="U98" s="219">
        <f t="shared" si="1"/>
        <v>0</v>
      </c>
      <c r="V98" s="234">
        <f t="shared" si="2"/>
        <v>0</v>
      </c>
      <c r="W98" s="234">
        <f t="shared" si="3"/>
        <v>0</v>
      </c>
      <c r="X98" s="219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</row>
    <row r="99" spans="1:44" ht="12.75" customHeight="1" x14ac:dyDescent="0.2">
      <c r="A99" s="210"/>
      <c r="B99" s="218"/>
      <c r="C99" s="195"/>
      <c r="D99" s="234"/>
      <c r="E99" s="234"/>
      <c r="F99" s="195"/>
      <c r="G99" s="234"/>
      <c r="H99" s="211"/>
      <c r="I99" s="211"/>
      <c r="J99" s="211"/>
      <c r="K99" s="220"/>
      <c r="L99" s="221"/>
      <c r="M99" s="221"/>
      <c r="N99" s="219"/>
      <c r="O99" s="219"/>
      <c r="P99" s="219"/>
      <c r="Q99" s="219"/>
      <c r="R99" s="229"/>
      <c r="S99" s="219"/>
      <c r="T99" s="229"/>
      <c r="U99" s="219">
        <f t="shared" si="1"/>
        <v>0</v>
      </c>
      <c r="V99" s="234">
        <f t="shared" si="2"/>
        <v>0</v>
      </c>
      <c r="W99" s="234">
        <f t="shared" si="3"/>
        <v>0</v>
      </c>
      <c r="X99" s="219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</row>
    <row r="100" spans="1:44" ht="12.75" customHeight="1" x14ac:dyDescent="0.2">
      <c r="A100" s="210"/>
      <c r="B100" s="218"/>
      <c r="C100" s="195"/>
      <c r="D100" s="234"/>
      <c r="E100" s="234"/>
      <c r="F100" s="195"/>
      <c r="G100" s="234"/>
      <c r="H100" s="211"/>
      <c r="I100" s="211"/>
      <c r="J100" s="211"/>
      <c r="K100" s="220"/>
      <c r="L100" s="221"/>
      <c r="M100" s="221"/>
      <c r="N100" s="219"/>
      <c r="O100" s="219"/>
      <c r="P100" s="219"/>
      <c r="Q100" s="219"/>
      <c r="R100" s="229"/>
      <c r="S100" s="219"/>
      <c r="T100" s="229"/>
      <c r="U100" s="219">
        <f t="shared" si="1"/>
        <v>0</v>
      </c>
      <c r="V100" s="234">
        <f t="shared" si="2"/>
        <v>0</v>
      </c>
      <c r="W100" s="234">
        <f t="shared" si="3"/>
        <v>0</v>
      </c>
      <c r="X100" s="219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</row>
    <row r="101" spans="1:44" ht="12.75" customHeight="1" x14ac:dyDescent="0.2">
      <c r="G101" s="223"/>
      <c r="H101" s="223"/>
      <c r="I101" s="223"/>
      <c r="J101" s="223"/>
      <c r="K101" s="224"/>
      <c r="L101" s="191"/>
      <c r="M101" s="191"/>
      <c r="N101" s="223"/>
      <c r="O101" s="223"/>
      <c r="P101" s="223"/>
      <c r="Q101" s="223"/>
      <c r="R101" s="223"/>
      <c r="S101" s="223"/>
      <c r="T101" s="223"/>
      <c r="U101" s="223"/>
      <c r="V101" s="188"/>
      <c r="W101" s="223"/>
      <c r="X101" s="223"/>
    </row>
    <row r="102" spans="1:44" ht="12.75" customHeight="1" x14ac:dyDescent="0.2">
      <c r="U102" s="127"/>
      <c r="V102" s="250">
        <f>SUM(V10:V101)</f>
        <v>5345.5400000000072</v>
      </c>
      <c r="W102" s="127"/>
    </row>
    <row r="103" spans="1:44" ht="12.75" customHeight="1" x14ac:dyDescent="0.2">
      <c r="U103" s="127"/>
      <c r="V103" s="250"/>
      <c r="W103" s="127"/>
    </row>
    <row r="104" spans="1:44" ht="12.75" customHeight="1" x14ac:dyDescent="0.2"/>
    <row r="105" spans="1:44" ht="12.75" customHeight="1" x14ac:dyDescent="0.2"/>
    <row r="106" spans="1:44" ht="12.75" customHeight="1" x14ac:dyDescent="0.2"/>
    <row r="107" spans="1:44" ht="12.75" customHeight="1" x14ac:dyDescent="0.2"/>
    <row r="108" spans="1:44" ht="12.75" customHeight="1" x14ac:dyDescent="0.2"/>
    <row r="109" spans="1:44" ht="12.75" customHeight="1" x14ac:dyDescent="0.2"/>
    <row r="110" spans="1:44" ht="12.75" customHeight="1" x14ac:dyDescent="0.2"/>
    <row r="111" spans="1:44" ht="12.75" customHeight="1" x14ac:dyDescent="0.2"/>
    <row r="112" spans="1:44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Q8:R8"/>
    <mergeCell ref="S8:T8"/>
    <mergeCell ref="U8:U9"/>
    <mergeCell ref="V8:V9"/>
    <mergeCell ref="H8:I8"/>
    <mergeCell ref="J8:K8"/>
    <mergeCell ref="L8:L9"/>
    <mergeCell ref="M8:M9"/>
    <mergeCell ref="N8:N9"/>
    <mergeCell ref="O8:O9"/>
    <mergeCell ref="P8:P9"/>
    <mergeCell ref="W7:W9"/>
    <mergeCell ref="X7:X9"/>
    <mergeCell ref="A6:B6"/>
    <mergeCell ref="C6:X6"/>
    <mergeCell ref="A7:B7"/>
    <mergeCell ref="C7:E7"/>
    <mergeCell ref="F7:M7"/>
    <mergeCell ref="N7:P7"/>
    <mergeCell ref="Q7:V7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qref="B2" xr:uid="{00000000-0002-0000-0500-000000000000}">
      <formula1>"43466.0,fev/2019,43525.0,abr/2019,mai/2019,43617.0,43647.0,ago/2019,set/2019,out/2019,43770.0,dez/2019,43831.0,fev/2020,43891.0,abr/2020,mai/2020,43983.0,44013.0,ago/2020,set/2020,out/2020,44136.0,dez/2020"</formula1>
    </dataValidation>
  </dataValidation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1000"/>
  <sheetViews>
    <sheetView workbookViewId="0"/>
  </sheetViews>
  <sheetFormatPr defaultColWidth="14.42578125" defaultRowHeight="15" customHeight="1" x14ac:dyDescent="0.2"/>
  <cols>
    <col min="1" max="1" width="17.5703125" customWidth="1"/>
    <col min="2" max="2" width="14.42578125" customWidth="1"/>
    <col min="3" max="3" width="48.140625" customWidth="1"/>
    <col min="4" max="4" width="11.140625" customWidth="1"/>
    <col min="5" max="5" width="73.42578125" customWidth="1"/>
    <col min="6" max="6" width="60.5703125" customWidth="1"/>
    <col min="7" max="7" width="32.140625" customWidth="1"/>
    <col min="8" max="8" width="8.7109375" customWidth="1"/>
    <col min="9" max="9" width="9" customWidth="1"/>
    <col min="10" max="10" width="8.7109375" customWidth="1"/>
    <col min="11" max="11" width="88.28515625" customWidth="1"/>
    <col min="12" max="13" width="10.140625" customWidth="1"/>
    <col min="14" max="17" width="8.7109375" customWidth="1"/>
    <col min="18" max="18" width="9.5703125" customWidth="1"/>
    <col min="19" max="19" width="8.7109375" customWidth="1"/>
    <col min="20" max="21" width="9.5703125" customWidth="1"/>
    <col min="22" max="22" width="10.5703125" customWidth="1"/>
    <col min="23" max="23" width="12.140625" customWidth="1"/>
    <col min="24" max="24" width="64.42578125" customWidth="1"/>
    <col min="25" max="44" width="8.7109375" customWidth="1"/>
  </cols>
  <sheetData>
    <row r="1" spans="1:44" ht="12.75" customHeight="1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4" ht="12.75" customHeight="1" x14ac:dyDescent="0.2">
      <c r="A2" s="3" t="s">
        <v>0</v>
      </c>
      <c r="B2" s="4" t="s">
        <v>194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44" ht="12.7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44" ht="12.75" customHeight="1" x14ac:dyDescent="0.2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</row>
    <row r="5" spans="1:44" ht="12.75" customHeight="1" x14ac:dyDescent="0.2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</row>
    <row r="6" spans="1:44" ht="12.75" customHeight="1" x14ac:dyDescent="0.2">
      <c r="A6" s="372"/>
      <c r="B6" s="375"/>
      <c r="C6" s="372" t="s">
        <v>2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</row>
    <row r="7" spans="1:44" ht="12.75" customHeight="1" x14ac:dyDescent="0.2">
      <c r="A7" s="378" t="s">
        <v>3</v>
      </c>
      <c r="B7" s="380"/>
      <c r="C7" s="378" t="s">
        <v>4</v>
      </c>
      <c r="D7" s="379"/>
      <c r="E7" s="380"/>
      <c r="F7" s="378" t="s">
        <v>5</v>
      </c>
      <c r="G7" s="379"/>
      <c r="H7" s="379"/>
      <c r="I7" s="379"/>
      <c r="J7" s="379"/>
      <c r="K7" s="379"/>
      <c r="L7" s="379"/>
      <c r="M7" s="380"/>
      <c r="N7" s="378" t="s">
        <v>6</v>
      </c>
      <c r="O7" s="379"/>
      <c r="P7" s="380"/>
      <c r="Q7" s="378" t="s">
        <v>7</v>
      </c>
      <c r="R7" s="379"/>
      <c r="S7" s="379"/>
      <c r="T7" s="379"/>
      <c r="U7" s="379"/>
      <c r="V7" s="380"/>
      <c r="W7" s="366" t="s">
        <v>8</v>
      </c>
      <c r="X7" s="366" t="s">
        <v>9</v>
      </c>
    </row>
    <row r="8" spans="1:44" ht="12.75" customHeight="1" x14ac:dyDescent="0.2">
      <c r="A8" s="366" t="s">
        <v>10</v>
      </c>
      <c r="B8" s="366" t="s">
        <v>11</v>
      </c>
      <c r="C8" s="366" t="s">
        <v>12</v>
      </c>
      <c r="D8" s="366" t="s">
        <v>13</v>
      </c>
      <c r="E8" s="366" t="s">
        <v>14</v>
      </c>
      <c r="F8" s="366" t="s">
        <v>15</v>
      </c>
      <c r="G8" s="366" t="s">
        <v>16</v>
      </c>
      <c r="H8" s="378" t="s">
        <v>17</v>
      </c>
      <c r="I8" s="380"/>
      <c r="J8" s="378" t="s">
        <v>18</v>
      </c>
      <c r="K8" s="380"/>
      <c r="L8" s="366" t="s">
        <v>19</v>
      </c>
      <c r="M8" s="366" t="s">
        <v>20</v>
      </c>
      <c r="N8" s="366" t="s">
        <v>21</v>
      </c>
      <c r="O8" s="366" t="s">
        <v>22</v>
      </c>
      <c r="P8" s="366" t="s">
        <v>23</v>
      </c>
      <c r="Q8" s="378" t="s">
        <v>24</v>
      </c>
      <c r="R8" s="380"/>
      <c r="S8" s="378" t="s">
        <v>25</v>
      </c>
      <c r="T8" s="380"/>
      <c r="U8" s="366" t="s">
        <v>26</v>
      </c>
      <c r="V8" s="366" t="s">
        <v>23</v>
      </c>
      <c r="W8" s="367"/>
      <c r="X8" s="367"/>
    </row>
    <row r="9" spans="1:44" ht="12.75" customHeight="1" x14ac:dyDescent="0.2">
      <c r="A9" s="406"/>
      <c r="B9" s="406"/>
      <c r="C9" s="406"/>
      <c r="D9" s="406"/>
      <c r="E9" s="406"/>
      <c r="F9" s="406"/>
      <c r="G9" s="406"/>
      <c r="H9" s="185" t="s">
        <v>27</v>
      </c>
      <c r="I9" s="185" t="s">
        <v>28</v>
      </c>
      <c r="J9" s="185" t="s">
        <v>27</v>
      </c>
      <c r="K9" s="185" t="s">
        <v>29</v>
      </c>
      <c r="L9" s="406"/>
      <c r="M9" s="406"/>
      <c r="N9" s="406"/>
      <c r="O9" s="406"/>
      <c r="P9" s="406"/>
      <c r="Q9" s="185" t="s">
        <v>30</v>
      </c>
      <c r="R9" s="185" t="s">
        <v>31</v>
      </c>
      <c r="S9" s="185" t="s">
        <v>30</v>
      </c>
      <c r="T9" s="185" t="s">
        <v>31</v>
      </c>
      <c r="U9" s="406"/>
      <c r="V9" s="406"/>
      <c r="W9" s="406"/>
      <c r="X9" s="406"/>
    </row>
    <row r="10" spans="1:44" ht="12.75" customHeight="1" x14ac:dyDescent="0.2">
      <c r="A10" s="210">
        <v>550100</v>
      </c>
      <c r="B10" s="210">
        <v>550101</v>
      </c>
      <c r="C10" s="210" t="s">
        <v>107</v>
      </c>
      <c r="D10" s="210" t="s">
        <v>195</v>
      </c>
      <c r="E10" s="210" t="s">
        <v>109</v>
      </c>
      <c r="F10" s="210" t="s">
        <v>196</v>
      </c>
      <c r="G10" s="210" t="s">
        <v>177</v>
      </c>
      <c r="H10" s="211" t="s">
        <v>40</v>
      </c>
      <c r="I10" s="211" t="s">
        <v>41</v>
      </c>
      <c r="J10" s="211" t="s">
        <v>40</v>
      </c>
      <c r="K10" s="211" t="s">
        <v>197</v>
      </c>
      <c r="L10" s="253">
        <v>44344</v>
      </c>
      <c r="M10" s="253">
        <v>44346</v>
      </c>
      <c r="N10" s="245"/>
      <c r="O10" s="245"/>
      <c r="P10" s="245"/>
      <c r="Q10" s="228">
        <v>2</v>
      </c>
      <c r="R10" s="229">
        <v>54.01</v>
      </c>
      <c r="S10" s="228">
        <v>1</v>
      </c>
      <c r="T10" s="229">
        <v>17.52</v>
      </c>
      <c r="U10" s="254">
        <f t="shared" ref="U10:U23" si="0">S10+Q10</f>
        <v>3</v>
      </c>
      <c r="V10" s="255">
        <f t="shared" ref="V10:V40" si="1">(Q10*R10)+(T10*S10)</f>
        <v>125.53999999999999</v>
      </c>
      <c r="W10" s="255">
        <f t="shared" ref="W10:W40" si="2">V10</f>
        <v>125.53999999999999</v>
      </c>
      <c r="X10" s="245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</row>
    <row r="11" spans="1:44" ht="12.75" customHeight="1" x14ac:dyDescent="0.2">
      <c r="A11" s="210">
        <v>550100</v>
      </c>
      <c r="B11" s="210">
        <v>550101</v>
      </c>
      <c r="C11" s="210" t="s">
        <v>107</v>
      </c>
      <c r="D11" s="210" t="s">
        <v>195</v>
      </c>
      <c r="E11" s="210" t="s">
        <v>109</v>
      </c>
      <c r="F11" s="210" t="s">
        <v>196</v>
      </c>
      <c r="G11" s="210" t="s">
        <v>177</v>
      </c>
      <c r="H11" s="211" t="s">
        <v>40</v>
      </c>
      <c r="I11" s="211" t="s">
        <v>41</v>
      </c>
      <c r="J11" s="211" t="s">
        <v>40</v>
      </c>
      <c r="K11" s="211" t="s">
        <v>198</v>
      </c>
      <c r="L11" s="253">
        <v>44354</v>
      </c>
      <c r="M11" s="253">
        <v>44358</v>
      </c>
      <c r="N11" s="245"/>
      <c r="O11" s="245"/>
      <c r="P11" s="245"/>
      <c r="Q11" s="228">
        <v>4</v>
      </c>
      <c r="R11" s="229">
        <f t="shared" ref="R11:R16" si="3">R10</f>
        <v>54.01</v>
      </c>
      <c r="S11" s="228">
        <v>1</v>
      </c>
      <c r="T11" s="229">
        <f t="shared" ref="T11:T12" si="4">T10</f>
        <v>17.52</v>
      </c>
      <c r="U11" s="254">
        <f t="shared" si="0"/>
        <v>5</v>
      </c>
      <c r="V11" s="255">
        <f t="shared" si="1"/>
        <v>233.56</v>
      </c>
      <c r="W11" s="255">
        <f t="shared" si="2"/>
        <v>233.56</v>
      </c>
      <c r="X11" s="245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</row>
    <row r="12" spans="1:44" ht="12.75" customHeight="1" x14ac:dyDescent="0.2">
      <c r="A12" s="210">
        <v>550100</v>
      </c>
      <c r="B12" s="210">
        <v>550101</v>
      </c>
      <c r="C12" s="210" t="s">
        <v>171</v>
      </c>
      <c r="D12" s="210" t="s">
        <v>199</v>
      </c>
      <c r="E12" s="210" t="s">
        <v>200</v>
      </c>
      <c r="F12" s="210" t="s">
        <v>196</v>
      </c>
      <c r="G12" s="210" t="s">
        <v>177</v>
      </c>
      <c r="H12" s="211" t="s">
        <v>40</v>
      </c>
      <c r="I12" s="211" t="s">
        <v>41</v>
      </c>
      <c r="J12" s="211" t="s">
        <v>40</v>
      </c>
      <c r="K12" s="211" t="s">
        <v>198</v>
      </c>
      <c r="L12" s="253">
        <v>44354</v>
      </c>
      <c r="M12" s="253">
        <v>44358</v>
      </c>
      <c r="N12" s="245"/>
      <c r="O12" s="245"/>
      <c r="P12" s="245"/>
      <c r="Q12" s="228">
        <v>4</v>
      </c>
      <c r="R12" s="229">
        <f t="shared" si="3"/>
        <v>54.01</v>
      </c>
      <c r="S12" s="228">
        <v>1</v>
      </c>
      <c r="T12" s="229">
        <f t="shared" si="4"/>
        <v>17.52</v>
      </c>
      <c r="U12" s="254">
        <f t="shared" si="0"/>
        <v>5</v>
      </c>
      <c r="V12" s="255">
        <f t="shared" si="1"/>
        <v>233.56</v>
      </c>
      <c r="W12" s="255">
        <f t="shared" si="2"/>
        <v>233.56</v>
      </c>
      <c r="X12" s="245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</row>
    <row r="13" spans="1:44" ht="12.75" customHeight="1" x14ac:dyDescent="0.2">
      <c r="A13" s="210">
        <v>550100</v>
      </c>
      <c r="B13" s="210">
        <v>550101</v>
      </c>
      <c r="C13" s="210" t="s">
        <v>52</v>
      </c>
      <c r="D13" s="210" t="s">
        <v>201</v>
      </c>
      <c r="E13" s="210" t="e">
        <f t="shared" ref="E13:E15" si="5">#N/A</f>
        <v>#N/A</v>
      </c>
      <c r="F13" s="210" t="s">
        <v>202</v>
      </c>
      <c r="G13" s="210" t="s">
        <v>202</v>
      </c>
      <c r="H13" s="211" t="s">
        <v>40</v>
      </c>
      <c r="I13" s="211" t="s">
        <v>41</v>
      </c>
      <c r="J13" s="211" t="s">
        <v>40</v>
      </c>
      <c r="K13" s="211" t="s">
        <v>41</v>
      </c>
      <c r="L13" s="253">
        <v>44324</v>
      </c>
      <c r="M13" s="253">
        <v>44324</v>
      </c>
      <c r="N13" s="245"/>
      <c r="O13" s="245"/>
      <c r="P13" s="245"/>
      <c r="Q13" s="228">
        <v>1</v>
      </c>
      <c r="R13" s="229">
        <f t="shared" si="3"/>
        <v>54.01</v>
      </c>
      <c r="S13" s="228"/>
      <c r="T13" s="229"/>
      <c r="U13" s="254">
        <f t="shared" si="0"/>
        <v>1</v>
      </c>
      <c r="V13" s="255">
        <f t="shared" si="1"/>
        <v>54.01</v>
      </c>
      <c r="W13" s="255">
        <f t="shared" si="2"/>
        <v>54.01</v>
      </c>
      <c r="X13" s="245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</row>
    <row r="14" spans="1:44" ht="12.75" customHeight="1" x14ac:dyDescent="0.2">
      <c r="A14" s="210">
        <v>550100</v>
      </c>
      <c r="B14" s="210">
        <v>550101</v>
      </c>
      <c r="C14" s="210" t="s">
        <v>52</v>
      </c>
      <c r="D14" s="210" t="s">
        <v>201</v>
      </c>
      <c r="E14" s="210" t="e">
        <f t="shared" si="5"/>
        <v>#N/A</v>
      </c>
      <c r="F14" s="210" t="s">
        <v>202</v>
      </c>
      <c r="G14" s="210" t="s">
        <v>202</v>
      </c>
      <c r="H14" s="211" t="s">
        <v>40</v>
      </c>
      <c r="I14" s="211" t="s">
        <v>41</v>
      </c>
      <c r="J14" s="211" t="s">
        <v>40</v>
      </c>
      <c r="K14" s="211" t="s">
        <v>41</v>
      </c>
      <c r="L14" s="253">
        <v>44303</v>
      </c>
      <c r="M14" s="253">
        <v>44303</v>
      </c>
      <c r="N14" s="245"/>
      <c r="O14" s="245"/>
      <c r="P14" s="245"/>
      <c r="Q14" s="228">
        <v>1</v>
      </c>
      <c r="R14" s="229">
        <f t="shared" si="3"/>
        <v>54.01</v>
      </c>
      <c r="S14" s="228"/>
      <c r="T14" s="229"/>
      <c r="U14" s="254">
        <f t="shared" si="0"/>
        <v>1</v>
      </c>
      <c r="V14" s="255">
        <f t="shared" si="1"/>
        <v>54.01</v>
      </c>
      <c r="W14" s="255">
        <f t="shared" si="2"/>
        <v>54.01</v>
      </c>
      <c r="X14" s="245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</row>
    <row r="15" spans="1:44" ht="12.75" customHeight="1" x14ac:dyDescent="0.2">
      <c r="A15" s="210">
        <v>550100</v>
      </c>
      <c r="B15" s="210">
        <v>550101</v>
      </c>
      <c r="C15" s="210" t="s">
        <v>52</v>
      </c>
      <c r="D15" s="210" t="s">
        <v>201</v>
      </c>
      <c r="E15" s="210" t="e">
        <f t="shared" si="5"/>
        <v>#N/A</v>
      </c>
      <c r="F15" s="210" t="s">
        <v>202</v>
      </c>
      <c r="G15" s="210" t="s">
        <v>202</v>
      </c>
      <c r="H15" s="211" t="s">
        <v>40</v>
      </c>
      <c r="I15" s="211" t="s">
        <v>41</v>
      </c>
      <c r="J15" s="211" t="s">
        <v>40</v>
      </c>
      <c r="K15" s="211" t="s">
        <v>41</v>
      </c>
      <c r="L15" s="253">
        <v>44338</v>
      </c>
      <c r="M15" s="253">
        <v>44338</v>
      </c>
      <c r="N15" s="245"/>
      <c r="O15" s="245"/>
      <c r="P15" s="245"/>
      <c r="Q15" s="228">
        <v>1</v>
      </c>
      <c r="R15" s="229">
        <f t="shared" si="3"/>
        <v>54.01</v>
      </c>
      <c r="S15" s="228"/>
      <c r="T15" s="229"/>
      <c r="U15" s="254">
        <f t="shared" si="0"/>
        <v>1</v>
      </c>
      <c r="V15" s="255">
        <f t="shared" si="1"/>
        <v>54.01</v>
      </c>
      <c r="W15" s="255">
        <f t="shared" si="2"/>
        <v>54.01</v>
      </c>
      <c r="X15" s="245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</row>
    <row r="16" spans="1:44" ht="12.75" customHeight="1" x14ac:dyDescent="0.2">
      <c r="A16" s="210">
        <v>550100</v>
      </c>
      <c r="B16" s="210">
        <v>550101</v>
      </c>
      <c r="C16" s="210" t="s">
        <v>190</v>
      </c>
      <c r="D16" s="210" t="e">
        <f t="shared" ref="D16:E16" si="6">#N/A</f>
        <v>#N/A</v>
      </c>
      <c r="E16" s="210" t="e">
        <f t="shared" si="6"/>
        <v>#N/A</v>
      </c>
      <c r="F16" s="210" t="s">
        <v>196</v>
      </c>
      <c r="G16" s="210" t="s">
        <v>177</v>
      </c>
      <c r="H16" s="211" t="s">
        <v>40</v>
      </c>
      <c r="I16" s="211" t="s">
        <v>41</v>
      </c>
      <c r="J16" s="211" t="s">
        <v>40</v>
      </c>
      <c r="K16" s="211" t="s">
        <v>203</v>
      </c>
      <c r="L16" s="253">
        <v>44330</v>
      </c>
      <c r="M16" s="253">
        <v>44334</v>
      </c>
      <c r="N16" s="245"/>
      <c r="O16" s="245"/>
      <c r="P16" s="245"/>
      <c r="Q16" s="228">
        <v>4</v>
      </c>
      <c r="R16" s="229">
        <f t="shared" si="3"/>
        <v>54.01</v>
      </c>
      <c r="S16" s="228">
        <v>1</v>
      </c>
      <c r="T16" s="229">
        <v>17.52</v>
      </c>
      <c r="U16" s="254">
        <f t="shared" si="0"/>
        <v>5</v>
      </c>
      <c r="V16" s="255">
        <f t="shared" si="1"/>
        <v>233.56</v>
      </c>
      <c r="W16" s="255">
        <f t="shared" si="2"/>
        <v>233.56</v>
      </c>
      <c r="X16" s="245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</row>
    <row r="17" spans="1:44" ht="12.75" customHeight="1" x14ac:dyDescent="0.2">
      <c r="A17" s="210">
        <v>550100</v>
      </c>
      <c r="B17" s="210">
        <v>550101</v>
      </c>
      <c r="C17" s="210" t="s">
        <v>190</v>
      </c>
      <c r="D17" s="210" t="e">
        <f t="shared" ref="D17:E17" si="7">#N/A</f>
        <v>#N/A</v>
      </c>
      <c r="E17" s="210" t="e">
        <f t="shared" si="7"/>
        <v>#N/A</v>
      </c>
      <c r="F17" s="210" t="s">
        <v>196</v>
      </c>
      <c r="G17" s="210" t="s">
        <v>177</v>
      </c>
      <c r="H17" s="211" t="s">
        <v>40</v>
      </c>
      <c r="I17" s="211" t="s">
        <v>41</v>
      </c>
      <c r="J17" s="211" t="s">
        <v>40</v>
      </c>
      <c r="K17" s="211" t="s">
        <v>41</v>
      </c>
      <c r="L17" s="253">
        <v>44324</v>
      </c>
      <c r="M17" s="253">
        <v>44324</v>
      </c>
      <c r="N17" s="245"/>
      <c r="O17" s="245"/>
      <c r="P17" s="245"/>
      <c r="Q17" s="228">
        <v>1</v>
      </c>
      <c r="R17" s="229">
        <v>54.01</v>
      </c>
      <c r="S17" s="228"/>
      <c r="T17" s="229"/>
      <c r="U17" s="254">
        <f t="shared" si="0"/>
        <v>1</v>
      </c>
      <c r="V17" s="255">
        <f t="shared" si="1"/>
        <v>54.01</v>
      </c>
      <c r="W17" s="255">
        <f t="shared" si="2"/>
        <v>54.01</v>
      </c>
      <c r="X17" s="245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</row>
    <row r="18" spans="1:44" ht="12.75" customHeight="1" x14ac:dyDescent="0.2">
      <c r="A18" s="210">
        <v>550100</v>
      </c>
      <c r="B18" s="210">
        <v>550101</v>
      </c>
      <c r="C18" s="210" t="s">
        <v>126</v>
      </c>
      <c r="D18" s="210" t="e">
        <f t="shared" ref="D18:E18" si="8">#N/A</f>
        <v>#N/A</v>
      </c>
      <c r="E18" s="210" t="e">
        <f t="shared" si="8"/>
        <v>#N/A</v>
      </c>
      <c r="F18" s="210" t="s">
        <v>204</v>
      </c>
      <c r="G18" s="210" t="s">
        <v>39</v>
      </c>
      <c r="H18" s="211" t="s">
        <v>40</v>
      </c>
      <c r="I18" s="211" t="s">
        <v>41</v>
      </c>
      <c r="J18" s="211" t="s">
        <v>40</v>
      </c>
      <c r="K18" s="211" t="s">
        <v>46</v>
      </c>
      <c r="L18" s="253">
        <v>44373</v>
      </c>
      <c r="M18" s="253">
        <v>44373</v>
      </c>
      <c r="N18" s="245"/>
      <c r="O18" s="245"/>
      <c r="P18" s="245"/>
      <c r="Q18" s="228">
        <v>1</v>
      </c>
      <c r="R18" s="229">
        <f t="shared" ref="R18:R27" si="9">R17</f>
        <v>54.01</v>
      </c>
      <c r="S18" s="228"/>
      <c r="T18" s="229"/>
      <c r="U18" s="254">
        <f t="shared" si="0"/>
        <v>1</v>
      </c>
      <c r="V18" s="255">
        <f t="shared" si="1"/>
        <v>54.01</v>
      </c>
      <c r="W18" s="255">
        <f t="shared" si="2"/>
        <v>54.01</v>
      </c>
      <c r="X18" s="245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</row>
    <row r="19" spans="1:44" ht="12.75" customHeight="1" x14ac:dyDescent="0.2">
      <c r="A19" s="210">
        <v>550100</v>
      </c>
      <c r="B19" s="210">
        <v>550101</v>
      </c>
      <c r="C19" s="210" t="s">
        <v>126</v>
      </c>
      <c r="D19" s="210" t="e">
        <f t="shared" ref="D19:E19" si="10">#N/A</f>
        <v>#N/A</v>
      </c>
      <c r="E19" s="210" t="e">
        <f t="shared" si="10"/>
        <v>#N/A</v>
      </c>
      <c r="F19" s="210" t="s">
        <v>204</v>
      </c>
      <c r="G19" s="210" t="s">
        <v>39</v>
      </c>
      <c r="H19" s="211" t="s">
        <v>40</v>
      </c>
      <c r="I19" s="211" t="s">
        <v>41</v>
      </c>
      <c r="J19" s="211" t="s">
        <v>40</v>
      </c>
      <c r="K19" s="211" t="s">
        <v>203</v>
      </c>
      <c r="L19" s="253">
        <v>44361</v>
      </c>
      <c r="M19" s="253">
        <v>44365</v>
      </c>
      <c r="N19" s="245"/>
      <c r="O19" s="245"/>
      <c r="P19" s="245"/>
      <c r="Q19" s="228">
        <v>4</v>
      </c>
      <c r="R19" s="229">
        <f t="shared" si="9"/>
        <v>54.01</v>
      </c>
      <c r="S19" s="228">
        <v>1</v>
      </c>
      <c r="T19" s="229">
        <v>17.52</v>
      </c>
      <c r="U19" s="254">
        <f t="shared" si="0"/>
        <v>5</v>
      </c>
      <c r="V19" s="255">
        <f t="shared" si="1"/>
        <v>233.56</v>
      </c>
      <c r="W19" s="255">
        <f t="shared" si="2"/>
        <v>233.56</v>
      </c>
      <c r="X19" s="245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</row>
    <row r="20" spans="1:44" ht="12.75" customHeight="1" x14ac:dyDescent="0.2">
      <c r="A20" s="210">
        <v>550100</v>
      </c>
      <c r="B20" s="210">
        <v>550101</v>
      </c>
      <c r="C20" s="210" t="s">
        <v>157</v>
      </c>
      <c r="D20" s="210" t="e">
        <f t="shared" ref="D20:E20" si="11">#N/A</f>
        <v>#N/A</v>
      </c>
      <c r="E20" s="210" t="e">
        <f t="shared" si="11"/>
        <v>#N/A</v>
      </c>
      <c r="F20" s="210" t="s">
        <v>204</v>
      </c>
      <c r="G20" s="210" t="s">
        <v>39</v>
      </c>
      <c r="H20" s="211" t="s">
        <v>40</v>
      </c>
      <c r="I20" s="211" t="s">
        <v>41</v>
      </c>
      <c r="J20" s="211" t="s">
        <v>40</v>
      </c>
      <c r="K20" s="211" t="s">
        <v>46</v>
      </c>
      <c r="L20" s="253">
        <v>44373</v>
      </c>
      <c r="M20" s="253">
        <v>44373</v>
      </c>
      <c r="N20" s="245"/>
      <c r="O20" s="245"/>
      <c r="P20" s="245"/>
      <c r="Q20" s="228">
        <v>1</v>
      </c>
      <c r="R20" s="229">
        <f t="shared" si="9"/>
        <v>54.01</v>
      </c>
      <c r="S20" s="228"/>
      <c r="T20" s="229"/>
      <c r="U20" s="254">
        <f t="shared" si="0"/>
        <v>1</v>
      </c>
      <c r="V20" s="255">
        <f t="shared" si="1"/>
        <v>54.01</v>
      </c>
      <c r="W20" s="255">
        <f t="shared" si="2"/>
        <v>54.01</v>
      </c>
      <c r="X20" s="214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</row>
    <row r="21" spans="1:44" ht="12.75" customHeight="1" x14ac:dyDescent="0.2">
      <c r="A21" s="210">
        <v>550100</v>
      </c>
      <c r="B21" s="210">
        <v>550101</v>
      </c>
      <c r="C21" s="210" t="s">
        <v>157</v>
      </c>
      <c r="D21" s="210" t="e">
        <f t="shared" ref="D21:E21" si="12">#N/A</f>
        <v>#N/A</v>
      </c>
      <c r="E21" s="210" t="e">
        <f t="shared" si="12"/>
        <v>#N/A</v>
      </c>
      <c r="F21" s="210" t="s">
        <v>204</v>
      </c>
      <c r="G21" s="210" t="s">
        <v>39</v>
      </c>
      <c r="H21" s="211" t="s">
        <v>40</v>
      </c>
      <c r="I21" s="211" t="s">
        <v>41</v>
      </c>
      <c r="J21" s="211" t="s">
        <v>40</v>
      </c>
      <c r="K21" s="211" t="s">
        <v>203</v>
      </c>
      <c r="L21" s="253">
        <v>44361</v>
      </c>
      <c r="M21" s="253">
        <v>44365</v>
      </c>
      <c r="N21" s="245"/>
      <c r="O21" s="245"/>
      <c r="P21" s="245"/>
      <c r="Q21" s="228">
        <v>4</v>
      </c>
      <c r="R21" s="229">
        <f t="shared" si="9"/>
        <v>54.01</v>
      </c>
      <c r="S21" s="228">
        <v>1</v>
      </c>
      <c r="T21" s="229">
        <v>17.52</v>
      </c>
      <c r="U21" s="254">
        <f t="shared" si="0"/>
        <v>5</v>
      </c>
      <c r="V21" s="255">
        <f t="shared" si="1"/>
        <v>233.56</v>
      </c>
      <c r="W21" s="255">
        <f t="shared" si="2"/>
        <v>233.56</v>
      </c>
      <c r="X21" s="214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</row>
    <row r="22" spans="1:44" ht="12.75" customHeight="1" x14ac:dyDescent="0.2">
      <c r="A22" s="210">
        <v>550100</v>
      </c>
      <c r="B22" s="210">
        <v>550101</v>
      </c>
      <c r="C22" s="210" t="s">
        <v>62</v>
      </c>
      <c r="D22" s="210" t="e">
        <f t="shared" ref="D22:E22" si="13">#N/A</f>
        <v>#N/A</v>
      </c>
      <c r="E22" s="210" t="e">
        <f t="shared" si="13"/>
        <v>#N/A</v>
      </c>
      <c r="F22" s="210" t="s">
        <v>204</v>
      </c>
      <c r="G22" s="210" t="s">
        <v>39</v>
      </c>
      <c r="H22" s="211" t="s">
        <v>40</v>
      </c>
      <c r="I22" s="211" t="s">
        <v>41</v>
      </c>
      <c r="J22" s="211" t="s">
        <v>40</v>
      </c>
      <c r="K22" s="211" t="s">
        <v>46</v>
      </c>
      <c r="L22" s="253">
        <v>44373</v>
      </c>
      <c r="M22" s="253">
        <v>44373</v>
      </c>
      <c r="N22" s="245"/>
      <c r="O22" s="245"/>
      <c r="P22" s="245"/>
      <c r="Q22" s="228">
        <v>1</v>
      </c>
      <c r="R22" s="229">
        <f t="shared" si="9"/>
        <v>54.01</v>
      </c>
      <c r="S22" s="228"/>
      <c r="T22" s="229"/>
      <c r="U22" s="254">
        <f t="shared" si="0"/>
        <v>1</v>
      </c>
      <c r="V22" s="255">
        <f t="shared" si="1"/>
        <v>54.01</v>
      </c>
      <c r="W22" s="255">
        <f t="shared" si="2"/>
        <v>54.01</v>
      </c>
      <c r="X22" s="214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</row>
    <row r="23" spans="1:44" ht="12.75" customHeight="1" x14ac:dyDescent="0.2">
      <c r="A23" s="210">
        <v>550100</v>
      </c>
      <c r="B23" s="210">
        <v>550101</v>
      </c>
      <c r="C23" s="210" t="s">
        <v>62</v>
      </c>
      <c r="D23" s="210" t="e">
        <f t="shared" ref="D23:E23" si="14">#N/A</f>
        <v>#N/A</v>
      </c>
      <c r="E23" s="210" t="e">
        <f t="shared" si="14"/>
        <v>#N/A</v>
      </c>
      <c r="F23" s="210" t="s">
        <v>204</v>
      </c>
      <c r="G23" s="210" t="s">
        <v>39</v>
      </c>
      <c r="H23" s="211" t="s">
        <v>40</v>
      </c>
      <c r="I23" s="211" t="s">
        <v>41</v>
      </c>
      <c r="J23" s="211" t="s">
        <v>40</v>
      </c>
      <c r="K23" s="211" t="s">
        <v>203</v>
      </c>
      <c r="L23" s="253">
        <v>44361</v>
      </c>
      <c r="M23" s="253">
        <v>44365</v>
      </c>
      <c r="N23" s="245"/>
      <c r="O23" s="245"/>
      <c r="P23" s="245"/>
      <c r="Q23" s="228">
        <v>4</v>
      </c>
      <c r="R23" s="229">
        <f t="shared" si="9"/>
        <v>54.01</v>
      </c>
      <c r="S23" s="228">
        <v>1</v>
      </c>
      <c r="T23" s="229">
        <v>17.52</v>
      </c>
      <c r="U23" s="254">
        <f t="shared" si="0"/>
        <v>5</v>
      </c>
      <c r="V23" s="255">
        <f t="shared" si="1"/>
        <v>233.56</v>
      </c>
      <c r="W23" s="255">
        <f t="shared" si="2"/>
        <v>233.56</v>
      </c>
      <c r="X23" s="214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</row>
    <row r="24" spans="1:44" ht="12.75" customHeight="1" x14ac:dyDescent="0.2">
      <c r="A24" s="210">
        <v>550100</v>
      </c>
      <c r="B24" s="210">
        <v>550101</v>
      </c>
      <c r="C24" s="210" t="s">
        <v>62</v>
      </c>
      <c r="D24" s="210" t="e">
        <f t="shared" ref="D24:E24" si="15">#N/A</f>
        <v>#N/A</v>
      </c>
      <c r="E24" s="210" t="e">
        <f t="shared" si="15"/>
        <v>#N/A</v>
      </c>
      <c r="F24" s="210" t="s">
        <v>196</v>
      </c>
      <c r="G24" s="210" t="s">
        <v>177</v>
      </c>
      <c r="H24" s="211" t="s">
        <v>40</v>
      </c>
      <c r="I24" s="211" t="s">
        <v>41</v>
      </c>
      <c r="J24" s="211" t="s">
        <v>40</v>
      </c>
      <c r="K24" s="211" t="s">
        <v>205</v>
      </c>
      <c r="L24" s="251">
        <v>44366</v>
      </c>
      <c r="M24" s="251">
        <v>44366</v>
      </c>
      <c r="N24" s="210"/>
      <c r="O24" s="210"/>
      <c r="P24" s="210"/>
      <c r="Q24" s="228">
        <v>1</v>
      </c>
      <c r="R24" s="229">
        <f t="shared" si="9"/>
        <v>54.01</v>
      </c>
      <c r="S24" s="232"/>
      <c r="T24" s="229"/>
      <c r="U24" s="245"/>
      <c r="V24" s="255">
        <f t="shared" si="1"/>
        <v>54.01</v>
      </c>
      <c r="W24" s="255">
        <f t="shared" si="2"/>
        <v>54.01</v>
      </c>
      <c r="X24" s="214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</row>
    <row r="25" spans="1:44" ht="12.75" customHeight="1" x14ac:dyDescent="0.2">
      <c r="A25" s="210">
        <v>550100</v>
      </c>
      <c r="B25" s="210">
        <v>550101</v>
      </c>
      <c r="C25" s="210" t="s">
        <v>62</v>
      </c>
      <c r="D25" s="210" t="e">
        <f t="shared" ref="D25:E25" si="16">#N/A</f>
        <v>#N/A</v>
      </c>
      <c r="E25" s="210" t="e">
        <f t="shared" si="16"/>
        <v>#N/A</v>
      </c>
      <c r="F25" s="210" t="s">
        <v>196</v>
      </c>
      <c r="G25" s="210" t="s">
        <v>177</v>
      </c>
      <c r="H25" s="211" t="s">
        <v>40</v>
      </c>
      <c r="I25" s="211" t="s">
        <v>41</v>
      </c>
      <c r="J25" s="211" t="s">
        <v>40</v>
      </c>
      <c r="K25" s="211" t="s">
        <v>41</v>
      </c>
      <c r="L25" s="251">
        <v>44360</v>
      </c>
      <c r="M25" s="251">
        <v>44360</v>
      </c>
      <c r="N25" s="210"/>
      <c r="O25" s="210"/>
      <c r="P25" s="210"/>
      <c r="Q25" s="228">
        <v>1</v>
      </c>
      <c r="R25" s="229">
        <f t="shared" si="9"/>
        <v>54.01</v>
      </c>
      <c r="S25" s="232"/>
      <c r="T25" s="229"/>
      <c r="U25" s="245"/>
      <c r="V25" s="255">
        <f t="shared" si="1"/>
        <v>54.01</v>
      </c>
      <c r="W25" s="255">
        <f t="shared" si="2"/>
        <v>54.01</v>
      </c>
      <c r="X25" s="214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</row>
    <row r="26" spans="1:44" ht="12.75" customHeight="1" x14ac:dyDescent="0.2">
      <c r="A26" s="210">
        <v>550100</v>
      </c>
      <c r="B26" s="210">
        <v>550101</v>
      </c>
      <c r="C26" s="210" t="s">
        <v>62</v>
      </c>
      <c r="D26" s="210" t="e">
        <f t="shared" ref="D26:E26" si="17">#N/A</f>
        <v>#N/A</v>
      </c>
      <c r="E26" s="210" t="e">
        <f t="shared" si="17"/>
        <v>#N/A</v>
      </c>
      <c r="F26" s="210" t="s">
        <v>196</v>
      </c>
      <c r="G26" s="210" t="s">
        <v>177</v>
      </c>
      <c r="H26" s="211" t="s">
        <v>40</v>
      </c>
      <c r="I26" s="211" t="s">
        <v>41</v>
      </c>
      <c r="J26" s="211" t="s">
        <v>40</v>
      </c>
      <c r="K26" s="211" t="s">
        <v>198</v>
      </c>
      <c r="L26" s="253">
        <v>44354</v>
      </c>
      <c r="M26" s="253">
        <v>44358</v>
      </c>
      <c r="N26" s="245"/>
      <c r="O26" s="245"/>
      <c r="P26" s="245"/>
      <c r="Q26" s="228">
        <v>4</v>
      </c>
      <c r="R26" s="229">
        <f t="shared" si="9"/>
        <v>54.01</v>
      </c>
      <c r="S26" s="228"/>
      <c r="T26" s="229"/>
      <c r="U26" s="254">
        <f>S26+Q26</f>
        <v>4</v>
      </c>
      <c r="V26" s="255">
        <f t="shared" si="1"/>
        <v>216.04</v>
      </c>
      <c r="W26" s="255">
        <f t="shared" si="2"/>
        <v>216.04</v>
      </c>
      <c r="X26" s="214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</row>
    <row r="27" spans="1:44" ht="12.75" customHeight="1" x14ac:dyDescent="0.2">
      <c r="A27" s="210">
        <v>550100</v>
      </c>
      <c r="B27" s="210">
        <v>550101</v>
      </c>
      <c r="C27" s="210" t="s">
        <v>62</v>
      </c>
      <c r="D27" s="210" t="e">
        <f t="shared" ref="D27:E27" si="18">#N/A</f>
        <v>#N/A</v>
      </c>
      <c r="E27" s="210" t="e">
        <f t="shared" si="18"/>
        <v>#N/A</v>
      </c>
      <c r="F27" s="210" t="s">
        <v>196</v>
      </c>
      <c r="G27" s="210" t="s">
        <v>177</v>
      </c>
      <c r="H27" s="211" t="s">
        <v>40</v>
      </c>
      <c r="I27" s="211" t="s">
        <v>41</v>
      </c>
      <c r="J27" s="211" t="s">
        <v>40</v>
      </c>
      <c r="K27" s="211" t="s">
        <v>41</v>
      </c>
      <c r="L27" s="251">
        <v>44339</v>
      </c>
      <c r="M27" s="251">
        <v>44339</v>
      </c>
      <c r="N27" s="210"/>
      <c r="O27" s="210"/>
      <c r="P27" s="210"/>
      <c r="Q27" s="232">
        <v>1</v>
      </c>
      <c r="R27" s="229">
        <f t="shared" si="9"/>
        <v>54.01</v>
      </c>
      <c r="S27" s="232"/>
      <c r="T27" s="229"/>
      <c r="U27" s="245"/>
      <c r="V27" s="255">
        <f t="shared" si="1"/>
        <v>54.01</v>
      </c>
      <c r="W27" s="255">
        <f t="shared" si="2"/>
        <v>54.01</v>
      </c>
      <c r="X27" s="214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</row>
    <row r="28" spans="1:44" ht="12.75" customHeight="1" x14ac:dyDescent="0.2">
      <c r="A28" s="210">
        <v>550100</v>
      </c>
      <c r="B28" s="210">
        <v>550101</v>
      </c>
      <c r="C28" s="210" t="s">
        <v>62</v>
      </c>
      <c r="D28" s="210" t="e">
        <f t="shared" ref="D28:E28" si="19">#N/A</f>
        <v>#N/A</v>
      </c>
      <c r="E28" s="210" t="e">
        <f t="shared" si="19"/>
        <v>#N/A</v>
      </c>
      <c r="F28" s="210" t="s">
        <v>196</v>
      </c>
      <c r="G28" s="210" t="s">
        <v>177</v>
      </c>
      <c r="H28" s="211" t="s">
        <v>40</v>
      </c>
      <c r="I28" s="211" t="s">
        <v>41</v>
      </c>
      <c r="J28" s="211" t="s">
        <v>40</v>
      </c>
      <c r="K28" s="211" t="s">
        <v>206</v>
      </c>
      <c r="L28" s="251">
        <v>44340</v>
      </c>
      <c r="M28" s="251">
        <v>44346</v>
      </c>
      <c r="N28" s="214"/>
      <c r="O28" s="214"/>
      <c r="P28" s="214"/>
      <c r="Q28" s="232">
        <v>6</v>
      </c>
      <c r="R28" s="229">
        <v>54.01</v>
      </c>
      <c r="S28" s="232"/>
      <c r="T28" s="229"/>
      <c r="U28" s="245"/>
      <c r="V28" s="255">
        <f t="shared" si="1"/>
        <v>324.06</v>
      </c>
      <c r="W28" s="255">
        <f t="shared" si="2"/>
        <v>324.06</v>
      </c>
      <c r="X28" s="214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</row>
    <row r="29" spans="1:44" ht="12.75" customHeight="1" x14ac:dyDescent="0.2">
      <c r="A29" s="210">
        <v>550100</v>
      </c>
      <c r="B29" s="210">
        <v>550101</v>
      </c>
      <c r="C29" s="210" t="s">
        <v>207</v>
      </c>
      <c r="D29" s="210" t="s">
        <v>208</v>
      </c>
      <c r="E29" s="210" t="s">
        <v>209</v>
      </c>
      <c r="F29" s="210" t="s">
        <v>196</v>
      </c>
      <c r="G29" s="210" t="s">
        <v>177</v>
      </c>
      <c r="H29" s="211" t="s">
        <v>40</v>
      </c>
      <c r="I29" s="211" t="s">
        <v>41</v>
      </c>
      <c r="J29" s="211" t="s">
        <v>40</v>
      </c>
      <c r="K29" s="211" t="s">
        <v>57</v>
      </c>
      <c r="L29" s="251">
        <v>44276</v>
      </c>
      <c r="M29" s="251">
        <v>44276</v>
      </c>
      <c r="N29" s="211"/>
      <c r="O29" s="211"/>
      <c r="P29" s="252"/>
      <c r="Q29" s="232">
        <v>1</v>
      </c>
      <c r="R29" s="229">
        <v>54.01</v>
      </c>
      <c r="S29" s="232"/>
      <c r="T29" s="229"/>
      <c r="U29" s="245"/>
      <c r="V29" s="255">
        <f t="shared" si="1"/>
        <v>54.01</v>
      </c>
      <c r="W29" s="255">
        <f t="shared" si="2"/>
        <v>54.01</v>
      </c>
      <c r="X29" s="214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</row>
    <row r="30" spans="1:44" ht="12.75" customHeight="1" x14ac:dyDescent="0.2">
      <c r="A30" s="210">
        <v>550100</v>
      </c>
      <c r="B30" s="210">
        <v>550101</v>
      </c>
      <c r="C30" s="210" t="s">
        <v>71</v>
      </c>
      <c r="D30" s="210" t="e">
        <f t="shared" ref="D30:D38" si="20">VLOOKUP(C30,F:G,2,0)</f>
        <v>#N/A</v>
      </c>
      <c r="E30" s="210" t="s">
        <v>210</v>
      </c>
      <c r="F30" s="210" t="s">
        <v>196</v>
      </c>
      <c r="G30" s="210" t="s">
        <v>177</v>
      </c>
      <c r="H30" s="211" t="s">
        <v>40</v>
      </c>
      <c r="I30" s="211" t="s">
        <v>41</v>
      </c>
      <c r="J30" s="211" t="s">
        <v>40</v>
      </c>
      <c r="K30" s="211" t="s">
        <v>205</v>
      </c>
      <c r="L30" s="251">
        <v>44366</v>
      </c>
      <c r="M30" s="251">
        <v>44366</v>
      </c>
      <c r="N30" s="210"/>
      <c r="O30" s="210"/>
      <c r="P30" s="210"/>
      <c r="Q30" s="228">
        <v>1</v>
      </c>
      <c r="R30" s="229">
        <f t="shared" ref="R30:R40" si="21">R29</f>
        <v>54.01</v>
      </c>
      <c r="S30" s="232"/>
      <c r="T30" s="229"/>
      <c r="U30" s="245"/>
      <c r="V30" s="255">
        <f t="shared" si="1"/>
        <v>54.01</v>
      </c>
      <c r="W30" s="255">
        <f t="shared" si="2"/>
        <v>54.01</v>
      </c>
      <c r="X30" s="214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</row>
    <row r="31" spans="1:44" ht="12.75" customHeight="1" x14ac:dyDescent="0.2">
      <c r="A31" s="210">
        <v>550100</v>
      </c>
      <c r="B31" s="210">
        <v>550101</v>
      </c>
      <c r="C31" s="210" t="s">
        <v>71</v>
      </c>
      <c r="D31" s="210" t="e">
        <f t="shared" si="20"/>
        <v>#N/A</v>
      </c>
      <c r="E31" s="210" t="s">
        <v>210</v>
      </c>
      <c r="F31" s="210" t="s">
        <v>196</v>
      </c>
      <c r="G31" s="210" t="s">
        <v>177</v>
      </c>
      <c r="H31" s="211" t="s">
        <v>40</v>
      </c>
      <c r="I31" s="211" t="s">
        <v>41</v>
      </c>
      <c r="J31" s="211" t="s">
        <v>40</v>
      </c>
      <c r="K31" s="211" t="s">
        <v>198</v>
      </c>
      <c r="L31" s="253">
        <v>44354</v>
      </c>
      <c r="M31" s="253">
        <v>44358</v>
      </c>
      <c r="N31" s="245"/>
      <c r="O31" s="245"/>
      <c r="P31" s="245"/>
      <c r="Q31" s="228">
        <v>4</v>
      </c>
      <c r="R31" s="229">
        <f t="shared" si="21"/>
        <v>54.01</v>
      </c>
      <c r="S31" s="228">
        <v>1</v>
      </c>
      <c r="T31" s="229">
        <v>17.52</v>
      </c>
      <c r="U31" s="254">
        <f t="shared" ref="U31:U33" si="22">S31+Q31</f>
        <v>5</v>
      </c>
      <c r="V31" s="255">
        <f t="shared" si="1"/>
        <v>233.56</v>
      </c>
      <c r="W31" s="255">
        <f t="shared" si="2"/>
        <v>233.56</v>
      </c>
      <c r="X31" s="214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</row>
    <row r="32" spans="1:44" ht="12.75" customHeight="1" x14ac:dyDescent="0.2">
      <c r="A32" s="210">
        <v>550100</v>
      </c>
      <c r="B32" s="210">
        <v>550101</v>
      </c>
      <c r="C32" s="210" t="s">
        <v>71</v>
      </c>
      <c r="D32" s="210" t="e">
        <f t="shared" si="20"/>
        <v>#N/A</v>
      </c>
      <c r="E32" s="210" t="s">
        <v>210</v>
      </c>
      <c r="F32" s="210" t="s">
        <v>204</v>
      </c>
      <c r="G32" s="210" t="s">
        <v>39</v>
      </c>
      <c r="H32" s="211" t="s">
        <v>40</v>
      </c>
      <c r="I32" s="211" t="s">
        <v>41</v>
      </c>
      <c r="J32" s="211" t="s">
        <v>40</v>
      </c>
      <c r="K32" s="211" t="s">
        <v>203</v>
      </c>
      <c r="L32" s="253">
        <v>44361</v>
      </c>
      <c r="M32" s="253">
        <v>44365</v>
      </c>
      <c r="N32" s="245"/>
      <c r="O32" s="245"/>
      <c r="P32" s="245"/>
      <c r="Q32" s="228">
        <v>4</v>
      </c>
      <c r="R32" s="229">
        <f t="shared" si="21"/>
        <v>54.01</v>
      </c>
      <c r="S32" s="228">
        <v>1</v>
      </c>
      <c r="T32" s="229">
        <v>17.52</v>
      </c>
      <c r="U32" s="254">
        <f t="shared" si="22"/>
        <v>5</v>
      </c>
      <c r="V32" s="255">
        <f t="shared" si="1"/>
        <v>233.56</v>
      </c>
      <c r="W32" s="255">
        <f t="shared" si="2"/>
        <v>233.56</v>
      </c>
      <c r="X32" s="214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</row>
    <row r="33" spans="1:44" ht="12.75" customHeight="1" x14ac:dyDescent="0.2">
      <c r="A33" s="210">
        <v>550100</v>
      </c>
      <c r="B33" s="210">
        <v>550101</v>
      </c>
      <c r="C33" s="210" t="s">
        <v>78</v>
      </c>
      <c r="D33" s="210" t="e">
        <f t="shared" si="20"/>
        <v>#N/A</v>
      </c>
      <c r="E33" s="210" t="e">
        <f t="shared" ref="E33:E38" si="23">VLOOKUP(D33,H:I,2,0)</f>
        <v>#N/A</v>
      </c>
      <c r="F33" s="210" t="s">
        <v>204</v>
      </c>
      <c r="G33" s="210" t="s">
        <v>39</v>
      </c>
      <c r="H33" s="211" t="s">
        <v>40</v>
      </c>
      <c r="I33" s="211" t="s">
        <v>41</v>
      </c>
      <c r="J33" s="211" t="s">
        <v>40</v>
      </c>
      <c r="K33" s="211" t="s">
        <v>203</v>
      </c>
      <c r="L33" s="253">
        <v>44361</v>
      </c>
      <c r="M33" s="253">
        <v>44365</v>
      </c>
      <c r="N33" s="245"/>
      <c r="O33" s="245"/>
      <c r="P33" s="245"/>
      <c r="Q33" s="228">
        <v>4</v>
      </c>
      <c r="R33" s="229">
        <f t="shared" si="21"/>
        <v>54.01</v>
      </c>
      <c r="S33" s="228">
        <v>1</v>
      </c>
      <c r="T33" s="229">
        <v>17.52</v>
      </c>
      <c r="U33" s="254">
        <f t="shared" si="22"/>
        <v>5</v>
      </c>
      <c r="V33" s="255">
        <f t="shared" si="1"/>
        <v>233.56</v>
      </c>
      <c r="W33" s="255">
        <f t="shared" si="2"/>
        <v>233.56</v>
      </c>
      <c r="X33" s="214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</row>
    <row r="34" spans="1:44" ht="12.75" customHeight="1" x14ac:dyDescent="0.2">
      <c r="A34" s="210">
        <v>550100</v>
      </c>
      <c r="B34" s="210">
        <v>550101</v>
      </c>
      <c r="C34" s="210" t="s">
        <v>78</v>
      </c>
      <c r="D34" s="210" t="e">
        <f t="shared" si="20"/>
        <v>#N/A</v>
      </c>
      <c r="E34" s="210" t="e">
        <f t="shared" si="23"/>
        <v>#N/A</v>
      </c>
      <c r="F34" s="210" t="s">
        <v>196</v>
      </c>
      <c r="G34" s="210" t="s">
        <v>177</v>
      </c>
      <c r="H34" s="211" t="s">
        <v>40</v>
      </c>
      <c r="I34" s="211" t="s">
        <v>41</v>
      </c>
      <c r="J34" s="211" t="s">
        <v>40</v>
      </c>
      <c r="K34" s="211" t="s">
        <v>205</v>
      </c>
      <c r="L34" s="251">
        <v>44366</v>
      </c>
      <c r="M34" s="251">
        <v>44366</v>
      </c>
      <c r="N34" s="210"/>
      <c r="O34" s="210"/>
      <c r="P34" s="210"/>
      <c r="Q34" s="228">
        <v>1</v>
      </c>
      <c r="R34" s="229">
        <f t="shared" si="21"/>
        <v>54.01</v>
      </c>
      <c r="S34" s="232"/>
      <c r="T34" s="229"/>
      <c r="U34" s="245"/>
      <c r="V34" s="255">
        <f t="shared" si="1"/>
        <v>54.01</v>
      </c>
      <c r="W34" s="255">
        <f t="shared" si="2"/>
        <v>54.01</v>
      </c>
      <c r="X34" s="202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</row>
    <row r="35" spans="1:44" ht="12.75" customHeight="1" x14ac:dyDescent="0.2">
      <c r="A35" s="210">
        <v>550100</v>
      </c>
      <c r="B35" s="210">
        <v>550101</v>
      </c>
      <c r="C35" s="210" t="s">
        <v>78</v>
      </c>
      <c r="D35" s="210" t="e">
        <f t="shared" si="20"/>
        <v>#N/A</v>
      </c>
      <c r="E35" s="210" t="e">
        <f t="shared" si="23"/>
        <v>#N/A</v>
      </c>
      <c r="F35" s="210" t="s">
        <v>204</v>
      </c>
      <c r="G35" s="210" t="s">
        <v>39</v>
      </c>
      <c r="H35" s="211" t="s">
        <v>40</v>
      </c>
      <c r="I35" s="211" t="s">
        <v>41</v>
      </c>
      <c r="J35" s="211" t="s">
        <v>40</v>
      </c>
      <c r="K35" s="190" t="s">
        <v>211</v>
      </c>
      <c r="L35" s="205">
        <v>44368</v>
      </c>
      <c r="M35" s="205">
        <v>44370</v>
      </c>
      <c r="N35" s="200"/>
      <c r="O35" s="207"/>
      <c r="P35" s="200"/>
      <c r="Q35" s="233">
        <v>2</v>
      </c>
      <c r="R35" s="230">
        <f t="shared" si="21"/>
        <v>54.01</v>
      </c>
      <c r="S35" s="233">
        <v>1</v>
      </c>
      <c r="T35" s="230">
        <f>T33</f>
        <v>17.52</v>
      </c>
      <c r="U35" s="256"/>
      <c r="V35" s="255">
        <f t="shared" si="1"/>
        <v>125.53999999999999</v>
      </c>
      <c r="W35" s="255">
        <f t="shared" si="2"/>
        <v>125.53999999999999</v>
      </c>
      <c r="X35" s="202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</row>
    <row r="36" spans="1:44" ht="12.75" customHeight="1" x14ac:dyDescent="0.2">
      <c r="A36" s="210">
        <v>550100</v>
      </c>
      <c r="B36" s="210">
        <v>550101</v>
      </c>
      <c r="C36" s="210" t="s">
        <v>78</v>
      </c>
      <c r="D36" s="210" t="e">
        <f t="shared" si="20"/>
        <v>#N/A</v>
      </c>
      <c r="E36" s="210" t="e">
        <f t="shared" si="23"/>
        <v>#N/A</v>
      </c>
      <c r="F36" s="210" t="s">
        <v>196</v>
      </c>
      <c r="G36" s="210" t="s">
        <v>177</v>
      </c>
      <c r="H36" s="211" t="s">
        <v>40</v>
      </c>
      <c r="I36" s="211" t="s">
        <v>41</v>
      </c>
      <c r="J36" s="211" t="s">
        <v>40</v>
      </c>
      <c r="K36" s="211" t="s">
        <v>41</v>
      </c>
      <c r="L36" s="251">
        <v>44360</v>
      </c>
      <c r="M36" s="251">
        <v>44360</v>
      </c>
      <c r="N36" s="210"/>
      <c r="O36" s="210"/>
      <c r="P36" s="210"/>
      <c r="Q36" s="228">
        <v>1</v>
      </c>
      <c r="R36" s="229">
        <f t="shared" si="21"/>
        <v>54.01</v>
      </c>
      <c r="S36" s="232"/>
      <c r="T36" s="229"/>
      <c r="U36" s="245"/>
      <c r="V36" s="255">
        <f t="shared" si="1"/>
        <v>54.01</v>
      </c>
      <c r="W36" s="255">
        <f t="shared" si="2"/>
        <v>54.01</v>
      </c>
      <c r="X36" s="202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</row>
    <row r="37" spans="1:44" ht="12.75" customHeight="1" x14ac:dyDescent="0.2">
      <c r="A37" s="210">
        <v>550100</v>
      </c>
      <c r="B37" s="210">
        <v>550101</v>
      </c>
      <c r="C37" s="210" t="s">
        <v>82</v>
      </c>
      <c r="D37" s="210" t="e">
        <f t="shared" si="20"/>
        <v>#N/A</v>
      </c>
      <c r="E37" s="210" t="e">
        <f t="shared" si="23"/>
        <v>#N/A</v>
      </c>
      <c r="F37" s="210" t="s">
        <v>196</v>
      </c>
      <c r="G37" s="210" t="s">
        <v>177</v>
      </c>
      <c r="H37" s="211" t="s">
        <v>40</v>
      </c>
      <c r="I37" s="211" t="s">
        <v>41</v>
      </c>
      <c r="J37" s="211" t="s">
        <v>40</v>
      </c>
      <c r="K37" s="211" t="s">
        <v>198</v>
      </c>
      <c r="L37" s="253">
        <v>44354</v>
      </c>
      <c r="M37" s="253">
        <v>44358</v>
      </c>
      <c r="N37" s="245"/>
      <c r="O37" s="245"/>
      <c r="P37" s="245"/>
      <c r="Q37" s="228">
        <v>4</v>
      </c>
      <c r="R37" s="229">
        <f t="shared" si="21"/>
        <v>54.01</v>
      </c>
      <c r="S37" s="228">
        <v>1</v>
      </c>
      <c r="T37" s="229">
        <v>17.52</v>
      </c>
      <c r="U37" s="254">
        <f t="shared" ref="U37:U40" si="24">S37+Q37</f>
        <v>5</v>
      </c>
      <c r="V37" s="255">
        <f t="shared" si="1"/>
        <v>233.56</v>
      </c>
      <c r="W37" s="255">
        <f t="shared" si="2"/>
        <v>233.56</v>
      </c>
      <c r="X37" s="202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</row>
    <row r="38" spans="1:44" ht="12.75" customHeight="1" x14ac:dyDescent="0.2">
      <c r="A38" s="210">
        <v>550100</v>
      </c>
      <c r="B38" s="210">
        <v>550101</v>
      </c>
      <c r="C38" s="210" t="s">
        <v>82</v>
      </c>
      <c r="D38" s="210" t="e">
        <f t="shared" si="20"/>
        <v>#N/A</v>
      </c>
      <c r="E38" s="210" t="e">
        <f t="shared" si="23"/>
        <v>#N/A</v>
      </c>
      <c r="F38" s="210" t="s">
        <v>204</v>
      </c>
      <c r="G38" s="210" t="s">
        <v>39</v>
      </c>
      <c r="H38" s="211" t="s">
        <v>40</v>
      </c>
      <c r="I38" s="211" t="s">
        <v>41</v>
      </c>
      <c r="J38" s="211" t="s">
        <v>40</v>
      </c>
      <c r="K38" s="211" t="s">
        <v>203</v>
      </c>
      <c r="L38" s="253">
        <v>44361</v>
      </c>
      <c r="M38" s="253">
        <v>44365</v>
      </c>
      <c r="N38" s="245"/>
      <c r="O38" s="245"/>
      <c r="P38" s="245"/>
      <c r="Q38" s="228">
        <v>4</v>
      </c>
      <c r="R38" s="229">
        <f t="shared" si="21"/>
        <v>54.01</v>
      </c>
      <c r="S38" s="228">
        <v>1</v>
      </c>
      <c r="T38" s="229">
        <v>17.52</v>
      </c>
      <c r="U38" s="254">
        <f t="shared" si="24"/>
        <v>5</v>
      </c>
      <c r="V38" s="255">
        <f t="shared" si="1"/>
        <v>233.56</v>
      </c>
      <c r="W38" s="255">
        <f t="shared" si="2"/>
        <v>233.56</v>
      </c>
      <c r="X38" s="202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</row>
    <row r="39" spans="1:44" ht="12.75" customHeight="1" x14ac:dyDescent="0.2">
      <c r="A39" s="210">
        <v>550100</v>
      </c>
      <c r="B39" s="210">
        <v>550101</v>
      </c>
      <c r="C39" s="210" t="s">
        <v>212</v>
      </c>
      <c r="D39" s="210" t="s">
        <v>213</v>
      </c>
      <c r="E39" s="210" t="s">
        <v>214</v>
      </c>
      <c r="F39" s="210" t="s">
        <v>196</v>
      </c>
      <c r="G39" s="210" t="s">
        <v>177</v>
      </c>
      <c r="H39" s="211" t="s">
        <v>40</v>
      </c>
      <c r="I39" s="211" t="s">
        <v>41</v>
      </c>
      <c r="J39" s="211" t="s">
        <v>40</v>
      </c>
      <c r="K39" s="211" t="s">
        <v>198</v>
      </c>
      <c r="L39" s="253">
        <v>44354</v>
      </c>
      <c r="M39" s="253">
        <v>44358</v>
      </c>
      <c r="N39" s="245"/>
      <c r="O39" s="245"/>
      <c r="P39" s="245"/>
      <c r="Q39" s="228">
        <v>4</v>
      </c>
      <c r="R39" s="229">
        <f t="shared" si="21"/>
        <v>54.01</v>
      </c>
      <c r="S39" s="228">
        <v>1</v>
      </c>
      <c r="T39" s="229">
        <v>17.52</v>
      </c>
      <c r="U39" s="254">
        <f t="shared" si="24"/>
        <v>5</v>
      </c>
      <c r="V39" s="255">
        <f t="shared" si="1"/>
        <v>233.56</v>
      </c>
      <c r="W39" s="255">
        <f t="shared" si="2"/>
        <v>233.56</v>
      </c>
      <c r="X39" s="202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</row>
    <row r="40" spans="1:44" ht="12.75" customHeight="1" x14ac:dyDescent="0.2">
      <c r="A40" s="210">
        <v>550100</v>
      </c>
      <c r="B40" s="210">
        <v>550101</v>
      </c>
      <c r="C40" s="195" t="s">
        <v>121</v>
      </c>
      <c r="D40" s="234" t="e">
        <f t="shared" ref="D40:E40" si="25">#N/A</f>
        <v>#N/A</v>
      </c>
      <c r="E40" s="234" t="e">
        <f t="shared" si="25"/>
        <v>#N/A</v>
      </c>
      <c r="F40" s="210" t="s">
        <v>204</v>
      </c>
      <c r="G40" s="210" t="s">
        <v>39</v>
      </c>
      <c r="H40" s="211" t="s">
        <v>40</v>
      </c>
      <c r="I40" s="211" t="s">
        <v>41</v>
      </c>
      <c r="J40" s="211" t="s">
        <v>40</v>
      </c>
      <c r="K40" s="211" t="s">
        <v>203</v>
      </c>
      <c r="L40" s="253">
        <v>44361</v>
      </c>
      <c r="M40" s="253">
        <v>44365</v>
      </c>
      <c r="N40" s="245"/>
      <c r="O40" s="245"/>
      <c r="P40" s="245"/>
      <c r="Q40" s="228">
        <v>4</v>
      </c>
      <c r="R40" s="229">
        <f t="shared" si="21"/>
        <v>54.01</v>
      </c>
      <c r="S40" s="228">
        <v>1</v>
      </c>
      <c r="T40" s="229">
        <v>17.52</v>
      </c>
      <c r="U40" s="254">
        <f t="shared" si="24"/>
        <v>5</v>
      </c>
      <c r="V40" s="255">
        <f t="shared" si="1"/>
        <v>233.56</v>
      </c>
      <c r="W40" s="255">
        <f t="shared" si="2"/>
        <v>233.56</v>
      </c>
      <c r="X40" s="202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</row>
    <row r="41" spans="1:44" ht="12.75" customHeight="1" x14ac:dyDescent="0.2">
      <c r="U41" s="127"/>
      <c r="V41" s="250"/>
      <c r="W41" s="257">
        <f>SUM(W10:W40)</f>
        <v>4583.6000000000013</v>
      </c>
    </row>
    <row r="42" spans="1:44" ht="12.75" customHeight="1" x14ac:dyDescent="0.2">
      <c r="U42" s="127"/>
      <c r="V42" s="250"/>
      <c r="W42" s="127"/>
    </row>
    <row r="43" spans="1:44" ht="12.75" customHeight="1" x14ac:dyDescent="0.2"/>
    <row r="44" spans="1:44" ht="12.75" customHeight="1" x14ac:dyDescent="0.2"/>
    <row r="45" spans="1:44" ht="12.75" customHeight="1" x14ac:dyDescent="0.2"/>
    <row r="46" spans="1:44" ht="12.75" customHeight="1" x14ac:dyDescent="0.2"/>
    <row r="47" spans="1:44" ht="12.75" customHeight="1" x14ac:dyDescent="0.2"/>
    <row r="48" spans="1:44" ht="12.75" customHeight="1" x14ac:dyDescent="0.2"/>
    <row r="49" spans="1:1" ht="12.75" customHeight="1" x14ac:dyDescent="0.2"/>
    <row r="50" spans="1:1" ht="12.75" customHeight="1" x14ac:dyDescent="0.2"/>
    <row r="51" spans="1:1" ht="12.75" customHeight="1" x14ac:dyDescent="0.2"/>
    <row r="52" spans="1:1" ht="12.75" customHeight="1" x14ac:dyDescent="0.2">
      <c r="A52" s="258">
        <f>39-10</f>
        <v>29</v>
      </c>
    </row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Q8:R8"/>
    <mergeCell ref="S8:T8"/>
    <mergeCell ref="U8:U9"/>
    <mergeCell ref="V8:V9"/>
    <mergeCell ref="H8:I8"/>
    <mergeCell ref="J8:K8"/>
    <mergeCell ref="L8:L9"/>
    <mergeCell ref="M8:M9"/>
    <mergeCell ref="N8:N9"/>
    <mergeCell ref="O8:O9"/>
    <mergeCell ref="P8:P9"/>
    <mergeCell ref="W7:W9"/>
    <mergeCell ref="X7:X9"/>
    <mergeCell ref="A6:B6"/>
    <mergeCell ref="C6:X6"/>
    <mergeCell ref="A7:B7"/>
    <mergeCell ref="C7:E7"/>
    <mergeCell ref="F7:M7"/>
    <mergeCell ref="N7:P7"/>
    <mergeCell ref="Q7:V7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qref="B2" xr:uid="{00000000-0002-0000-0600-000000000000}">
      <formula1>"43466.0,fev/2019,43525.0,abr/2019,mai/2019,43617.0,43647.0,ago/2019,set/2019,out/2019,43770.0,dez/2019,43831.0,fev/2020,43891.0,abr/2020,mai/2020,43983.0,44013.0,ago/2020,set/2020,out/2020,44136.0,dez/2020"</formula1>
    </dataValidation>
  </dataValidation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1000"/>
  <sheetViews>
    <sheetView workbookViewId="0"/>
  </sheetViews>
  <sheetFormatPr defaultColWidth="14.42578125" defaultRowHeight="15" customHeight="1" x14ac:dyDescent="0.2"/>
  <cols>
    <col min="1" max="1" width="24.5703125" customWidth="1"/>
    <col min="2" max="2" width="21.140625" customWidth="1"/>
    <col min="3" max="3" width="42.140625" customWidth="1"/>
    <col min="4" max="4" width="12.140625" customWidth="1"/>
    <col min="5" max="5" width="44.140625" customWidth="1"/>
    <col min="6" max="6" width="41.42578125" customWidth="1"/>
    <col min="7" max="7" width="29.140625" customWidth="1"/>
    <col min="8" max="8" width="4.42578125" customWidth="1"/>
    <col min="9" max="9" width="9.42578125" customWidth="1"/>
    <col min="10" max="10" width="4.42578125" customWidth="1"/>
    <col min="11" max="11" width="73.7109375" customWidth="1"/>
    <col min="12" max="23" width="14.42578125" customWidth="1"/>
    <col min="24" max="24" width="32.7109375" customWidth="1"/>
    <col min="25" max="44" width="14.42578125" customWidth="1"/>
  </cols>
  <sheetData>
    <row r="1" spans="1:44" ht="12.75" customHeight="1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4" ht="12.75" customHeight="1" x14ac:dyDescent="0.2">
      <c r="A2" s="3" t="s">
        <v>0</v>
      </c>
      <c r="B2" s="4" t="s">
        <v>215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44" ht="12.7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44" ht="12.75" customHeight="1" x14ac:dyDescent="0.2">
      <c r="A4" s="393"/>
      <c r="B4" s="394"/>
      <c r="C4" s="393" t="s">
        <v>2</v>
      </c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7"/>
    </row>
    <row r="5" spans="1:44" ht="12.75" customHeight="1" x14ac:dyDescent="0.2">
      <c r="A5" s="398" t="s">
        <v>3</v>
      </c>
      <c r="B5" s="399"/>
      <c r="C5" s="398" t="s">
        <v>4</v>
      </c>
      <c r="D5" s="400"/>
      <c r="E5" s="399"/>
      <c r="F5" s="398" t="s">
        <v>5</v>
      </c>
      <c r="G5" s="400"/>
      <c r="H5" s="400"/>
      <c r="I5" s="400"/>
      <c r="J5" s="400"/>
      <c r="K5" s="400"/>
      <c r="L5" s="400"/>
      <c r="M5" s="399"/>
      <c r="N5" s="401" t="s">
        <v>6</v>
      </c>
      <c r="O5" s="402"/>
      <c r="P5" s="403"/>
      <c r="Q5" s="398" t="s">
        <v>7</v>
      </c>
      <c r="R5" s="400"/>
      <c r="S5" s="400"/>
      <c r="T5" s="400"/>
      <c r="U5" s="400"/>
      <c r="V5" s="399"/>
      <c r="W5" s="391" t="s">
        <v>8</v>
      </c>
      <c r="X5" s="391" t="s">
        <v>9</v>
      </c>
    </row>
    <row r="6" spans="1:44" ht="12.75" customHeight="1" x14ac:dyDescent="0.2">
      <c r="A6" s="391" t="s">
        <v>10</v>
      </c>
      <c r="B6" s="391" t="s">
        <v>11</v>
      </c>
      <c r="C6" s="391" t="s">
        <v>12</v>
      </c>
      <c r="D6" s="391" t="s">
        <v>13</v>
      </c>
      <c r="E6" s="391" t="s">
        <v>14</v>
      </c>
      <c r="F6" s="391" t="s">
        <v>15</v>
      </c>
      <c r="G6" s="391" t="s">
        <v>16</v>
      </c>
      <c r="H6" s="398" t="s">
        <v>17</v>
      </c>
      <c r="I6" s="399"/>
      <c r="J6" s="398" t="s">
        <v>18</v>
      </c>
      <c r="K6" s="399"/>
      <c r="L6" s="391" t="s">
        <v>19</v>
      </c>
      <c r="M6" s="391" t="s">
        <v>20</v>
      </c>
      <c r="N6" s="404" t="s">
        <v>21</v>
      </c>
      <c r="O6" s="391" t="s">
        <v>22</v>
      </c>
      <c r="P6" s="391" t="s">
        <v>23</v>
      </c>
      <c r="Q6" s="398" t="s">
        <v>24</v>
      </c>
      <c r="R6" s="399"/>
      <c r="S6" s="398" t="s">
        <v>25</v>
      </c>
      <c r="T6" s="399"/>
      <c r="U6" s="391" t="s">
        <v>26</v>
      </c>
      <c r="V6" s="391" t="s">
        <v>23</v>
      </c>
      <c r="W6" s="395"/>
      <c r="X6" s="395"/>
    </row>
    <row r="7" spans="1:44" ht="12.75" customHeight="1" x14ac:dyDescent="0.2">
      <c r="A7" s="392"/>
      <c r="B7" s="392"/>
      <c r="C7" s="392"/>
      <c r="D7" s="392"/>
      <c r="E7" s="392"/>
      <c r="F7" s="392"/>
      <c r="G7" s="392"/>
      <c r="H7" s="113" t="s">
        <v>27</v>
      </c>
      <c r="I7" s="114" t="s">
        <v>28</v>
      </c>
      <c r="J7" s="114" t="s">
        <v>27</v>
      </c>
      <c r="K7" s="113" t="s">
        <v>29</v>
      </c>
      <c r="L7" s="392"/>
      <c r="M7" s="392"/>
      <c r="N7" s="405"/>
      <c r="O7" s="392"/>
      <c r="P7" s="392"/>
      <c r="Q7" s="114" t="s">
        <v>30</v>
      </c>
      <c r="R7" s="114" t="s">
        <v>31</v>
      </c>
      <c r="S7" s="114" t="s">
        <v>30</v>
      </c>
      <c r="T7" s="114" t="s">
        <v>31</v>
      </c>
      <c r="U7" s="392"/>
      <c r="V7" s="392"/>
      <c r="W7" s="392"/>
      <c r="X7" s="392"/>
    </row>
    <row r="8" spans="1:44" ht="12.75" customHeight="1" x14ac:dyDescent="0.2">
      <c r="A8" s="259">
        <v>550100</v>
      </c>
      <c r="B8" s="259">
        <v>550101</v>
      </c>
      <c r="C8" s="260" t="s">
        <v>216</v>
      </c>
      <c r="D8" s="261" t="s">
        <v>217</v>
      </c>
      <c r="E8" s="260" t="s">
        <v>218</v>
      </c>
      <c r="F8" s="261" t="s">
        <v>116</v>
      </c>
      <c r="G8" s="259" t="s">
        <v>116</v>
      </c>
      <c r="H8" s="261" t="s">
        <v>40</v>
      </c>
      <c r="I8" s="259" t="s">
        <v>41</v>
      </c>
      <c r="J8" s="261" t="s">
        <v>40</v>
      </c>
      <c r="K8" s="259" t="s">
        <v>61</v>
      </c>
      <c r="L8" s="262">
        <v>44400</v>
      </c>
      <c r="M8" s="263">
        <v>44400</v>
      </c>
      <c r="N8" s="264"/>
      <c r="O8" s="265"/>
      <c r="P8" s="266"/>
      <c r="Q8" s="267"/>
      <c r="R8" s="268"/>
      <c r="S8" s="267">
        <v>1</v>
      </c>
      <c r="T8" s="265">
        <v>17.52</v>
      </c>
      <c r="U8" s="269">
        <f t="shared" ref="U8:U59" si="0">Q8+S8</f>
        <v>1</v>
      </c>
      <c r="V8" s="270">
        <f t="shared" ref="V8:V32" si="1">(Q8*R8)+(S8*T8)</f>
        <v>17.52</v>
      </c>
      <c r="W8" s="270">
        <f t="shared" ref="W8:W126" si="2">V8</f>
        <v>17.52</v>
      </c>
      <c r="X8" s="271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</row>
    <row r="9" spans="1:44" ht="12.75" customHeight="1" x14ac:dyDescent="0.2">
      <c r="A9" s="143">
        <v>550100</v>
      </c>
      <c r="B9" s="143">
        <v>550101</v>
      </c>
      <c r="C9" s="272" t="s">
        <v>216</v>
      </c>
      <c r="D9" s="57" t="s">
        <v>217</v>
      </c>
      <c r="E9" s="272" t="s">
        <v>218</v>
      </c>
      <c r="F9" s="57" t="s">
        <v>116</v>
      </c>
      <c r="G9" s="143" t="s">
        <v>116</v>
      </c>
      <c r="H9" s="57" t="s">
        <v>40</v>
      </c>
      <c r="I9" s="143" t="s">
        <v>41</v>
      </c>
      <c r="J9" s="57" t="s">
        <v>40</v>
      </c>
      <c r="K9" s="143" t="s">
        <v>219</v>
      </c>
      <c r="L9" s="273">
        <v>44438</v>
      </c>
      <c r="M9" s="273">
        <v>44442</v>
      </c>
      <c r="N9" s="142"/>
      <c r="O9" s="143"/>
      <c r="P9" s="57"/>
      <c r="Q9" s="274">
        <v>4</v>
      </c>
      <c r="R9" s="275">
        <v>54.01</v>
      </c>
      <c r="S9" s="274">
        <v>1</v>
      </c>
      <c r="T9" s="270">
        <v>17.52</v>
      </c>
      <c r="U9" s="59">
        <f t="shared" si="0"/>
        <v>5</v>
      </c>
      <c r="V9" s="270">
        <f t="shared" si="1"/>
        <v>233.56</v>
      </c>
      <c r="W9" s="270">
        <f t="shared" si="2"/>
        <v>233.56</v>
      </c>
      <c r="X9" s="276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</row>
    <row r="10" spans="1:44" ht="12.75" customHeight="1" x14ac:dyDescent="0.2">
      <c r="A10" s="143">
        <v>550100</v>
      </c>
      <c r="B10" s="143">
        <v>550101</v>
      </c>
      <c r="C10" s="272" t="s">
        <v>216</v>
      </c>
      <c r="D10" s="57" t="s">
        <v>217</v>
      </c>
      <c r="E10" s="272" t="s">
        <v>218</v>
      </c>
      <c r="F10" s="57" t="s">
        <v>220</v>
      </c>
      <c r="G10" s="143" t="s">
        <v>5</v>
      </c>
      <c r="H10" s="57" t="s">
        <v>40</v>
      </c>
      <c r="I10" s="143" t="s">
        <v>41</v>
      </c>
      <c r="J10" s="57" t="s">
        <v>40</v>
      </c>
      <c r="K10" s="143" t="s">
        <v>205</v>
      </c>
      <c r="L10" s="273">
        <v>44366</v>
      </c>
      <c r="M10" s="273">
        <v>44366</v>
      </c>
      <c r="N10" s="142"/>
      <c r="O10" s="143"/>
      <c r="P10" s="57"/>
      <c r="Q10" s="274">
        <v>1</v>
      </c>
      <c r="R10" s="275">
        <v>54.01</v>
      </c>
      <c r="S10" s="274"/>
      <c r="T10" s="270"/>
      <c r="U10" s="59">
        <f t="shared" si="0"/>
        <v>1</v>
      </c>
      <c r="V10" s="270">
        <f t="shared" si="1"/>
        <v>54.01</v>
      </c>
      <c r="W10" s="270">
        <f t="shared" si="2"/>
        <v>54.01</v>
      </c>
      <c r="X10" s="276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</row>
    <row r="11" spans="1:44" ht="12.75" customHeight="1" x14ac:dyDescent="0.2">
      <c r="A11" s="143">
        <v>550100</v>
      </c>
      <c r="B11" s="143">
        <v>550101</v>
      </c>
      <c r="C11" s="272" t="s">
        <v>221</v>
      </c>
      <c r="D11" s="57" t="s">
        <v>222</v>
      </c>
      <c r="E11" s="272" t="s">
        <v>223</v>
      </c>
      <c r="F11" s="57" t="s">
        <v>224</v>
      </c>
      <c r="G11" s="143" t="s">
        <v>225</v>
      </c>
      <c r="H11" s="57" t="s">
        <v>40</v>
      </c>
      <c r="I11" s="143" t="s">
        <v>41</v>
      </c>
      <c r="J11" s="57" t="s">
        <v>40</v>
      </c>
      <c r="K11" s="143" t="s">
        <v>153</v>
      </c>
      <c r="L11" s="273">
        <v>44327</v>
      </c>
      <c r="M11" s="273">
        <v>44327</v>
      </c>
      <c r="N11" s="142"/>
      <c r="O11" s="143"/>
      <c r="P11" s="57"/>
      <c r="Q11" s="274"/>
      <c r="R11" s="275"/>
      <c r="S11" s="274">
        <v>1</v>
      </c>
      <c r="T11" s="270">
        <v>17.52</v>
      </c>
      <c r="U11" s="59">
        <f t="shared" si="0"/>
        <v>1</v>
      </c>
      <c r="V11" s="270">
        <f t="shared" si="1"/>
        <v>17.52</v>
      </c>
      <c r="W11" s="270">
        <f t="shared" si="2"/>
        <v>17.52</v>
      </c>
      <c r="X11" s="276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</row>
    <row r="12" spans="1:44" ht="12.75" customHeight="1" x14ac:dyDescent="0.2">
      <c r="A12" s="143">
        <v>550100</v>
      </c>
      <c r="B12" s="143">
        <v>550101</v>
      </c>
      <c r="C12" s="272" t="s">
        <v>221</v>
      </c>
      <c r="D12" s="57" t="s">
        <v>222</v>
      </c>
      <c r="E12" s="272" t="s">
        <v>223</v>
      </c>
      <c r="F12" s="277" t="s">
        <v>224</v>
      </c>
      <c r="G12" s="143" t="s">
        <v>225</v>
      </c>
      <c r="H12" s="57" t="s">
        <v>40</v>
      </c>
      <c r="I12" s="143" t="s">
        <v>41</v>
      </c>
      <c r="J12" s="57" t="s">
        <v>40</v>
      </c>
      <c r="K12" s="143" t="s">
        <v>41</v>
      </c>
      <c r="L12" s="273">
        <v>44366</v>
      </c>
      <c r="M12" s="273">
        <v>44366</v>
      </c>
      <c r="N12" s="142"/>
      <c r="O12" s="143"/>
      <c r="P12" s="57"/>
      <c r="Q12" s="274">
        <v>1</v>
      </c>
      <c r="R12" s="275">
        <v>54.01</v>
      </c>
      <c r="S12" s="274"/>
      <c r="T12" s="275"/>
      <c r="U12" s="59">
        <f t="shared" si="0"/>
        <v>1</v>
      </c>
      <c r="V12" s="270">
        <f t="shared" si="1"/>
        <v>54.01</v>
      </c>
      <c r="W12" s="270">
        <f t="shared" si="2"/>
        <v>54.01</v>
      </c>
      <c r="X12" s="276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</row>
    <row r="13" spans="1:44" ht="12.75" customHeight="1" x14ac:dyDescent="0.2">
      <c r="A13" s="143">
        <v>550100</v>
      </c>
      <c r="B13" s="143">
        <v>550101</v>
      </c>
      <c r="C13" s="272" t="s">
        <v>221</v>
      </c>
      <c r="D13" s="57" t="s">
        <v>222</v>
      </c>
      <c r="E13" s="272" t="s">
        <v>223</v>
      </c>
      <c r="F13" s="57" t="s">
        <v>224</v>
      </c>
      <c r="G13" s="143" t="s">
        <v>225</v>
      </c>
      <c r="H13" s="57" t="s">
        <v>40</v>
      </c>
      <c r="I13" s="143" t="s">
        <v>41</v>
      </c>
      <c r="J13" s="57" t="s">
        <v>40</v>
      </c>
      <c r="K13" s="143" t="s">
        <v>41</v>
      </c>
      <c r="L13" s="273">
        <v>44367</v>
      </c>
      <c r="M13" s="273">
        <v>44367</v>
      </c>
      <c r="N13" s="142"/>
      <c r="O13" s="143"/>
      <c r="P13" s="57"/>
      <c r="Q13" s="274">
        <v>1</v>
      </c>
      <c r="R13" s="275">
        <v>54.01</v>
      </c>
      <c r="S13" s="274"/>
      <c r="T13" s="275"/>
      <c r="U13" s="59">
        <f t="shared" si="0"/>
        <v>1</v>
      </c>
      <c r="V13" s="270">
        <f t="shared" si="1"/>
        <v>54.01</v>
      </c>
      <c r="W13" s="270">
        <f t="shared" si="2"/>
        <v>54.01</v>
      </c>
      <c r="X13" s="276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</row>
    <row r="14" spans="1:44" ht="12.75" customHeight="1" x14ac:dyDescent="0.2">
      <c r="A14" s="143">
        <v>550100</v>
      </c>
      <c r="B14" s="143">
        <v>550101</v>
      </c>
      <c r="C14" s="272" t="s">
        <v>221</v>
      </c>
      <c r="D14" s="57" t="s">
        <v>222</v>
      </c>
      <c r="E14" s="272" t="s">
        <v>223</v>
      </c>
      <c r="F14" s="277" t="s">
        <v>224</v>
      </c>
      <c r="G14" s="143" t="s">
        <v>225</v>
      </c>
      <c r="H14" s="57" t="s">
        <v>40</v>
      </c>
      <c r="I14" s="143" t="s">
        <v>41</v>
      </c>
      <c r="J14" s="57" t="s">
        <v>40</v>
      </c>
      <c r="K14" s="143" t="s">
        <v>41</v>
      </c>
      <c r="L14" s="273">
        <v>44380</v>
      </c>
      <c r="M14" s="273">
        <v>44380</v>
      </c>
      <c r="N14" s="142"/>
      <c r="O14" s="143"/>
      <c r="P14" s="57"/>
      <c r="Q14" s="274">
        <v>1</v>
      </c>
      <c r="R14" s="275">
        <v>54.01</v>
      </c>
      <c r="S14" s="274"/>
      <c r="T14" s="275"/>
      <c r="U14" s="59">
        <f t="shared" si="0"/>
        <v>1</v>
      </c>
      <c r="V14" s="270">
        <f t="shared" si="1"/>
        <v>54.01</v>
      </c>
      <c r="W14" s="270">
        <f t="shared" si="2"/>
        <v>54.01</v>
      </c>
      <c r="X14" s="276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</row>
    <row r="15" spans="1:44" ht="12.75" customHeight="1" x14ac:dyDescent="0.2">
      <c r="A15" s="143">
        <v>550100</v>
      </c>
      <c r="B15" s="143">
        <v>550101</v>
      </c>
      <c r="C15" s="272" t="s">
        <v>221</v>
      </c>
      <c r="D15" s="57" t="s">
        <v>222</v>
      </c>
      <c r="E15" s="272" t="s">
        <v>223</v>
      </c>
      <c r="F15" s="57" t="s">
        <v>224</v>
      </c>
      <c r="G15" s="143" t="s">
        <v>225</v>
      </c>
      <c r="H15" s="57" t="s">
        <v>40</v>
      </c>
      <c r="I15" s="143" t="s">
        <v>41</v>
      </c>
      <c r="J15" s="57" t="s">
        <v>40</v>
      </c>
      <c r="K15" s="143" t="s">
        <v>41</v>
      </c>
      <c r="L15" s="273">
        <v>44401</v>
      </c>
      <c r="M15" s="273">
        <v>44401</v>
      </c>
      <c r="N15" s="142"/>
      <c r="O15" s="143"/>
      <c r="P15" s="57"/>
      <c r="Q15" s="274">
        <v>1</v>
      </c>
      <c r="R15" s="275">
        <v>54.01</v>
      </c>
      <c r="S15" s="274"/>
      <c r="T15" s="275"/>
      <c r="U15" s="59">
        <f t="shared" si="0"/>
        <v>1</v>
      </c>
      <c r="V15" s="270">
        <f t="shared" si="1"/>
        <v>54.01</v>
      </c>
      <c r="W15" s="270">
        <f t="shared" si="2"/>
        <v>54.01</v>
      </c>
      <c r="X15" s="276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</row>
    <row r="16" spans="1:44" ht="12.75" customHeight="1" x14ac:dyDescent="0.2">
      <c r="A16" s="143">
        <v>550100</v>
      </c>
      <c r="B16" s="143">
        <v>550101</v>
      </c>
      <c r="C16" s="272" t="s">
        <v>107</v>
      </c>
      <c r="D16" s="57" t="s">
        <v>108</v>
      </c>
      <c r="E16" s="272" t="s">
        <v>109</v>
      </c>
      <c r="F16" s="57" t="s">
        <v>226</v>
      </c>
      <c r="G16" s="143" t="s">
        <v>5</v>
      </c>
      <c r="H16" s="57" t="s">
        <v>40</v>
      </c>
      <c r="I16" s="143" t="s">
        <v>41</v>
      </c>
      <c r="J16" s="57" t="s">
        <v>40</v>
      </c>
      <c r="K16" s="143" t="s">
        <v>227</v>
      </c>
      <c r="L16" s="273">
        <v>44382</v>
      </c>
      <c r="M16" s="273">
        <v>44386</v>
      </c>
      <c r="N16" s="278"/>
      <c r="O16" s="276"/>
      <c r="P16" s="279"/>
      <c r="Q16" s="274">
        <v>4</v>
      </c>
      <c r="R16" s="275">
        <v>54.01</v>
      </c>
      <c r="S16" s="274">
        <v>1</v>
      </c>
      <c r="T16" s="275">
        <v>17.52</v>
      </c>
      <c r="U16" s="59">
        <f t="shared" si="0"/>
        <v>5</v>
      </c>
      <c r="V16" s="270">
        <f t="shared" si="1"/>
        <v>233.56</v>
      </c>
      <c r="W16" s="270">
        <f t="shared" si="2"/>
        <v>233.56</v>
      </c>
      <c r="X16" s="276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</row>
    <row r="17" spans="1:44" ht="12.75" customHeight="1" x14ac:dyDescent="0.2">
      <c r="A17" s="143">
        <v>550100</v>
      </c>
      <c r="B17" s="143">
        <v>550101</v>
      </c>
      <c r="C17" s="272" t="s">
        <v>107</v>
      </c>
      <c r="D17" s="57" t="s">
        <v>108</v>
      </c>
      <c r="E17" s="272" t="s">
        <v>109</v>
      </c>
      <c r="F17" s="57" t="s">
        <v>220</v>
      </c>
      <c r="G17" s="143" t="s">
        <v>5</v>
      </c>
      <c r="H17" s="57" t="s">
        <v>40</v>
      </c>
      <c r="I17" s="143" t="s">
        <v>41</v>
      </c>
      <c r="J17" s="57" t="s">
        <v>40</v>
      </c>
      <c r="K17" s="143" t="s">
        <v>46</v>
      </c>
      <c r="L17" s="273">
        <v>44373</v>
      </c>
      <c r="M17" s="273">
        <v>44373</v>
      </c>
      <c r="N17" s="142"/>
      <c r="O17" s="143"/>
      <c r="P17" s="144"/>
      <c r="Q17" s="274">
        <v>1</v>
      </c>
      <c r="R17" s="275">
        <v>54.01</v>
      </c>
      <c r="S17" s="143"/>
      <c r="T17" s="275"/>
      <c r="U17" s="59">
        <f t="shared" si="0"/>
        <v>1</v>
      </c>
      <c r="V17" s="270">
        <f t="shared" si="1"/>
        <v>54.01</v>
      </c>
      <c r="W17" s="270">
        <f t="shared" si="2"/>
        <v>54.01</v>
      </c>
      <c r="X17" s="276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</row>
    <row r="18" spans="1:44" ht="12.75" customHeight="1" x14ac:dyDescent="0.2">
      <c r="A18" s="143">
        <v>550100</v>
      </c>
      <c r="B18" s="143">
        <v>550101</v>
      </c>
      <c r="C18" s="272" t="s">
        <v>107</v>
      </c>
      <c r="D18" s="57" t="s">
        <v>108</v>
      </c>
      <c r="E18" s="272" t="s">
        <v>109</v>
      </c>
      <c r="F18" s="57" t="s">
        <v>220</v>
      </c>
      <c r="G18" s="143" t="s">
        <v>5</v>
      </c>
      <c r="H18" s="57" t="s">
        <v>40</v>
      </c>
      <c r="I18" s="143" t="s">
        <v>41</v>
      </c>
      <c r="J18" s="57" t="s">
        <v>40</v>
      </c>
      <c r="K18" s="143" t="s">
        <v>205</v>
      </c>
      <c r="L18" s="273">
        <v>44366</v>
      </c>
      <c r="M18" s="273">
        <v>44366</v>
      </c>
      <c r="N18" s="142"/>
      <c r="O18" s="143"/>
      <c r="P18" s="57"/>
      <c r="Q18" s="274">
        <v>1</v>
      </c>
      <c r="R18" s="275">
        <v>54.01</v>
      </c>
      <c r="S18" s="274"/>
      <c r="T18" s="275"/>
      <c r="U18" s="59">
        <f t="shared" si="0"/>
        <v>1</v>
      </c>
      <c r="V18" s="270">
        <f t="shared" si="1"/>
        <v>54.01</v>
      </c>
      <c r="W18" s="270">
        <f t="shared" si="2"/>
        <v>54.01</v>
      </c>
      <c r="X18" s="276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</row>
    <row r="19" spans="1:44" ht="12.75" customHeight="1" x14ac:dyDescent="0.2">
      <c r="A19" s="143">
        <v>550100</v>
      </c>
      <c r="B19" s="143">
        <v>550101</v>
      </c>
      <c r="C19" s="272" t="s">
        <v>107</v>
      </c>
      <c r="D19" s="57" t="s">
        <v>108</v>
      </c>
      <c r="E19" s="272" t="s">
        <v>109</v>
      </c>
      <c r="F19" s="57" t="s">
        <v>220</v>
      </c>
      <c r="G19" s="143" t="s">
        <v>5</v>
      </c>
      <c r="H19" s="57" t="s">
        <v>40</v>
      </c>
      <c r="I19" s="143" t="s">
        <v>41</v>
      </c>
      <c r="J19" s="57" t="s">
        <v>40</v>
      </c>
      <c r="K19" s="272" t="s">
        <v>211</v>
      </c>
      <c r="L19" s="273">
        <v>44368</v>
      </c>
      <c r="M19" s="273">
        <v>44370</v>
      </c>
      <c r="N19" s="142"/>
      <c r="O19" s="143"/>
      <c r="P19" s="57"/>
      <c r="Q19" s="274">
        <v>2</v>
      </c>
      <c r="R19" s="275">
        <v>54.01</v>
      </c>
      <c r="S19" s="274">
        <v>1</v>
      </c>
      <c r="T19" s="275">
        <v>17.52</v>
      </c>
      <c r="U19" s="59">
        <f t="shared" si="0"/>
        <v>3</v>
      </c>
      <c r="V19" s="270">
        <f t="shared" si="1"/>
        <v>125.53999999999999</v>
      </c>
      <c r="W19" s="270">
        <f t="shared" si="2"/>
        <v>125.53999999999999</v>
      </c>
      <c r="X19" s="276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</row>
    <row r="20" spans="1:44" ht="12.75" customHeight="1" x14ac:dyDescent="0.2">
      <c r="A20" s="143">
        <v>550100</v>
      </c>
      <c r="B20" s="143">
        <v>550101</v>
      </c>
      <c r="C20" s="272" t="s">
        <v>171</v>
      </c>
      <c r="D20" s="57" t="s">
        <v>111</v>
      </c>
      <c r="E20" s="272" t="s">
        <v>228</v>
      </c>
      <c r="F20" s="57" t="s">
        <v>220</v>
      </c>
      <c r="G20" s="143" t="s">
        <v>5</v>
      </c>
      <c r="H20" s="57" t="s">
        <v>40</v>
      </c>
      <c r="I20" s="143" t="s">
        <v>41</v>
      </c>
      <c r="J20" s="57" t="s">
        <v>40</v>
      </c>
      <c r="K20" s="143" t="s">
        <v>229</v>
      </c>
      <c r="L20" s="273">
        <v>44403</v>
      </c>
      <c r="M20" s="273">
        <v>44407</v>
      </c>
      <c r="N20" s="280"/>
      <c r="O20" s="274"/>
      <c r="P20" s="281"/>
      <c r="Q20" s="274">
        <v>4</v>
      </c>
      <c r="R20" s="275">
        <v>54.01</v>
      </c>
      <c r="S20" s="274">
        <v>1</v>
      </c>
      <c r="T20" s="275">
        <v>17.52</v>
      </c>
      <c r="U20" s="59">
        <f t="shared" si="0"/>
        <v>5</v>
      </c>
      <c r="V20" s="270">
        <f t="shared" si="1"/>
        <v>233.56</v>
      </c>
      <c r="W20" s="270">
        <f t="shared" si="2"/>
        <v>233.56</v>
      </c>
      <c r="X20" s="276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</row>
    <row r="21" spans="1:44" ht="12.75" customHeight="1" x14ac:dyDescent="0.2">
      <c r="A21" s="143">
        <v>550100</v>
      </c>
      <c r="B21" s="143">
        <v>550101</v>
      </c>
      <c r="C21" s="272" t="s">
        <v>230</v>
      </c>
      <c r="D21" s="57" t="s">
        <v>231</v>
      </c>
      <c r="E21" s="272" t="s">
        <v>232</v>
      </c>
      <c r="F21" s="57" t="s">
        <v>233</v>
      </c>
      <c r="G21" s="143" t="s">
        <v>5</v>
      </c>
      <c r="H21" s="57" t="s">
        <v>40</v>
      </c>
      <c r="I21" s="143" t="s">
        <v>41</v>
      </c>
      <c r="J21" s="57" t="s">
        <v>40</v>
      </c>
      <c r="K21" s="143" t="s">
        <v>234</v>
      </c>
      <c r="L21" s="273">
        <v>44433</v>
      </c>
      <c r="M21" s="273">
        <v>44436</v>
      </c>
      <c r="N21" s="280"/>
      <c r="O21" s="274"/>
      <c r="P21" s="281"/>
      <c r="Q21" s="274">
        <v>4</v>
      </c>
      <c r="R21" s="275">
        <v>95.97</v>
      </c>
      <c r="S21" s="274"/>
      <c r="T21" s="275"/>
      <c r="U21" s="59">
        <f t="shared" si="0"/>
        <v>4</v>
      </c>
      <c r="V21" s="270">
        <f t="shared" si="1"/>
        <v>383.88</v>
      </c>
      <c r="W21" s="270">
        <f t="shared" si="2"/>
        <v>383.88</v>
      </c>
      <c r="X21" s="276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</row>
    <row r="22" spans="1:44" ht="12.75" customHeight="1" x14ac:dyDescent="0.2">
      <c r="A22" s="143">
        <v>550100</v>
      </c>
      <c r="B22" s="143">
        <v>550101</v>
      </c>
      <c r="C22" s="272" t="s">
        <v>230</v>
      </c>
      <c r="D22" s="57" t="s">
        <v>231</v>
      </c>
      <c r="E22" s="272" t="s">
        <v>232</v>
      </c>
      <c r="F22" s="143" t="s">
        <v>233</v>
      </c>
      <c r="G22" s="143" t="s">
        <v>5</v>
      </c>
      <c r="H22" s="143" t="s">
        <v>40</v>
      </c>
      <c r="I22" s="143" t="s">
        <v>41</v>
      </c>
      <c r="J22" s="143" t="s">
        <v>40</v>
      </c>
      <c r="K22" s="143" t="s">
        <v>235</v>
      </c>
      <c r="L22" s="273">
        <v>44426</v>
      </c>
      <c r="M22" s="273">
        <v>44429</v>
      </c>
      <c r="N22" s="278"/>
      <c r="O22" s="276"/>
      <c r="P22" s="279"/>
      <c r="Q22" s="274">
        <v>4</v>
      </c>
      <c r="R22" s="275">
        <v>95.97</v>
      </c>
      <c r="S22" s="274"/>
      <c r="T22" s="275"/>
      <c r="U22" s="59">
        <f t="shared" si="0"/>
        <v>4</v>
      </c>
      <c r="V22" s="270">
        <f t="shared" si="1"/>
        <v>383.88</v>
      </c>
      <c r="W22" s="270">
        <f t="shared" si="2"/>
        <v>383.88</v>
      </c>
      <c r="X22" s="276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</row>
    <row r="23" spans="1:44" ht="12.75" customHeight="1" x14ac:dyDescent="0.2">
      <c r="A23" s="143">
        <v>550100</v>
      </c>
      <c r="B23" s="143">
        <v>550101</v>
      </c>
      <c r="C23" s="272" t="s">
        <v>230</v>
      </c>
      <c r="D23" s="57" t="s">
        <v>231</v>
      </c>
      <c r="E23" s="272" t="s">
        <v>232</v>
      </c>
      <c r="F23" s="143" t="s">
        <v>233</v>
      </c>
      <c r="G23" s="143" t="s">
        <v>5</v>
      </c>
      <c r="H23" s="143" t="s">
        <v>40</v>
      </c>
      <c r="I23" s="143" t="s">
        <v>41</v>
      </c>
      <c r="J23" s="143" t="s">
        <v>40</v>
      </c>
      <c r="K23" s="143" t="s">
        <v>236</v>
      </c>
      <c r="L23" s="273">
        <v>44419</v>
      </c>
      <c r="M23" s="273">
        <v>44423</v>
      </c>
      <c r="N23" s="280"/>
      <c r="O23" s="274"/>
      <c r="P23" s="281"/>
      <c r="Q23" s="274">
        <v>5</v>
      </c>
      <c r="R23" s="275">
        <v>95.97</v>
      </c>
      <c r="S23" s="274"/>
      <c r="T23" s="275"/>
      <c r="U23" s="59">
        <f t="shared" si="0"/>
        <v>5</v>
      </c>
      <c r="V23" s="270">
        <f t="shared" si="1"/>
        <v>479.85</v>
      </c>
      <c r="W23" s="270">
        <f t="shared" si="2"/>
        <v>479.85</v>
      </c>
      <c r="X23" s="276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</row>
    <row r="24" spans="1:44" ht="12.75" customHeight="1" x14ac:dyDescent="0.2">
      <c r="A24" s="143">
        <v>550100</v>
      </c>
      <c r="B24" s="143">
        <v>550101</v>
      </c>
      <c r="C24" s="272" t="s">
        <v>230</v>
      </c>
      <c r="D24" s="57" t="s">
        <v>231</v>
      </c>
      <c r="E24" s="272" t="s">
        <v>232</v>
      </c>
      <c r="F24" s="143" t="s">
        <v>233</v>
      </c>
      <c r="G24" s="143" t="s">
        <v>5</v>
      </c>
      <c r="H24" s="143" t="s">
        <v>40</v>
      </c>
      <c r="I24" s="143" t="s">
        <v>41</v>
      </c>
      <c r="J24" s="143" t="s">
        <v>40</v>
      </c>
      <c r="K24" s="143" t="s">
        <v>237</v>
      </c>
      <c r="L24" s="273">
        <v>44412</v>
      </c>
      <c r="M24" s="273">
        <v>44414</v>
      </c>
      <c r="N24" s="278"/>
      <c r="O24" s="276"/>
      <c r="P24" s="279"/>
      <c r="Q24" s="274">
        <v>2</v>
      </c>
      <c r="R24" s="275">
        <v>95.97</v>
      </c>
      <c r="S24" s="274">
        <v>1</v>
      </c>
      <c r="T24" s="275">
        <v>28.78</v>
      </c>
      <c r="U24" s="59">
        <f t="shared" si="0"/>
        <v>3</v>
      </c>
      <c r="V24" s="270">
        <f t="shared" si="1"/>
        <v>220.72</v>
      </c>
      <c r="W24" s="270">
        <f t="shared" si="2"/>
        <v>220.72</v>
      </c>
      <c r="X24" s="276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</row>
    <row r="25" spans="1:44" ht="12.75" customHeight="1" x14ac:dyDescent="0.2">
      <c r="A25" s="143">
        <v>550100</v>
      </c>
      <c r="B25" s="143">
        <v>550101</v>
      </c>
      <c r="C25" s="272" t="s">
        <v>35</v>
      </c>
      <c r="D25" s="57" t="s">
        <v>119</v>
      </c>
      <c r="E25" s="272" t="s">
        <v>120</v>
      </c>
      <c r="F25" s="143" t="s">
        <v>220</v>
      </c>
      <c r="G25" s="57" t="s">
        <v>5</v>
      </c>
      <c r="H25" s="143" t="s">
        <v>40</v>
      </c>
      <c r="I25" s="143" t="s">
        <v>41</v>
      </c>
      <c r="J25" s="143" t="s">
        <v>40</v>
      </c>
      <c r="K25" s="57" t="s">
        <v>238</v>
      </c>
      <c r="L25" s="273">
        <v>44419</v>
      </c>
      <c r="M25" s="273">
        <v>44423</v>
      </c>
      <c r="N25" s="278"/>
      <c r="O25" s="276"/>
      <c r="P25" s="279"/>
      <c r="Q25" s="274">
        <v>5</v>
      </c>
      <c r="R25" s="275">
        <v>54.01</v>
      </c>
      <c r="S25" s="274"/>
      <c r="T25" s="275"/>
      <c r="U25" s="59">
        <f t="shared" si="0"/>
        <v>5</v>
      </c>
      <c r="V25" s="270">
        <f t="shared" si="1"/>
        <v>270.05</v>
      </c>
      <c r="W25" s="270">
        <f t="shared" si="2"/>
        <v>270.05</v>
      </c>
      <c r="X25" s="276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</row>
    <row r="26" spans="1:44" ht="12.75" customHeight="1" x14ac:dyDescent="0.2">
      <c r="A26" s="143">
        <v>550100</v>
      </c>
      <c r="B26" s="143">
        <v>550101</v>
      </c>
      <c r="C26" s="272" t="s">
        <v>239</v>
      </c>
      <c r="D26" s="57" t="s">
        <v>240</v>
      </c>
      <c r="E26" s="272" t="s">
        <v>241</v>
      </c>
      <c r="F26" s="143" t="s">
        <v>116</v>
      </c>
      <c r="G26" s="57" t="s">
        <v>116</v>
      </c>
      <c r="H26" s="143" t="s">
        <v>40</v>
      </c>
      <c r="I26" s="143" t="s">
        <v>41</v>
      </c>
      <c r="J26" s="143" t="s">
        <v>40</v>
      </c>
      <c r="K26" s="57" t="s">
        <v>219</v>
      </c>
      <c r="L26" s="273">
        <v>44438</v>
      </c>
      <c r="M26" s="273">
        <v>44442</v>
      </c>
      <c r="N26" s="142"/>
      <c r="O26" s="143"/>
      <c r="P26" s="57"/>
      <c r="Q26" s="274">
        <v>4</v>
      </c>
      <c r="R26" s="275">
        <v>54.01</v>
      </c>
      <c r="S26" s="274">
        <v>1</v>
      </c>
      <c r="T26" s="270">
        <v>17.52</v>
      </c>
      <c r="U26" s="59">
        <f t="shared" si="0"/>
        <v>5</v>
      </c>
      <c r="V26" s="270">
        <f t="shared" si="1"/>
        <v>233.56</v>
      </c>
      <c r="W26" s="270">
        <f t="shared" si="2"/>
        <v>233.56</v>
      </c>
      <c r="X26" s="276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0"/>
      <c r="AR26" s="250"/>
    </row>
    <row r="27" spans="1:44" ht="12.75" customHeight="1" x14ac:dyDescent="0.2">
      <c r="A27" s="143">
        <v>550100</v>
      </c>
      <c r="B27" s="143">
        <v>550101</v>
      </c>
      <c r="C27" s="272" t="s">
        <v>52</v>
      </c>
      <c r="D27" s="57" t="s">
        <v>201</v>
      </c>
      <c r="E27" s="272" t="s">
        <v>54</v>
      </c>
      <c r="F27" s="143" t="s">
        <v>56</v>
      </c>
      <c r="G27" s="57" t="s">
        <v>56</v>
      </c>
      <c r="H27" s="143" t="s">
        <v>40</v>
      </c>
      <c r="I27" s="143" t="s">
        <v>41</v>
      </c>
      <c r="J27" s="143" t="s">
        <v>40</v>
      </c>
      <c r="K27" s="57" t="s">
        <v>61</v>
      </c>
      <c r="L27" s="273">
        <v>44415</v>
      </c>
      <c r="M27" s="273">
        <v>44415</v>
      </c>
      <c r="N27" s="142"/>
      <c r="O27" s="143"/>
      <c r="P27" s="57"/>
      <c r="Q27" s="274">
        <v>1</v>
      </c>
      <c r="R27" s="275">
        <v>54.01</v>
      </c>
      <c r="S27" s="274"/>
      <c r="T27" s="275"/>
      <c r="U27" s="59">
        <f t="shared" si="0"/>
        <v>1</v>
      </c>
      <c r="V27" s="270">
        <f t="shared" si="1"/>
        <v>54.01</v>
      </c>
      <c r="W27" s="270">
        <f t="shared" si="2"/>
        <v>54.01</v>
      </c>
      <c r="X27" s="276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</row>
    <row r="28" spans="1:44" ht="12.75" customHeight="1" x14ac:dyDescent="0.2">
      <c r="A28" s="143">
        <v>550100</v>
      </c>
      <c r="B28" s="143">
        <v>550101</v>
      </c>
      <c r="C28" s="272" t="s">
        <v>52</v>
      </c>
      <c r="D28" s="57" t="s">
        <v>201</v>
      </c>
      <c r="E28" s="272" t="s">
        <v>54</v>
      </c>
      <c r="F28" s="143" t="s">
        <v>56</v>
      </c>
      <c r="G28" s="57" t="s">
        <v>56</v>
      </c>
      <c r="H28" s="143" t="s">
        <v>40</v>
      </c>
      <c r="I28" s="143" t="s">
        <v>41</v>
      </c>
      <c r="J28" s="143" t="s">
        <v>40</v>
      </c>
      <c r="K28" s="57" t="s">
        <v>61</v>
      </c>
      <c r="L28" s="273">
        <v>44408</v>
      </c>
      <c r="M28" s="273">
        <v>44408</v>
      </c>
      <c r="N28" s="280"/>
      <c r="O28" s="274"/>
      <c r="P28" s="281"/>
      <c r="Q28" s="274">
        <v>1</v>
      </c>
      <c r="R28" s="275">
        <v>54.01</v>
      </c>
      <c r="S28" s="274"/>
      <c r="T28" s="275"/>
      <c r="U28" s="59">
        <f t="shared" si="0"/>
        <v>1</v>
      </c>
      <c r="V28" s="270">
        <f t="shared" si="1"/>
        <v>54.01</v>
      </c>
      <c r="W28" s="270">
        <f t="shared" si="2"/>
        <v>54.01</v>
      </c>
      <c r="X28" s="276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</row>
    <row r="29" spans="1:44" ht="12.75" customHeight="1" x14ac:dyDescent="0.2">
      <c r="A29" s="143">
        <v>550100</v>
      </c>
      <c r="B29" s="143">
        <v>550101</v>
      </c>
      <c r="C29" s="272" t="s">
        <v>52</v>
      </c>
      <c r="D29" s="57" t="s">
        <v>201</v>
      </c>
      <c r="E29" s="272" t="s">
        <v>54</v>
      </c>
      <c r="F29" s="143" t="s">
        <v>242</v>
      </c>
      <c r="G29" s="57" t="s">
        <v>243</v>
      </c>
      <c r="H29" s="143" t="s">
        <v>40</v>
      </c>
      <c r="I29" s="143" t="s">
        <v>41</v>
      </c>
      <c r="J29" s="143" t="s">
        <v>40</v>
      </c>
      <c r="K29" s="57" t="s">
        <v>41</v>
      </c>
      <c r="L29" s="273">
        <v>44394</v>
      </c>
      <c r="M29" s="273">
        <v>44394</v>
      </c>
      <c r="N29" s="280"/>
      <c r="O29" s="274"/>
      <c r="P29" s="281"/>
      <c r="Q29" s="274">
        <v>1</v>
      </c>
      <c r="R29" s="275">
        <v>54.01</v>
      </c>
      <c r="S29" s="274"/>
      <c r="T29" s="275"/>
      <c r="U29" s="59">
        <f t="shared" si="0"/>
        <v>1</v>
      </c>
      <c r="V29" s="270">
        <f t="shared" si="1"/>
        <v>54.01</v>
      </c>
      <c r="W29" s="270">
        <f t="shared" si="2"/>
        <v>54.01</v>
      </c>
      <c r="X29" s="276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</row>
    <row r="30" spans="1:44" ht="12.75" customHeight="1" x14ac:dyDescent="0.2">
      <c r="A30" s="143">
        <v>550100</v>
      </c>
      <c r="B30" s="143">
        <v>550101</v>
      </c>
      <c r="C30" s="272" t="s">
        <v>52</v>
      </c>
      <c r="D30" s="57" t="s">
        <v>201</v>
      </c>
      <c r="E30" s="272" t="s">
        <v>54</v>
      </c>
      <c r="F30" s="143" t="s">
        <v>116</v>
      </c>
      <c r="G30" s="57" t="s">
        <v>116</v>
      </c>
      <c r="H30" s="143" t="s">
        <v>40</v>
      </c>
      <c r="I30" s="143" t="s">
        <v>41</v>
      </c>
      <c r="J30" s="143" t="s">
        <v>40</v>
      </c>
      <c r="K30" s="57" t="s">
        <v>41</v>
      </c>
      <c r="L30" s="273">
        <v>44429</v>
      </c>
      <c r="M30" s="273">
        <v>44429</v>
      </c>
      <c r="N30" s="278"/>
      <c r="O30" s="276"/>
      <c r="P30" s="279"/>
      <c r="Q30" s="274">
        <v>1</v>
      </c>
      <c r="R30" s="275">
        <v>54.01</v>
      </c>
      <c r="S30" s="274"/>
      <c r="T30" s="275"/>
      <c r="U30" s="59">
        <f t="shared" si="0"/>
        <v>1</v>
      </c>
      <c r="V30" s="270">
        <f t="shared" si="1"/>
        <v>54.01</v>
      </c>
      <c r="W30" s="270">
        <f t="shared" si="2"/>
        <v>54.01</v>
      </c>
      <c r="X30" s="276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</row>
    <row r="31" spans="1:44" ht="12.75" customHeight="1" x14ac:dyDescent="0.2">
      <c r="A31" s="143">
        <v>550100</v>
      </c>
      <c r="B31" s="143">
        <v>550101</v>
      </c>
      <c r="C31" s="272" t="s">
        <v>190</v>
      </c>
      <c r="D31" s="57" t="s">
        <v>244</v>
      </c>
      <c r="E31" s="272" t="s">
        <v>245</v>
      </c>
      <c r="F31" s="143" t="s">
        <v>233</v>
      </c>
      <c r="G31" s="143" t="s">
        <v>5</v>
      </c>
      <c r="H31" s="143" t="s">
        <v>40</v>
      </c>
      <c r="I31" s="143" t="s">
        <v>41</v>
      </c>
      <c r="J31" s="143" t="s">
        <v>40</v>
      </c>
      <c r="K31" s="143" t="s">
        <v>236</v>
      </c>
      <c r="L31" s="273">
        <v>44419</v>
      </c>
      <c r="M31" s="273">
        <v>44423</v>
      </c>
      <c r="N31" s="282"/>
      <c r="O31" s="283"/>
      <c r="P31" s="284"/>
      <c r="Q31" s="274">
        <v>5</v>
      </c>
      <c r="R31" s="275">
        <v>54.01</v>
      </c>
      <c r="S31" s="274"/>
      <c r="T31" s="275"/>
      <c r="U31" s="59">
        <f t="shared" si="0"/>
        <v>5</v>
      </c>
      <c r="V31" s="270">
        <f t="shared" si="1"/>
        <v>270.05</v>
      </c>
      <c r="W31" s="270">
        <f t="shared" si="2"/>
        <v>270.05</v>
      </c>
      <c r="X31" s="276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</row>
    <row r="32" spans="1:44" ht="12.75" customHeight="1" x14ac:dyDescent="0.2">
      <c r="A32" s="143">
        <v>550100</v>
      </c>
      <c r="B32" s="143">
        <v>550101</v>
      </c>
      <c r="C32" s="272" t="s">
        <v>190</v>
      </c>
      <c r="D32" s="57" t="s">
        <v>244</v>
      </c>
      <c r="E32" s="272" t="s">
        <v>245</v>
      </c>
      <c r="F32" s="143" t="s">
        <v>233</v>
      </c>
      <c r="G32" s="143" t="s">
        <v>5</v>
      </c>
      <c r="H32" s="143" t="s">
        <v>40</v>
      </c>
      <c r="I32" s="143" t="s">
        <v>41</v>
      </c>
      <c r="J32" s="143" t="s">
        <v>40</v>
      </c>
      <c r="K32" s="143" t="s">
        <v>235</v>
      </c>
      <c r="L32" s="273">
        <v>44426</v>
      </c>
      <c r="M32" s="273">
        <v>44429</v>
      </c>
      <c r="N32" s="142"/>
      <c r="O32" s="143"/>
      <c r="P32" s="57"/>
      <c r="Q32" s="274">
        <v>4</v>
      </c>
      <c r="R32" s="275">
        <v>54.01</v>
      </c>
      <c r="S32" s="274"/>
      <c r="T32" s="275"/>
      <c r="U32" s="59">
        <f t="shared" si="0"/>
        <v>4</v>
      </c>
      <c r="V32" s="270">
        <f t="shared" si="1"/>
        <v>216.04</v>
      </c>
      <c r="W32" s="270">
        <f t="shared" si="2"/>
        <v>216.04</v>
      </c>
      <c r="X32" s="276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</row>
    <row r="33" spans="1:44" ht="12.75" customHeight="1" x14ac:dyDescent="0.2">
      <c r="A33" s="143">
        <v>550100</v>
      </c>
      <c r="B33" s="143">
        <v>550101</v>
      </c>
      <c r="C33" s="272" t="s">
        <v>190</v>
      </c>
      <c r="D33" s="57" t="s">
        <v>244</v>
      </c>
      <c r="E33" s="272" t="s">
        <v>245</v>
      </c>
      <c r="F33" s="143" t="s">
        <v>233</v>
      </c>
      <c r="G33" s="143" t="s">
        <v>5</v>
      </c>
      <c r="H33" s="143" t="s">
        <v>40</v>
      </c>
      <c r="I33" s="143" t="s">
        <v>41</v>
      </c>
      <c r="J33" s="143" t="s">
        <v>40</v>
      </c>
      <c r="K33" s="143" t="s">
        <v>237</v>
      </c>
      <c r="L33" s="273">
        <v>44412</v>
      </c>
      <c r="M33" s="273">
        <v>44414</v>
      </c>
      <c r="N33" s="285"/>
      <c r="O33" s="286"/>
      <c r="P33" s="144"/>
      <c r="Q33" s="274">
        <v>2</v>
      </c>
      <c r="R33" s="275">
        <v>54.01</v>
      </c>
      <c r="S33" s="274">
        <v>1</v>
      </c>
      <c r="T33" s="275">
        <v>17.52</v>
      </c>
      <c r="U33" s="59">
        <f t="shared" si="0"/>
        <v>3</v>
      </c>
      <c r="V33" s="270">
        <v>125.72</v>
      </c>
      <c r="W33" s="270">
        <f t="shared" si="2"/>
        <v>125.72</v>
      </c>
      <c r="X33" s="287" t="s">
        <v>246</v>
      </c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</row>
    <row r="34" spans="1:44" ht="12.75" customHeight="1" x14ac:dyDescent="0.2">
      <c r="A34" s="143">
        <v>550100</v>
      </c>
      <c r="B34" s="143">
        <v>550101</v>
      </c>
      <c r="C34" s="272" t="s">
        <v>190</v>
      </c>
      <c r="D34" s="57" t="s">
        <v>244</v>
      </c>
      <c r="E34" s="272" t="s">
        <v>245</v>
      </c>
      <c r="F34" s="143" t="s">
        <v>233</v>
      </c>
      <c r="G34" s="143" t="s">
        <v>5</v>
      </c>
      <c r="H34" s="143" t="s">
        <v>40</v>
      </c>
      <c r="I34" s="143" t="s">
        <v>41</v>
      </c>
      <c r="J34" s="143" t="s">
        <v>40</v>
      </c>
      <c r="K34" s="143" t="s">
        <v>247</v>
      </c>
      <c r="L34" s="273">
        <v>44354</v>
      </c>
      <c r="M34" s="273">
        <v>44358</v>
      </c>
      <c r="N34" s="142"/>
      <c r="O34" s="143"/>
      <c r="P34" s="57"/>
      <c r="Q34" s="274">
        <v>4</v>
      </c>
      <c r="R34" s="275">
        <v>54.01</v>
      </c>
      <c r="S34" s="274"/>
      <c r="T34" s="275"/>
      <c r="U34" s="59">
        <f t="shared" si="0"/>
        <v>4</v>
      </c>
      <c r="V34" s="270">
        <f t="shared" ref="V34:V126" si="3">(Q34*R34)+(S34*T34)</f>
        <v>216.04</v>
      </c>
      <c r="W34" s="270">
        <f t="shared" si="2"/>
        <v>216.04</v>
      </c>
      <c r="X34" s="276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</row>
    <row r="35" spans="1:44" ht="12.75" customHeight="1" x14ac:dyDescent="0.2">
      <c r="A35" s="143">
        <v>550100</v>
      </c>
      <c r="B35" s="143">
        <v>550101</v>
      </c>
      <c r="C35" s="272" t="s">
        <v>190</v>
      </c>
      <c r="D35" s="57" t="s">
        <v>244</v>
      </c>
      <c r="E35" s="272" t="s">
        <v>245</v>
      </c>
      <c r="F35" s="143" t="s">
        <v>233</v>
      </c>
      <c r="G35" s="143" t="s">
        <v>5</v>
      </c>
      <c r="H35" s="143" t="s">
        <v>40</v>
      </c>
      <c r="I35" s="143" t="s">
        <v>41</v>
      </c>
      <c r="J35" s="143" t="s">
        <v>40</v>
      </c>
      <c r="K35" s="143" t="s">
        <v>248</v>
      </c>
      <c r="L35" s="273">
        <v>44408</v>
      </c>
      <c r="M35" s="273">
        <v>44408</v>
      </c>
      <c r="N35" s="142"/>
      <c r="O35" s="143"/>
      <c r="P35" s="57"/>
      <c r="Q35" s="274">
        <v>1</v>
      </c>
      <c r="R35" s="275">
        <v>54.01</v>
      </c>
      <c r="S35" s="274"/>
      <c r="T35" s="275"/>
      <c r="U35" s="59">
        <f t="shared" si="0"/>
        <v>1</v>
      </c>
      <c r="V35" s="270">
        <f t="shared" si="3"/>
        <v>54.01</v>
      </c>
      <c r="W35" s="270">
        <f t="shared" si="2"/>
        <v>54.01</v>
      </c>
      <c r="X35" s="276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</row>
    <row r="36" spans="1:44" ht="12.75" customHeight="1" x14ac:dyDescent="0.2">
      <c r="A36" s="143">
        <v>550100</v>
      </c>
      <c r="B36" s="143">
        <v>550101</v>
      </c>
      <c r="C36" s="272" t="s">
        <v>121</v>
      </c>
      <c r="D36" s="57" t="s">
        <v>122</v>
      </c>
      <c r="E36" s="272" t="s">
        <v>101</v>
      </c>
      <c r="F36" s="57" t="s">
        <v>220</v>
      </c>
      <c r="G36" s="143" t="s">
        <v>5</v>
      </c>
      <c r="H36" s="143" t="s">
        <v>40</v>
      </c>
      <c r="I36" s="143" t="s">
        <v>41</v>
      </c>
      <c r="J36" s="143" t="s">
        <v>40</v>
      </c>
      <c r="K36" s="143" t="s">
        <v>236</v>
      </c>
      <c r="L36" s="273">
        <v>44419</v>
      </c>
      <c r="M36" s="273">
        <v>44423</v>
      </c>
      <c r="N36" s="280"/>
      <c r="O36" s="274"/>
      <c r="P36" s="281"/>
      <c r="Q36" s="274">
        <v>5</v>
      </c>
      <c r="R36" s="275">
        <v>54.01</v>
      </c>
      <c r="S36" s="274"/>
      <c r="T36" s="275"/>
      <c r="U36" s="59">
        <f t="shared" si="0"/>
        <v>5</v>
      </c>
      <c r="V36" s="270">
        <f t="shared" si="3"/>
        <v>270.05</v>
      </c>
      <c r="W36" s="270">
        <f t="shared" si="2"/>
        <v>270.05</v>
      </c>
      <c r="X36" s="276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</row>
    <row r="37" spans="1:44" ht="12.75" customHeight="1" x14ac:dyDescent="0.2">
      <c r="A37" s="143">
        <v>550100</v>
      </c>
      <c r="B37" s="143">
        <v>550101</v>
      </c>
      <c r="C37" s="272" t="s">
        <v>121</v>
      </c>
      <c r="D37" s="57" t="s">
        <v>122</v>
      </c>
      <c r="E37" s="272" t="s">
        <v>101</v>
      </c>
      <c r="F37" s="143" t="s">
        <v>220</v>
      </c>
      <c r="G37" s="143" t="s">
        <v>5</v>
      </c>
      <c r="H37" s="143" t="s">
        <v>40</v>
      </c>
      <c r="I37" s="143" t="s">
        <v>41</v>
      </c>
      <c r="J37" s="143" t="s">
        <v>40</v>
      </c>
      <c r="K37" s="143" t="s">
        <v>41</v>
      </c>
      <c r="L37" s="273">
        <v>44415</v>
      </c>
      <c r="M37" s="273">
        <v>44415</v>
      </c>
      <c r="N37" s="280"/>
      <c r="O37" s="274"/>
      <c r="P37" s="281"/>
      <c r="Q37" s="274">
        <v>1</v>
      </c>
      <c r="R37" s="275">
        <v>54.01</v>
      </c>
      <c r="S37" s="274"/>
      <c r="T37" s="275"/>
      <c r="U37" s="59">
        <f t="shared" si="0"/>
        <v>1</v>
      </c>
      <c r="V37" s="270">
        <f t="shared" si="3"/>
        <v>54.01</v>
      </c>
      <c r="W37" s="270">
        <f t="shared" si="2"/>
        <v>54.01</v>
      </c>
      <c r="X37" s="276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</row>
    <row r="38" spans="1:44" ht="12.75" customHeight="1" x14ac:dyDescent="0.2">
      <c r="A38" s="143">
        <v>550100</v>
      </c>
      <c r="B38" s="143">
        <v>550101</v>
      </c>
      <c r="C38" s="272" t="s">
        <v>121</v>
      </c>
      <c r="D38" s="57" t="s">
        <v>122</v>
      </c>
      <c r="E38" s="272" t="s">
        <v>101</v>
      </c>
      <c r="F38" s="143" t="s">
        <v>220</v>
      </c>
      <c r="G38" s="143" t="s">
        <v>5</v>
      </c>
      <c r="H38" s="143" t="s">
        <v>40</v>
      </c>
      <c r="I38" s="143" t="s">
        <v>41</v>
      </c>
      <c r="J38" s="143" t="s">
        <v>40</v>
      </c>
      <c r="K38" s="143" t="s">
        <v>248</v>
      </c>
      <c r="L38" s="273">
        <v>44408</v>
      </c>
      <c r="M38" s="273">
        <v>44408</v>
      </c>
      <c r="N38" s="142"/>
      <c r="O38" s="143"/>
      <c r="P38" s="57"/>
      <c r="Q38" s="274">
        <v>1</v>
      </c>
      <c r="R38" s="275">
        <v>54.01</v>
      </c>
      <c r="S38" s="274"/>
      <c r="T38" s="275"/>
      <c r="U38" s="59">
        <f t="shared" si="0"/>
        <v>1</v>
      </c>
      <c r="V38" s="270">
        <f t="shared" si="3"/>
        <v>54.01</v>
      </c>
      <c r="W38" s="270">
        <f t="shared" si="2"/>
        <v>54.01</v>
      </c>
      <c r="X38" s="276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</row>
    <row r="39" spans="1:44" ht="12.75" customHeight="1" x14ac:dyDescent="0.2">
      <c r="A39" s="143">
        <v>550100</v>
      </c>
      <c r="B39" s="143">
        <v>550101</v>
      </c>
      <c r="C39" s="272" t="s">
        <v>121</v>
      </c>
      <c r="D39" s="57" t="s">
        <v>122</v>
      </c>
      <c r="E39" s="272" t="s">
        <v>101</v>
      </c>
      <c r="F39" s="143" t="s">
        <v>220</v>
      </c>
      <c r="G39" s="143" t="s">
        <v>5</v>
      </c>
      <c r="H39" s="57" t="s">
        <v>40</v>
      </c>
      <c r="I39" s="143" t="s">
        <v>41</v>
      </c>
      <c r="J39" s="57" t="s">
        <v>40</v>
      </c>
      <c r="K39" s="143" t="s">
        <v>61</v>
      </c>
      <c r="L39" s="273">
        <v>44380</v>
      </c>
      <c r="M39" s="273">
        <v>44380</v>
      </c>
      <c r="N39" s="142"/>
      <c r="O39" s="143"/>
      <c r="P39" s="57"/>
      <c r="Q39" s="274">
        <v>1</v>
      </c>
      <c r="R39" s="275">
        <v>54.01</v>
      </c>
      <c r="S39" s="274"/>
      <c r="T39" s="275"/>
      <c r="U39" s="59">
        <f t="shared" si="0"/>
        <v>1</v>
      </c>
      <c r="V39" s="270">
        <f t="shared" si="3"/>
        <v>54.01</v>
      </c>
      <c r="W39" s="270">
        <f t="shared" si="2"/>
        <v>54.01</v>
      </c>
      <c r="X39" s="276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</row>
    <row r="40" spans="1:44" ht="12.75" customHeight="1" x14ac:dyDescent="0.2">
      <c r="A40" s="143">
        <v>550100</v>
      </c>
      <c r="B40" s="143">
        <v>550101</v>
      </c>
      <c r="C40" s="272" t="s">
        <v>121</v>
      </c>
      <c r="D40" s="57" t="s">
        <v>122</v>
      </c>
      <c r="E40" s="272" t="s">
        <v>101</v>
      </c>
      <c r="F40" s="57" t="s">
        <v>220</v>
      </c>
      <c r="G40" s="143" t="s">
        <v>5</v>
      </c>
      <c r="H40" s="57" t="s">
        <v>40</v>
      </c>
      <c r="I40" s="143" t="s">
        <v>41</v>
      </c>
      <c r="J40" s="57" t="s">
        <v>40</v>
      </c>
      <c r="K40" s="272" t="s">
        <v>249</v>
      </c>
      <c r="L40" s="273">
        <v>44426</v>
      </c>
      <c r="M40" s="273">
        <v>44430</v>
      </c>
      <c r="N40" s="142"/>
      <c r="O40" s="143"/>
      <c r="P40" s="57"/>
      <c r="Q40" s="274">
        <v>5</v>
      </c>
      <c r="R40" s="275">
        <v>54.01</v>
      </c>
      <c r="S40" s="274"/>
      <c r="T40" s="275"/>
      <c r="U40" s="59">
        <f t="shared" si="0"/>
        <v>5</v>
      </c>
      <c r="V40" s="270">
        <f t="shared" si="3"/>
        <v>270.05</v>
      </c>
      <c r="W40" s="270">
        <f t="shared" si="2"/>
        <v>270.05</v>
      </c>
      <c r="X40" s="276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</row>
    <row r="41" spans="1:44" ht="12.75" customHeight="1" x14ac:dyDescent="0.2">
      <c r="A41" s="143">
        <v>550100</v>
      </c>
      <c r="B41" s="143">
        <v>550101</v>
      </c>
      <c r="C41" s="272" t="s">
        <v>121</v>
      </c>
      <c r="D41" s="57" t="s">
        <v>122</v>
      </c>
      <c r="E41" s="272" t="s">
        <v>101</v>
      </c>
      <c r="F41" s="57" t="s">
        <v>220</v>
      </c>
      <c r="G41" s="143" t="s">
        <v>5</v>
      </c>
      <c r="H41" s="143" t="s">
        <v>40</v>
      </c>
      <c r="I41" s="143" t="s">
        <v>41</v>
      </c>
      <c r="J41" s="143" t="s">
        <v>40</v>
      </c>
      <c r="K41" s="143" t="s">
        <v>237</v>
      </c>
      <c r="L41" s="273">
        <v>44350</v>
      </c>
      <c r="M41" s="273">
        <v>44414</v>
      </c>
      <c r="N41" s="142"/>
      <c r="O41" s="143"/>
      <c r="P41" s="57"/>
      <c r="Q41" s="274">
        <v>3</v>
      </c>
      <c r="R41" s="275">
        <v>54.01</v>
      </c>
      <c r="S41" s="274">
        <v>1</v>
      </c>
      <c r="T41" s="275">
        <v>17.52</v>
      </c>
      <c r="U41" s="59">
        <f t="shared" si="0"/>
        <v>4</v>
      </c>
      <c r="V41" s="270">
        <f t="shared" si="3"/>
        <v>179.55</v>
      </c>
      <c r="W41" s="270">
        <f t="shared" si="2"/>
        <v>179.55</v>
      </c>
      <c r="X41" s="276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</row>
    <row r="42" spans="1:44" ht="12.75" customHeight="1" x14ac:dyDescent="0.2">
      <c r="A42" s="143">
        <v>550100</v>
      </c>
      <c r="B42" s="143">
        <v>550101</v>
      </c>
      <c r="C42" s="272" t="s">
        <v>121</v>
      </c>
      <c r="D42" s="57" t="s">
        <v>122</v>
      </c>
      <c r="E42" s="272" t="s">
        <v>101</v>
      </c>
      <c r="F42" s="57" t="s">
        <v>220</v>
      </c>
      <c r="G42" s="143" t="s">
        <v>5</v>
      </c>
      <c r="H42" s="57" t="s">
        <v>40</v>
      </c>
      <c r="I42" s="143" t="s">
        <v>41</v>
      </c>
      <c r="J42" s="57" t="s">
        <v>40</v>
      </c>
      <c r="K42" s="143" t="s">
        <v>227</v>
      </c>
      <c r="L42" s="273">
        <v>44382</v>
      </c>
      <c r="M42" s="273">
        <v>44386</v>
      </c>
      <c r="N42" s="142"/>
      <c r="O42" s="143"/>
      <c r="P42" s="57"/>
      <c r="Q42" s="274">
        <v>4</v>
      </c>
      <c r="R42" s="275">
        <v>54.01</v>
      </c>
      <c r="S42" s="274">
        <v>1</v>
      </c>
      <c r="T42" s="275">
        <v>17.52</v>
      </c>
      <c r="U42" s="59">
        <f t="shared" si="0"/>
        <v>5</v>
      </c>
      <c r="V42" s="270">
        <f t="shared" si="3"/>
        <v>233.56</v>
      </c>
      <c r="W42" s="270">
        <f t="shared" si="2"/>
        <v>233.56</v>
      </c>
      <c r="X42" s="276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0"/>
      <c r="AK42" s="250"/>
      <c r="AL42" s="250"/>
      <c r="AM42" s="250"/>
      <c r="AN42" s="250"/>
      <c r="AO42" s="250"/>
      <c r="AP42" s="250"/>
      <c r="AQ42" s="250"/>
      <c r="AR42" s="250"/>
    </row>
    <row r="43" spans="1:44" ht="12.75" customHeight="1" x14ac:dyDescent="0.2">
      <c r="A43" s="143">
        <v>550100</v>
      </c>
      <c r="B43" s="143">
        <v>550101</v>
      </c>
      <c r="C43" s="272" t="s">
        <v>121</v>
      </c>
      <c r="D43" s="57" t="s">
        <v>122</v>
      </c>
      <c r="E43" s="272" t="s">
        <v>101</v>
      </c>
      <c r="F43" s="57" t="s">
        <v>220</v>
      </c>
      <c r="G43" s="143" t="s">
        <v>5</v>
      </c>
      <c r="H43" s="57" t="s">
        <v>40</v>
      </c>
      <c r="I43" s="143" t="s">
        <v>41</v>
      </c>
      <c r="J43" s="57" t="s">
        <v>40</v>
      </c>
      <c r="K43" s="143" t="s">
        <v>46</v>
      </c>
      <c r="L43" s="273">
        <v>44401</v>
      </c>
      <c r="M43" s="273">
        <v>44401</v>
      </c>
      <c r="N43" s="142"/>
      <c r="O43" s="143"/>
      <c r="P43" s="144"/>
      <c r="Q43" s="274">
        <v>1</v>
      </c>
      <c r="R43" s="275">
        <v>54.01</v>
      </c>
      <c r="S43" s="143"/>
      <c r="T43" s="275"/>
      <c r="U43" s="59">
        <f t="shared" si="0"/>
        <v>1</v>
      </c>
      <c r="V43" s="270">
        <f t="shared" si="3"/>
        <v>54.01</v>
      </c>
      <c r="W43" s="270">
        <f t="shared" si="2"/>
        <v>54.01</v>
      </c>
      <c r="X43" s="276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</row>
    <row r="44" spans="1:44" ht="12.75" customHeight="1" x14ac:dyDescent="0.2">
      <c r="A44" s="143">
        <v>550100</v>
      </c>
      <c r="B44" s="143">
        <v>550101</v>
      </c>
      <c r="C44" s="272" t="s">
        <v>121</v>
      </c>
      <c r="D44" s="57" t="s">
        <v>122</v>
      </c>
      <c r="E44" s="272" t="s">
        <v>101</v>
      </c>
      <c r="F44" s="57" t="s">
        <v>220</v>
      </c>
      <c r="G44" s="143" t="s">
        <v>5</v>
      </c>
      <c r="H44" s="57" t="s">
        <v>40</v>
      </c>
      <c r="I44" s="143" t="s">
        <v>41</v>
      </c>
      <c r="J44" s="57" t="s">
        <v>40</v>
      </c>
      <c r="K44" s="143" t="s">
        <v>205</v>
      </c>
      <c r="L44" s="273">
        <v>44366</v>
      </c>
      <c r="M44" s="273">
        <v>44366</v>
      </c>
      <c r="N44" s="142"/>
      <c r="O44" s="143"/>
      <c r="P44" s="57"/>
      <c r="Q44" s="274">
        <v>1</v>
      </c>
      <c r="R44" s="275">
        <v>54.01</v>
      </c>
      <c r="S44" s="274"/>
      <c r="T44" s="275"/>
      <c r="U44" s="59">
        <f t="shared" si="0"/>
        <v>1</v>
      </c>
      <c r="V44" s="270">
        <f t="shared" si="3"/>
        <v>54.01</v>
      </c>
      <c r="W44" s="270">
        <f t="shared" si="2"/>
        <v>54.01</v>
      </c>
      <c r="X44" s="276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</row>
    <row r="45" spans="1:44" ht="12.75" customHeight="1" x14ac:dyDescent="0.2">
      <c r="A45" s="143">
        <v>550100</v>
      </c>
      <c r="B45" s="143">
        <v>550101</v>
      </c>
      <c r="C45" s="272" t="s">
        <v>121</v>
      </c>
      <c r="D45" s="57" t="s">
        <v>122</v>
      </c>
      <c r="E45" s="272" t="s">
        <v>101</v>
      </c>
      <c r="F45" s="57" t="s">
        <v>220</v>
      </c>
      <c r="G45" s="143" t="s">
        <v>5</v>
      </c>
      <c r="H45" s="57" t="s">
        <v>40</v>
      </c>
      <c r="I45" s="143" t="s">
        <v>41</v>
      </c>
      <c r="J45" s="57" t="s">
        <v>40</v>
      </c>
      <c r="K45" s="143" t="s">
        <v>250</v>
      </c>
      <c r="L45" s="273">
        <v>44389</v>
      </c>
      <c r="M45" s="273">
        <v>44392</v>
      </c>
      <c r="N45" s="142"/>
      <c r="O45" s="143"/>
      <c r="P45" s="57"/>
      <c r="Q45" s="274">
        <v>3</v>
      </c>
      <c r="R45" s="275">
        <v>54.01</v>
      </c>
      <c r="S45" s="274">
        <v>1</v>
      </c>
      <c r="T45" s="275">
        <v>17.52</v>
      </c>
      <c r="U45" s="59">
        <f t="shared" si="0"/>
        <v>4</v>
      </c>
      <c r="V45" s="270">
        <f t="shared" si="3"/>
        <v>179.55</v>
      </c>
      <c r="W45" s="270">
        <f t="shared" si="2"/>
        <v>179.55</v>
      </c>
      <c r="X45" s="276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</row>
    <row r="46" spans="1:44" ht="12.75" customHeight="1" x14ac:dyDescent="0.2">
      <c r="A46" s="143">
        <v>550100</v>
      </c>
      <c r="B46" s="143">
        <v>550101</v>
      </c>
      <c r="C46" s="272" t="s">
        <v>121</v>
      </c>
      <c r="D46" s="57" t="s">
        <v>122</v>
      </c>
      <c r="E46" s="272" t="s">
        <v>101</v>
      </c>
      <c r="F46" s="57" t="s">
        <v>220</v>
      </c>
      <c r="G46" s="143" t="s">
        <v>5</v>
      </c>
      <c r="H46" s="57" t="s">
        <v>40</v>
      </c>
      <c r="I46" s="143" t="s">
        <v>41</v>
      </c>
      <c r="J46" s="57" t="s">
        <v>40</v>
      </c>
      <c r="K46" s="143" t="s">
        <v>41</v>
      </c>
      <c r="L46" s="273">
        <v>44387</v>
      </c>
      <c r="M46" s="273">
        <v>44387</v>
      </c>
      <c r="N46" s="142"/>
      <c r="O46" s="143"/>
      <c r="P46" s="57"/>
      <c r="Q46" s="274">
        <v>1</v>
      </c>
      <c r="R46" s="275">
        <v>54.01</v>
      </c>
      <c r="S46" s="274"/>
      <c r="T46" s="275"/>
      <c r="U46" s="59">
        <f t="shared" si="0"/>
        <v>1</v>
      </c>
      <c r="V46" s="270">
        <f t="shared" si="3"/>
        <v>54.01</v>
      </c>
      <c r="W46" s="270">
        <f t="shared" si="2"/>
        <v>54.01</v>
      </c>
      <c r="X46" s="276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</row>
    <row r="47" spans="1:44" ht="12.75" customHeight="1" x14ac:dyDescent="0.2">
      <c r="A47" s="143">
        <v>550100</v>
      </c>
      <c r="B47" s="143">
        <v>550101</v>
      </c>
      <c r="C47" s="272" t="s">
        <v>121</v>
      </c>
      <c r="D47" s="57" t="s">
        <v>122</v>
      </c>
      <c r="E47" s="272" t="s">
        <v>101</v>
      </c>
      <c r="F47" s="57" t="s">
        <v>220</v>
      </c>
      <c r="G47" s="143" t="s">
        <v>5</v>
      </c>
      <c r="H47" s="57" t="s">
        <v>40</v>
      </c>
      <c r="I47" s="143" t="s">
        <v>41</v>
      </c>
      <c r="J47" s="57" t="s">
        <v>40</v>
      </c>
      <c r="K47" s="143" t="s">
        <v>251</v>
      </c>
      <c r="L47" s="273">
        <v>44375</v>
      </c>
      <c r="M47" s="273">
        <v>44379</v>
      </c>
      <c r="N47" s="280"/>
      <c r="O47" s="270"/>
      <c r="P47" s="281"/>
      <c r="Q47" s="274">
        <v>4</v>
      </c>
      <c r="R47" s="275">
        <v>54.01</v>
      </c>
      <c r="S47" s="274">
        <v>1</v>
      </c>
      <c r="T47" s="275">
        <v>17.52</v>
      </c>
      <c r="U47" s="59">
        <f t="shared" si="0"/>
        <v>5</v>
      </c>
      <c r="V47" s="270">
        <f t="shared" si="3"/>
        <v>233.56</v>
      </c>
      <c r="W47" s="270">
        <f t="shared" si="2"/>
        <v>233.56</v>
      </c>
      <c r="X47" s="276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</row>
    <row r="48" spans="1:44" ht="12.75" customHeight="1" x14ac:dyDescent="0.2">
      <c r="A48" s="143">
        <v>550100</v>
      </c>
      <c r="B48" s="143">
        <v>550101</v>
      </c>
      <c r="C48" s="272" t="s">
        <v>121</v>
      </c>
      <c r="D48" s="57" t="s">
        <v>122</v>
      </c>
      <c r="E48" s="272" t="s">
        <v>101</v>
      </c>
      <c r="F48" s="57" t="s">
        <v>220</v>
      </c>
      <c r="G48" s="143" t="s">
        <v>5</v>
      </c>
      <c r="H48" s="57" t="s">
        <v>40</v>
      </c>
      <c r="I48" s="143" t="s">
        <v>41</v>
      </c>
      <c r="J48" s="57" t="s">
        <v>40</v>
      </c>
      <c r="K48" s="272" t="s">
        <v>211</v>
      </c>
      <c r="L48" s="273">
        <v>44368</v>
      </c>
      <c r="M48" s="273">
        <v>44370</v>
      </c>
      <c r="N48" s="142"/>
      <c r="O48" s="143"/>
      <c r="P48" s="57"/>
      <c r="Q48" s="274">
        <v>2</v>
      </c>
      <c r="R48" s="275">
        <v>54.01</v>
      </c>
      <c r="S48" s="274">
        <v>1</v>
      </c>
      <c r="T48" s="275">
        <v>17.52</v>
      </c>
      <c r="U48" s="59">
        <f t="shared" si="0"/>
        <v>3</v>
      </c>
      <c r="V48" s="270">
        <f t="shared" si="3"/>
        <v>125.53999999999999</v>
      </c>
      <c r="W48" s="270">
        <f t="shared" si="2"/>
        <v>125.53999999999999</v>
      </c>
      <c r="X48" s="276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</row>
    <row r="49" spans="1:44" ht="12.75" customHeight="1" x14ac:dyDescent="0.2">
      <c r="A49" s="143">
        <v>550100</v>
      </c>
      <c r="B49" s="143">
        <v>550101</v>
      </c>
      <c r="C49" s="272" t="s">
        <v>252</v>
      </c>
      <c r="D49" s="57" t="s">
        <v>253</v>
      </c>
      <c r="E49" s="272" t="s">
        <v>254</v>
      </c>
      <c r="F49" s="57" t="s">
        <v>116</v>
      </c>
      <c r="G49" s="143" t="s">
        <v>116</v>
      </c>
      <c r="H49" s="57" t="s">
        <v>40</v>
      </c>
      <c r="I49" s="143" t="s">
        <v>41</v>
      </c>
      <c r="J49" s="57" t="s">
        <v>40</v>
      </c>
      <c r="K49" s="143" t="s">
        <v>219</v>
      </c>
      <c r="L49" s="273">
        <v>44438</v>
      </c>
      <c r="M49" s="273">
        <v>44442</v>
      </c>
      <c r="N49" s="142"/>
      <c r="O49" s="143"/>
      <c r="P49" s="57"/>
      <c r="Q49" s="274">
        <v>4</v>
      </c>
      <c r="R49" s="275">
        <v>54.01</v>
      </c>
      <c r="S49" s="274">
        <v>1</v>
      </c>
      <c r="T49" s="270">
        <v>17.52</v>
      </c>
      <c r="U49" s="59">
        <f t="shared" si="0"/>
        <v>5</v>
      </c>
      <c r="V49" s="270">
        <f t="shared" si="3"/>
        <v>233.56</v>
      </c>
      <c r="W49" s="270">
        <f t="shared" si="2"/>
        <v>233.56</v>
      </c>
      <c r="X49" s="276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</row>
    <row r="50" spans="1:44" ht="12.75" customHeight="1" x14ac:dyDescent="0.2">
      <c r="A50" s="143">
        <v>550100</v>
      </c>
      <c r="B50" s="143">
        <v>550101</v>
      </c>
      <c r="C50" s="272" t="s">
        <v>126</v>
      </c>
      <c r="D50" s="57" t="s">
        <v>255</v>
      </c>
      <c r="E50" s="272" t="s">
        <v>101</v>
      </c>
      <c r="F50" s="57" t="s">
        <v>220</v>
      </c>
      <c r="G50" s="143" t="s">
        <v>5</v>
      </c>
      <c r="H50" s="143" t="s">
        <v>40</v>
      </c>
      <c r="I50" s="143" t="s">
        <v>41</v>
      </c>
      <c r="J50" s="143" t="s">
        <v>40</v>
      </c>
      <c r="K50" s="143" t="s">
        <v>236</v>
      </c>
      <c r="L50" s="273">
        <v>44419</v>
      </c>
      <c r="M50" s="273">
        <v>44423</v>
      </c>
      <c r="N50" s="280"/>
      <c r="O50" s="274"/>
      <c r="P50" s="281"/>
      <c r="Q50" s="274">
        <v>5</v>
      </c>
      <c r="R50" s="275">
        <v>54.01</v>
      </c>
      <c r="S50" s="274"/>
      <c r="T50" s="275"/>
      <c r="U50" s="59">
        <f t="shared" si="0"/>
        <v>5</v>
      </c>
      <c r="V50" s="270">
        <f t="shared" si="3"/>
        <v>270.05</v>
      </c>
      <c r="W50" s="270">
        <f t="shared" si="2"/>
        <v>270.05</v>
      </c>
      <c r="X50" s="276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0"/>
      <c r="AP50" s="250"/>
      <c r="AQ50" s="250"/>
      <c r="AR50" s="250"/>
    </row>
    <row r="51" spans="1:44" ht="12.75" customHeight="1" x14ac:dyDescent="0.2">
      <c r="A51" s="143">
        <v>550100</v>
      </c>
      <c r="B51" s="143">
        <v>550101</v>
      </c>
      <c r="C51" s="272" t="s">
        <v>126</v>
      </c>
      <c r="D51" s="57" t="s">
        <v>255</v>
      </c>
      <c r="E51" s="272" t="s">
        <v>101</v>
      </c>
      <c r="F51" s="57" t="s">
        <v>220</v>
      </c>
      <c r="G51" s="143" t="s">
        <v>5</v>
      </c>
      <c r="H51" s="57" t="s">
        <v>40</v>
      </c>
      <c r="I51" s="143" t="s">
        <v>41</v>
      </c>
      <c r="J51" s="57" t="s">
        <v>40</v>
      </c>
      <c r="K51" s="272" t="s">
        <v>211</v>
      </c>
      <c r="L51" s="273">
        <v>44368</v>
      </c>
      <c r="M51" s="273">
        <v>44370</v>
      </c>
      <c r="N51" s="142"/>
      <c r="O51" s="143"/>
      <c r="P51" s="57"/>
      <c r="Q51" s="274">
        <v>2</v>
      </c>
      <c r="R51" s="275">
        <v>54.01</v>
      </c>
      <c r="S51" s="274">
        <v>1</v>
      </c>
      <c r="T51" s="275">
        <v>17.52</v>
      </c>
      <c r="U51" s="59">
        <f t="shared" si="0"/>
        <v>3</v>
      </c>
      <c r="V51" s="270">
        <f t="shared" si="3"/>
        <v>125.53999999999999</v>
      </c>
      <c r="W51" s="270">
        <f t="shared" si="2"/>
        <v>125.53999999999999</v>
      </c>
      <c r="X51" s="276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</row>
    <row r="52" spans="1:44" ht="12.75" customHeight="1" x14ac:dyDescent="0.2">
      <c r="A52" s="143">
        <v>550100</v>
      </c>
      <c r="B52" s="143">
        <v>550101</v>
      </c>
      <c r="C52" s="272" t="s">
        <v>127</v>
      </c>
      <c r="D52" s="57" t="s">
        <v>128</v>
      </c>
      <c r="E52" s="272" t="s">
        <v>129</v>
      </c>
      <c r="F52" s="57" t="s">
        <v>220</v>
      </c>
      <c r="G52" s="143" t="s">
        <v>5</v>
      </c>
      <c r="H52" s="57" t="s">
        <v>40</v>
      </c>
      <c r="I52" s="143" t="s">
        <v>41</v>
      </c>
      <c r="J52" s="57" t="s">
        <v>40</v>
      </c>
      <c r="K52" s="143" t="s">
        <v>229</v>
      </c>
      <c r="L52" s="273">
        <v>44403</v>
      </c>
      <c r="M52" s="273">
        <v>44407</v>
      </c>
      <c r="N52" s="280"/>
      <c r="O52" s="274"/>
      <c r="P52" s="281"/>
      <c r="Q52" s="274">
        <v>4</v>
      </c>
      <c r="R52" s="275">
        <v>54.01</v>
      </c>
      <c r="S52" s="274">
        <v>1</v>
      </c>
      <c r="T52" s="275">
        <v>17.52</v>
      </c>
      <c r="U52" s="59">
        <f t="shared" si="0"/>
        <v>5</v>
      </c>
      <c r="V52" s="270">
        <f t="shared" si="3"/>
        <v>233.56</v>
      </c>
      <c r="W52" s="270">
        <f t="shared" si="2"/>
        <v>233.56</v>
      </c>
      <c r="X52" s="276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  <c r="AL52" s="250"/>
      <c r="AM52" s="250"/>
      <c r="AN52" s="250"/>
      <c r="AO52" s="250"/>
      <c r="AP52" s="250"/>
      <c r="AQ52" s="250"/>
      <c r="AR52" s="250"/>
    </row>
    <row r="53" spans="1:44" ht="12.75" customHeight="1" x14ac:dyDescent="0.2">
      <c r="A53" s="143">
        <v>550100</v>
      </c>
      <c r="B53" s="143">
        <v>550101</v>
      </c>
      <c r="C53" s="272" t="s">
        <v>127</v>
      </c>
      <c r="D53" s="57" t="s">
        <v>128</v>
      </c>
      <c r="E53" s="272" t="s">
        <v>129</v>
      </c>
      <c r="F53" s="57" t="s">
        <v>220</v>
      </c>
      <c r="G53" s="143" t="s">
        <v>5</v>
      </c>
      <c r="H53" s="57" t="s">
        <v>40</v>
      </c>
      <c r="I53" s="143" t="s">
        <v>41</v>
      </c>
      <c r="J53" s="57" t="s">
        <v>40</v>
      </c>
      <c r="K53" s="272" t="s">
        <v>249</v>
      </c>
      <c r="L53" s="273">
        <v>44426</v>
      </c>
      <c r="M53" s="273">
        <v>44430</v>
      </c>
      <c r="N53" s="142"/>
      <c r="O53" s="143"/>
      <c r="P53" s="57"/>
      <c r="Q53" s="274">
        <v>5</v>
      </c>
      <c r="R53" s="275">
        <v>54.01</v>
      </c>
      <c r="S53" s="274"/>
      <c r="T53" s="275"/>
      <c r="U53" s="59">
        <f t="shared" si="0"/>
        <v>5</v>
      </c>
      <c r="V53" s="270">
        <f t="shared" si="3"/>
        <v>270.05</v>
      </c>
      <c r="W53" s="270">
        <f t="shared" si="2"/>
        <v>270.05</v>
      </c>
      <c r="X53" s="276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250"/>
      <c r="AR53" s="250"/>
    </row>
    <row r="54" spans="1:44" ht="12.75" customHeight="1" x14ac:dyDescent="0.2">
      <c r="A54" s="143">
        <v>550100</v>
      </c>
      <c r="B54" s="143">
        <v>550101</v>
      </c>
      <c r="C54" s="272" t="s">
        <v>127</v>
      </c>
      <c r="D54" s="57" t="s">
        <v>128</v>
      </c>
      <c r="E54" s="272" t="s">
        <v>129</v>
      </c>
      <c r="F54" s="57" t="s">
        <v>220</v>
      </c>
      <c r="G54" s="143" t="s">
        <v>5</v>
      </c>
      <c r="H54" s="143" t="s">
        <v>40</v>
      </c>
      <c r="I54" s="143" t="s">
        <v>41</v>
      </c>
      <c r="J54" s="143" t="s">
        <v>40</v>
      </c>
      <c r="K54" s="143" t="s">
        <v>236</v>
      </c>
      <c r="L54" s="273">
        <v>44419</v>
      </c>
      <c r="M54" s="273">
        <v>44423</v>
      </c>
      <c r="N54" s="280"/>
      <c r="O54" s="274"/>
      <c r="P54" s="281"/>
      <c r="Q54" s="274">
        <v>5</v>
      </c>
      <c r="R54" s="275">
        <v>54.01</v>
      </c>
      <c r="S54" s="274"/>
      <c r="T54" s="275"/>
      <c r="U54" s="59">
        <f t="shared" si="0"/>
        <v>5</v>
      </c>
      <c r="V54" s="270">
        <f t="shared" si="3"/>
        <v>270.05</v>
      </c>
      <c r="W54" s="270">
        <f t="shared" si="2"/>
        <v>270.05</v>
      </c>
      <c r="X54" s="276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  <c r="AL54" s="250"/>
      <c r="AM54" s="250"/>
      <c r="AN54" s="250"/>
      <c r="AO54" s="250"/>
      <c r="AP54" s="250"/>
      <c r="AQ54" s="250"/>
      <c r="AR54" s="250"/>
    </row>
    <row r="55" spans="1:44" ht="12.75" customHeight="1" x14ac:dyDescent="0.2">
      <c r="A55" s="143">
        <v>550100</v>
      </c>
      <c r="B55" s="143">
        <v>550101</v>
      </c>
      <c r="C55" s="272" t="s">
        <v>127</v>
      </c>
      <c r="D55" s="57" t="s">
        <v>128</v>
      </c>
      <c r="E55" s="272" t="s">
        <v>129</v>
      </c>
      <c r="F55" s="143" t="s">
        <v>220</v>
      </c>
      <c r="G55" s="143" t="s">
        <v>5</v>
      </c>
      <c r="H55" s="143" t="s">
        <v>40</v>
      </c>
      <c r="I55" s="143" t="s">
        <v>41</v>
      </c>
      <c r="J55" s="143" t="s">
        <v>40</v>
      </c>
      <c r="K55" s="143" t="s">
        <v>41</v>
      </c>
      <c r="L55" s="273">
        <v>44415</v>
      </c>
      <c r="M55" s="273">
        <v>44415</v>
      </c>
      <c r="N55" s="280"/>
      <c r="O55" s="274"/>
      <c r="P55" s="281"/>
      <c r="Q55" s="274">
        <v>1</v>
      </c>
      <c r="R55" s="275">
        <v>54.01</v>
      </c>
      <c r="S55" s="274"/>
      <c r="T55" s="275"/>
      <c r="U55" s="59">
        <f t="shared" si="0"/>
        <v>1</v>
      </c>
      <c r="V55" s="270">
        <f t="shared" si="3"/>
        <v>54.01</v>
      </c>
      <c r="W55" s="270">
        <f t="shared" si="2"/>
        <v>54.01</v>
      </c>
      <c r="X55" s="276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250"/>
      <c r="AO55" s="250"/>
      <c r="AP55" s="250"/>
      <c r="AQ55" s="250"/>
      <c r="AR55" s="250"/>
    </row>
    <row r="56" spans="1:44" ht="12.75" customHeight="1" x14ac:dyDescent="0.2">
      <c r="A56" s="143">
        <v>550100</v>
      </c>
      <c r="B56" s="143">
        <v>550101</v>
      </c>
      <c r="C56" s="272" t="s">
        <v>127</v>
      </c>
      <c r="D56" s="57" t="s">
        <v>128</v>
      </c>
      <c r="E56" s="272" t="s">
        <v>129</v>
      </c>
      <c r="F56" s="57" t="s">
        <v>220</v>
      </c>
      <c r="G56" s="143" t="s">
        <v>5</v>
      </c>
      <c r="H56" s="143" t="s">
        <v>40</v>
      </c>
      <c r="I56" s="143" t="s">
        <v>41</v>
      </c>
      <c r="J56" s="143" t="s">
        <v>40</v>
      </c>
      <c r="K56" s="143" t="s">
        <v>237</v>
      </c>
      <c r="L56" s="273">
        <v>44350</v>
      </c>
      <c r="M56" s="273">
        <v>44414</v>
      </c>
      <c r="N56" s="142"/>
      <c r="O56" s="143"/>
      <c r="P56" s="57"/>
      <c r="Q56" s="274">
        <v>3</v>
      </c>
      <c r="R56" s="275">
        <v>54.01</v>
      </c>
      <c r="S56" s="274">
        <v>1</v>
      </c>
      <c r="T56" s="275">
        <v>17.52</v>
      </c>
      <c r="U56" s="59">
        <f t="shared" si="0"/>
        <v>4</v>
      </c>
      <c r="V56" s="270">
        <f t="shared" si="3"/>
        <v>179.55</v>
      </c>
      <c r="W56" s="270">
        <f t="shared" si="2"/>
        <v>179.55</v>
      </c>
      <c r="X56" s="276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0"/>
      <c r="AL56" s="250"/>
      <c r="AM56" s="250"/>
      <c r="AN56" s="250"/>
      <c r="AO56" s="250"/>
      <c r="AP56" s="250"/>
      <c r="AQ56" s="250"/>
      <c r="AR56" s="250"/>
    </row>
    <row r="57" spans="1:44" ht="12.75" customHeight="1" x14ac:dyDescent="0.2">
      <c r="A57" s="143">
        <v>550100</v>
      </c>
      <c r="B57" s="143">
        <v>550101</v>
      </c>
      <c r="C57" s="272" t="s">
        <v>127</v>
      </c>
      <c r="D57" s="57" t="s">
        <v>128</v>
      </c>
      <c r="E57" s="272" t="s">
        <v>129</v>
      </c>
      <c r="F57" s="143" t="s">
        <v>220</v>
      </c>
      <c r="G57" s="143" t="s">
        <v>5</v>
      </c>
      <c r="H57" s="143" t="s">
        <v>40</v>
      </c>
      <c r="I57" s="143" t="s">
        <v>41</v>
      </c>
      <c r="J57" s="143" t="s">
        <v>40</v>
      </c>
      <c r="K57" s="143" t="s">
        <v>248</v>
      </c>
      <c r="L57" s="273">
        <v>44408</v>
      </c>
      <c r="M57" s="273">
        <v>44408</v>
      </c>
      <c r="N57" s="142"/>
      <c r="O57" s="143"/>
      <c r="P57" s="57"/>
      <c r="Q57" s="274">
        <v>1</v>
      </c>
      <c r="R57" s="275">
        <v>54.01</v>
      </c>
      <c r="S57" s="274"/>
      <c r="T57" s="275"/>
      <c r="U57" s="59">
        <f t="shared" si="0"/>
        <v>1</v>
      </c>
      <c r="V57" s="270">
        <f t="shared" si="3"/>
        <v>54.01</v>
      </c>
      <c r="W57" s="270">
        <f t="shared" si="2"/>
        <v>54.01</v>
      </c>
      <c r="X57" s="276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250"/>
      <c r="AL57" s="250"/>
      <c r="AM57" s="250"/>
      <c r="AN57" s="250"/>
      <c r="AO57" s="250"/>
      <c r="AP57" s="250"/>
      <c r="AQ57" s="250"/>
      <c r="AR57" s="250"/>
    </row>
    <row r="58" spans="1:44" ht="12.75" customHeight="1" x14ac:dyDescent="0.2">
      <c r="A58" s="143">
        <v>550100</v>
      </c>
      <c r="B58" s="143">
        <v>550101</v>
      </c>
      <c r="C58" s="272" t="s">
        <v>127</v>
      </c>
      <c r="D58" s="57" t="s">
        <v>128</v>
      </c>
      <c r="E58" s="272" t="s">
        <v>129</v>
      </c>
      <c r="F58" s="57" t="s">
        <v>220</v>
      </c>
      <c r="G58" s="143" t="s">
        <v>5</v>
      </c>
      <c r="H58" s="57" t="s">
        <v>40</v>
      </c>
      <c r="I58" s="143" t="s">
        <v>41</v>
      </c>
      <c r="J58" s="57" t="s">
        <v>40</v>
      </c>
      <c r="K58" s="143" t="s">
        <v>46</v>
      </c>
      <c r="L58" s="273">
        <v>44401</v>
      </c>
      <c r="M58" s="273">
        <v>44401</v>
      </c>
      <c r="N58" s="142"/>
      <c r="O58" s="143"/>
      <c r="P58" s="144"/>
      <c r="Q58" s="274">
        <v>1</v>
      </c>
      <c r="R58" s="275">
        <v>54.01</v>
      </c>
      <c r="S58" s="143"/>
      <c r="T58" s="275"/>
      <c r="U58" s="59">
        <f t="shared" si="0"/>
        <v>1</v>
      </c>
      <c r="V58" s="270">
        <f t="shared" si="3"/>
        <v>54.01</v>
      </c>
      <c r="W58" s="270">
        <f t="shared" si="2"/>
        <v>54.01</v>
      </c>
      <c r="X58" s="276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0"/>
      <c r="AN58" s="250"/>
      <c r="AO58" s="250"/>
      <c r="AP58" s="250"/>
      <c r="AQ58" s="250"/>
      <c r="AR58" s="250"/>
    </row>
    <row r="59" spans="1:44" ht="12.75" customHeight="1" x14ac:dyDescent="0.2">
      <c r="A59" s="143">
        <v>550100</v>
      </c>
      <c r="B59" s="143">
        <v>550101</v>
      </c>
      <c r="C59" s="272" t="s">
        <v>127</v>
      </c>
      <c r="D59" s="57" t="s">
        <v>128</v>
      </c>
      <c r="E59" s="272" t="s">
        <v>129</v>
      </c>
      <c r="F59" s="57" t="s">
        <v>220</v>
      </c>
      <c r="G59" s="143" t="s">
        <v>5</v>
      </c>
      <c r="H59" s="57" t="s">
        <v>40</v>
      </c>
      <c r="I59" s="143" t="s">
        <v>41</v>
      </c>
      <c r="J59" s="57" t="s">
        <v>40</v>
      </c>
      <c r="K59" s="143" t="s">
        <v>250</v>
      </c>
      <c r="L59" s="273">
        <v>44389</v>
      </c>
      <c r="M59" s="273">
        <v>44392</v>
      </c>
      <c r="N59" s="142"/>
      <c r="O59" s="143"/>
      <c r="P59" s="57"/>
      <c r="Q59" s="274">
        <v>3</v>
      </c>
      <c r="R59" s="275">
        <v>54.01</v>
      </c>
      <c r="S59" s="274">
        <v>1</v>
      </c>
      <c r="T59" s="275">
        <v>17.52</v>
      </c>
      <c r="U59" s="59">
        <f t="shared" si="0"/>
        <v>4</v>
      </c>
      <c r="V59" s="270">
        <f t="shared" si="3"/>
        <v>179.55</v>
      </c>
      <c r="W59" s="270">
        <f t="shared" si="2"/>
        <v>179.55</v>
      </c>
      <c r="X59" s="276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50"/>
    </row>
    <row r="60" spans="1:44" ht="12.75" customHeight="1" x14ac:dyDescent="0.2">
      <c r="A60" s="143">
        <v>550100</v>
      </c>
      <c r="B60" s="143">
        <v>550101</v>
      </c>
      <c r="C60" s="272" t="s">
        <v>127</v>
      </c>
      <c r="D60" s="57" t="s">
        <v>128</v>
      </c>
      <c r="E60" s="272" t="s">
        <v>129</v>
      </c>
      <c r="F60" s="57" t="s">
        <v>220</v>
      </c>
      <c r="G60" s="143" t="s">
        <v>5</v>
      </c>
      <c r="H60" s="57" t="s">
        <v>40</v>
      </c>
      <c r="I60" s="143" t="s">
        <v>41</v>
      </c>
      <c r="J60" s="57" t="s">
        <v>40</v>
      </c>
      <c r="K60" s="143" t="s">
        <v>256</v>
      </c>
      <c r="L60" s="273">
        <v>44396</v>
      </c>
      <c r="M60" s="273">
        <v>44399</v>
      </c>
      <c r="N60" s="280"/>
      <c r="O60" s="274"/>
      <c r="P60" s="281"/>
      <c r="Q60" s="274">
        <v>3</v>
      </c>
      <c r="R60" s="275">
        <v>54.01</v>
      </c>
      <c r="S60" s="274">
        <v>1</v>
      </c>
      <c r="T60" s="275">
        <v>17.52</v>
      </c>
      <c r="U60" s="59"/>
      <c r="V60" s="270">
        <f t="shared" si="3"/>
        <v>179.55</v>
      </c>
      <c r="W60" s="270">
        <f t="shared" si="2"/>
        <v>179.55</v>
      </c>
      <c r="X60" s="276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</row>
    <row r="61" spans="1:44" ht="12.75" customHeight="1" x14ac:dyDescent="0.2">
      <c r="A61" s="143">
        <v>550100</v>
      </c>
      <c r="B61" s="143">
        <v>550101</v>
      </c>
      <c r="C61" s="272" t="s">
        <v>127</v>
      </c>
      <c r="D61" s="57" t="s">
        <v>128</v>
      </c>
      <c r="E61" s="272" t="s">
        <v>129</v>
      </c>
      <c r="F61" s="57" t="s">
        <v>220</v>
      </c>
      <c r="G61" s="143" t="s">
        <v>5</v>
      </c>
      <c r="H61" s="57" t="s">
        <v>40</v>
      </c>
      <c r="I61" s="143" t="s">
        <v>41</v>
      </c>
      <c r="J61" s="57" t="s">
        <v>40</v>
      </c>
      <c r="K61" s="143" t="s">
        <v>41</v>
      </c>
      <c r="L61" s="273">
        <v>44387</v>
      </c>
      <c r="M61" s="273">
        <v>44387</v>
      </c>
      <c r="N61" s="142"/>
      <c r="O61" s="143"/>
      <c r="P61" s="57"/>
      <c r="Q61" s="274">
        <v>1</v>
      </c>
      <c r="R61" s="275">
        <v>54.01</v>
      </c>
      <c r="S61" s="274"/>
      <c r="T61" s="275"/>
      <c r="U61" s="59">
        <f t="shared" ref="U61:U74" si="4">Q61+S61</f>
        <v>1</v>
      </c>
      <c r="V61" s="270">
        <f t="shared" si="3"/>
        <v>54.01</v>
      </c>
      <c r="W61" s="270">
        <f t="shared" si="2"/>
        <v>54.01</v>
      </c>
      <c r="X61" s="276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</row>
    <row r="62" spans="1:44" ht="12.75" customHeight="1" x14ac:dyDescent="0.2">
      <c r="A62" s="143">
        <v>550100</v>
      </c>
      <c r="B62" s="143">
        <v>550101</v>
      </c>
      <c r="C62" s="272" t="s">
        <v>127</v>
      </c>
      <c r="D62" s="57" t="s">
        <v>128</v>
      </c>
      <c r="E62" s="272" t="s">
        <v>129</v>
      </c>
      <c r="F62" s="57" t="s">
        <v>220</v>
      </c>
      <c r="G62" s="143" t="s">
        <v>5</v>
      </c>
      <c r="H62" s="57" t="s">
        <v>40</v>
      </c>
      <c r="I62" s="143" t="s">
        <v>41</v>
      </c>
      <c r="J62" s="57" t="s">
        <v>40</v>
      </c>
      <c r="K62" s="272" t="s">
        <v>211</v>
      </c>
      <c r="L62" s="273">
        <v>44368</v>
      </c>
      <c r="M62" s="273">
        <v>44370</v>
      </c>
      <c r="N62" s="142"/>
      <c r="O62" s="143"/>
      <c r="P62" s="57"/>
      <c r="Q62" s="274">
        <v>2</v>
      </c>
      <c r="R62" s="275">
        <v>54.01</v>
      </c>
      <c r="S62" s="274">
        <v>1</v>
      </c>
      <c r="T62" s="275">
        <v>17.52</v>
      </c>
      <c r="U62" s="59">
        <f t="shared" si="4"/>
        <v>3</v>
      </c>
      <c r="V62" s="270">
        <f t="shared" si="3"/>
        <v>125.53999999999999</v>
      </c>
      <c r="W62" s="270">
        <f t="shared" si="2"/>
        <v>125.53999999999999</v>
      </c>
      <c r="X62" s="276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  <c r="AJ62" s="250"/>
      <c r="AK62" s="250"/>
      <c r="AL62" s="250"/>
      <c r="AM62" s="250"/>
      <c r="AN62" s="250"/>
      <c r="AO62" s="250"/>
      <c r="AP62" s="250"/>
      <c r="AQ62" s="250"/>
      <c r="AR62" s="250"/>
    </row>
    <row r="63" spans="1:44" ht="12.75" customHeight="1" x14ac:dyDescent="0.2">
      <c r="A63" s="143">
        <v>550100</v>
      </c>
      <c r="B63" s="143">
        <v>550101</v>
      </c>
      <c r="C63" s="272" t="s">
        <v>130</v>
      </c>
      <c r="D63" s="57" t="s">
        <v>131</v>
      </c>
      <c r="E63" s="272" t="s">
        <v>132</v>
      </c>
      <c r="F63" s="57" t="s">
        <v>220</v>
      </c>
      <c r="G63" s="143" t="s">
        <v>5</v>
      </c>
      <c r="H63" s="57" t="s">
        <v>40</v>
      </c>
      <c r="I63" s="143" t="s">
        <v>41</v>
      </c>
      <c r="J63" s="57" t="s">
        <v>40</v>
      </c>
      <c r="K63" s="143" t="s">
        <v>41</v>
      </c>
      <c r="L63" s="273">
        <v>44415</v>
      </c>
      <c r="M63" s="273">
        <v>44415</v>
      </c>
      <c r="N63" s="142"/>
      <c r="O63" s="143"/>
      <c r="P63" s="57"/>
      <c r="Q63" s="274">
        <v>1</v>
      </c>
      <c r="R63" s="275">
        <v>54.01</v>
      </c>
      <c r="S63" s="274"/>
      <c r="T63" s="275"/>
      <c r="U63" s="59">
        <f t="shared" si="4"/>
        <v>1</v>
      </c>
      <c r="V63" s="270">
        <f t="shared" si="3"/>
        <v>54.01</v>
      </c>
      <c r="W63" s="270">
        <f t="shared" si="2"/>
        <v>54.01</v>
      </c>
      <c r="X63" s="276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50"/>
      <c r="AK63" s="250"/>
      <c r="AL63" s="250"/>
      <c r="AM63" s="250"/>
      <c r="AN63" s="250"/>
      <c r="AO63" s="250"/>
      <c r="AP63" s="250"/>
      <c r="AQ63" s="250"/>
      <c r="AR63" s="250"/>
    </row>
    <row r="64" spans="1:44" ht="12.75" customHeight="1" x14ac:dyDescent="0.2">
      <c r="A64" s="143">
        <v>550100</v>
      </c>
      <c r="B64" s="143">
        <v>550101</v>
      </c>
      <c r="C64" s="272" t="s">
        <v>130</v>
      </c>
      <c r="D64" s="57" t="s">
        <v>131</v>
      </c>
      <c r="E64" s="272" t="s">
        <v>132</v>
      </c>
      <c r="F64" s="57" t="s">
        <v>220</v>
      </c>
      <c r="G64" s="143" t="s">
        <v>5</v>
      </c>
      <c r="H64" s="143" t="s">
        <v>40</v>
      </c>
      <c r="I64" s="143" t="s">
        <v>41</v>
      </c>
      <c r="J64" s="143" t="s">
        <v>40</v>
      </c>
      <c r="K64" s="143" t="s">
        <v>237</v>
      </c>
      <c r="L64" s="273">
        <v>44411</v>
      </c>
      <c r="M64" s="273">
        <v>44414</v>
      </c>
      <c r="N64" s="142"/>
      <c r="O64" s="143"/>
      <c r="P64" s="57"/>
      <c r="Q64" s="274">
        <v>3</v>
      </c>
      <c r="R64" s="275">
        <v>54.01</v>
      </c>
      <c r="S64" s="274">
        <v>1</v>
      </c>
      <c r="T64" s="275">
        <v>17.52</v>
      </c>
      <c r="U64" s="59">
        <f t="shared" si="4"/>
        <v>4</v>
      </c>
      <c r="V64" s="270">
        <f t="shared" si="3"/>
        <v>179.55</v>
      </c>
      <c r="W64" s="270">
        <f t="shared" si="2"/>
        <v>179.55</v>
      </c>
      <c r="X64" s="276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0"/>
      <c r="AL64" s="250"/>
      <c r="AM64" s="250"/>
      <c r="AN64" s="250"/>
      <c r="AO64" s="250"/>
      <c r="AP64" s="250"/>
      <c r="AQ64" s="250"/>
      <c r="AR64" s="250"/>
    </row>
    <row r="65" spans="1:44" ht="12.75" customHeight="1" x14ac:dyDescent="0.2">
      <c r="A65" s="143">
        <v>550100</v>
      </c>
      <c r="B65" s="143">
        <v>550101</v>
      </c>
      <c r="C65" s="272" t="s">
        <v>130</v>
      </c>
      <c r="D65" s="57" t="s">
        <v>131</v>
      </c>
      <c r="E65" s="272" t="s">
        <v>132</v>
      </c>
      <c r="F65" s="57" t="s">
        <v>220</v>
      </c>
      <c r="G65" s="143" t="s">
        <v>5</v>
      </c>
      <c r="H65" s="143" t="s">
        <v>40</v>
      </c>
      <c r="I65" s="143" t="s">
        <v>41</v>
      </c>
      <c r="J65" s="143" t="s">
        <v>40</v>
      </c>
      <c r="K65" s="143" t="s">
        <v>236</v>
      </c>
      <c r="L65" s="273">
        <v>44419</v>
      </c>
      <c r="M65" s="273">
        <v>44423</v>
      </c>
      <c r="N65" s="280"/>
      <c r="O65" s="274"/>
      <c r="P65" s="281"/>
      <c r="Q65" s="274">
        <v>5</v>
      </c>
      <c r="R65" s="275">
        <v>54.01</v>
      </c>
      <c r="S65" s="274"/>
      <c r="T65" s="275"/>
      <c r="U65" s="59">
        <f t="shared" si="4"/>
        <v>5</v>
      </c>
      <c r="V65" s="270">
        <f t="shared" si="3"/>
        <v>270.05</v>
      </c>
      <c r="W65" s="270">
        <f t="shared" si="2"/>
        <v>270.05</v>
      </c>
      <c r="X65" s="276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50"/>
      <c r="AJ65" s="250"/>
      <c r="AK65" s="250"/>
      <c r="AL65" s="250"/>
      <c r="AM65" s="250"/>
      <c r="AN65" s="250"/>
      <c r="AO65" s="250"/>
      <c r="AP65" s="250"/>
      <c r="AQ65" s="250"/>
      <c r="AR65" s="250"/>
    </row>
    <row r="66" spans="1:44" ht="12.75" customHeight="1" x14ac:dyDescent="0.2">
      <c r="A66" s="143">
        <v>550100</v>
      </c>
      <c r="B66" s="143">
        <v>550101</v>
      </c>
      <c r="C66" s="272" t="s">
        <v>130</v>
      </c>
      <c r="D66" s="57" t="s">
        <v>131</v>
      </c>
      <c r="E66" s="272" t="s">
        <v>132</v>
      </c>
      <c r="F66" s="57" t="s">
        <v>220</v>
      </c>
      <c r="G66" s="143" t="s">
        <v>5</v>
      </c>
      <c r="H66" s="57" t="s">
        <v>40</v>
      </c>
      <c r="I66" s="143" t="s">
        <v>41</v>
      </c>
      <c r="J66" s="57" t="s">
        <v>40</v>
      </c>
      <c r="K66" s="272" t="s">
        <v>249</v>
      </c>
      <c r="L66" s="273">
        <v>44426</v>
      </c>
      <c r="M66" s="273">
        <v>44430</v>
      </c>
      <c r="N66" s="142"/>
      <c r="O66" s="143"/>
      <c r="P66" s="57"/>
      <c r="Q66" s="274">
        <v>5</v>
      </c>
      <c r="R66" s="275">
        <v>54.01</v>
      </c>
      <c r="S66" s="274"/>
      <c r="T66" s="275"/>
      <c r="U66" s="59">
        <f t="shared" si="4"/>
        <v>5</v>
      </c>
      <c r="V66" s="270">
        <f t="shared" si="3"/>
        <v>270.05</v>
      </c>
      <c r="W66" s="270">
        <f t="shared" si="2"/>
        <v>270.05</v>
      </c>
      <c r="X66" s="276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50"/>
      <c r="AK66" s="250"/>
      <c r="AL66" s="250"/>
      <c r="AM66" s="250"/>
      <c r="AN66" s="250"/>
      <c r="AO66" s="250"/>
      <c r="AP66" s="250"/>
      <c r="AQ66" s="250"/>
      <c r="AR66" s="250"/>
    </row>
    <row r="67" spans="1:44" ht="12.75" customHeight="1" x14ac:dyDescent="0.2">
      <c r="A67" s="143">
        <v>550100</v>
      </c>
      <c r="B67" s="143">
        <v>550101</v>
      </c>
      <c r="C67" s="272" t="s">
        <v>130</v>
      </c>
      <c r="D67" s="57" t="s">
        <v>131</v>
      </c>
      <c r="E67" s="272" t="s">
        <v>132</v>
      </c>
      <c r="F67" s="143" t="s">
        <v>233</v>
      </c>
      <c r="G67" s="143" t="s">
        <v>5</v>
      </c>
      <c r="H67" s="57" t="s">
        <v>40</v>
      </c>
      <c r="I67" s="143" t="s">
        <v>41</v>
      </c>
      <c r="J67" s="57" t="s">
        <v>40</v>
      </c>
      <c r="K67" s="143" t="s">
        <v>46</v>
      </c>
      <c r="L67" s="273">
        <v>44401</v>
      </c>
      <c r="M67" s="273">
        <v>44401</v>
      </c>
      <c r="N67" s="142"/>
      <c r="O67" s="143"/>
      <c r="P67" s="144"/>
      <c r="Q67" s="274">
        <v>1</v>
      </c>
      <c r="R67" s="275">
        <v>54.01</v>
      </c>
      <c r="S67" s="143"/>
      <c r="T67" s="275"/>
      <c r="U67" s="59">
        <f t="shared" si="4"/>
        <v>1</v>
      </c>
      <c r="V67" s="270">
        <f t="shared" si="3"/>
        <v>54.01</v>
      </c>
      <c r="W67" s="270">
        <f t="shared" si="2"/>
        <v>54.01</v>
      </c>
      <c r="X67" s="276"/>
      <c r="Y67" s="250"/>
      <c r="Z67" s="250"/>
      <c r="AA67" s="250"/>
      <c r="AB67" s="250"/>
      <c r="AC67" s="250"/>
      <c r="AD67" s="250"/>
      <c r="AE67" s="250"/>
      <c r="AF67" s="250"/>
      <c r="AG67" s="250"/>
      <c r="AH67" s="250"/>
      <c r="AI67" s="250"/>
      <c r="AJ67" s="250"/>
      <c r="AK67" s="250"/>
      <c r="AL67" s="250"/>
      <c r="AM67" s="250"/>
      <c r="AN67" s="250"/>
      <c r="AO67" s="250"/>
      <c r="AP67" s="250"/>
      <c r="AQ67" s="250"/>
      <c r="AR67" s="250"/>
    </row>
    <row r="68" spans="1:44" ht="12.75" customHeight="1" x14ac:dyDescent="0.2">
      <c r="A68" s="143">
        <v>550100</v>
      </c>
      <c r="B68" s="143">
        <v>550101</v>
      </c>
      <c r="C68" s="272" t="s">
        <v>130</v>
      </c>
      <c r="D68" s="57" t="s">
        <v>131</v>
      </c>
      <c r="E68" s="272" t="s">
        <v>132</v>
      </c>
      <c r="F68" s="57" t="s">
        <v>220</v>
      </c>
      <c r="G68" s="143" t="s">
        <v>5</v>
      </c>
      <c r="H68" s="57" t="s">
        <v>40</v>
      </c>
      <c r="I68" s="143" t="s">
        <v>41</v>
      </c>
      <c r="J68" s="57" t="s">
        <v>40</v>
      </c>
      <c r="K68" s="143" t="s">
        <v>41</v>
      </c>
      <c r="L68" s="273">
        <v>44387</v>
      </c>
      <c r="M68" s="273">
        <v>44387</v>
      </c>
      <c r="N68" s="142"/>
      <c r="O68" s="143"/>
      <c r="P68" s="57"/>
      <c r="Q68" s="274">
        <v>1</v>
      </c>
      <c r="R68" s="275">
        <v>54.01</v>
      </c>
      <c r="S68" s="274"/>
      <c r="T68" s="275"/>
      <c r="U68" s="59">
        <f t="shared" si="4"/>
        <v>1</v>
      </c>
      <c r="V68" s="270">
        <f t="shared" si="3"/>
        <v>54.01</v>
      </c>
      <c r="W68" s="270">
        <f t="shared" si="2"/>
        <v>54.01</v>
      </c>
      <c r="X68" s="276"/>
      <c r="Y68" s="250"/>
      <c r="Z68" s="250"/>
      <c r="AA68" s="250"/>
      <c r="AB68" s="250"/>
      <c r="AC68" s="250"/>
      <c r="AD68" s="250"/>
      <c r="AE68" s="250"/>
      <c r="AF68" s="250"/>
      <c r="AG68" s="250"/>
      <c r="AH68" s="250"/>
      <c r="AI68" s="250"/>
      <c r="AJ68" s="250"/>
      <c r="AK68" s="250"/>
      <c r="AL68" s="250"/>
      <c r="AM68" s="250"/>
      <c r="AN68" s="250"/>
      <c r="AO68" s="250"/>
      <c r="AP68" s="250"/>
      <c r="AQ68" s="250"/>
      <c r="AR68" s="250"/>
    </row>
    <row r="69" spans="1:44" ht="12.75" customHeight="1" x14ac:dyDescent="0.2">
      <c r="A69" s="143">
        <v>550100</v>
      </c>
      <c r="B69" s="143">
        <v>550101</v>
      </c>
      <c r="C69" s="272" t="s">
        <v>130</v>
      </c>
      <c r="D69" s="57" t="s">
        <v>131</v>
      </c>
      <c r="E69" s="272" t="s">
        <v>132</v>
      </c>
      <c r="F69" s="143" t="s">
        <v>233</v>
      </c>
      <c r="G69" s="143" t="s">
        <v>5</v>
      </c>
      <c r="H69" s="57" t="s">
        <v>40</v>
      </c>
      <c r="I69" s="143" t="s">
        <v>41</v>
      </c>
      <c r="J69" s="57" t="s">
        <v>40</v>
      </c>
      <c r="K69" s="143" t="s">
        <v>229</v>
      </c>
      <c r="L69" s="273">
        <v>44403</v>
      </c>
      <c r="M69" s="273">
        <v>44407</v>
      </c>
      <c r="N69" s="280"/>
      <c r="O69" s="274"/>
      <c r="P69" s="281"/>
      <c r="Q69" s="274">
        <v>4</v>
      </c>
      <c r="R69" s="275">
        <v>54.01</v>
      </c>
      <c r="S69" s="274">
        <v>1</v>
      </c>
      <c r="T69" s="275">
        <v>17.52</v>
      </c>
      <c r="U69" s="59">
        <f t="shared" si="4"/>
        <v>5</v>
      </c>
      <c r="V69" s="270">
        <f t="shared" si="3"/>
        <v>233.56</v>
      </c>
      <c r="W69" s="270">
        <f t="shared" si="2"/>
        <v>233.56</v>
      </c>
      <c r="X69" s="276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  <c r="AJ69" s="250"/>
      <c r="AK69" s="250"/>
      <c r="AL69" s="250"/>
      <c r="AM69" s="250"/>
      <c r="AN69" s="250"/>
      <c r="AO69" s="250"/>
      <c r="AP69" s="250"/>
      <c r="AQ69" s="250"/>
      <c r="AR69" s="250"/>
    </row>
    <row r="70" spans="1:44" ht="12.75" customHeight="1" x14ac:dyDescent="0.2">
      <c r="A70" s="143">
        <v>550100</v>
      </c>
      <c r="B70" s="143">
        <v>550101</v>
      </c>
      <c r="C70" s="272" t="s">
        <v>130</v>
      </c>
      <c r="D70" s="57" t="s">
        <v>131</v>
      </c>
      <c r="E70" s="272" t="s">
        <v>132</v>
      </c>
      <c r="F70" s="143" t="s">
        <v>233</v>
      </c>
      <c r="G70" s="143" t="s">
        <v>5</v>
      </c>
      <c r="H70" s="143" t="s">
        <v>40</v>
      </c>
      <c r="I70" s="143" t="s">
        <v>41</v>
      </c>
      <c r="J70" s="143" t="s">
        <v>40</v>
      </c>
      <c r="K70" s="143" t="s">
        <v>248</v>
      </c>
      <c r="L70" s="273">
        <v>44408</v>
      </c>
      <c r="M70" s="273">
        <v>44408</v>
      </c>
      <c r="N70" s="142"/>
      <c r="O70" s="143"/>
      <c r="P70" s="57"/>
      <c r="Q70" s="274">
        <v>1</v>
      </c>
      <c r="R70" s="275">
        <v>54.01</v>
      </c>
      <c r="S70" s="274"/>
      <c r="T70" s="275"/>
      <c r="U70" s="59">
        <f t="shared" si="4"/>
        <v>1</v>
      </c>
      <c r="V70" s="270">
        <f t="shared" si="3"/>
        <v>54.01</v>
      </c>
      <c r="W70" s="270">
        <f t="shared" si="2"/>
        <v>54.01</v>
      </c>
      <c r="X70" s="276"/>
      <c r="Y70" s="250"/>
      <c r="Z70" s="250"/>
      <c r="AA70" s="250"/>
      <c r="AB70" s="250"/>
      <c r="AC70" s="250"/>
      <c r="AD70" s="250"/>
      <c r="AE70" s="250"/>
      <c r="AF70" s="250"/>
      <c r="AG70" s="250"/>
      <c r="AH70" s="250"/>
      <c r="AI70" s="250"/>
      <c r="AJ70" s="250"/>
      <c r="AK70" s="250"/>
      <c r="AL70" s="250"/>
      <c r="AM70" s="250"/>
      <c r="AN70" s="250"/>
      <c r="AO70" s="250"/>
      <c r="AP70" s="250"/>
      <c r="AQ70" s="250"/>
      <c r="AR70" s="250"/>
    </row>
    <row r="71" spans="1:44" ht="12.75" customHeight="1" x14ac:dyDescent="0.2">
      <c r="A71" s="143">
        <v>550100</v>
      </c>
      <c r="B71" s="143">
        <v>550101</v>
      </c>
      <c r="C71" s="272" t="s">
        <v>130</v>
      </c>
      <c r="D71" s="57" t="s">
        <v>131</v>
      </c>
      <c r="E71" s="272" t="s">
        <v>132</v>
      </c>
      <c r="F71" s="143" t="s">
        <v>233</v>
      </c>
      <c r="G71" s="143" t="s">
        <v>5</v>
      </c>
      <c r="H71" s="57" t="s">
        <v>40</v>
      </c>
      <c r="I71" s="143" t="s">
        <v>41</v>
      </c>
      <c r="J71" s="57" t="s">
        <v>40</v>
      </c>
      <c r="K71" s="143" t="s">
        <v>61</v>
      </c>
      <c r="L71" s="273">
        <v>44380</v>
      </c>
      <c r="M71" s="273">
        <v>44380</v>
      </c>
      <c r="N71" s="142"/>
      <c r="O71" s="143"/>
      <c r="P71" s="57"/>
      <c r="Q71" s="274">
        <v>1</v>
      </c>
      <c r="R71" s="275">
        <v>54.01</v>
      </c>
      <c r="S71" s="274"/>
      <c r="T71" s="275"/>
      <c r="U71" s="59">
        <f t="shared" si="4"/>
        <v>1</v>
      </c>
      <c r="V71" s="270">
        <f t="shared" si="3"/>
        <v>54.01</v>
      </c>
      <c r="W71" s="270">
        <f t="shared" si="2"/>
        <v>54.01</v>
      </c>
      <c r="X71" s="276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  <c r="AJ71" s="250"/>
      <c r="AK71" s="250"/>
      <c r="AL71" s="250"/>
      <c r="AM71" s="250"/>
      <c r="AN71" s="250"/>
      <c r="AO71" s="250"/>
      <c r="AP71" s="250"/>
      <c r="AQ71" s="250"/>
      <c r="AR71" s="250"/>
    </row>
    <row r="72" spans="1:44" ht="12.75" customHeight="1" x14ac:dyDescent="0.2">
      <c r="A72" s="143">
        <v>550100</v>
      </c>
      <c r="B72" s="143">
        <v>550101</v>
      </c>
      <c r="C72" s="272" t="s">
        <v>130</v>
      </c>
      <c r="D72" s="57" t="s">
        <v>131</v>
      </c>
      <c r="E72" s="272" t="s">
        <v>132</v>
      </c>
      <c r="F72" s="143" t="s">
        <v>233</v>
      </c>
      <c r="G72" s="143" t="s">
        <v>5</v>
      </c>
      <c r="H72" s="57" t="s">
        <v>40</v>
      </c>
      <c r="I72" s="143" t="s">
        <v>41</v>
      </c>
      <c r="J72" s="57" t="s">
        <v>40</v>
      </c>
      <c r="K72" s="143" t="s">
        <v>250</v>
      </c>
      <c r="L72" s="273">
        <v>44389</v>
      </c>
      <c r="M72" s="273">
        <v>44392</v>
      </c>
      <c r="N72" s="142"/>
      <c r="O72" s="143"/>
      <c r="P72" s="57"/>
      <c r="Q72" s="274">
        <v>3</v>
      </c>
      <c r="R72" s="275">
        <v>54.01</v>
      </c>
      <c r="S72" s="274">
        <v>1</v>
      </c>
      <c r="T72" s="275">
        <v>17.52</v>
      </c>
      <c r="U72" s="59">
        <f t="shared" si="4"/>
        <v>4</v>
      </c>
      <c r="V72" s="270">
        <f t="shared" si="3"/>
        <v>179.55</v>
      </c>
      <c r="W72" s="270">
        <f t="shared" si="2"/>
        <v>179.55</v>
      </c>
      <c r="X72" s="276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0"/>
      <c r="AL72" s="250"/>
      <c r="AM72" s="250"/>
      <c r="AN72" s="250"/>
      <c r="AO72" s="250"/>
      <c r="AP72" s="250"/>
      <c r="AQ72" s="250"/>
      <c r="AR72" s="250"/>
    </row>
    <row r="73" spans="1:44" ht="12.75" customHeight="1" x14ac:dyDescent="0.2">
      <c r="A73" s="143">
        <v>550100</v>
      </c>
      <c r="B73" s="143">
        <v>550101</v>
      </c>
      <c r="C73" s="272" t="s">
        <v>130</v>
      </c>
      <c r="D73" s="57" t="s">
        <v>131</v>
      </c>
      <c r="E73" s="272" t="s">
        <v>132</v>
      </c>
      <c r="F73" s="143" t="s">
        <v>233</v>
      </c>
      <c r="G73" s="143" t="s">
        <v>5</v>
      </c>
      <c r="H73" s="57" t="s">
        <v>40</v>
      </c>
      <c r="I73" s="143" t="s">
        <v>41</v>
      </c>
      <c r="J73" s="57" t="s">
        <v>40</v>
      </c>
      <c r="K73" s="143" t="s">
        <v>251</v>
      </c>
      <c r="L73" s="273">
        <v>44375</v>
      </c>
      <c r="M73" s="273">
        <v>44378</v>
      </c>
      <c r="N73" s="285"/>
      <c r="O73" s="286"/>
      <c r="P73" s="144"/>
      <c r="Q73" s="274">
        <v>3</v>
      </c>
      <c r="R73" s="275">
        <v>54.01</v>
      </c>
      <c r="S73" s="274">
        <v>1</v>
      </c>
      <c r="T73" s="275">
        <v>17.52</v>
      </c>
      <c r="U73" s="59">
        <f t="shared" si="4"/>
        <v>4</v>
      </c>
      <c r="V73" s="270">
        <f t="shared" si="3"/>
        <v>179.55</v>
      </c>
      <c r="W73" s="270">
        <f t="shared" si="2"/>
        <v>179.55</v>
      </c>
      <c r="X73" s="276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  <c r="AI73" s="250"/>
      <c r="AJ73" s="250"/>
      <c r="AK73" s="250"/>
      <c r="AL73" s="250"/>
      <c r="AM73" s="250"/>
      <c r="AN73" s="250"/>
      <c r="AO73" s="250"/>
      <c r="AP73" s="250"/>
      <c r="AQ73" s="250"/>
      <c r="AR73" s="250"/>
    </row>
    <row r="74" spans="1:44" ht="12.75" customHeight="1" x14ac:dyDescent="0.2">
      <c r="A74" s="143">
        <v>550100</v>
      </c>
      <c r="B74" s="143">
        <v>550101</v>
      </c>
      <c r="C74" s="272" t="s">
        <v>130</v>
      </c>
      <c r="D74" s="57" t="s">
        <v>131</v>
      </c>
      <c r="E74" s="272" t="s">
        <v>132</v>
      </c>
      <c r="F74" s="143" t="s">
        <v>233</v>
      </c>
      <c r="G74" s="143" t="s">
        <v>5</v>
      </c>
      <c r="H74" s="57" t="s">
        <v>40</v>
      </c>
      <c r="I74" s="143" t="s">
        <v>41</v>
      </c>
      <c r="J74" s="57" t="s">
        <v>40</v>
      </c>
      <c r="K74" s="143" t="s">
        <v>227</v>
      </c>
      <c r="L74" s="273">
        <v>44382</v>
      </c>
      <c r="M74" s="273">
        <v>44386</v>
      </c>
      <c r="N74" s="142"/>
      <c r="O74" s="143"/>
      <c r="P74" s="57"/>
      <c r="Q74" s="274">
        <v>4</v>
      </c>
      <c r="R74" s="275">
        <v>54.01</v>
      </c>
      <c r="S74" s="274">
        <v>1</v>
      </c>
      <c r="T74" s="275">
        <v>17.52</v>
      </c>
      <c r="U74" s="59">
        <f t="shared" si="4"/>
        <v>5</v>
      </c>
      <c r="V74" s="270">
        <f t="shared" si="3"/>
        <v>233.56</v>
      </c>
      <c r="W74" s="270">
        <f t="shared" si="2"/>
        <v>233.56</v>
      </c>
      <c r="X74" s="276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50"/>
      <c r="AK74" s="250"/>
      <c r="AL74" s="250"/>
      <c r="AM74" s="250"/>
      <c r="AN74" s="250"/>
      <c r="AO74" s="250"/>
      <c r="AP74" s="250"/>
      <c r="AQ74" s="250"/>
      <c r="AR74" s="250"/>
    </row>
    <row r="75" spans="1:44" ht="12.75" customHeight="1" x14ac:dyDescent="0.2">
      <c r="A75" s="143">
        <v>550100</v>
      </c>
      <c r="B75" s="143">
        <v>550101</v>
      </c>
      <c r="C75" s="272" t="s">
        <v>130</v>
      </c>
      <c r="D75" s="57" t="s">
        <v>131</v>
      </c>
      <c r="E75" s="272" t="s">
        <v>132</v>
      </c>
      <c r="F75" s="143" t="s">
        <v>233</v>
      </c>
      <c r="G75" s="143" t="s">
        <v>5</v>
      </c>
      <c r="H75" s="57" t="s">
        <v>40</v>
      </c>
      <c r="I75" s="143" t="s">
        <v>41</v>
      </c>
      <c r="J75" s="57" t="s">
        <v>40</v>
      </c>
      <c r="K75" s="143" t="s">
        <v>256</v>
      </c>
      <c r="L75" s="273">
        <v>44396</v>
      </c>
      <c r="M75" s="273">
        <v>44399</v>
      </c>
      <c r="N75" s="280"/>
      <c r="O75" s="274"/>
      <c r="P75" s="281"/>
      <c r="Q75" s="274">
        <v>3</v>
      </c>
      <c r="R75" s="275">
        <v>54.01</v>
      </c>
      <c r="S75" s="274">
        <v>1</v>
      </c>
      <c r="T75" s="275">
        <v>17.52</v>
      </c>
      <c r="U75" s="59"/>
      <c r="V75" s="270">
        <f t="shared" si="3"/>
        <v>179.55</v>
      </c>
      <c r="W75" s="270">
        <f t="shared" si="2"/>
        <v>179.55</v>
      </c>
      <c r="X75" s="276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  <c r="AJ75" s="250"/>
      <c r="AK75" s="250"/>
      <c r="AL75" s="250"/>
      <c r="AM75" s="250"/>
      <c r="AN75" s="250"/>
      <c r="AO75" s="250"/>
      <c r="AP75" s="250"/>
      <c r="AQ75" s="250"/>
      <c r="AR75" s="250"/>
    </row>
    <row r="76" spans="1:44" ht="12.75" customHeight="1" x14ac:dyDescent="0.2">
      <c r="A76" s="143">
        <v>550100</v>
      </c>
      <c r="B76" s="143">
        <v>550101</v>
      </c>
      <c r="C76" s="272" t="s">
        <v>159</v>
      </c>
      <c r="D76" s="57" t="s">
        <v>257</v>
      </c>
      <c r="E76" s="272" t="s">
        <v>258</v>
      </c>
      <c r="F76" s="57" t="s">
        <v>233</v>
      </c>
      <c r="G76" s="143" t="s">
        <v>5</v>
      </c>
      <c r="H76" s="57" t="s">
        <v>40</v>
      </c>
      <c r="I76" s="143" t="s">
        <v>41</v>
      </c>
      <c r="J76" s="57" t="s">
        <v>40</v>
      </c>
      <c r="K76" s="143" t="s">
        <v>234</v>
      </c>
      <c r="L76" s="273">
        <v>44433</v>
      </c>
      <c r="M76" s="273">
        <v>44436</v>
      </c>
      <c r="N76" s="280"/>
      <c r="O76" s="274"/>
      <c r="P76" s="281"/>
      <c r="Q76" s="274">
        <v>4</v>
      </c>
      <c r="R76" s="275">
        <v>54.01</v>
      </c>
      <c r="S76" s="274"/>
      <c r="T76" s="275"/>
      <c r="U76" s="59">
        <f t="shared" ref="U76:U93" si="5">Q76+S76</f>
        <v>4</v>
      </c>
      <c r="V76" s="270">
        <f t="shared" si="3"/>
        <v>216.04</v>
      </c>
      <c r="W76" s="270">
        <f t="shared" si="2"/>
        <v>216.04</v>
      </c>
      <c r="X76" s="276"/>
      <c r="Y76" s="250"/>
      <c r="Z76" s="250"/>
      <c r="AA76" s="250"/>
      <c r="AB76" s="250"/>
      <c r="AC76" s="250"/>
      <c r="AD76" s="250"/>
      <c r="AE76" s="250"/>
      <c r="AF76" s="250"/>
      <c r="AG76" s="250"/>
      <c r="AH76" s="250"/>
      <c r="AI76" s="250"/>
      <c r="AJ76" s="250"/>
      <c r="AK76" s="250"/>
      <c r="AL76" s="250"/>
      <c r="AM76" s="250"/>
      <c r="AN76" s="250"/>
      <c r="AO76" s="250"/>
      <c r="AP76" s="250"/>
      <c r="AQ76" s="250"/>
      <c r="AR76" s="250"/>
    </row>
    <row r="77" spans="1:44" ht="12.75" customHeight="1" x14ac:dyDescent="0.2">
      <c r="A77" s="143">
        <v>550100</v>
      </c>
      <c r="B77" s="143">
        <v>550101</v>
      </c>
      <c r="C77" s="272" t="s">
        <v>159</v>
      </c>
      <c r="D77" s="57" t="s">
        <v>257</v>
      </c>
      <c r="E77" s="272" t="s">
        <v>258</v>
      </c>
      <c r="F77" s="143" t="s">
        <v>233</v>
      </c>
      <c r="G77" s="143" t="s">
        <v>5</v>
      </c>
      <c r="H77" s="143" t="s">
        <v>40</v>
      </c>
      <c r="I77" s="143" t="s">
        <v>41</v>
      </c>
      <c r="J77" s="143" t="s">
        <v>40</v>
      </c>
      <c r="K77" s="143" t="s">
        <v>247</v>
      </c>
      <c r="L77" s="273">
        <v>44354</v>
      </c>
      <c r="M77" s="273">
        <v>44358</v>
      </c>
      <c r="N77" s="142"/>
      <c r="O77" s="143"/>
      <c r="P77" s="57"/>
      <c r="Q77" s="274">
        <v>4</v>
      </c>
      <c r="R77" s="275">
        <v>54.01</v>
      </c>
      <c r="S77" s="274"/>
      <c r="T77" s="275"/>
      <c r="U77" s="59">
        <f t="shared" si="5"/>
        <v>4</v>
      </c>
      <c r="V77" s="270">
        <f t="shared" si="3"/>
        <v>216.04</v>
      </c>
      <c r="W77" s="270">
        <f t="shared" si="2"/>
        <v>216.04</v>
      </c>
      <c r="X77" s="276"/>
      <c r="Y77" s="250"/>
      <c r="Z77" s="250"/>
      <c r="AA77" s="250"/>
      <c r="AB77" s="250"/>
      <c r="AC77" s="250"/>
      <c r="AD77" s="250"/>
      <c r="AE77" s="250"/>
      <c r="AF77" s="250"/>
      <c r="AG77" s="250"/>
      <c r="AH77" s="250"/>
      <c r="AI77" s="250"/>
      <c r="AJ77" s="250"/>
      <c r="AK77" s="250"/>
      <c r="AL77" s="250"/>
      <c r="AM77" s="250"/>
      <c r="AN77" s="250"/>
      <c r="AO77" s="250"/>
      <c r="AP77" s="250"/>
      <c r="AQ77" s="250"/>
      <c r="AR77" s="250"/>
    </row>
    <row r="78" spans="1:44" ht="12.75" customHeight="1" x14ac:dyDescent="0.2">
      <c r="A78" s="143">
        <v>550100</v>
      </c>
      <c r="B78" s="143">
        <v>550101</v>
      </c>
      <c r="C78" s="272" t="s">
        <v>184</v>
      </c>
      <c r="D78" s="57" t="s">
        <v>259</v>
      </c>
      <c r="E78" s="272" t="s">
        <v>260</v>
      </c>
      <c r="F78" s="143" t="s">
        <v>116</v>
      </c>
      <c r="G78" s="143" t="s">
        <v>116</v>
      </c>
      <c r="H78" s="57" t="s">
        <v>40</v>
      </c>
      <c r="I78" s="143" t="s">
        <v>41</v>
      </c>
      <c r="J78" s="57" t="s">
        <v>261</v>
      </c>
      <c r="K78" s="143" t="s">
        <v>262</v>
      </c>
      <c r="L78" s="273">
        <v>44395</v>
      </c>
      <c r="M78" s="273">
        <v>44398</v>
      </c>
      <c r="N78" s="278"/>
      <c r="O78" s="276"/>
      <c r="P78" s="279"/>
      <c r="Q78" s="274">
        <v>4</v>
      </c>
      <c r="R78" s="275">
        <v>166.04</v>
      </c>
      <c r="S78" s="274">
        <v>1</v>
      </c>
      <c r="T78" s="275">
        <v>49.82</v>
      </c>
      <c r="U78" s="59">
        <f t="shared" si="5"/>
        <v>5</v>
      </c>
      <c r="V78" s="270">
        <f t="shared" si="3"/>
        <v>713.98</v>
      </c>
      <c r="W78" s="270">
        <f t="shared" si="2"/>
        <v>713.98</v>
      </c>
      <c r="X78" s="276"/>
      <c r="Y78" s="250"/>
      <c r="Z78" s="250"/>
      <c r="AA78" s="250"/>
      <c r="AB78" s="250"/>
      <c r="AC78" s="250"/>
      <c r="AD78" s="250"/>
      <c r="AE78" s="250"/>
      <c r="AF78" s="250"/>
      <c r="AG78" s="250"/>
      <c r="AH78" s="250"/>
      <c r="AI78" s="250"/>
      <c r="AJ78" s="250"/>
      <c r="AK78" s="250"/>
      <c r="AL78" s="250"/>
      <c r="AM78" s="250"/>
      <c r="AN78" s="250"/>
      <c r="AO78" s="250"/>
      <c r="AP78" s="250"/>
      <c r="AQ78" s="250"/>
      <c r="AR78" s="250"/>
    </row>
    <row r="79" spans="1:44" ht="12.75" customHeight="1" x14ac:dyDescent="0.2">
      <c r="A79" s="143">
        <v>550100</v>
      </c>
      <c r="B79" s="143">
        <v>550101</v>
      </c>
      <c r="C79" s="272" t="s">
        <v>133</v>
      </c>
      <c r="D79" s="57" t="s">
        <v>134</v>
      </c>
      <c r="E79" s="272" t="s">
        <v>263</v>
      </c>
      <c r="F79" s="57" t="s">
        <v>220</v>
      </c>
      <c r="G79" s="143" t="s">
        <v>5</v>
      </c>
      <c r="H79" s="57" t="s">
        <v>40</v>
      </c>
      <c r="I79" s="143" t="s">
        <v>41</v>
      </c>
      <c r="J79" s="57" t="s">
        <v>40</v>
      </c>
      <c r="K79" s="272" t="s">
        <v>249</v>
      </c>
      <c r="L79" s="273">
        <v>44426</v>
      </c>
      <c r="M79" s="273">
        <v>44430</v>
      </c>
      <c r="N79" s="142"/>
      <c r="O79" s="143"/>
      <c r="P79" s="57"/>
      <c r="Q79" s="274">
        <v>5</v>
      </c>
      <c r="R79" s="275">
        <v>54.01</v>
      </c>
      <c r="S79" s="274"/>
      <c r="T79" s="275"/>
      <c r="U79" s="59">
        <f t="shared" si="5"/>
        <v>5</v>
      </c>
      <c r="V79" s="270">
        <f t="shared" si="3"/>
        <v>270.05</v>
      </c>
      <c r="W79" s="270">
        <f t="shared" si="2"/>
        <v>270.05</v>
      </c>
      <c r="X79" s="276"/>
      <c r="Y79" s="250"/>
      <c r="Z79" s="250"/>
      <c r="AA79" s="250"/>
      <c r="AB79" s="250"/>
      <c r="AC79" s="250"/>
      <c r="AD79" s="250"/>
      <c r="AE79" s="250"/>
      <c r="AF79" s="250"/>
      <c r="AG79" s="250"/>
      <c r="AH79" s="250"/>
      <c r="AI79" s="250"/>
      <c r="AJ79" s="250"/>
      <c r="AK79" s="250"/>
      <c r="AL79" s="250"/>
      <c r="AM79" s="250"/>
      <c r="AN79" s="250"/>
      <c r="AO79" s="250"/>
      <c r="AP79" s="250"/>
      <c r="AQ79" s="250"/>
      <c r="AR79" s="250"/>
    </row>
    <row r="80" spans="1:44" ht="12.75" customHeight="1" x14ac:dyDescent="0.2">
      <c r="A80" s="143">
        <v>550100</v>
      </c>
      <c r="B80" s="143">
        <v>550101</v>
      </c>
      <c r="C80" s="272" t="s">
        <v>133</v>
      </c>
      <c r="D80" s="57" t="s">
        <v>134</v>
      </c>
      <c r="E80" s="272" t="s">
        <v>263</v>
      </c>
      <c r="F80" s="57" t="s">
        <v>220</v>
      </c>
      <c r="G80" s="143" t="s">
        <v>5</v>
      </c>
      <c r="H80" s="143" t="s">
        <v>40</v>
      </c>
      <c r="I80" s="143" t="s">
        <v>41</v>
      </c>
      <c r="J80" s="143" t="s">
        <v>40</v>
      </c>
      <c r="K80" s="143" t="s">
        <v>236</v>
      </c>
      <c r="L80" s="273">
        <v>44419</v>
      </c>
      <c r="M80" s="273">
        <v>44423</v>
      </c>
      <c r="N80" s="280"/>
      <c r="O80" s="274"/>
      <c r="P80" s="281"/>
      <c r="Q80" s="274">
        <v>5</v>
      </c>
      <c r="R80" s="275">
        <v>54.01</v>
      </c>
      <c r="S80" s="274"/>
      <c r="T80" s="275"/>
      <c r="U80" s="59">
        <f t="shared" si="5"/>
        <v>5</v>
      </c>
      <c r="V80" s="270">
        <f t="shared" si="3"/>
        <v>270.05</v>
      </c>
      <c r="W80" s="270">
        <f t="shared" si="2"/>
        <v>270.05</v>
      </c>
      <c r="X80" s="287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0"/>
      <c r="AK80" s="250"/>
      <c r="AL80" s="250"/>
      <c r="AM80" s="250"/>
      <c r="AN80" s="250"/>
      <c r="AO80" s="250"/>
      <c r="AP80" s="250"/>
      <c r="AQ80" s="250"/>
      <c r="AR80" s="250"/>
    </row>
    <row r="81" spans="1:44" ht="12.75" customHeight="1" x14ac:dyDescent="0.2">
      <c r="A81" s="143">
        <v>550100</v>
      </c>
      <c r="B81" s="143">
        <v>550101</v>
      </c>
      <c r="C81" s="272" t="s">
        <v>133</v>
      </c>
      <c r="D81" s="57" t="s">
        <v>134</v>
      </c>
      <c r="E81" s="272" t="s">
        <v>263</v>
      </c>
      <c r="F81" s="57" t="s">
        <v>220</v>
      </c>
      <c r="G81" s="143" t="s">
        <v>5</v>
      </c>
      <c r="H81" s="57" t="s">
        <v>40</v>
      </c>
      <c r="I81" s="143" t="s">
        <v>41</v>
      </c>
      <c r="J81" s="57" t="s">
        <v>40</v>
      </c>
      <c r="K81" s="143" t="s">
        <v>41</v>
      </c>
      <c r="L81" s="273">
        <v>44415</v>
      </c>
      <c r="M81" s="273">
        <v>44415</v>
      </c>
      <c r="N81" s="142"/>
      <c r="O81" s="143"/>
      <c r="P81" s="57"/>
      <c r="Q81" s="274">
        <v>1</v>
      </c>
      <c r="R81" s="275">
        <v>54.01</v>
      </c>
      <c r="S81" s="274"/>
      <c r="T81" s="275"/>
      <c r="U81" s="59">
        <f t="shared" si="5"/>
        <v>1</v>
      </c>
      <c r="V81" s="270">
        <f t="shared" si="3"/>
        <v>54.01</v>
      </c>
      <c r="W81" s="270">
        <f t="shared" si="2"/>
        <v>54.01</v>
      </c>
      <c r="X81" s="287"/>
      <c r="Y81" s="250"/>
      <c r="Z81" s="250"/>
      <c r="AA81" s="250"/>
      <c r="AB81" s="250"/>
      <c r="AC81" s="250"/>
      <c r="AD81" s="250"/>
      <c r="AE81" s="250"/>
      <c r="AF81" s="250"/>
      <c r="AG81" s="250"/>
      <c r="AH81" s="250"/>
      <c r="AI81" s="250"/>
      <c r="AJ81" s="250"/>
      <c r="AK81" s="250"/>
      <c r="AL81" s="250"/>
      <c r="AM81" s="250"/>
      <c r="AN81" s="250"/>
      <c r="AO81" s="250"/>
      <c r="AP81" s="250"/>
      <c r="AQ81" s="250"/>
      <c r="AR81" s="250"/>
    </row>
    <row r="82" spans="1:44" ht="12.75" customHeight="1" x14ac:dyDescent="0.2">
      <c r="A82" s="143">
        <v>550100</v>
      </c>
      <c r="B82" s="143">
        <v>550101</v>
      </c>
      <c r="C82" s="272" t="s">
        <v>133</v>
      </c>
      <c r="D82" s="57" t="s">
        <v>134</v>
      </c>
      <c r="E82" s="272" t="s">
        <v>263</v>
      </c>
      <c r="F82" s="57" t="s">
        <v>220</v>
      </c>
      <c r="G82" s="143" t="s">
        <v>5</v>
      </c>
      <c r="H82" s="143" t="s">
        <v>40</v>
      </c>
      <c r="I82" s="143" t="s">
        <v>41</v>
      </c>
      <c r="J82" s="143" t="s">
        <v>40</v>
      </c>
      <c r="K82" s="143" t="s">
        <v>237</v>
      </c>
      <c r="L82" s="273">
        <v>44350</v>
      </c>
      <c r="M82" s="273">
        <v>44414</v>
      </c>
      <c r="N82" s="142"/>
      <c r="O82" s="143"/>
      <c r="P82" s="57"/>
      <c r="Q82" s="274">
        <v>3</v>
      </c>
      <c r="R82" s="275">
        <v>54.01</v>
      </c>
      <c r="S82" s="274">
        <v>1</v>
      </c>
      <c r="T82" s="275">
        <v>17.52</v>
      </c>
      <c r="U82" s="59">
        <f t="shared" si="5"/>
        <v>4</v>
      </c>
      <c r="V82" s="270">
        <f t="shared" si="3"/>
        <v>179.55</v>
      </c>
      <c r="W82" s="270">
        <f t="shared" si="2"/>
        <v>179.55</v>
      </c>
      <c r="X82" s="287"/>
      <c r="Y82" s="250"/>
      <c r="Z82" s="250"/>
      <c r="AA82" s="250"/>
      <c r="AB82" s="250"/>
      <c r="AC82" s="250"/>
      <c r="AD82" s="250"/>
      <c r="AE82" s="250"/>
      <c r="AF82" s="250"/>
      <c r="AG82" s="250"/>
      <c r="AH82" s="250"/>
      <c r="AI82" s="250"/>
      <c r="AJ82" s="250"/>
      <c r="AK82" s="250"/>
      <c r="AL82" s="250"/>
      <c r="AM82" s="250"/>
      <c r="AN82" s="250"/>
      <c r="AO82" s="250"/>
      <c r="AP82" s="250"/>
      <c r="AQ82" s="250"/>
      <c r="AR82" s="250"/>
    </row>
    <row r="83" spans="1:44" ht="12.75" customHeight="1" x14ac:dyDescent="0.2">
      <c r="A83" s="143">
        <v>550100</v>
      </c>
      <c r="B83" s="143">
        <v>550101</v>
      </c>
      <c r="C83" s="272" t="s">
        <v>133</v>
      </c>
      <c r="D83" s="57" t="s">
        <v>134</v>
      </c>
      <c r="E83" s="272" t="s">
        <v>263</v>
      </c>
      <c r="F83" s="57" t="s">
        <v>220</v>
      </c>
      <c r="G83" s="143" t="s">
        <v>5</v>
      </c>
      <c r="H83" s="143" t="s">
        <v>40</v>
      </c>
      <c r="I83" s="143" t="s">
        <v>41</v>
      </c>
      <c r="J83" s="143" t="s">
        <v>40</v>
      </c>
      <c r="K83" s="143" t="s">
        <v>248</v>
      </c>
      <c r="L83" s="273">
        <v>44408</v>
      </c>
      <c r="M83" s="273">
        <v>44408</v>
      </c>
      <c r="N83" s="142"/>
      <c r="O83" s="143"/>
      <c r="P83" s="57"/>
      <c r="Q83" s="274">
        <v>1</v>
      </c>
      <c r="R83" s="275">
        <v>54.01</v>
      </c>
      <c r="S83" s="274"/>
      <c r="T83" s="275"/>
      <c r="U83" s="59">
        <f t="shared" si="5"/>
        <v>1</v>
      </c>
      <c r="V83" s="270">
        <f t="shared" si="3"/>
        <v>54.01</v>
      </c>
      <c r="W83" s="270">
        <f t="shared" si="2"/>
        <v>54.01</v>
      </c>
      <c r="X83" s="287"/>
      <c r="Y83" s="250"/>
      <c r="Z83" s="250"/>
      <c r="AA83" s="250"/>
      <c r="AB83" s="250"/>
      <c r="AC83" s="250"/>
      <c r="AD83" s="250"/>
      <c r="AE83" s="250"/>
      <c r="AF83" s="250"/>
      <c r="AG83" s="250"/>
      <c r="AH83" s="250"/>
      <c r="AI83" s="250"/>
      <c r="AJ83" s="250"/>
      <c r="AK83" s="250"/>
      <c r="AL83" s="250"/>
      <c r="AM83" s="250"/>
      <c r="AN83" s="250"/>
      <c r="AO83" s="250"/>
      <c r="AP83" s="250"/>
      <c r="AQ83" s="250"/>
      <c r="AR83" s="250"/>
    </row>
    <row r="84" spans="1:44" ht="12.75" customHeight="1" x14ac:dyDescent="0.2">
      <c r="A84" s="143">
        <v>550100</v>
      </c>
      <c r="B84" s="143">
        <v>550101</v>
      </c>
      <c r="C84" s="272" t="s">
        <v>133</v>
      </c>
      <c r="D84" s="57" t="s">
        <v>134</v>
      </c>
      <c r="E84" s="272" t="s">
        <v>263</v>
      </c>
      <c r="F84" s="57" t="s">
        <v>220</v>
      </c>
      <c r="G84" s="143" t="s">
        <v>5</v>
      </c>
      <c r="H84" s="57" t="s">
        <v>40</v>
      </c>
      <c r="I84" s="143" t="s">
        <v>41</v>
      </c>
      <c r="J84" s="57" t="s">
        <v>40</v>
      </c>
      <c r="K84" s="143" t="s">
        <v>41</v>
      </c>
      <c r="L84" s="273">
        <v>44387</v>
      </c>
      <c r="M84" s="273">
        <v>44387</v>
      </c>
      <c r="N84" s="142"/>
      <c r="O84" s="143"/>
      <c r="P84" s="57"/>
      <c r="Q84" s="274">
        <v>1</v>
      </c>
      <c r="R84" s="275">
        <v>54.01</v>
      </c>
      <c r="S84" s="274"/>
      <c r="T84" s="275"/>
      <c r="U84" s="59">
        <f t="shared" si="5"/>
        <v>1</v>
      </c>
      <c r="V84" s="270">
        <f t="shared" si="3"/>
        <v>54.01</v>
      </c>
      <c r="W84" s="270">
        <f t="shared" si="2"/>
        <v>54.01</v>
      </c>
      <c r="X84" s="287"/>
      <c r="Y84" s="250"/>
      <c r="Z84" s="250"/>
      <c r="AA84" s="250"/>
      <c r="AB84" s="250"/>
      <c r="AC84" s="250"/>
      <c r="AD84" s="250"/>
      <c r="AE84" s="250"/>
      <c r="AF84" s="250"/>
      <c r="AG84" s="250"/>
      <c r="AH84" s="250"/>
      <c r="AI84" s="250"/>
      <c r="AJ84" s="250"/>
      <c r="AK84" s="250"/>
      <c r="AL84" s="250"/>
      <c r="AM84" s="250"/>
      <c r="AN84" s="250"/>
      <c r="AO84" s="250"/>
      <c r="AP84" s="250"/>
      <c r="AQ84" s="250"/>
      <c r="AR84" s="250"/>
    </row>
    <row r="85" spans="1:44" ht="12.75" customHeight="1" x14ac:dyDescent="0.2">
      <c r="A85" s="143">
        <v>550100</v>
      </c>
      <c r="B85" s="143">
        <v>550101</v>
      </c>
      <c r="C85" s="272" t="s">
        <v>133</v>
      </c>
      <c r="D85" s="57" t="s">
        <v>134</v>
      </c>
      <c r="E85" s="272" t="s">
        <v>263</v>
      </c>
      <c r="F85" s="57" t="s">
        <v>220</v>
      </c>
      <c r="G85" s="143" t="s">
        <v>5</v>
      </c>
      <c r="H85" s="57" t="s">
        <v>40</v>
      </c>
      <c r="I85" s="143" t="s">
        <v>41</v>
      </c>
      <c r="J85" s="57" t="s">
        <v>40</v>
      </c>
      <c r="K85" s="143" t="s">
        <v>61</v>
      </c>
      <c r="L85" s="273">
        <v>44380</v>
      </c>
      <c r="M85" s="273">
        <v>44380</v>
      </c>
      <c r="N85" s="142"/>
      <c r="O85" s="143"/>
      <c r="P85" s="57"/>
      <c r="Q85" s="274">
        <v>1</v>
      </c>
      <c r="R85" s="275">
        <v>54.01</v>
      </c>
      <c r="S85" s="274"/>
      <c r="T85" s="275"/>
      <c r="U85" s="59">
        <f t="shared" si="5"/>
        <v>1</v>
      </c>
      <c r="V85" s="270">
        <f t="shared" si="3"/>
        <v>54.01</v>
      </c>
      <c r="W85" s="270">
        <f t="shared" si="2"/>
        <v>54.01</v>
      </c>
      <c r="X85" s="276"/>
      <c r="Y85" s="250"/>
      <c r="Z85" s="250"/>
      <c r="AA85" s="250"/>
      <c r="AB85" s="250"/>
      <c r="AC85" s="250"/>
      <c r="AD85" s="250"/>
      <c r="AE85" s="250"/>
      <c r="AF85" s="250"/>
      <c r="AG85" s="250"/>
      <c r="AH85" s="250"/>
      <c r="AI85" s="250"/>
      <c r="AJ85" s="250"/>
      <c r="AK85" s="250"/>
      <c r="AL85" s="250"/>
      <c r="AM85" s="250"/>
      <c r="AN85" s="250"/>
      <c r="AO85" s="250"/>
      <c r="AP85" s="250"/>
      <c r="AQ85" s="250"/>
      <c r="AR85" s="250"/>
    </row>
    <row r="86" spans="1:44" ht="12.75" customHeight="1" x14ac:dyDescent="0.2">
      <c r="A86" s="143">
        <v>550100</v>
      </c>
      <c r="B86" s="143">
        <v>550101</v>
      </c>
      <c r="C86" s="272" t="s">
        <v>133</v>
      </c>
      <c r="D86" s="57" t="s">
        <v>134</v>
      </c>
      <c r="E86" s="272" t="s">
        <v>263</v>
      </c>
      <c r="F86" s="57" t="s">
        <v>220</v>
      </c>
      <c r="G86" s="143" t="s">
        <v>5</v>
      </c>
      <c r="H86" s="57" t="s">
        <v>40</v>
      </c>
      <c r="I86" s="143" t="s">
        <v>41</v>
      </c>
      <c r="J86" s="57" t="s">
        <v>40</v>
      </c>
      <c r="K86" s="143" t="s">
        <v>251</v>
      </c>
      <c r="L86" s="273">
        <v>44375</v>
      </c>
      <c r="M86" s="273">
        <v>44378</v>
      </c>
      <c r="N86" s="285"/>
      <c r="O86" s="286"/>
      <c r="P86" s="144"/>
      <c r="Q86" s="274">
        <v>3</v>
      </c>
      <c r="R86" s="275">
        <v>54.01</v>
      </c>
      <c r="S86" s="274">
        <v>1</v>
      </c>
      <c r="T86" s="275">
        <v>17.52</v>
      </c>
      <c r="U86" s="59">
        <f t="shared" si="5"/>
        <v>4</v>
      </c>
      <c r="V86" s="270">
        <f t="shared" si="3"/>
        <v>179.55</v>
      </c>
      <c r="W86" s="270">
        <f t="shared" si="2"/>
        <v>179.55</v>
      </c>
      <c r="X86" s="276"/>
      <c r="Y86" s="250"/>
      <c r="Z86" s="250"/>
      <c r="AA86" s="250"/>
      <c r="AB86" s="250"/>
      <c r="AC86" s="250"/>
      <c r="AD86" s="250"/>
      <c r="AE86" s="250"/>
      <c r="AF86" s="250"/>
      <c r="AG86" s="250"/>
      <c r="AH86" s="250"/>
      <c r="AI86" s="250"/>
      <c r="AJ86" s="250"/>
      <c r="AK86" s="250"/>
      <c r="AL86" s="250"/>
      <c r="AM86" s="250"/>
      <c r="AN86" s="250"/>
      <c r="AO86" s="250"/>
      <c r="AP86" s="250"/>
      <c r="AQ86" s="250"/>
      <c r="AR86" s="250"/>
    </row>
    <row r="87" spans="1:44" ht="12.75" customHeight="1" x14ac:dyDescent="0.2">
      <c r="A87" s="143">
        <v>550100</v>
      </c>
      <c r="B87" s="143">
        <v>550101</v>
      </c>
      <c r="C87" s="272" t="s">
        <v>133</v>
      </c>
      <c r="D87" s="57" t="s">
        <v>134</v>
      </c>
      <c r="E87" s="272" t="s">
        <v>263</v>
      </c>
      <c r="F87" s="57" t="s">
        <v>220</v>
      </c>
      <c r="G87" s="143" t="s">
        <v>5</v>
      </c>
      <c r="H87" s="57" t="s">
        <v>40</v>
      </c>
      <c r="I87" s="143" t="s">
        <v>41</v>
      </c>
      <c r="J87" s="57" t="s">
        <v>40</v>
      </c>
      <c r="K87" s="143" t="s">
        <v>250</v>
      </c>
      <c r="L87" s="273">
        <v>44389</v>
      </c>
      <c r="M87" s="273">
        <v>44392</v>
      </c>
      <c r="N87" s="142"/>
      <c r="O87" s="143"/>
      <c r="P87" s="57"/>
      <c r="Q87" s="274">
        <v>3</v>
      </c>
      <c r="R87" s="275">
        <v>54.01</v>
      </c>
      <c r="S87" s="274">
        <v>1</v>
      </c>
      <c r="T87" s="275">
        <v>17.52</v>
      </c>
      <c r="U87" s="59">
        <f t="shared" si="5"/>
        <v>4</v>
      </c>
      <c r="V87" s="270">
        <f t="shared" si="3"/>
        <v>179.55</v>
      </c>
      <c r="W87" s="270">
        <f t="shared" si="2"/>
        <v>179.55</v>
      </c>
      <c r="X87" s="276"/>
      <c r="Y87" s="250"/>
      <c r="Z87" s="250"/>
      <c r="AA87" s="250"/>
      <c r="AB87" s="250"/>
      <c r="AC87" s="250"/>
      <c r="AD87" s="250"/>
      <c r="AE87" s="250"/>
      <c r="AF87" s="250"/>
      <c r="AG87" s="250"/>
      <c r="AH87" s="250"/>
      <c r="AI87" s="250"/>
      <c r="AJ87" s="250"/>
      <c r="AK87" s="250"/>
      <c r="AL87" s="250"/>
      <c r="AM87" s="250"/>
      <c r="AN87" s="250"/>
      <c r="AO87" s="250"/>
      <c r="AP87" s="250"/>
      <c r="AQ87" s="250"/>
      <c r="AR87" s="250"/>
    </row>
    <row r="88" spans="1:44" ht="12.75" customHeight="1" x14ac:dyDescent="0.2">
      <c r="A88" s="143">
        <v>550100</v>
      </c>
      <c r="B88" s="143">
        <v>550101</v>
      </c>
      <c r="C88" s="272" t="s">
        <v>264</v>
      </c>
      <c r="D88" s="57" t="s">
        <v>265</v>
      </c>
      <c r="E88" s="272" t="s">
        <v>266</v>
      </c>
      <c r="F88" s="57" t="s">
        <v>220</v>
      </c>
      <c r="G88" s="143" t="s">
        <v>5</v>
      </c>
      <c r="H88" s="143" t="s">
        <v>40</v>
      </c>
      <c r="I88" s="143" t="s">
        <v>41</v>
      </c>
      <c r="J88" s="143" t="s">
        <v>40</v>
      </c>
      <c r="K88" s="143" t="s">
        <v>237</v>
      </c>
      <c r="L88" s="273">
        <v>44411</v>
      </c>
      <c r="M88" s="273">
        <v>44414</v>
      </c>
      <c r="N88" s="142"/>
      <c r="O88" s="143"/>
      <c r="P88" s="57"/>
      <c r="Q88" s="274">
        <v>3</v>
      </c>
      <c r="R88" s="275">
        <v>54.01</v>
      </c>
      <c r="S88" s="274">
        <v>1</v>
      </c>
      <c r="T88" s="275">
        <v>17.52</v>
      </c>
      <c r="U88" s="59">
        <f t="shared" si="5"/>
        <v>4</v>
      </c>
      <c r="V88" s="270">
        <f t="shared" si="3"/>
        <v>179.55</v>
      </c>
      <c r="W88" s="270">
        <f t="shared" si="2"/>
        <v>179.55</v>
      </c>
      <c r="X88" s="276"/>
      <c r="Y88" s="250"/>
      <c r="Z88" s="250"/>
      <c r="AA88" s="250"/>
      <c r="AB88" s="250"/>
      <c r="AC88" s="250"/>
      <c r="AD88" s="250"/>
      <c r="AE88" s="250"/>
      <c r="AF88" s="250"/>
      <c r="AG88" s="250"/>
      <c r="AH88" s="250"/>
      <c r="AI88" s="250"/>
      <c r="AJ88" s="250"/>
      <c r="AK88" s="250"/>
      <c r="AL88" s="250"/>
      <c r="AM88" s="250"/>
      <c r="AN88" s="250"/>
      <c r="AO88" s="250"/>
      <c r="AP88" s="250"/>
      <c r="AQ88" s="250"/>
      <c r="AR88" s="250"/>
    </row>
    <row r="89" spans="1:44" ht="12.75" customHeight="1" x14ac:dyDescent="0.2">
      <c r="A89" s="143">
        <v>550100</v>
      </c>
      <c r="B89" s="143">
        <v>550101</v>
      </c>
      <c r="C89" s="272" t="s">
        <v>264</v>
      </c>
      <c r="D89" s="57" t="s">
        <v>265</v>
      </c>
      <c r="E89" s="272" t="s">
        <v>266</v>
      </c>
      <c r="F89" s="57" t="s">
        <v>220</v>
      </c>
      <c r="G89" s="143" t="s">
        <v>5</v>
      </c>
      <c r="H89" s="143" t="s">
        <v>40</v>
      </c>
      <c r="I89" s="143" t="s">
        <v>41</v>
      </c>
      <c r="J89" s="143" t="s">
        <v>40</v>
      </c>
      <c r="K89" s="143" t="s">
        <v>236</v>
      </c>
      <c r="L89" s="273">
        <v>44419</v>
      </c>
      <c r="M89" s="273">
        <v>44423</v>
      </c>
      <c r="N89" s="280"/>
      <c r="O89" s="274"/>
      <c r="P89" s="281"/>
      <c r="Q89" s="274">
        <v>5</v>
      </c>
      <c r="R89" s="275">
        <v>54.01</v>
      </c>
      <c r="S89" s="274"/>
      <c r="T89" s="275"/>
      <c r="U89" s="59">
        <f t="shared" si="5"/>
        <v>5</v>
      </c>
      <c r="V89" s="270">
        <f t="shared" si="3"/>
        <v>270.05</v>
      </c>
      <c r="W89" s="270">
        <f t="shared" si="2"/>
        <v>270.05</v>
      </c>
      <c r="X89" s="276"/>
      <c r="Y89" s="250"/>
      <c r="Z89" s="250"/>
      <c r="AA89" s="250"/>
      <c r="AB89" s="250"/>
      <c r="AC89" s="250"/>
      <c r="AD89" s="250"/>
      <c r="AE89" s="250"/>
      <c r="AF89" s="250"/>
      <c r="AG89" s="250"/>
      <c r="AH89" s="250"/>
      <c r="AI89" s="250"/>
      <c r="AJ89" s="250"/>
      <c r="AK89" s="250"/>
      <c r="AL89" s="250"/>
      <c r="AM89" s="250"/>
      <c r="AN89" s="250"/>
      <c r="AO89" s="250"/>
      <c r="AP89" s="250"/>
      <c r="AQ89" s="250"/>
      <c r="AR89" s="250"/>
    </row>
    <row r="90" spans="1:44" ht="12.75" customHeight="1" x14ac:dyDescent="0.2">
      <c r="A90" s="143">
        <v>550100</v>
      </c>
      <c r="B90" s="143">
        <v>550101</v>
      </c>
      <c r="C90" s="272" t="s">
        <v>136</v>
      </c>
      <c r="D90" s="57" t="s">
        <v>79</v>
      </c>
      <c r="E90" s="272" t="s">
        <v>137</v>
      </c>
      <c r="F90" s="57" t="s">
        <v>220</v>
      </c>
      <c r="G90" s="143" t="s">
        <v>5</v>
      </c>
      <c r="H90" s="143" t="s">
        <v>40</v>
      </c>
      <c r="I90" s="143" t="s">
        <v>41</v>
      </c>
      <c r="J90" s="143" t="s">
        <v>40</v>
      </c>
      <c r="K90" s="143" t="s">
        <v>236</v>
      </c>
      <c r="L90" s="273">
        <v>44419</v>
      </c>
      <c r="M90" s="273">
        <v>44423</v>
      </c>
      <c r="N90" s="280"/>
      <c r="O90" s="274"/>
      <c r="P90" s="281"/>
      <c r="Q90" s="274">
        <v>5</v>
      </c>
      <c r="R90" s="275">
        <v>54.01</v>
      </c>
      <c r="S90" s="274"/>
      <c r="T90" s="275"/>
      <c r="U90" s="59">
        <f t="shared" si="5"/>
        <v>5</v>
      </c>
      <c r="V90" s="270">
        <f t="shared" si="3"/>
        <v>270.05</v>
      </c>
      <c r="W90" s="270">
        <f t="shared" si="2"/>
        <v>270.05</v>
      </c>
      <c r="X90" s="276"/>
      <c r="Y90" s="250"/>
      <c r="Z90" s="250"/>
      <c r="AA90" s="250"/>
      <c r="AB90" s="250"/>
      <c r="AC90" s="250"/>
      <c r="AD90" s="250"/>
      <c r="AE90" s="250"/>
      <c r="AF90" s="250"/>
      <c r="AG90" s="250"/>
      <c r="AH90" s="250"/>
      <c r="AI90" s="250"/>
      <c r="AJ90" s="250"/>
      <c r="AK90" s="250"/>
      <c r="AL90" s="250"/>
      <c r="AM90" s="250"/>
      <c r="AN90" s="250"/>
      <c r="AO90" s="250"/>
      <c r="AP90" s="250"/>
      <c r="AQ90" s="250"/>
      <c r="AR90" s="250"/>
    </row>
    <row r="91" spans="1:44" ht="12.75" customHeight="1" x14ac:dyDescent="0.2">
      <c r="A91" s="143">
        <v>550100</v>
      </c>
      <c r="B91" s="143">
        <v>550101</v>
      </c>
      <c r="C91" s="272" t="s">
        <v>136</v>
      </c>
      <c r="D91" s="57" t="s">
        <v>79</v>
      </c>
      <c r="E91" s="272" t="s">
        <v>137</v>
      </c>
      <c r="F91" s="57" t="s">
        <v>220</v>
      </c>
      <c r="G91" s="143" t="s">
        <v>5</v>
      </c>
      <c r="H91" s="57" t="s">
        <v>40</v>
      </c>
      <c r="I91" s="143" t="s">
        <v>41</v>
      </c>
      <c r="J91" s="57" t="s">
        <v>40</v>
      </c>
      <c r="K91" s="143" t="s">
        <v>41</v>
      </c>
      <c r="L91" s="273">
        <v>44415</v>
      </c>
      <c r="M91" s="273">
        <v>44415</v>
      </c>
      <c r="N91" s="142"/>
      <c r="O91" s="143"/>
      <c r="P91" s="57"/>
      <c r="Q91" s="274">
        <v>1</v>
      </c>
      <c r="R91" s="275">
        <v>54.01</v>
      </c>
      <c r="S91" s="274"/>
      <c r="T91" s="275"/>
      <c r="U91" s="59">
        <f t="shared" si="5"/>
        <v>1</v>
      </c>
      <c r="V91" s="270">
        <f t="shared" si="3"/>
        <v>54.01</v>
      </c>
      <c r="W91" s="270">
        <f t="shared" si="2"/>
        <v>54.01</v>
      </c>
      <c r="X91" s="276"/>
      <c r="Y91" s="250"/>
      <c r="Z91" s="250"/>
      <c r="AA91" s="250"/>
      <c r="AB91" s="250"/>
      <c r="AC91" s="250"/>
      <c r="AD91" s="250"/>
      <c r="AE91" s="250"/>
      <c r="AF91" s="250"/>
      <c r="AG91" s="250"/>
      <c r="AH91" s="250"/>
      <c r="AI91" s="250"/>
      <c r="AJ91" s="250"/>
      <c r="AK91" s="250"/>
      <c r="AL91" s="250"/>
      <c r="AM91" s="250"/>
      <c r="AN91" s="250"/>
      <c r="AO91" s="250"/>
      <c r="AP91" s="250"/>
      <c r="AQ91" s="250"/>
      <c r="AR91" s="250"/>
    </row>
    <row r="92" spans="1:44" ht="12.75" customHeight="1" x14ac:dyDescent="0.2">
      <c r="A92" s="143">
        <v>550100</v>
      </c>
      <c r="B92" s="143">
        <v>550101</v>
      </c>
      <c r="C92" s="272" t="s">
        <v>136</v>
      </c>
      <c r="D92" s="57" t="s">
        <v>79</v>
      </c>
      <c r="E92" s="272" t="s">
        <v>137</v>
      </c>
      <c r="F92" s="57" t="s">
        <v>220</v>
      </c>
      <c r="G92" s="143" t="s">
        <v>5</v>
      </c>
      <c r="H92" s="143" t="s">
        <v>40</v>
      </c>
      <c r="I92" s="143" t="s">
        <v>41</v>
      </c>
      <c r="J92" s="143" t="s">
        <v>40</v>
      </c>
      <c r="K92" s="143" t="s">
        <v>237</v>
      </c>
      <c r="L92" s="273">
        <v>44411</v>
      </c>
      <c r="M92" s="273">
        <v>44414</v>
      </c>
      <c r="N92" s="142"/>
      <c r="O92" s="143"/>
      <c r="P92" s="57"/>
      <c r="Q92" s="274">
        <v>3</v>
      </c>
      <c r="R92" s="275">
        <v>54.01</v>
      </c>
      <c r="S92" s="274">
        <v>1</v>
      </c>
      <c r="T92" s="275">
        <v>17.52</v>
      </c>
      <c r="U92" s="59">
        <f t="shared" si="5"/>
        <v>4</v>
      </c>
      <c r="V92" s="270">
        <f t="shared" si="3"/>
        <v>179.55</v>
      </c>
      <c r="W92" s="270">
        <f t="shared" si="2"/>
        <v>179.55</v>
      </c>
      <c r="X92" s="276"/>
      <c r="Y92" s="250"/>
      <c r="Z92" s="250"/>
      <c r="AA92" s="250"/>
      <c r="AB92" s="250"/>
      <c r="AC92" s="250"/>
      <c r="AD92" s="250"/>
      <c r="AE92" s="250"/>
      <c r="AF92" s="250"/>
      <c r="AG92" s="250"/>
      <c r="AH92" s="250"/>
      <c r="AI92" s="250"/>
      <c r="AJ92" s="250"/>
      <c r="AK92" s="250"/>
      <c r="AL92" s="250"/>
      <c r="AM92" s="250"/>
      <c r="AN92" s="250"/>
      <c r="AO92" s="250"/>
      <c r="AP92" s="250"/>
      <c r="AQ92" s="250"/>
      <c r="AR92" s="250"/>
    </row>
    <row r="93" spans="1:44" ht="12.75" customHeight="1" x14ac:dyDescent="0.2">
      <c r="A93" s="143">
        <v>550100</v>
      </c>
      <c r="B93" s="143">
        <v>550101</v>
      </c>
      <c r="C93" s="272" t="s">
        <v>136</v>
      </c>
      <c r="D93" s="57" t="s">
        <v>79</v>
      </c>
      <c r="E93" s="272" t="s">
        <v>137</v>
      </c>
      <c r="F93" s="57" t="s">
        <v>220</v>
      </c>
      <c r="G93" s="143" t="s">
        <v>5</v>
      </c>
      <c r="H93" s="143" t="s">
        <v>40</v>
      </c>
      <c r="I93" s="143" t="s">
        <v>41</v>
      </c>
      <c r="J93" s="143" t="s">
        <v>40</v>
      </c>
      <c r="K93" s="143" t="s">
        <v>248</v>
      </c>
      <c r="L93" s="273">
        <v>44408</v>
      </c>
      <c r="M93" s="273">
        <v>44408</v>
      </c>
      <c r="N93" s="142"/>
      <c r="O93" s="143"/>
      <c r="P93" s="57"/>
      <c r="Q93" s="274">
        <v>1</v>
      </c>
      <c r="R93" s="275">
        <v>54.01</v>
      </c>
      <c r="S93" s="274"/>
      <c r="T93" s="275"/>
      <c r="U93" s="59">
        <f t="shared" si="5"/>
        <v>1</v>
      </c>
      <c r="V93" s="270">
        <f t="shared" si="3"/>
        <v>54.01</v>
      </c>
      <c r="W93" s="270">
        <f t="shared" si="2"/>
        <v>54.01</v>
      </c>
      <c r="X93" s="276"/>
      <c r="Y93" s="250"/>
      <c r="Z93" s="250"/>
      <c r="AA93" s="250"/>
      <c r="AB93" s="250"/>
      <c r="AC93" s="250"/>
      <c r="AD93" s="250"/>
      <c r="AE93" s="250"/>
      <c r="AF93" s="250"/>
      <c r="AG93" s="250"/>
      <c r="AH93" s="250"/>
      <c r="AI93" s="250"/>
      <c r="AJ93" s="250"/>
      <c r="AK93" s="250"/>
      <c r="AL93" s="250"/>
      <c r="AM93" s="250"/>
      <c r="AN93" s="250"/>
      <c r="AO93" s="250"/>
      <c r="AP93" s="250"/>
      <c r="AQ93" s="250"/>
      <c r="AR93" s="250"/>
    </row>
    <row r="94" spans="1:44" ht="12.75" customHeight="1" x14ac:dyDescent="0.2">
      <c r="A94" s="143">
        <v>550100</v>
      </c>
      <c r="B94" s="143">
        <v>550101</v>
      </c>
      <c r="C94" s="272" t="s">
        <v>136</v>
      </c>
      <c r="D94" s="57" t="s">
        <v>79</v>
      </c>
      <c r="E94" s="272" t="s">
        <v>137</v>
      </c>
      <c r="F94" s="57" t="s">
        <v>220</v>
      </c>
      <c r="G94" s="143" t="s">
        <v>5</v>
      </c>
      <c r="H94" s="57" t="s">
        <v>40</v>
      </c>
      <c r="I94" s="143" t="s">
        <v>41</v>
      </c>
      <c r="J94" s="57" t="s">
        <v>40</v>
      </c>
      <c r="K94" s="143" t="s">
        <v>256</v>
      </c>
      <c r="L94" s="273">
        <v>44396</v>
      </c>
      <c r="M94" s="273">
        <v>44399</v>
      </c>
      <c r="N94" s="280"/>
      <c r="O94" s="274"/>
      <c r="P94" s="281"/>
      <c r="Q94" s="274">
        <v>3</v>
      </c>
      <c r="R94" s="275">
        <v>54.01</v>
      </c>
      <c r="S94" s="274">
        <v>1</v>
      </c>
      <c r="T94" s="275">
        <v>17.52</v>
      </c>
      <c r="U94" s="59"/>
      <c r="V94" s="270">
        <f t="shared" si="3"/>
        <v>179.55</v>
      </c>
      <c r="W94" s="270">
        <f t="shared" si="2"/>
        <v>179.55</v>
      </c>
      <c r="X94" s="287"/>
      <c r="Y94" s="250"/>
      <c r="Z94" s="250"/>
      <c r="AA94" s="250"/>
      <c r="AB94" s="250"/>
      <c r="AC94" s="250"/>
      <c r="AD94" s="250"/>
      <c r="AE94" s="250"/>
      <c r="AF94" s="250"/>
      <c r="AG94" s="250"/>
      <c r="AH94" s="250"/>
      <c r="AI94" s="250"/>
      <c r="AJ94" s="250"/>
      <c r="AK94" s="250"/>
      <c r="AL94" s="250"/>
      <c r="AM94" s="250"/>
      <c r="AN94" s="250"/>
      <c r="AO94" s="250"/>
      <c r="AP94" s="250"/>
      <c r="AQ94" s="250"/>
      <c r="AR94" s="250"/>
    </row>
    <row r="95" spans="1:44" ht="12.75" customHeight="1" x14ac:dyDescent="0.2">
      <c r="A95" s="143">
        <v>550100</v>
      </c>
      <c r="B95" s="143">
        <v>550101</v>
      </c>
      <c r="C95" s="272" t="s">
        <v>136</v>
      </c>
      <c r="D95" s="57" t="s">
        <v>79</v>
      </c>
      <c r="E95" s="272" t="s">
        <v>137</v>
      </c>
      <c r="F95" s="57" t="s">
        <v>220</v>
      </c>
      <c r="G95" s="143" t="s">
        <v>5</v>
      </c>
      <c r="H95" s="57" t="s">
        <v>40</v>
      </c>
      <c r="I95" s="143" t="s">
        <v>41</v>
      </c>
      <c r="J95" s="57" t="s">
        <v>40</v>
      </c>
      <c r="K95" s="143" t="s">
        <v>251</v>
      </c>
      <c r="L95" s="273">
        <v>44375</v>
      </c>
      <c r="M95" s="273">
        <v>44378</v>
      </c>
      <c r="N95" s="285"/>
      <c r="O95" s="286"/>
      <c r="P95" s="144"/>
      <c r="Q95" s="274">
        <v>3</v>
      </c>
      <c r="R95" s="275">
        <v>54.01</v>
      </c>
      <c r="S95" s="274">
        <v>1</v>
      </c>
      <c r="T95" s="275">
        <v>17.52</v>
      </c>
      <c r="U95" s="59">
        <f t="shared" ref="U95:U107" si="6">Q95+S95</f>
        <v>4</v>
      </c>
      <c r="V95" s="270">
        <f t="shared" si="3"/>
        <v>179.55</v>
      </c>
      <c r="W95" s="270">
        <f t="shared" si="2"/>
        <v>179.55</v>
      </c>
      <c r="X95" s="287"/>
      <c r="Y95" s="250"/>
      <c r="Z95" s="250"/>
      <c r="AA95" s="250"/>
      <c r="AB95" s="250"/>
      <c r="AC95" s="250"/>
      <c r="AD95" s="250"/>
      <c r="AE95" s="250"/>
      <c r="AF95" s="250"/>
      <c r="AG95" s="250"/>
      <c r="AH95" s="250"/>
      <c r="AI95" s="250"/>
      <c r="AJ95" s="250"/>
      <c r="AK95" s="250"/>
      <c r="AL95" s="250"/>
      <c r="AM95" s="250"/>
      <c r="AN95" s="250"/>
      <c r="AO95" s="250"/>
      <c r="AP95" s="250"/>
      <c r="AQ95" s="250"/>
      <c r="AR95" s="250"/>
    </row>
    <row r="96" spans="1:44" ht="12.75" customHeight="1" x14ac:dyDescent="0.2">
      <c r="A96" s="143">
        <v>550100</v>
      </c>
      <c r="B96" s="143">
        <v>550101</v>
      </c>
      <c r="C96" s="272" t="s">
        <v>136</v>
      </c>
      <c r="D96" s="57" t="s">
        <v>79</v>
      </c>
      <c r="E96" s="272" t="s">
        <v>137</v>
      </c>
      <c r="F96" s="57" t="s">
        <v>220</v>
      </c>
      <c r="G96" s="143" t="s">
        <v>5</v>
      </c>
      <c r="H96" s="57" t="s">
        <v>40</v>
      </c>
      <c r="I96" s="143" t="s">
        <v>41</v>
      </c>
      <c r="J96" s="57" t="s">
        <v>40</v>
      </c>
      <c r="K96" s="143" t="s">
        <v>46</v>
      </c>
      <c r="L96" s="273">
        <v>44401</v>
      </c>
      <c r="M96" s="273">
        <v>44401</v>
      </c>
      <c r="N96" s="142"/>
      <c r="O96" s="143"/>
      <c r="P96" s="144"/>
      <c r="Q96" s="274">
        <v>1</v>
      </c>
      <c r="R96" s="275">
        <v>54.01</v>
      </c>
      <c r="S96" s="143"/>
      <c r="T96" s="275"/>
      <c r="U96" s="59">
        <f t="shared" si="6"/>
        <v>1</v>
      </c>
      <c r="V96" s="270">
        <f t="shared" si="3"/>
        <v>54.01</v>
      </c>
      <c r="W96" s="270">
        <f t="shared" si="2"/>
        <v>54.01</v>
      </c>
      <c r="X96" s="287"/>
      <c r="Y96" s="250"/>
      <c r="Z96" s="250"/>
      <c r="AA96" s="250"/>
      <c r="AB96" s="250"/>
      <c r="AC96" s="250"/>
      <c r="AD96" s="250"/>
      <c r="AE96" s="250"/>
      <c r="AF96" s="250"/>
      <c r="AG96" s="250"/>
      <c r="AH96" s="250"/>
      <c r="AI96" s="250"/>
      <c r="AJ96" s="250"/>
      <c r="AK96" s="250"/>
      <c r="AL96" s="250"/>
      <c r="AM96" s="250"/>
      <c r="AN96" s="250"/>
      <c r="AO96" s="250"/>
      <c r="AP96" s="250"/>
      <c r="AQ96" s="250"/>
      <c r="AR96" s="250"/>
    </row>
    <row r="97" spans="1:44" ht="12.75" customHeight="1" x14ac:dyDescent="0.2">
      <c r="A97" s="143">
        <v>550100</v>
      </c>
      <c r="B97" s="143">
        <v>550101</v>
      </c>
      <c r="C97" s="272" t="s">
        <v>136</v>
      </c>
      <c r="D97" s="57" t="s">
        <v>79</v>
      </c>
      <c r="E97" s="272" t="s">
        <v>137</v>
      </c>
      <c r="F97" s="57" t="s">
        <v>220</v>
      </c>
      <c r="G97" s="143" t="s">
        <v>5</v>
      </c>
      <c r="H97" s="57" t="s">
        <v>40</v>
      </c>
      <c r="I97" s="143" t="s">
        <v>41</v>
      </c>
      <c r="J97" s="57" t="s">
        <v>40</v>
      </c>
      <c r="K97" s="143" t="s">
        <v>41</v>
      </c>
      <c r="L97" s="273">
        <v>44387</v>
      </c>
      <c r="M97" s="273">
        <v>44387</v>
      </c>
      <c r="N97" s="142"/>
      <c r="O97" s="143"/>
      <c r="P97" s="57"/>
      <c r="Q97" s="274">
        <v>1</v>
      </c>
      <c r="R97" s="275">
        <v>54.01</v>
      </c>
      <c r="S97" s="274"/>
      <c r="T97" s="275"/>
      <c r="U97" s="59">
        <f t="shared" si="6"/>
        <v>1</v>
      </c>
      <c r="V97" s="270">
        <f t="shared" si="3"/>
        <v>54.01</v>
      </c>
      <c r="W97" s="270">
        <f t="shared" si="2"/>
        <v>54.01</v>
      </c>
      <c r="X97" s="287"/>
      <c r="Y97" s="250"/>
      <c r="Z97" s="250"/>
      <c r="AA97" s="250"/>
      <c r="AB97" s="250"/>
      <c r="AC97" s="250"/>
      <c r="AD97" s="250"/>
      <c r="AE97" s="250"/>
      <c r="AF97" s="250"/>
      <c r="AG97" s="250"/>
      <c r="AH97" s="250"/>
      <c r="AI97" s="250"/>
      <c r="AJ97" s="250"/>
      <c r="AK97" s="250"/>
      <c r="AL97" s="250"/>
      <c r="AM97" s="250"/>
      <c r="AN97" s="250"/>
      <c r="AO97" s="250"/>
      <c r="AP97" s="250"/>
      <c r="AQ97" s="250"/>
      <c r="AR97" s="250"/>
    </row>
    <row r="98" spans="1:44" ht="12.75" customHeight="1" x14ac:dyDescent="0.2">
      <c r="A98" s="143">
        <v>550100</v>
      </c>
      <c r="B98" s="143">
        <v>550101</v>
      </c>
      <c r="C98" s="272" t="s">
        <v>160</v>
      </c>
      <c r="D98" s="57" t="s">
        <v>267</v>
      </c>
      <c r="E98" s="272" t="s">
        <v>268</v>
      </c>
      <c r="F98" s="143" t="s">
        <v>116</v>
      </c>
      <c r="G98" s="143" t="s">
        <v>116</v>
      </c>
      <c r="H98" s="57" t="s">
        <v>40</v>
      </c>
      <c r="I98" s="143" t="s">
        <v>41</v>
      </c>
      <c r="J98" s="57" t="s">
        <v>261</v>
      </c>
      <c r="K98" s="143" t="s">
        <v>262</v>
      </c>
      <c r="L98" s="273">
        <v>44395</v>
      </c>
      <c r="M98" s="273">
        <v>44398</v>
      </c>
      <c r="N98" s="278"/>
      <c r="O98" s="276"/>
      <c r="P98" s="279"/>
      <c r="Q98" s="274">
        <v>4</v>
      </c>
      <c r="R98" s="275">
        <v>166.04</v>
      </c>
      <c r="S98" s="274">
        <v>1</v>
      </c>
      <c r="T98" s="275">
        <v>49.82</v>
      </c>
      <c r="U98" s="59">
        <f t="shared" si="6"/>
        <v>5</v>
      </c>
      <c r="V98" s="270">
        <f t="shared" si="3"/>
        <v>713.98</v>
      </c>
      <c r="W98" s="270">
        <f t="shared" si="2"/>
        <v>713.98</v>
      </c>
      <c r="X98" s="287"/>
      <c r="Y98" s="250"/>
      <c r="Z98" s="250"/>
      <c r="AA98" s="250"/>
      <c r="AB98" s="250"/>
      <c r="AC98" s="250"/>
      <c r="AD98" s="250"/>
      <c r="AE98" s="250"/>
      <c r="AF98" s="250"/>
      <c r="AG98" s="250"/>
      <c r="AH98" s="250"/>
      <c r="AI98" s="250"/>
      <c r="AJ98" s="250"/>
      <c r="AK98" s="250"/>
      <c r="AL98" s="250"/>
      <c r="AM98" s="250"/>
      <c r="AN98" s="250"/>
      <c r="AO98" s="250"/>
      <c r="AP98" s="250"/>
      <c r="AQ98" s="250"/>
      <c r="AR98" s="250"/>
    </row>
    <row r="99" spans="1:44" ht="12.75" customHeight="1" x14ac:dyDescent="0.2">
      <c r="A99" s="143">
        <v>550100</v>
      </c>
      <c r="B99" s="143">
        <v>550101</v>
      </c>
      <c r="C99" s="272" t="s">
        <v>139</v>
      </c>
      <c r="D99" s="57" t="s">
        <v>83</v>
      </c>
      <c r="E99" s="272" t="s">
        <v>120</v>
      </c>
      <c r="F99" s="57" t="s">
        <v>220</v>
      </c>
      <c r="G99" s="143" t="s">
        <v>5</v>
      </c>
      <c r="H99" s="57" t="s">
        <v>40</v>
      </c>
      <c r="I99" s="143" t="s">
        <v>41</v>
      </c>
      <c r="J99" s="57" t="s">
        <v>40</v>
      </c>
      <c r="K99" s="272" t="s">
        <v>249</v>
      </c>
      <c r="L99" s="273">
        <v>44426</v>
      </c>
      <c r="M99" s="273">
        <v>44430</v>
      </c>
      <c r="N99" s="142"/>
      <c r="O99" s="143"/>
      <c r="P99" s="57"/>
      <c r="Q99" s="274">
        <v>5</v>
      </c>
      <c r="R99" s="275">
        <v>54.01</v>
      </c>
      <c r="S99" s="274"/>
      <c r="T99" s="275"/>
      <c r="U99" s="59">
        <f t="shared" si="6"/>
        <v>5</v>
      </c>
      <c r="V99" s="270">
        <f t="shared" si="3"/>
        <v>270.05</v>
      </c>
      <c r="W99" s="270">
        <f t="shared" si="2"/>
        <v>270.05</v>
      </c>
      <c r="X99" s="276"/>
      <c r="Y99" s="250"/>
      <c r="Z99" s="250"/>
      <c r="AA99" s="250"/>
      <c r="AB99" s="250"/>
      <c r="AC99" s="250"/>
      <c r="AD99" s="250"/>
      <c r="AE99" s="250"/>
      <c r="AF99" s="250"/>
      <c r="AG99" s="250"/>
      <c r="AH99" s="250"/>
      <c r="AI99" s="250"/>
      <c r="AJ99" s="250"/>
      <c r="AK99" s="250"/>
      <c r="AL99" s="250"/>
      <c r="AM99" s="250"/>
      <c r="AN99" s="250"/>
      <c r="AO99" s="250"/>
      <c r="AP99" s="250"/>
      <c r="AQ99" s="250"/>
      <c r="AR99" s="250"/>
    </row>
    <row r="100" spans="1:44" ht="12.75" customHeight="1" x14ac:dyDescent="0.2">
      <c r="A100" s="143">
        <v>550100</v>
      </c>
      <c r="B100" s="272">
        <v>550101</v>
      </c>
      <c r="C100" s="272" t="s">
        <v>139</v>
      </c>
      <c r="D100" s="57" t="s">
        <v>83</v>
      </c>
      <c r="E100" s="272" t="s">
        <v>120</v>
      </c>
      <c r="F100" s="57" t="s">
        <v>220</v>
      </c>
      <c r="G100" s="143" t="s">
        <v>5</v>
      </c>
      <c r="H100" s="143" t="s">
        <v>40</v>
      </c>
      <c r="I100" s="143" t="s">
        <v>41</v>
      </c>
      <c r="J100" s="143" t="s">
        <v>40</v>
      </c>
      <c r="K100" s="143" t="s">
        <v>236</v>
      </c>
      <c r="L100" s="273">
        <v>44419</v>
      </c>
      <c r="M100" s="273">
        <v>44423</v>
      </c>
      <c r="N100" s="280"/>
      <c r="O100" s="274"/>
      <c r="P100" s="281"/>
      <c r="Q100" s="274">
        <v>5</v>
      </c>
      <c r="R100" s="275">
        <v>54.01</v>
      </c>
      <c r="S100" s="274"/>
      <c r="T100" s="275"/>
      <c r="U100" s="59">
        <f t="shared" si="6"/>
        <v>5</v>
      </c>
      <c r="V100" s="270">
        <f t="shared" si="3"/>
        <v>270.05</v>
      </c>
      <c r="W100" s="270">
        <f t="shared" si="2"/>
        <v>270.05</v>
      </c>
      <c r="X100" s="276"/>
      <c r="Y100" s="250"/>
      <c r="Z100" s="250"/>
      <c r="AA100" s="250"/>
      <c r="AB100" s="250"/>
      <c r="AC100" s="250"/>
      <c r="AD100" s="250"/>
      <c r="AE100" s="250"/>
      <c r="AF100" s="250"/>
      <c r="AG100" s="250"/>
      <c r="AH100" s="250"/>
      <c r="AI100" s="250"/>
      <c r="AJ100" s="250"/>
      <c r="AK100" s="250"/>
      <c r="AL100" s="250"/>
      <c r="AM100" s="250"/>
      <c r="AN100" s="250"/>
      <c r="AO100" s="250"/>
      <c r="AP100" s="250"/>
      <c r="AQ100" s="250"/>
      <c r="AR100" s="250"/>
    </row>
    <row r="101" spans="1:44" ht="12.75" customHeight="1" x14ac:dyDescent="0.2">
      <c r="A101" s="143">
        <v>550100</v>
      </c>
      <c r="B101" s="143">
        <v>550101</v>
      </c>
      <c r="C101" s="272" t="s">
        <v>139</v>
      </c>
      <c r="D101" s="57" t="s">
        <v>83</v>
      </c>
      <c r="E101" s="272" t="s">
        <v>120</v>
      </c>
      <c r="F101" s="57" t="s">
        <v>220</v>
      </c>
      <c r="G101" s="143" t="s">
        <v>5</v>
      </c>
      <c r="H101" s="143" t="s">
        <v>40</v>
      </c>
      <c r="I101" s="143" t="s">
        <v>41</v>
      </c>
      <c r="J101" s="143" t="s">
        <v>40</v>
      </c>
      <c r="K101" s="143" t="s">
        <v>237</v>
      </c>
      <c r="L101" s="273">
        <v>44411</v>
      </c>
      <c r="M101" s="273">
        <v>44414</v>
      </c>
      <c r="N101" s="142"/>
      <c r="O101" s="143"/>
      <c r="P101" s="57"/>
      <c r="Q101" s="274">
        <v>3</v>
      </c>
      <c r="R101" s="275">
        <v>54.01</v>
      </c>
      <c r="S101" s="274">
        <v>1</v>
      </c>
      <c r="T101" s="275">
        <v>17.52</v>
      </c>
      <c r="U101" s="59">
        <f t="shared" si="6"/>
        <v>4</v>
      </c>
      <c r="V101" s="270">
        <f t="shared" si="3"/>
        <v>179.55</v>
      </c>
      <c r="W101" s="270">
        <f t="shared" si="2"/>
        <v>179.55</v>
      </c>
      <c r="X101" s="276"/>
      <c r="Y101" s="250"/>
      <c r="Z101" s="250"/>
      <c r="AA101" s="250"/>
      <c r="AB101" s="250"/>
      <c r="AC101" s="250"/>
      <c r="AD101" s="250"/>
      <c r="AE101" s="250"/>
      <c r="AF101" s="250"/>
      <c r="AG101" s="250"/>
      <c r="AH101" s="250"/>
      <c r="AI101" s="250"/>
      <c r="AJ101" s="250"/>
      <c r="AK101" s="250"/>
      <c r="AL101" s="250"/>
      <c r="AM101" s="250"/>
      <c r="AN101" s="250"/>
      <c r="AO101" s="250"/>
      <c r="AP101" s="250"/>
      <c r="AQ101" s="250"/>
      <c r="AR101" s="250"/>
    </row>
    <row r="102" spans="1:44" ht="12.75" customHeight="1" x14ac:dyDescent="0.2">
      <c r="A102" s="143">
        <v>550100</v>
      </c>
      <c r="B102" s="143">
        <v>550101</v>
      </c>
      <c r="C102" s="272" t="s">
        <v>139</v>
      </c>
      <c r="D102" s="57" t="s">
        <v>83</v>
      </c>
      <c r="E102" s="272" t="s">
        <v>120</v>
      </c>
      <c r="F102" s="57" t="s">
        <v>220</v>
      </c>
      <c r="G102" s="143" t="s">
        <v>5</v>
      </c>
      <c r="H102" s="143" t="s">
        <v>40</v>
      </c>
      <c r="I102" s="143" t="s">
        <v>41</v>
      </c>
      <c r="J102" s="143" t="s">
        <v>40</v>
      </c>
      <c r="K102" s="143" t="s">
        <v>248</v>
      </c>
      <c r="L102" s="273">
        <v>44408</v>
      </c>
      <c r="M102" s="273">
        <v>44408</v>
      </c>
      <c r="N102" s="142"/>
      <c r="O102" s="143"/>
      <c r="P102" s="57"/>
      <c r="Q102" s="274">
        <v>1</v>
      </c>
      <c r="R102" s="275">
        <v>54.01</v>
      </c>
      <c r="S102" s="274"/>
      <c r="T102" s="275"/>
      <c r="U102" s="59">
        <f t="shared" si="6"/>
        <v>1</v>
      </c>
      <c r="V102" s="270">
        <f t="shared" si="3"/>
        <v>54.01</v>
      </c>
      <c r="W102" s="270">
        <f t="shared" si="2"/>
        <v>54.01</v>
      </c>
      <c r="X102" s="276"/>
      <c r="Y102" s="250"/>
      <c r="Z102" s="250"/>
      <c r="AA102" s="250"/>
      <c r="AB102" s="250"/>
      <c r="AC102" s="250"/>
      <c r="AD102" s="250"/>
      <c r="AE102" s="250"/>
      <c r="AF102" s="250"/>
      <c r="AG102" s="250"/>
      <c r="AH102" s="250"/>
      <c r="AI102" s="250"/>
      <c r="AJ102" s="250"/>
      <c r="AK102" s="250"/>
      <c r="AL102" s="250"/>
      <c r="AM102" s="250"/>
      <c r="AN102" s="250"/>
      <c r="AO102" s="250"/>
      <c r="AP102" s="250"/>
      <c r="AQ102" s="250"/>
      <c r="AR102" s="250"/>
    </row>
    <row r="103" spans="1:44" ht="12.75" customHeight="1" x14ac:dyDescent="0.2">
      <c r="A103" s="143">
        <v>550100</v>
      </c>
      <c r="B103" s="143">
        <v>550101</v>
      </c>
      <c r="C103" s="272" t="s">
        <v>139</v>
      </c>
      <c r="D103" s="57" t="s">
        <v>83</v>
      </c>
      <c r="E103" s="272" t="s">
        <v>120</v>
      </c>
      <c r="F103" s="57" t="s">
        <v>220</v>
      </c>
      <c r="G103" s="143" t="s">
        <v>5</v>
      </c>
      <c r="H103" s="57" t="s">
        <v>40</v>
      </c>
      <c r="I103" s="143" t="s">
        <v>41</v>
      </c>
      <c r="J103" s="57" t="s">
        <v>40</v>
      </c>
      <c r="K103" s="143" t="s">
        <v>61</v>
      </c>
      <c r="L103" s="273">
        <v>44380</v>
      </c>
      <c r="M103" s="273">
        <v>44380</v>
      </c>
      <c r="N103" s="142"/>
      <c r="O103" s="143"/>
      <c r="P103" s="57"/>
      <c r="Q103" s="274">
        <v>1</v>
      </c>
      <c r="R103" s="275">
        <v>54.01</v>
      </c>
      <c r="S103" s="274"/>
      <c r="T103" s="275"/>
      <c r="U103" s="59">
        <f t="shared" si="6"/>
        <v>1</v>
      </c>
      <c r="V103" s="270">
        <f t="shared" si="3"/>
        <v>54.01</v>
      </c>
      <c r="W103" s="270">
        <f t="shared" si="2"/>
        <v>54.01</v>
      </c>
      <c r="X103" s="276"/>
      <c r="Y103" s="250"/>
      <c r="Z103" s="250"/>
      <c r="AA103" s="250"/>
      <c r="AB103" s="250"/>
      <c r="AC103" s="250"/>
      <c r="AD103" s="250"/>
      <c r="AE103" s="250"/>
      <c r="AF103" s="250"/>
      <c r="AG103" s="250"/>
      <c r="AH103" s="250"/>
      <c r="AI103" s="250"/>
      <c r="AJ103" s="250"/>
      <c r="AK103" s="250"/>
      <c r="AL103" s="250"/>
      <c r="AM103" s="250"/>
      <c r="AN103" s="250"/>
      <c r="AO103" s="250"/>
      <c r="AP103" s="250"/>
      <c r="AQ103" s="250"/>
      <c r="AR103" s="250"/>
    </row>
    <row r="104" spans="1:44" ht="12.75" customHeight="1" x14ac:dyDescent="0.2">
      <c r="A104" s="143">
        <v>550100</v>
      </c>
      <c r="B104" s="143">
        <v>550101</v>
      </c>
      <c r="C104" s="272" t="s">
        <v>139</v>
      </c>
      <c r="D104" s="57" t="s">
        <v>83</v>
      </c>
      <c r="E104" s="272" t="s">
        <v>120</v>
      </c>
      <c r="F104" s="57" t="s">
        <v>220</v>
      </c>
      <c r="G104" s="143" t="s">
        <v>5</v>
      </c>
      <c r="H104" s="57" t="s">
        <v>40</v>
      </c>
      <c r="I104" s="143" t="s">
        <v>41</v>
      </c>
      <c r="J104" s="57" t="s">
        <v>40</v>
      </c>
      <c r="K104" s="143" t="s">
        <v>41</v>
      </c>
      <c r="L104" s="273">
        <v>44415</v>
      </c>
      <c r="M104" s="273">
        <v>44415</v>
      </c>
      <c r="N104" s="142"/>
      <c r="O104" s="143"/>
      <c r="P104" s="57"/>
      <c r="Q104" s="274">
        <v>1</v>
      </c>
      <c r="R104" s="275">
        <v>54.01</v>
      </c>
      <c r="S104" s="274"/>
      <c r="T104" s="275"/>
      <c r="U104" s="59">
        <f t="shared" si="6"/>
        <v>1</v>
      </c>
      <c r="V104" s="270">
        <f t="shared" si="3"/>
        <v>54.01</v>
      </c>
      <c r="W104" s="270">
        <f t="shared" si="2"/>
        <v>54.01</v>
      </c>
      <c r="X104" s="276"/>
      <c r="Y104" s="250"/>
      <c r="Z104" s="250"/>
      <c r="AA104" s="250"/>
      <c r="AB104" s="250"/>
      <c r="AC104" s="250"/>
      <c r="AD104" s="250"/>
      <c r="AE104" s="250"/>
      <c r="AF104" s="250"/>
      <c r="AG104" s="250"/>
      <c r="AH104" s="250"/>
      <c r="AI104" s="250"/>
      <c r="AJ104" s="250"/>
      <c r="AK104" s="250"/>
      <c r="AL104" s="250"/>
      <c r="AM104" s="250"/>
      <c r="AN104" s="250"/>
      <c r="AO104" s="250"/>
      <c r="AP104" s="250"/>
      <c r="AQ104" s="250"/>
      <c r="AR104" s="250"/>
    </row>
    <row r="105" spans="1:44" ht="12.75" customHeight="1" x14ac:dyDescent="0.2">
      <c r="A105" s="143">
        <v>550100</v>
      </c>
      <c r="B105" s="143">
        <v>550101</v>
      </c>
      <c r="C105" s="272" t="s">
        <v>139</v>
      </c>
      <c r="D105" s="57" t="s">
        <v>83</v>
      </c>
      <c r="E105" s="272" t="s">
        <v>120</v>
      </c>
      <c r="F105" s="57" t="s">
        <v>220</v>
      </c>
      <c r="G105" s="143" t="s">
        <v>5</v>
      </c>
      <c r="H105" s="57" t="s">
        <v>40</v>
      </c>
      <c r="I105" s="143" t="s">
        <v>41</v>
      </c>
      <c r="J105" s="57" t="s">
        <v>40</v>
      </c>
      <c r="K105" s="143" t="s">
        <v>250</v>
      </c>
      <c r="L105" s="273">
        <v>44389</v>
      </c>
      <c r="M105" s="273">
        <v>44392</v>
      </c>
      <c r="N105" s="142"/>
      <c r="O105" s="143"/>
      <c r="P105" s="57"/>
      <c r="Q105" s="274">
        <v>3</v>
      </c>
      <c r="R105" s="275">
        <v>54.01</v>
      </c>
      <c r="S105" s="274">
        <v>1</v>
      </c>
      <c r="T105" s="275">
        <v>17.52</v>
      </c>
      <c r="U105" s="59">
        <f t="shared" si="6"/>
        <v>4</v>
      </c>
      <c r="V105" s="270">
        <f t="shared" si="3"/>
        <v>179.55</v>
      </c>
      <c r="W105" s="270">
        <f t="shared" si="2"/>
        <v>179.55</v>
      </c>
      <c r="X105" s="287"/>
      <c r="Y105" s="250"/>
      <c r="Z105" s="250"/>
      <c r="AA105" s="250"/>
      <c r="AB105" s="250"/>
      <c r="AC105" s="250"/>
      <c r="AD105" s="250"/>
      <c r="AE105" s="250"/>
      <c r="AF105" s="250"/>
      <c r="AG105" s="250"/>
      <c r="AH105" s="250"/>
      <c r="AI105" s="250"/>
      <c r="AJ105" s="250"/>
      <c r="AK105" s="250"/>
      <c r="AL105" s="250"/>
      <c r="AM105" s="250"/>
      <c r="AN105" s="250"/>
      <c r="AO105" s="250"/>
      <c r="AP105" s="250"/>
      <c r="AQ105" s="250"/>
      <c r="AR105" s="250"/>
    </row>
    <row r="106" spans="1:44" ht="12.75" customHeight="1" x14ac:dyDescent="0.2">
      <c r="A106" s="143">
        <v>550100</v>
      </c>
      <c r="B106" s="143">
        <v>550101</v>
      </c>
      <c r="C106" s="272" t="s">
        <v>139</v>
      </c>
      <c r="D106" s="57" t="s">
        <v>83</v>
      </c>
      <c r="E106" s="272" t="s">
        <v>120</v>
      </c>
      <c r="F106" s="57" t="s">
        <v>220</v>
      </c>
      <c r="G106" s="143" t="s">
        <v>5</v>
      </c>
      <c r="H106" s="57" t="s">
        <v>40</v>
      </c>
      <c r="I106" s="143" t="s">
        <v>41</v>
      </c>
      <c r="J106" s="57" t="s">
        <v>40</v>
      </c>
      <c r="K106" s="143" t="s">
        <v>251</v>
      </c>
      <c r="L106" s="273">
        <v>44375</v>
      </c>
      <c r="M106" s="273">
        <v>44378</v>
      </c>
      <c r="N106" s="285"/>
      <c r="O106" s="286"/>
      <c r="P106" s="144"/>
      <c r="Q106" s="274">
        <v>3</v>
      </c>
      <c r="R106" s="275">
        <v>54.01</v>
      </c>
      <c r="S106" s="274">
        <v>1</v>
      </c>
      <c r="T106" s="275">
        <v>17.52</v>
      </c>
      <c r="U106" s="59">
        <f t="shared" si="6"/>
        <v>4</v>
      </c>
      <c r="V106" s="270">
        <f t="shared" si="3"/>
        <v>179.55</v>
      </c>
      <c r="W106" s="270">
        <f t="shared" si="2"/>
        <v>179.55</v>
      </c>
      <c r="X106" s="287"/>
      <c r="Y106" s="250"/>
      <c r="Z106" s="250"/>
      <c r="AA106" s="250"/>
      <c r="AB106" s="250"/>
      <c r="AC106" s="250"/>
      <c r="AD106" s="250"/>
      <c r="AE106" s="250"/>
      <c r="AF106" s="250"/>
      <c r="AG106" s="250"/>
      <c r="AH106" s="250"/>
      <c r="AI106" s="250"/>
      <c r="AJ106" s="250"/>
      <c r="AK106" s="250"/>
      <c r="AL106" s="250"/>
      <c r="AM106" s="250"/>
      <c r="AN106" s="250"/>
      <c r="AO106" s="250"/>
      <c r="AP106" s="250"/>
      <c r="AQ106" s="250"/>
      <c r="AR106" s="250"/>
    </row>
    <row r="107" spans="1:44" ht="12.75" customHeight="1" x14ac:dyDescent="0.2">
      <c r="A107" s="143">
        <v>550100</v>
      </c>
      <c r="B107" s="143">
        <v>550101</v>
      </c>
      <c r="C107" s="272" t="s">
        <v>139</v>
      </c>
      <c r="D107" s="57" t="s">
        <v>83</v>
      </c>
      <c r="E107" s="272" t="s">
        <v>120</v>
      </c>
      <c r="F107" s="57" t="s">
        <v>220</v>
      </c>
      <c r="G107" s="143" t="s">
        <v>5</v>
      </c>
      <c r="H107" s="57" t="s">
        <v>40</v>
      </c>
      <c r="I107" s="143" t="s">
        <v>41</v>
      </c>
      <c r="J107" s="57" t="s">
        <v>40</v>
      </c>
      <c r="K107" s="143" t="s">
        <v>46</v>
      </c>
      <c r="L107" s="273">
        <v>44401</v>
      </c>
      <c r="M107" s="273">
        <v>44401</v>
      </c>
      <c r="N107" s="142"/>
      <c r="O107" s="143"/>
      <c r="P107" s="144"/>
      <c r="Q107" s="274">
        <v>1</v>
      </c>
      <c r="R107" s="275">
        <v>54.01</v>
      </c>
      <c r="S107" s="143"/>
      <c r="T107" s="275"/>
      <c r="U107" s="59">
        <f t="shared" si="6"/>
        <v>1</v>
      </c>
      <c r="V107" s="270">
        <f t="shared" si="3"/>
        <v>54.01</v>
      </c>
      <c r="W107" s="270">
        <f t="shared" si="2"/>
        <v>54.01</v>
      </c>
      <c r="X107" s="287"/>
      <c r="Y107" s="250"/>
      <c r="Z107" s="250"/>
      <c r="AA107" s="250"/>
      <c r="AB107" s="250"/>
      <c r="AC107" s="250"/>
      <c r="AD107" s="250"/>
      <c r="AE107" s="250"/>
      <c r="AF107" s="250"/>
      <c r="AG107" s="250"/>
      <c r="AH107" s="250"/>
      <c r="AI107" s="250"/>
      <c r="AJ107" s="250"/>
      <c r="AK107" s="250"/>
      <c r="AL107" s="250"/>
      <c r="AM107" s="250"/>
      <c r="AN107" s="250"/>
      <c r="AO107" s="250"/>
      <c r="AP107" s="250"/>
      <c r="AQ107" s="250"/>
      <c r="AR107" s="250"/>
    </row>
    <row r="108" spans="1:44" ht="12.75" customHeight="1" x14ac:dyDescent="0.2">
      <c r="A108" s="143">
        <v>550100</v>
      </c>
      <c r="B108" s="143">
        <v>550101</v>
      </c>
      <c r="C108" s="272" t="s">
        <v>139</v>
      </c>
      <c r="D108" s="57" t="s">
        <v>83</v>
      </c>
      <c r="E108" s="272" t="s">
        <v>120</v>
      </c>
      <c r="F108" s="57" t="s">
        <v>220</v>
      </c>
      <c r="G108" s="143" t="s">
        <v>5</v>
      </c>
      <c r="H108" s="57" t="s">
        <v>40</v>
      </c>
      <c r="I108" s="143" t="s">
        <v>41</v>
      </c>
      <c r="J108" s="57" t="s">
        <v>40</v>
      </c>
      <c r="K108" s="143" t="s">
        <v>256</v>
      </c>
      <c r="L108" s="273">
        <v>44396</v>
      </c>
      <c r="M108" s="273">
        <v>44399</v>
      </c>
      <c r="N108" s="280"/>
      <c r="O108" s="274"/>
      <c r="P108" s="281"/>
      <c r="Q108" s="274">
        <v>3</v>
      </c>
      <c r="R108" s="275">
        <v>54.01</v>
      </c>
      <c r="S108" s="274"/>
      <c r="T108" s="275"/>
      <c r="U108" s="59"/>
      <c r="V108" s="270">
        <f t="shared" si="3"/>
        <v>162.03</v>
      </c>
      <c r="W108" s="270">
        <f t="shared" si="2"/>
        <v>162.03</v>
      </c>
      <c r="X108" s="287" t="s">
        <v>269</v>
      </c>
      <c r="Y108" s="250"/>
      <c r="Z108" s="250"/>
      <c r="AA108" s="250"/>
      <c r="AB108" s="250"/>
      <c r="AC108" s="250"/>
      <c r="AD108" s="250"/>
      <c r="AE108" s="250"/>
      <c r="AF108" s="250"/>
      <c r="AG108" s="250"/>
      <c r="AH108" s="250"/>
      <c r="AI108" s="250"/>
      <c r="AJ108" s="250"/>
      <c r="AK108" s="250"/>
      <c r="AL108" s="250"/>
      <c r="AM108" s="250"/>
      <c r="AN108" s="250"/>
      <c r="AO108" s="250"/>
      <c r="AP108" s="250"/>
      <c r="AQ108" s="250"/>
      <c r="AR108" s="250"/>
    </row>
    <row r="109" spans="1:44" ht="12.75" customHeight="1" x14ac:dyDescent="0.2">
      <c r="A109" s="143">
        <v>550100</v>
      </c>
      <c r="B109" s="143">
        <v>550101</v>
      </c>
      <c r="C109" s="272" t="s">
        <v>139</v>
      </c>
      <c r="D109" s="57" t="s">
        <v>83</v>
      </c>
      <c r="E109" s="272" t="s">
        <v>120</v>
      </c>
      <c r="F109" s="57" t="s">
        <v>220</v>
      </c>
      <c r="G109" s="143" t="s">
        <v>5</v>
      </c>
      <c r="H109" s="57" t="s">
        <v>40</v>
      </c>
      <c r="I109" s="143" t="s">
        <v>41</v>
      </c>
      <c r="J109" s="57" t="s">
        <v>40</v>
      </c>
      <c r="K109" s="143" t="s">
        <v>41</v>
      </c>
      <c r="L109" s="273">
        <v>44387</v>
      </c>
      <c r="M109" s="273">
        <v>44387</v>
      </c>
      <c r="N109" s="142"/>
      <c r="O109" s="143"/>
      <c r="P109" s="57"/>
      <c r="Q109" s="274">
        <v>1</v>
      </c>
      <c r="R109" s="275">
        <v>54.01</v>
      </c>
      <c r="S109" s="274"/>
      <c r="T109" s="275"/>
      <c r="U109" s="59">
        <f t="shared" ref="U109:U119" si="7">Q109+S109</f>
        <v>1</v>
      </c>
      <c r="V109" s="270">
        <f t="shared" si="3"/>
        <v>54.01</v>
      </c>
      <c r="W109" s="270">
        <f t="shared" si="2"/>
        <v>54.01</v>
      </c>
      <c r="X109" s="287"/>
      <c r="Y109" s="250"/>
      <c r="Z109" s="250"/>
      <c r="AA109" s="250"/>
      <c r="AB109" s="250"/>
      <c r="AC109" s="250"/>
      <c r="AD109" s="250"/>
      <c r="AE109" s="250"/>
      <c r="AF109" s="250"/>
      <c r="AG109" s="250"/>
      <c r="AH109" s="250"/>
      <c r="AI109" s="250"/>
      <c r="AJ109" s="250"/>
      <c r="AK109" s="250"/>
      <c r="AL109" s="250"/>
      <c r="AM109" s="250"/>
      <c r="AN109" s="250"/>
      <c r="AO109" s="250"/>
      <c r="AP109" s="250"/>
      <c r="AQ109" s="250"/>
      <c r="AR109" s="250"/>
    </row>
    <row r="110" spans="1:44" ht="12.75" customHeight="1" x14ac:dyDescent="0.2">
      <c r="A110" s="143">
        <v>550100</v>
      </c>
      <c r="B110" s="143">
        <v>550101</v>
      </c>
      <c r="C110" s="272" t="s">
        <v>139</v>
      </c>
      <c r="D110" s="57" t="s">
        <v>83</v>
      </c>
      <c r="E110" s="272" t="s">
        <v>120</v>
      </c>
      <c r="F110" s="57" t="s">
        <v>220</v>
      </c>
      <c r="G110" s="143" t="s">
        <v>5</v>
      </c>
      <c r="H110" s="57" t="s">
        <v>40</v>
      </c>
      <c r="I110" s="143" t="s">
        <v>41</v>
      </c>
      <c r="J110" s="57" t="s">
        <v>40</v>
      </c>
      <c r="K110" s="143" t="s">
        <v>227</v>
      </c>
      <c r="L110" s="273">
        <v>44382</v>
      </c>
      <c r="M110" s="273">
        <v>44386</v>
      </c>
      <c r="N110" s="142"/>
      <c r="O110" s="143"/>
      <c r="P110" s="57"/>
      <c r="Q110" s="274">
        <v>4</v>
      </c>
      <c r="R110" s="275">
        <v>54.01</v>
      </c>
      <c r="S110" s="274">
        <v>1</v>
      </c>
      <c r="T110" s="275">
        <v>17.52</v>
      </c>
      <c r="U110" s="59">
        <f t="shared" si="7"/>
        <v>5</v>
      </c>
      <c r="V110" s="270">
        <f t="shared" si="3"/>
        <v>233.56</v>
      </c>
      <c r="W110" s="270">
        <f t="shared" si="2"/>
        <v>233.56</v>
      </c>
      <c r="X110" s="276"/>
      <c r="Y110" s="250"/>
      <c r="Z110" s="250"/>
      <c r="AA110" s="250"/>
      <c r="AB110" s="250"/>
      <c r="AC110" s="250"/>
      <c r="AD110" s="250"/>
      <c r="AE110" s="250"/>
      <c r="AF110" s="250"/>
      <c r="AG110" s="250"/>
      <c r="AH110" s="250"/>
      <c r="AI110" s="250"/>
      <c r="AJ110" s="250"/>
      <c r="AK110" s="250"/>
      <c r="AL110" s="250"/>
      <c r="AM110" s="250"/>
      <c r="AN110" s="250"/>
      <c r="AO110" s="250"/>
      <c r="AP110" s="250"/>
      <c r="AQ110" s="250"/>
      <c r="AR110" s="250"/>
    </row>
    <row r="111" spans="1:44" ht="12.75" customHeight="1" x14ac:dyDescent="0.2">
      <c r="A111" s="143">
        <v>550100</v>
      </c>
      <c r="B111" s="143">
        <v>550101</v>
      </c>
      <c r="C111" s="272" t="s">
        <v>139</v>
      </c>
      <c r="D111" s="57" t="s">
        <v>83</v>
      </c>
      <c r="E111" s="272" t="s">
        <v>120</v>
      </c>
      <c r="F111" s="57" t="s">
        <v>220</v>
      </c>
      <c r="G111" s="143" t="s">
        <v>5</v>
      </c>
      <c r="H111" s="57" t="s">
        <v>40</v>
      </c>
      <c r="I111" s="143" t="s">
        <v>41</v>
      </c>
      <c r="J111" s="57" t="s">
        <v>40</v>
      </c>
      <c r="K111" s="272" t="s">
        <v>211</v>
      </c>
      <c r="L111" s="273">
        <v>44368</v>
      </c>
      <c r="M111" s="273">
        <v>44370</v>
      </c>
      <c r="N111" s="142"/>
      <c r="O111" s="143"/>
      <c r="P111" s="57"/>
      <c r="Q111" s="274">
        <v>2</v>
      </c>
      <c r="R111" s="275">
        <v>54.01</v>
      </c>
      <c r="S111" s="274">
        <v>1</v>
      </c>
      <c r="T111" s="275">
        <v>17.52</v>
      </c>
      <c r="U111" s="59">
        <f t="shared" si="7"/>
        <v>3</v>
      </c>
      <c r="V111" s="270">
        <f t="shared" si="3"/>
        <v>125.53999999999999</v>
      </c>
      <c r="W111" s="270">
        <f t="shared" si="2"/>
        <v>125.53999999999999</v>
      </c>
      <c r="X111" s="276"/>
      <c r="Y111" s="250"/>
      <c r="Z111" s="250"/>
      <c r="AA111" s="250"/>
      <c r="AB111" s="250"/>
      <c r="AC111" s="250"/>
      <c r="AD111" s="250"/>
      <c r="AE111" s="250"/>
      <c r="AF111" s="250"/>
      <c r="AG111" s="250"/>
      <c r="AH111" s="250"/>
      <c r="AI111" s="250"/>
      <c r="AJ111" s="250"/>
      <c r="AK111" s="250"/>
      <c r="AL111" s="250"/>
      <c r="AM111" s="250"/>
      <c r="AN111" s="250"/>
      <c r="AO111" s="250"/>
      <c r="AP111" s="250"/>
      <c r="AQ111" s="250"/>
      <c r="AR111" s="250"/>
    </row>
    <row r="112" spans="1:44" ht="12.75" customHeight="1" x14ac:dyDescent="0.2">
      <c r="A112" s="143">
        <v>550100</v>
      </c>
      <c r="B112" s="143">
        <v>550101</v>
      </c>
      <c r="C112" s="272" t="s">
        <v>270</v>
      </c>
      <c r="D112" s="57" t="s">
        <v>271</v>
      </c>
      <c r="E112" s="272" t="s">
        <v>272</v>
      </c>
      <c r="F112" s="57" t="s">
        <v>233</v>
      </c>
      <c r="G112" s="143" t="s">
        <v>5</v>
      </c>
      <c r="H112" s="57" t="s">
        <v>40</v>
      </c>
      <c r="I112" s="143" t="s">
        <v>41</v>
      </c>
      <c r="J112" s="57" t="s">
        <v>40</v>
      </c>
      <c r="K112" s="143" t="s">
        <v>250</v>
      </c>
      <c r="L112" s="273">
        <v>44389</v>
      </c>
      <c r="M112" s="273">
        <v>44392</v>
      </c>
      <c r="N112" s="142"/>
      <c r="O112" s="143"/>
      <c r="P112" s="57"/>
      <c r="Q112" s="274">
        <v>3</v>
      </c>
      <c r="R112" s="275">
        <v>54.01</v>
      </c>
      <c r="S112" s="274">
        <v>1</v>
      </c>
      <c r="T112" s="275">
        <v>17.52</v>
      </c>
      <c r="U112" s="59">
        <f t="shared" si="7"/>
        <v>4</v>
      </c>
      <c r="V112" s="270">
        <f t="shared" si="3"/>
        <v>179.55</v>
      </c>
      <c r="W112" s="270">
        <f t="shared" si="2"/>
        <v>179.55</v>
      </c>
      <c r="X112" s="276"/>
      <c r="Y112" s="250"/>
      <c r="Z112" s="250"/>
      <c r="AA112" s="250"/>
      <c r="AB112" s="250"/>
      <c r="AC112" s="250"/>
      <c r="AD112" s="250"/>
      <c r="AE112" s="250"/>
      <c r="AF112" s="250"/>
      <c r="AG112" s="250"/>
      <c r="AH112" s="250"/>
      <c r="AI112" s="250"/>
      <c r="AJ112" s="250"/>
      <c r="AK112" s="250"/>
      <c r="AL112" s="250"/>
      <c r="AM112" s="250"/>
      <c r="AN112" s="250"/>
      <c r="AO112" s="250"/>
      <c r="AP112" s="250"/>
      <c r="AQ112" s="250"/>
      <c r="AR112" s="250"/>
    </row>
    <row r="113" spans="1:44" ht="12.75" customHeight="1" x14ac:dyDescent="0.2">
      <c r="A113" s="143">
        <v>550100</v>
      </c>
      <c r="B113" s="143">
        <v>550101</v>
      </c>
      <c r="C113" s="272" t="s">
        <v>270</v>
      </c>
      <c r="D113" s="57" t="s">
        <v>271</v>
      </c>
      <c r="E113" s="272" t="s">
        <v>272</v>
      </c>
      <c r="F113" s="57" t="s">
        <v>233</v>
      </c>
      <c r="G113" s="143" t="s">
        <v>5</v>
      </c>
      <c r="H113" s="143" t="s">
        <v>40</v>
      </c>
      <c r="I113" s="143" t="s">
        <v>41</v>
      </c>
      <c r="J113" s="143" t="s">
        <v>40</v>
      </c>
      <c r="K113" s="143" t="s">
        <v>247</v>
      </c>
      <c r="L113" s="273">
        <v>44354</v>
      </c>
      <c r="M113" s="273">
        <v>44358</v>
      </c>
      <c r="N113" s="142"/>
      <c r="O113" s="143"/>
      <c r="P113" s="57"/>
      <c r="Q113" s="274">
        <v>4</v>
      </c>
      <c r="R113" s="275">
        <v>54.01</v>
      </c>
      <c r="S113" s="274"/>
      <c r="T113" s="275"/>
      <c r="U113" s="59">
        <f t="shared" si="7"/>
        <v>4</v>
      </c>
      <c r="V113" s="270">
        <f t="shared" si="3"/>
        <v>216.04</v>
      </c>
      <c r="W113" s="270">
        <f t="shared" si="2"/>
        <v>216.04</v>
      </c>
      <c r="X113" s="287"/>
      <c r="Y113" s="250"/>
      <c r="Z113" s="250"/>
      <c r="AA113" s="250"/>
      <c r="AB113" s="250"/>
      <c r="AC113" s="250"/>
      <c r="AD113" s="250"/>
      <c r="AE113" s="250"/>
      <c r="AF113" s="250"/>
      <c r="AG113" s="250"/>
      <c r="AH113" s="250"/>
      <c r="AI113" s="250"/>
      <c r="AJ113" s="250"/>
      <c r="AK113" s="250"/>
      <c r="AL113" s="250"/>
      <c r="AM113" s="250"/>
      <c r="AN113" s="250"/>
      <c r="AO113" s="250"/>
      <c r="AP113" s="250"/>
      <c r="AQ113" s="250"/>
      <c r="AR113" s="250"/>
    </row>
    <row r="114" spans="1:44" ht="12.75" customHeight="1" x14ac:dyDescent="0.2">
      <c r="A114" s="143">
        <v>550100</v>
      </c>
      <c r="B114" s="143">
        <v>550101</v>
      </c>
      <c r="C114" s="272" t="s">
        <v>93</v>
      </c>
      <c r="D114" s="57" t="s">
        <v>119</v>
      </c>
      <c r="E114" s="272" t="s">
        <v>95</v>
      </c>
      <c r="F114" s="57" t="s">
        <v>220</v>
      </c>
      <c r="G114" s="143" t="s">
        <v>5</v>
      </c>
      <c r="H114" s="57" t="s">
        <v>40</v>
      </c>
      <c r="I114" s="143" t="s">
        <v>41</v>
      </c>
      <c r="J114" s="57" t="s">
        <v>40</v>
      </c>
      <c r="K114" s="143" t="s">
        <v>227</v>
      </c>
      <c r="L114" s="273">
        <v>44382</v>
      </c>
      <c r="M114" s="273">
        <v>44386</v>
      </c>
      <c r="N114" s="142"/>
      <c r="O114" s="143"/>
      <c r="P114" s="57"/>
      <c r="Q114" s="274">
        <v>4</v>
      </c>
      <c r="R114" s="275">
        <v>54.01</v>
      </c>
      <c r="S114" s="274">
        <v>1</v>
      </c>
      <c r="T114" s="275">
        <v>17.52</v>
      </c>
      <c r="U114" s="59">
        <f t="shared" si="7"/>
        <v>5</v>
      </c>
      <c r="V114" s="270">
        <f t="shared" si="3"/>
        <v>233.56</v>
      </c>
      <c r="W114" s="270">
        <f t="shared" si="2"/>
        <v>233.56</v>
      </c>
      <c r="X114" s="413" t="s">
        <v>273</v>
      </c>
      <c r="Y114" s="250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50"/>
      <c r="AM114" s="250"/>
      <c r="AN114" s="250"/>
      <c r="AO114" s="250"/>
      <c r="AP114" s="250"/>
      <c r="AQ114" s="250"/>
      <c r="AR114" s="250"/>
    </row>
    <row r="115" spans="1:44" ht="12.75" customHeight="1" x14ac:dyDescent="0.2">
      <c r="A115" s="143">
        <v>550100</v>
      </c>
      <c r="B115" s="143">
        <v>550101</v>
      </c>
      <c r="C115" s="272" t="s">
        <v>93</v>
      </c>
      <c r="D115" s="57" t="s">
        <v>119</v>
      </c>
      <c r="E115" s="272" t="s">
        <v>95</v>
      </c>
      <c r="F115" s="57" t="s">
        <v>220</v>
      </c>
      <c r="G115" s="143" t="s">
        <v>5</v>
      </c>
      <c r="H115" s="57" t="s">
        <v>40</v>
      </c>
      <c r="I115" s="143" t="s">
        <v>41</v>
      </c>
      <c r="J115" s="57" t="s">
        <v>40</v>
      </c>
      <c r="K115" s="143" t="s">
        <v>227</v>
      </c>
      <c r="L115" s="273">
        <v>44382</v>
      </c>
      <c r="M115" s="273">
        <v>44386</v>
      </c>
      <c r="N115" s="142"/>
      <c r="O115" s="143"/>
      <c r="P115" s="57"/>
      <c r="Q115" s="274">
        <v>4</v>
      </c>
      <c r="R115" s="275">
        <v>54.01</v>
      </c>
      <c r="S115" s="274">
        <v>1</v>
      </c>
      <c r="T115" s="275">
        <v>17.52</v>
      </c>
      <c r="U115" s="59">
        <f t="shared" si="7"/>
        <v>5</v>
      </c>
      <c r="V115" s="270">
        <f t="shared" si="3"/>
        <v>233.56</v>
      </c>
      <c r="W115" s="270">
        <f t="shared" si="2"/>
        <v>233.56</v>
      </c>
      <c r="X115" s="414"/>
      <c r="Y115" s="250"/>
      <c r="Z115" s="250"/>
      <c r="AA115" s="250"/>
      <c r="AB115" s="250"/>
      <c r="AC115" s="250"/>
      <c r="AD115" s="250"/>
      <c r="AE115" s="250"/>
      <c r="AF115" s="250"/>
      <c r="AG115" s="250"/>
      <c r="AH115" s="250"/>
      <c r="AI115" s="250"/>
      <c r="AJ115" s="250"/>
      <c r="AK115" s="250"/>
      <c r="AL115" s="250"/>
      <c r="AM115" s="250"/>
      <c r="AN115" s="250"/>
      <c r="AO115" s="250"/>
      <c r="AP115" s="250"/>
      <c r="AQ115" s="250"/>
      <c r="AR115" s="250"/>
    </row>
    <row r="116" spans="1:44" ht="12.75" customHeight="1" x14ac:dyDescent="0.2">
      <c r="A116" s="143">
        <v>550100</v>
      </c>
      <c r="B116" s="143">
        <v>550101</v>
      </c>
      <c r="C116" s="272" t="s">
        <v>274</v>
      </c>
      <c r="D116" s="57" t="s">
        <v>275</v>
      </c>
      <c r="E116" s="272" t="s">
        <v>223</v>
      </c>
      <c r="F116" s="57" t="s">
        <v>224</v>
      </c>
      <c r="G116" s="143" t="s">
        <v>225</v>
      </c>
      <c r="H116" s="57" t="s">
        <v>40</v>
      </c>
      <c r="I116" s="143" t="s">
        <v>41</v>
      </c>
      <c r="J116" s="57" t="s">
        <v>40</v>
      </c>
      <c r="K116" s="143" t="s">
        <v>41</v>
      </c>
      <c r="L116" s="273">
        <v>44365</v>
      </c>
      <c r="M116" s="273">
        <v>44365</v>
      </c>
      <c r="N116" s="142"/>
      <c r="O116" s="143"/>
      <c r="P116" s="57"/>
      <c r="Q116" s="274">
        <v>1</v>
      </c>
      <c r="R116" s="275">
        <v>54.01</v>
      </c>
      <c r="S116" s="274"/>
      <c r="T116" s="275"/>
      <c r="U116" s="59">
        <f t="shared" si="7"/>
        <v>1</v>
      </c>
      <c r="V116" s="270">
        <f t="shared" si="3"/>
        <v>54.01</v>
      </c>
      <c r="W116" s="270">
        <f t="shared" si="2"/>
        <v>54.01</v>
      </c>
      <c r="X116" s="287"/>
      <c r="Y116" s="250"/>
      <c r="Z116" s="250"/>
      <c r="AA116" s="250"/>
      <c r="AB116" s="250"/>
      <c r="AC116" s="250"/>
      <c r="AD116" s="250"/>
      <c r="AE116" s="250"/>
      <c r="AF116" s="250"/>
      <c r="AG116" s="250"/>
      <c r="AH116" s="250"/>
      <c r="AI116" s="250"/>
      <c r="AJ116" s="250"/>
      <c r="AK116" s="250"/>
      <c r="AL116" s="250"/>
      <c r="AM116" s="250"/>
      <c r="AN116" s="250"/>
      <c r="AO116" s="250"/>
      <c r="AP116" s="250"/>
      <c r="AQ116" s="250"/>
      <c r="AR116" s="250"/>
    </row>
    <row r="117" spans="1:44" ht="12.75" customHeight="1" x14ac:dyDescent="0.2">
      <c r="A117" s="143">
        <v>550100</v>
      </c>
      <c r="B117" s="143">
        <v>550101</v>
      </c>
      <c r="C117" s="272" t="s">
        <v>274</v>
      </c>
      <c r="D117" s="57" t="s">
        <v>275</v>
      </c>
      <c r="E117" s="272" t="s">
        <v>223</v>
      </c>
      <c r="F117" s="57" t="s">
        <v>224</v>
      </c>
      <c r="G117" s="143" t="s">
        <v>225</v>
      </c>
      <c r="H117" s="57" t="s">
        <v>40</v>
      </c>
      <c r="I117" s="143" t="s">
        <v>41</v>
      </c>
      <c r="J117" s="57" t="s">
        <v>40</v>
      </c>
      <c r="K117" s="143" t="s">
        <v>41</v>
      </c>
      <c r="L117" s="273">
        <v>44401</v>
      </c>
      <c r="M117" s="273">
        <v>44401</v>
      </c>
      <c r="N117" s="142"/>
      <c r="O117" s="143"/>
      <c r="P117" s="57"/>
      <c r="Q117" s="274">
        <v>1</v>
      </c>
      <c r="R117" s="275">
        <v>54.01</v>
      </c>
      <c r="S117" s="274"/>
      <c r="T117" s="275"/>
      <c r="U117" s="59">
        <f t="shared" si="7"/>
        <v>1</v>
      </c>
      <c r="V117" s="270">
        <f t="shared" si="3"/>
        <v>54.01</v>
      </c>
      <c r="W117" s="270">
        <f t="shared" si="2"/>
        <v>54.01</v>
      </c>
      <c r="X117" s="287"/>
      <c r="Y117" s="250"/>
      <c r="Z117" s="250"/>
      <c r="AA117" s="250"/>
      <c r="AB117" s="250"/>
      <c r="AC117" s="250"/>
      <c r="AD117" s="250"/>
      <c r="AE117" s="250"/>
      <c r="AF117" s="250"/>
      <c r="AG117" s="250"/>
      <c r="AH117" s="250"/>
      <c r="AI117" s="250"/>
      <c r="AJ117" s="250"/>
      <c r="AK117" s="250"/>
      <c r="AL117" s="250"/>
      <c r="AM117" s="250"/>
      <c r="AN117" s="250"/>
      <c r="AO117" s="250"/>
      <c r="AP117" s="250"/>
      <c r="AQ117" s="250"/>
      <c r="AR117" s="250"/>
    </row>
    <row r="118" spans="1:44" ht="12.75" customHeight="1" x14ac:dyDescent="0.2">
      <c r="A118" s="143">
        <v>550100</v>
      </c>
      <c r="B118" s="143">
        <v>550101</v>
      </c>
      <c r="C118" s="272" t="s">
        <v>274</v>
      </c>
      <c r="D118" s="57" t="s">
        <v>275</v>
      </c>
      <c r="E118" s="272" t="s">
        <v>223</v>
      </c>
      <c r="F118" s="57" t="s">
        <v>224</v>
      </c>
      <c r="G118" s="143" t="s">
        <v>225</v>
      </c>
      <c r="H118" s="57" t="s">
        <v>40</v>
      </c>
      <c r="I118" s="143" t="s">
        <v>41</v>
      </c>
      <c r="J118" s="57" t="s">
        <v>40</v>
      </c>
      <c r="K118" s="143" t="s">
        <v>41</v>
      </c>
      <c r="L118" s="273">
        <v>44380</v>
      </c>
      <c r="M118" s="273">
        <v>44380</v>
      </c>
      <c r="N118" s="142"/>
      <c r="O118" s="143"/>
      <c r="P118" s="57"/>
      <c r="Q118" s="274">
        <v>1</v>
      </c>
      <c r="R118" s="275">
        <v>54.01</v>
      </c>
      <c r="S118" s="274"/>
      <c r="T118" s="275"/>
      <c r="U118" s="59">
        <f t="shared" si="7"/>
        <v>1</v>
      </c>
      <c r="V118" s="270">
        <f t="shared" si="3"/>
        <v>54.01</v>
      </c>
      <c r="W118" s="270">
        <f t="shared" si="2"/>
        <v>54.01</v>
      </c>
      <c r="X118" s="276"/>
      <c r="Y118" s="250"/>
      <c r="Z118" s="250"/>
      <c r="AA118" s="250"/>
      <c r="AB118" s="250"/>
      <c r="AC118" s="250"/>
      <c r="AD118" s="250"/>
      <c r="AE118" s="250"/>
      <c r="AF118" s="250"/>
      <c r="AG118" s="250"/>
      <c r="AH118" s="250"/>
      <c r="AI118" s="250"/>
      <c r="AJ118" s="250"/>
      <c r="AK118" s="250"/>
      <c r="AL118" s="250"/>
      <c r="AM118" s="250"/>
      <c r="AN118" s="250"/>
      <c r="AO118" s="250"/>
      <c r="AP118" s="250"/>
      <c r="AQ118" s="250"/>
      <c r="AR118" s="250"/>
    </row>
    <row r="119" spans="1:44" ht="12.75" customHeight="1" x14ac:dyDescent="0.2">
      <c r="A119" s="143">
        <v>550100</v>
      </c>
      <c r="B119" s="143">
        <v>550101</v>
      </c>
      <c r="C119" s="272" t="s">
        <v>274</v>
      </c>
      <c r="D119" s="57" t="s">
        <v>275</v>
      </c>
      <c r="E119" s="272" t="s">
        <v>223</v>
      </c>
      <c r="F119" s="57" t="s">
        <v>224</v>
      </c>
      <c r="G119" s="143" t="s">
        <v>225</v>
      </c>
      <c r="H119" s="57" t="s">
        <v>40</v>
      </c>
      <c r="I119" s="143" t="s">
        <v>41</v>
      </c>
      <c r="J119" s="57" t="s">
        <v>40</v>
      </c>
      <c r="K119" s="143" t="s">
        <v>41</v>
      </c>
      <c r="L119" s="273">
        <v>44367</v>
      </c>
      <c r="M119" s="273">
        <v>44367</v>
      </c>
      <c r="N119" s="142"/>
      <c r="O119" s="143"/>
      <c r="P119" s="57"/>
      <c r="Q119" s="274">
        <v>1</v>
      </c>
      <c r="R119" s="275">
        <v>54.01</v>
      </c>
      <c r="S119" s="274"/>
      <c r="T119" s="275"/>
      <c r="U119" s="59">
        <f t="shared" si="7"/>
        <v>1</v>
      </c>
      <c r="V119" s="270">
        <f t="shared" si="3"/>
        <v>54.01</v>
      </c>
      <c r="W119" s="270">
        <f t="shared" si="2"/>
        <v>54.01</v>
      </c>
      <c r="X119" s="287"/>
      <c r="Y119" s="250"/>
      <c r="Z119" s="250"/>
      <c r="AA119" s="250"/>
      <c r="AB119" s="250"/>
      <c r="AC119" s="250"/>
      <c r="AD119" s="250"/>
      <c r="AE119" s="250"/>
      <c r="AF119" s="250"/>
      <c r="AG119" s="250"/>
      <c r="AH119" s="250"/>
      <c r="AI119" s="250"/>
      <c r="AJ119" s="250"/>
      <c r="AK119" s="250"/>
      <c r="AL119" s="250"/>
      <c r="AM119" s="250"/>
      <c r="AN119" s="250"/>
      <c r="AO119" s="250"/>
      <c r="AP119" s="250"/>
      <c r="AQ119" s="250"/>
      <c r="AR119" s="250"/>
    </row>
    <row r="120" spans="1:44" ht="12.75" customHeight="1" x14ac:dyDescent="0.2">
      <c r="A120" s="143">
        <v>550100</v>
      </c>
      <c r="B120" s="143">
        <v>550101</v>
      </c>
      <c r="C120" s="272" t="s">
        <v>276</v>
      </c>
      <c r="D120" s="57" t="s">
        <v>277</v>
      </c>
      <c r="E120" s="272" t="s">
        <v>214</v>
      </c>
      <c r="F120" s="57" t="s">
        <v>220</v>
      </c>
      <c r="G120" s="143" t="s">
        <v>5</v>
      </c>
      <c r="H120" s="57" t="s">
        <v>40</v>
      </c>
      <c r="I120" s="143" t="s">
        <v>41</v>
      </c>
      <c r="J120" s="57" t="s">
        <v>40</v>
      </c>
      <c r="K120" s="143" t="s">
        <v>256</v>
      </c>
      <c r="L120" s="273">
        <v>44396</v>
      </c>
      <c r="M120" s="273">
        <v>44399</v>
      </c>
      <c r="N120" s="280"/>
      <c r="O120" s="274"/>
      <c r="P120" s="281"/>
      <c r="Q120" s="274">
        <v>3</v>
      </c>
      <c r="R120" s="275">
        <v>54.01</v>
      </c>
      <c r="S120" s="274">
        <v>1</v>
      </c>
      <c r="T120" s="275">
        <v>17.52</v>
      </c>
      <c r="U120" s="59"/>
      <c r="V120" s="270">
        <f t="shared" si="3"/>
        <v>179.55</v>
      </c>
      <c r="W120" s="270">
        <f t="shared" si="2"/>
        <v>179.55</v>
      </c>
      <c r="X120" s="287"/>
      <c r="Y120" s="250"/>
      <c r="Z120" s="250"/>
      <c r="AA120" s="250"/>
      <c r="AB120" s="250"/>
      <c r="AC120" s="250"/>
      <c r="AD120" s="250"/>
      <c r="AE120" s="250"/>
      <c r="AF120" s="250"/>
      <c r="AG120" s="250"/>
      <c r="AH120" s="250"/>
      <c r="AI120" s="250"/>
      <c r="AJ120" s="250"/>
      <c r="AK120" s="250"/>
      <c r="AL120" s="250"/>
      <c r="AM120" s="250"/>
      <c r="AN120" s="250"/>
      <c r="AO120" s="250"/>
      <c r="AP120" s="250"/>
      <c r="AQ120" s="250"/>
      <c r="AR120" s="250"/>
    </row>
    <row r="121" spans="1:44" ht="12.75" customHeight="1" x14ac:dyDescent="0.2">
      <c r="A121" s="143">
        <v>550100</v>
      </c>
      <c r="B121" s="143">
        <v>550101</v>
      </c>
      <c r="C121" s="272" t="s">
        <v>278</v>
      </c>
      <c r="D121" s="57" t="s">
        <v>279</v>
      </c>
      <c r="E121" s="272" t="s">
        <v>280</v>
      </c>
      <c r="F121" s="57" t="s">
        <v>220</v>
      </c>
      <c r="G121" s="143" t="s">
        <v>5</v>
      </c>
      <c r="H121" s="143" t="s">
        <v>40</v>
      </c>
      <c r="I121" s="143" t="s">
        <v>41</v>
      </c>
      <c r="J121" s="143" t="s">
        <v>40</v>
      </c>
      <c r="K121" s="143" t="s">
        <v>236</v>
      </c>
      <c r="L121" s="273">
        <v>44419</v>
      </c>
      <c r="M121" s="273">
        <v>44423</v>
      </c>
      <c r="N121" s="280"/>
      <c r="O121" s="274"/>
      <c r="P121" s="281"/>
      <c r="Q121" s="274">
        <v>5</v>
      </c>
      <c r="R121" s="275">
        <v>54.01</v>
      </c>
      <c r="S121" s="274"/>
      <c r="T121" s="275"/>
      <c r="U121" s="59">
        <f t="shared" ref="U121:U122" si="8">Q121+S121</f>
        <v>5</v>
      </c>
      <c r="V121" s="270">
        <f t="shared" si="3"/>
        <v>270.05</v>
      </c>
      <c r="W121" s="270">
        <f t="shared" si="2"/>
        <v>270.05</v>
      </c>
      <c r="X121" s="287"/>
      <c r="Y121" s="250"/>
      <c r="Z121" s="250"/>
      <c r="AA121" s="250"/>
      <c r="AB121" s="250"/>
      <c r="AC121" s="250"/>
      <c r="AD121" s="250"/>
      <c r="AE121" s="250"/>
      <c r="AF121" s="250"/>
      <c r="AG121" s="250"/>
      <c r="AH121" s="250"/>
      <c r="AI121" s="250"/>
      <c r="AJ121" s="250"/>
      <c r="AK121" s="250"/>
      <c r="AL121" s="250"/>
      <c r="AM121" s="250"/>
      <c r="AN121" s="250"/>
      <c r="AO121" s="250"/>
      <c r="AP121" s="250"/>
      <c r="AQ121" s="250"/>
      <c r="AR121" s="250"/>
    </row>
    <row r="122" spans="1:44" ht="12.75" customHeight="1" x14ac:dyDescent="0.2">
      <c r="A122" s="143">
        <v>550100</v>
      </c>
      <c r="B122" s="143">
        <v>550101</v>
      </c>
      <c r="C122" s="272" t="s">
        <v>278</v>
      </c>
      <c r="D122" s="57" t="s">
        <v>279</v>
      </c>
      <c r="E122" s="272" t="s">
        <v>280</v>
      </c>
      <c r="F122" s="57" t="s">
        <v>220</v>
      </c>
      <c r="G122" s="143" t="s">
        <v>5</v>
      </c>
      <c r="H122" s="57" t="s">
        <v>40</v>
      </c>
      <c r="I122" s="143" t="s">
        <v>41</v>
      </c>
      <c r="J122" s="57" t="s">
        <v>40</v>
      </c>
      <c r="K122" s="143" t="s">
        <v>227</v>
      </c>
      <c r="L122" s="273">
        <v>44382</v>
      </c>
      <c r="M122" s="273">
        <v>44386</v>
      </c>
      <c r="N122" s="142"/>
      <c r="O122" s="143"/>
      <c r="P122" s="57"/>
      <c r="Q122" s="274">
        <v>4</v>
      </c>
      <c r="R122" s="275">
        <v>54.01</v>
      </c>
      <c r="S122" s="274">
        <v>1</v>
      </c>
      <c r="T122" s="275">
        <v>17.52</v>
      </c>
      <c r="U122" s="59">
        <f t="shared" si="8"/>
        <v>5</v>
      </c>
      <c r="V122" s="270">
        <f t="shared" si="3"/>
        <v>233.56</v>
      </c>
      <c r="W122" s="270">
        <f t="shared" si="2"/>
        <v>233.56</v>
      </c>
      <c r="X122" s="287"/>
      <c r="Y122" s="250"/>
      <c r="Z122" s="250"/>
      <c r="AA122" s="250"/>
      <c r="AB122" s="250"/>
      <c r="AC122" s="250"/>
      <c r="AD122" s="250"/>
      <c r="AE122" s="250"/>
      <c r="AF122" s="250"/>
      <c r="AG122" s="250"/>
      <c r="AH122" s="250"/>
      <c r="AI122" s="250"/>
      <c r="AJ122" s="250"/>
      <c r="AK122" s="250"/>
      <c r="AL122" s="250"/>
      <c r="AM122" s="250"/>
      <c r="AN122" s="250"/>
      <c r="AO122" s="250"/>
      <c r="AP122" s="250"/>
      <c r="AQ122" s="250"/>
      <c r="AR122" s="250"/>
    </row>
    <row r="123" spans="1:44" ht="12.75" customHeight="1" x14ac:dyDescent="0.2">
      <c r="A123" s="143">
        <v>550100</v>
      </c>
      <c r="B123" s="143">
        <v>550101</v>
      </c>
      <c r="C123" s="272" t="s">
        <v>278</v>
      </c>
      <c r="D123" s="57" t="s">
        <v>279</v>
      </c>
      <c r="E123" s="272" t="s">
        <v>280</v>
      </c>
      <c r="F123" s="57" t="s">
        <v>220</v>
      </c>
      <c r="G123" s="143" t="s">
        <v>5</v>
      </c>
      <c r="H123" s="57" t="s">
        <v>40</v>
      </c>
      <c r="I123" s="143" t="s">
        <v>41</v>
      </c>
      <c r="J123" s="57" t="s">
        <v>40</v>
      </c>
      <c r="K123" s="143" t="s">
        <v>256</v>
      </c>
      <c r="L123" s="273">
        <v>44396</v>
      </c>
      <c r="M123" s="273">
        <v>44399</v>
      </c>
      <c r="N123" s="280"/>
      <c r="O123" s="274"/>
      <c r="P123" s="281"/>
      <c r="Q123" s="274">
        <v>3</v>
      </c>
      <c r="R123" s="275">
        <v>54.01</v>
      </c>
      <c r="S123" s="274">
        <v>1</v>
      </c>
      <c r="T123" s="275">
        <v>17.52</v>
      </c>
      <c r="U123" s="59"/>
      <c r="V123" s="270">
        <f t="shared" si="3"/>
        <v>179.55</v>
      </c>
      <c r="W123" s="270">
        <f t="shared" si="2"/>
        <v>179.55</v>
      </c>
      <c r="X123" s="287"/>
      <c r="Y123" s="250"/>
      <c r="Z123" s="250"/>
      <c r="AA123" s="250"/>
      <c r="AB123" s="250"/>
      <c r="AC123" s="250"/>
      <c r="AD123" s="250"/>
      <c r="AE123" s="250"/>
      <c r="AF123" s="250"/>
      <c r="AG123" s="250"/>
      <c r="AH123" s="250"/>
      <c r="AI123" s="250"/>
      <c r="AJ123" s="250"/>
      <c r="AK123" s="250"/>
      <c r="AL123" s="250"/>
      <c r="AM123" s="250"/>
      <c r="AN123" s="250"/>
      <c r="AO123" s="250"/>
      <c r="AP123" s="250"/>
      <c r="AQ123" s="250"/>
      <c r="AR123" s="250"/>
    </row>
    <row r="124" spans="1:44" ht="12.75" customHeight="1" x14ac:dyDescent="0.2">
      <c r="A124" s="143">
        <v>550100</v>
      </c>
      <c r="B124" s="143">
        <v>550101</v>
      </c>
      <c r="C124" s="272" t="s">
        <v>185</v>
      </c>
      <c r="D124" s="57" t="s">
        <v>281</v>
      </c>
      <c r="E124" s="272" t="s">
        <v>282</v>
      </c>
      <c r="F124" s="57" t="s">
        <v>233</v>
      </c>
      <c r="G124" s="143" t="s">
        <v>5</v>
      </c>
      <c r="H124" s="57" t="s">
        <v>40</v>
      </c>
      <c r="I124" s="143" t="s">
        <v>41</v>
      </c>
      <c r="J124" s="57" t="s">
        <v>40</v>
      </c>
      <c r="K124" s="143" t="s">
        <v>234</v>
      </c>
      <c r="L124" s="273">
        <v>44433</v>
      </c>
      <c r="M124" s="273">
        <v>44436</v>
      </c>
      <c r="N124" s="280"/>
      <c r="O124" s="274"/>
      <c r="P124" s="281"/>
      <c r="Q124" s="274">
        <v>4</v>
      </c>
      <c r="R124" s="275">
        <v>54.01</v>
      </c>
      <c r="S124" s="274"/>
      <c r="T124" s="275"/>
      <c r="U124" s="59">
        <f t="shared" ref="U124:U126" si="9">Q124+S124</f>
        <v>4</v>
      </c>
      <c r="V124" s="270">
        <f t="shared" si="3"/>
        <v>216.04</v>
      </c>
      <c r="W124" s="270">
        <f t="shared" si="2"/>
        <v>216.04</v>
      </c>
      <c r="X124" s="276"/>
      <c r="Y124" s="250"/>
      <c r="Z124" s="250"/>
      <c r="AA124" s="250"/>
      <c r="AB124" s="250"/>
      <c r="AC124" s="250"/>
      <c r="AD124" s="250"/>
      <c r="AE124" s="250"/>
      <c r="AF124" s="250"/>
      <c r="AG124" s="250"/>
      <c r="AH124" s="250"/>
      <c r="AI124" s="250"/>
      <c r="AJ124" s="250"/>
      <c r="AK124" s="250"/>
      <c r="AL124" s="250"/>
      <c r="AM124" s="250"/>
      <c r="AN124" s="250"/>
      <c r="AO124" s="250"/>
      <c r="AP124" s="250"/>
      <c r="AQ124" s="250"/>
      <c r="AR124" s="250"/>
    </row>
    <row r="125" spans="1:44" ht="12.75" customHeight="1" x14ac:dyDescent="0.2">
      <c r="A125" s="143">
        <v>550100</v>
      </c>
      <c r="B125" s="143">
        <v>550101</v>
      </c>
      <c r="C125" s="272" t="s">
        <v>185</v>
      </c>
      <c r="D125" s="57" t="s">
        <v>281</v>
      </c>
      <c r="E125" s="272" t="s">
        <v>282</v>
      </c>
      <c r="F125" s="57" t="s">
        <v>233</v>
      </c>
      <c r="G125" s="143" t="s">
        <v>5</v>
      </c>
      <c r="H125" s="57" t="s">
        <v>40</v>
      </c>
      <c r="I125" s="143" t="s">
        <v>41</v>
      </c>
      <c r="J125" s="57" t="s">
        <v>40</v>
      </c>
      <c r="K125" s="143" t="s">
        <v>61</v>
      </c>
      <c r="L125" s="273">
        <v>44380</v>
      </c>
      <c r="M125" s="273">
        <v>44380</v>
      </c>
      <c r="N125" s="142"/>
      <c r="O125" s="143"/>
      <c r="P125" s="57"/>
      <c r="Q125" s="274">
        <v>1</v>
      </c>
      <c r="R125" s="275">
        <v>54.01</v>
      </c>
      <c r="S125" s="274"/>
      <c r="T125" s="275"/>
      <c r="U125" s="59">
        <f t="shared" si="9"/>
        <v>1</v>
      </c>
      <c r="V125" s="270">
        <f t="shared" si="3"/>
        <v>54.01</v>
      </c>
      <c r="W125" s="270">
        <f t="shared" si="2"/>
        <v>54.01</v>
      </c>
      <c r="X125" s="287"/>
      <c r="Y125" s="250"/>
      <c r="Z125" s="250"/>
      <c r="AA125" s="250"/>
      <c r="AB125" s="250"/>
      <c r="AC125" s="250"/>
      <c r="AD125" s="250"/>
      <c r="AE125" s="250"/>
      <c r="AF125" s="250"/>
      <c r="AG125" s="250"/>
      <c r="AH125" s="250"/>
      <c r="AI125" s="250"/>
      <c r="AJ125" s="250"/>
      <c r="AK125" s="250"/>
      <c r="AL125" s="250"/>
      <c r="AM125" s="250"/>
      <c r="AN125" s="250"/>
      <c r="AO125" s="250"/>
      <c r="AP125" s="250"/>
      <c r="AQ125" s="250"/>
      <c r="AR125" s="250"/>
    </row>
    <row r="126" spans="1:44" ht="12.75" customHeight="1" x14ac:dyDescent="0.2">
      <c r="A126" s="288">
        <v>550100</v>
      </c>
      <c r="B126" s="289">
        <v>550101</v>
      </c>
      <c r="C126" s="272" t="s">
        <v>185</v>
      </c>
      <c r="D126" s="290" t="s">
        <v>281</v>
      </c>
      <c r="E126" s="289" t="s">
        <v>282</v>
      </c>
      <c r="F126" s="291" t="s">
        <v>233</v>
      </c>
      <c r="G126" s="288" t="s">
        <v>5</v>
      </c>
      <c r="H126" s="57" t="s">
        <v>40</v>
      </c>
      <c r="I126" s="143" t="s">
        <v>41</v>
      </c>
      <c r="J126" s="57" t="s">
        <v>40</v>
      </c>
      <c r="K126" s="289" t="s">
        <v>247</v>
      </c>
      <c r="L126" s="292">
        <v>44354</v>
      </c>
      <c r="M126" s="293">
        <v>44358</v>
      </c>
      <c r="N126" s="294"/>
      <c r="O126" s="295"/>
      <c r="P126" s="296"/>
      <c r="Q126" s="297">
        <v>4</v>
      </c>
      <c r="R126" s="298">
        <v>54.01</v>
      </c>
      <c r="S126" s="297"/>
      <c r="T126" s="298"/>
      <c r="U126" s="299">
        <f t="shared" si="9"/>
        <v>4</v>
      </c>
      <c r="V126" s="270">
        <f t="shared" si="3"/>
        <v>216.04</v>
      </c>
      <c r="W126" s="270">
        <f t="shared" si="2"/>
        <v>216.04</v>
      </c>
      <c r="X126" s="295"/>
      <c r="Y126" s="250"/>
      <c r="Z126" s="250"/>
      <c r="AA126" s="250"/>
      <c r="AB126" s="250"/>
      <c r="AC126" s="250"/>
      <c r="AD126" s="250"/>
      <c r="AE126" s="250"/>
      <c r="AF126" s="250"/>
      <c r="AG126" s="250"/>
      <c r="AH126" s="250"/>
      <c r="AI126" s="250"/>
      <c r="AJ126" s="250"/>
      <c r="AK126" s="250"/>
      <c r="AL126" s="250"/>
      <c r="AM126" s="250"/>
      <c r="AN126" s="250"/>
      <c r="AO126" s="250"/>
      <c r="AP126" s="250"/>
      <c r="AQ126" s="250"/>
      <c r="AR126" s="250"/>
    </row>
    <row r="127" spans="1:44" ht="12.75" customHeight="1" x14ac:dyDescent="0.2">
      <c r="W127" s="181">
        <f>SUM(W8:W126)</f>
        <v>19330.249999999989</v>
      </c>
    </row>
    <row r="128" spans="1:44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G6:G7"/>
    <mergeCell ref="Q6:R6"/>
    <mergeCell ref="S6:T6"/>
    <mergeCell ref="U6:U7"/>
    <mergeCell ref="V6:V7"/>
    <mergeCell ref="H6:I6"/>
    <mergeCell ref="J6:K6"/>
    <mergeCell ref="L6:L7"/>
    <mergeCell ref="M6:M7"/>
    <mergeCell ref="N6:N7"/>
    <mergeCell ref="O6:O7"/>
    <mergeCell ref="P6:P7"/>
    <mergeCell ref="W5:W7"/>
    <mergeCell ref="X5:X7"/>
    <mergeCell ref="X114:X115"/>
    <mergeCell ref="A4:B4"/>
    <mergeCell ref="C4:X4"/>
    <mergeCell ref="A5:B5"/>
    <mergeCell ref="C5:E5"/>
    <mergeCell ref="F5:M5"/>
    <mergeCell ref="N5:P5"/>
    <mergeCell ref="Q5:V5"/>
    <mergeCell ref="A6:A7"/>
    <mergeCell ref="B6:B7"/>
    <mergeCell ref="C6:C7"/>
    <mergeCell ref="D6:D7"/>
    <mergeCell ref="E6:E7"/>
    <mergeCell ref="F6:F7"/>
  </mergeCells>
  <dataValidations count="1">
    <dataValidation type="list" allowBlank="1" sqref="B2" xr:uid="{00000000-0002-0000-0700-000000000000}">
      <formula1>"43466.0,fev/2019,43525.0,abr/2019,mai/2019,43617.0,43647.0,ago/2019,set/2019,out/2019,43770.0,dez/2019,43831.0,fev/2020,43891.0,abr/2020,mai/2020,43983.0,44013.0,ago/2020,set/2020,out/2020,44136.0,dez/2020"</formula1>
    </dataValidation>
  </dataValidation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1000"/>
  <sheetViews>
    <sheetView workbookViewId="0"/>
  </sheetViews>
  <sheetFormatPr defaultColWidth="14.42578125" defaultRowHeight="15" customHeight="1" x14ac:dyDescent="0.2"/>
  <cols>
    <col min="1" max="2" width="24.5703125" customWidth="1"/>
    <col min="3" max="3" width="42.140625" customWidth="1"/>
    <col min="4" max="4" width="12.140625" customWidth="1"/>
    <col min="5" max="5" width="44.140625" customWidth="1"/>
    <col min="6" max="6" width="41.42578125" customWidth="1"/>
    <col min="7" max="7" width="29.140625" customWidth="1"/>
    <col min="8" max="8" width="6.140625" customWidth="1"/>
    <col min="9" max="9" width="9.42578125" customWidth="1"/>
    <col min="10" max="10" width="5.42578125" customWidth="1"/>
    <col min="11" max="11" width="68.140625" customWidth="1"/>
    <col min="12" max="12" width="17.85546875" customWidth="1"/>
    <col min="13" max="23" width="14.42578125" customWidth="1"/>
    <col min="24" max="24" width="32.7109375" customWidth="1"/>
    <col min="25" max="44" width="14.42578125" customWidth="1"/>
  </cols>
  <sheetData>
    <row r="1" spans="1:44" ht="12.75" customHeight="1" x14ac:dyDescent="0.2"/>
    <row r="2" spans="1:44" ht="12.75" customHeight="1" x14ac:dyDescent="0.2"/>
    <row r="3" spans="1:44" ht="12.75" customHeight="1" x14ac:dyDescent="0.2"/>
    <row r="4" spans="1:44" ht="12.75" customHeight="1" x14ac:dyDescent="0.2"/>
    <row r="5" spans="1:44" ht="12.75" customHeight="1" x14ac:dyDescent="0.2"/>
    <row r="6" spans="1:44" ht="12.75" customHeight="1" x14ac:dyDescent="0.2">
      <c r="A6" s="1"/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44" ht="12.75" customHeight="1" x14ac:dyDescent="0.2">
      <c r="A7" s="3" t="s">
        <v>0</v>
      </c>
      <c r="B7" s="4" t="s">
        <v>283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44" ht="12.75" customHeight="1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44" ht="12.75" customHeight="1" x14ac:dyDescent="0.2">
      <c r="A9" s="415"/>
      <c r="B9" s="416"/>
      <c r="C9" s="417" t="s">
        <v>2</v>
      </c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18"/>
    </row>
    <row r="10" spans="1:44" ht="12.75" customHeight="1" x14ac:dyDescent="0.2">
      <c r="A10" s="398" t="s">
        <v>3</v>
      </c>
      <c r="B10" s="399"/>
      <c r="C10" s="398" t="s">
        <v>4</v>
      </c>
      <c r="D10" s="400"/>
      <c r="E10" s="399"/>
      <c r="F10" s="398" t="s">
        <v>5</v>
      </c>
      <c r="G10" s="400"/>
      <c r="H10" s="400"/>
      <c r="I10" s="400"/>
      <c r="J10" s="400"/>
      <c r="K10" s="400"/>
      <c r="L10" s="400"/>
      <c r="M10" s="399"/>
      <c r="N10" s="419" t="s">
        <v>6</v>
      </c>
      <c r="O10" s="420"/>
      <c r="P10" s="421"/>
      <c r="Q10" s="398" t="s">
        <v>7</v>
      </c>
      <c r="R10" s="400"/>
      <c r="S10" s="400"/>
      <c r="T10" s="400"/>
      <c r="U10" s="400"/>
      <c r="V10" s="399"/>
      <c r="W10" s="391" t="s">
        <v>8</v>
      </c>
      <c r="X10" s="391" t="s">
        <v>9</v>
      </c>
    </row>
    <row r="11" spans="1:44" ht="12.75" customHeight="1" x14ac:dyDescent="0.2">
      <c r="A11" s="391" t="s">
        <v>10</v>
      </c>
      <c r="B11" s="391" t="s">
        <v>11</v>
      </c>
      <c r="C11" s="391" t="s">
        <v>12</v>
      </c>
      <c r="D11" s="391" t="s">
        <v>13</v>
      </c>
      <c r="E11" s="391" t="s">
        <v>14</v>
      </c>
      <c r="F11" s="391" t="s">
        <v>15</v>
      </c>
      <c r="G11" s="391" t="s">
        <v>16</v>
      </c>
      <c r="H11" s="398" t="s">
        <v>17</v>
      </c>
      <c r="I11" s="399"/>
      <c r="J11" s="398" t="s">
        <v>18</v>
      </c>
      <c r="K11" s="399"/>
      <c r="L11" s="391" t="s">
        <v>19</v>
      </c>
      <c r="M11" s="391" t="s">
        <v>20</v>
      </c>
      <c r="N11" s="391" t="s">
        <v>21</v>
      </c>
      <c r="O11" s="391" t="s">
        <v>22</v>
      </c>
      <c r="P11" s="391" t="s">
        <v>23</v>
      </c>
      <c r="Q11" s="398" t="s">
        <v>24</v>
      </c>
      <c r="R11" s="399"/>
      <c r="S11" s="398" t="s">
        <v>25</v>
      </c>
      <c r="T11" s="399"/>
      <c r="U11" s="391" t="s">
        <v>26</v>
      </c>
      <c r="V11" s="391" t="s">
        <v>23</v>
      </c>
      <c r="W11" s="395"/>
      <c r="X11" s="395"/>
    </row>
    <row r="12" spans="1:44" ht="12.75" customHeight="1" x14ac:dyDescent="0.2">
      <c r="A12" s="392"/>
      <c r="B12" s="392"/>
      <c r="C12" s="392"/>
      <c r="D12" s="392"/>
      <c r="E12" s="392"/>
      <c r="F12" s="392"/>
      <c r="G12" s="392"/>
      <c r="H12" s="113" t="s">
        <v>27</v>
      </c>
      <c r="I12" s="114" t="s">
        <v>28</v>
      </c>
      <c r="J12" s="114" t="s">
        <v>27</v>
      </c>
      <c r="K12" s="113" t="s">
        <v>29</v>
      </c>
      <c r="L12" s="392"/>
      <c r="M12" s="392"/>
      <c r="N12" s="392"/>
      <c r="O12" s="392"/>
      <c r="P12" s="392"/>
      <c r="Q12" s="114" t="s">
        <v>30</v>
      </c>
      <c r="R12" s="114" t="s">
        <v>31</v>
      </c>
      <c r="S12" s="114" t="s">
        <v>30</v>
      </c>
      <c r="T12" s="114" t="s">
        <v>31</v>
      </c>
      <c r="U12" s="392"/>
      <c r="V12" s="392"/>
      <c r="W12" s="392"/>
      <c r="X12" s="392"/>
    </row>
    <row r="13" spans="1:44" ht="12.75" customHeight="1" x14ac:dyDescent="0.2">
      <c r="A13" s="259">
        <v>550100</v>
      </c>
      <c r="B13" s="259">
        <v>550101</v>
      </c>
      <c r="C13" s="260" t="s">
        <v>216</v>
      </c>
      <c r="D13" s="261" t="s">
        <v>284</v>
      </c>
      <c r="E13" s="260" t="s">
        <v>218</v>
      </c>
      <c r="F13" s="261" t="s">
        <v>39</v>
      </c>
      <c r="G13" s="259" t="s">
        <v>285</v>
      </c>
      <c r="H13" s="300" t="s">
        <v>40</v>
      </c>
      <c r="I13" s="259" t="s">
        <v>41</v>
      </c>
      <c r="J13" s="301" t="s">
        <v>40</v>
      </c>
      <c r="K13" s="301" t="s">
        <v>211</v>
      </c>
      <c r="L13" s="262">
        <v>44368</v>
      </c>
      <c r="M13" s="263">
        <v>44370</v>
      </c>
      <c r="N13" s="264"/>
      <c r="O13" s="265"/>
      <c r="P13" s="266"/>
      <c r="Q13" s="267">
        <v>2</v>
      </c>
      <c r="R13" s="268">
        <v>54.01</v>
      </c>
      <c r="S13" s="267">
        <v>1</v>
      </c>
      <c r="T13" s="265">
        <v>17.52</v>
      </c>
      <c r="U13" s="269">
        <f t="shared" ref="U13:U57" si="0">Q13+S13</f>
        <v>3</v>
      </c>
      <c r="V13" s="270">
        <f t="shared" ref="V13:V63" si="1">Q13*R13+S13*T13</f>
        <v>125.53999999999999</v>
      </c>
      <c r="W13" s="270">
        <f t="shared" ref="W13:W63" si="2">V13</f>
        <v>125.53999999999999</v>
      </c>
      <c r="X13" s="271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</row>
    <row r="14" spans="1:44" ht="12.75" customHeight="1" x14ac:dyDescent="0.2">
      <c r="A14" s="143">
        <v>550100</v>
      </c>
      <c r="B14" s="143">
        <v>550101</v>
      </c>
      <c r="C14" s="272" t="s">
        <v>171</v>
      </c>
      <c r="D14" s="57" t="s">
        <v>111</v>
      </c>
      <c r="E14" s="272" t="s">
        <v>200</v>
      </c>
      <c r="F14" s="57" t="s">
        <v>39</v>
      </c>
      <c r="G14" s="143" t="s">
        <v>285</v>
      </c>
      <c r="H14" s="142" t="s">
        <v>40</v>
      </c>
      <c r="I14" s="143" t="s">
        <v>41</v>
      </c>
      <c r="J14" s="302" t="s">
        <v>158</v>
      </c>
      <c r="K14" s="302" t="s">
        <v>286</v>
      </c>
      <c r="L14" s="273">
        <v>44447</v>
      </c>
      <c r="M14" s="273">
        <v>44450</v>
      </c>
      <c r="N14" s="142"/>
      <c r="O14" s="143"/>
      <c r="P14" s="57"/>
      <c r="Q14" s="274">
        <v>4</v>
      </c>
      <c r="R14" s="275">
        <v>54.01</v>
      </c>
      <c r="S14" s="274"/>
      <c r="T14" s="270"/>
      <c r="U14" s="59">
        <f t="shared" si="0"/>
        <v>4</v>
      </c>
      <c r="V14" s="270">
        <f t="shared" si="1"/>
        <v>216.04</v>
      </c>
      <c r="W14" s="270">
        <f t="shared" si="2"/>
        <v>216.04</v>
      </c>
      <c r="X14" s="276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</row>
    <row r="15" spans="1:44" ht="12.75" customHeight="1" x14ac:dyDescent="0.2">
      <c r="A15" s="143">
        <v>550100</v>
      </c>
      <c r="B15" s="143">
        <v>550101</v>
      </c>
      <c r="C15" s="272" t="s">
        <v>171</v>
      </c>
      <c r="D15" s="57" t="s">
        <v>111</v>
      </c>
      <c r="E15" s="272" t="s">
        <v>200</v>
      </c>
      <c r="F15" s="57" t="s">
        <v>39</v>
      </c>
      <c r="G15" s="143" t="s">
        <v>285</v>
      </c>
      <c r="H15" s="142" t="s">
        <v>40</v>
      </c>
      <c r="I15" s="143" t="s">
        <v>41</v>
      </c>
      <c r="J15" s="302" t="s">
        <v>158</v>
      </c>
      <c r="K15" s="302" t="s">
        <v>234</v>
      </c>
      <c r="L15" s="273">
        <v>44433</v>
      </c>
      <c r="M15" s="273">
        <v>44437</v>
      </c>
      <c r="N15" s="142"/>
      <c r="O15" s="143"/>
      <c r="P15" s="57"/>
      <c r="Q15" s="274">
        <v>5</v>
      </c>
      <c r="R15" s="275">
        <v>54.01</v>
      </c>
      <c r="S15" s="274"/>
      <c r="T15" s="270"/>
      <c r="U15" s="59">
        <f t="shared" si="0"/>
        <v>5</v>
      </c>
      <c r="V15" s="270">
        <f t="shared" si="1"/>
        <v>270.05</v>
      </c>
      <c r="W15" s="270">
        <f t="shared" si="2"/>
        <v>270.05</v>
      </c>
      <c r="X15" s="276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</row>
    <row r="16" spans="1:44" ht="12.75" customHeight="1" x14ac:dyDescent="0.2">
      <c r="A16" s="143">
        <v>550100</v>
      </c>
      <c r="B16" s="143">
        <v>550101</v>
      </c>
      <c r="C16" s="272" t="s">
        <v>230</v>
      </c>
      <c r="D16" s="57" t="s">
        <v>231</v>
      </c>
      <c r="E16" s="272" t="s">
        <v>232</v>
      </c>
      <c r="F16" s="57" t="s">
        <v>39</v>
      </c>
      <c r="G16" s="143" t="s">
        <v>285</v>
      </c>
      <c r="H16" s="142" t="s">
        <v>40</v>
      </c>
      <c r="I16" s="143" t="s">
        <v>41</v>
      </c>
      <c r="J16" s="302" t="s">
        <v>158</v>
      </c>
      <c r="K16" s="302" t="s">
        <v>286</v>
      </c>
      <c r="L16" s="273">
        <v>44447</v>
      </c>
      <c r="M16" s="273">
        <v>44450</v>
      </c>
      <c r="N16" s="142"/>
      <c r="O16" s="143"/>
      <c r="P16" s="57"/>
      <c r="Q16" s="274">
        <v>4</v>
      </c>
      <c r="R16" s="275">
        <v>95.97</v>
      </c>
      <c r="S16" s="274"/>
      <c r="T16" s="270"/>
      <c r="U16" s="59">
        <f t="shared" si="0"/>
        <v>4</v>
      </c>
      <c r="V16" s="270">
        <f t="shared" si="1"/>
        <v>383.88</v>
      </c>
      <c r="W16" s="270">
        <f t="shared" si="2"/>
        <v>383.88</v>
      </c>
      <c r="X16" s="276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</row>
    <row r="17" spans="1:44" ht="12.75" customHeight="1" x14ac:dyDescent="0.2">
      <c r="A17" s="143">
        <v>550100</v>
      </c>
      <c r="B17" s="143">
        <v>550101</v>
      </c>
      <c r="C17" s="272" t="s">
        <v>118</v>
      </c>
      <c r="D17" s="57" t="s">
        <v>287</v>
      </c>
      <c r="E17" s="272" t="s">
        <v>120</v>
      </c>
      <c r="F17" s="57" t="s">
        <v>39</v>
      </c>
      <c r="G17" s="143" t="s">
        <v>285</v>
      </c>
      <c r="H17" s="142" t="s">
        <v>40</v>
      </c>
      <c r="I17" s="143" t="s">
        <v>41</v>
      </c>
      <c r="J17" s="302" t="s">
        <v>158</v>
      </c>
      <c r="K17" s="302" t="s">
        <v>234</v>
      </c>
      <c r="L17" s="273">
        <v>44433</v>
      </c>
      <c r="M17" s="273">
        <v>44437</v>
      </c>
      <c r="N17" s="142"/>
      <c r="O17" s="143"/>
      <c r="P17" s="57"/>
      <c r="Q17" s="274">
        <v>5</v>
      </c>
      <c r="R17" s="275">
        <v>54.01</v>
      </c>
      <c r="S17" s="274"/>
      <c r="T17" s="270"/>
      <c r="U17" s="59">
        <f t="shared" si="0"/>
        <v>5</v>
      </c>
      <c r="V17" s="270">
        <f t="shared" si="1"/>
        <v>270.05</v>
      </c>
      <c r="W17" s="270">
        <f t="shared" si="2"/>
        <v>270.05</v>
      </c>
      <c r="X17" s="276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</row>
    <row r="18" spans="1:44" ht="12.75" customHeight="1" x14ac:dyDescent="0.2">
      <c r="A18" s="143">
        <v>550100</v>
      </c>
      <c r="B18" s="143">
        <v>550101</v>
      </c>
      <c r="C18" s="272" t="s">
        <v>288</v>
      </c>
      <c r="D18" s="57" t="s">
        <v>289</v>
      </c>
      <c r="E18" s="272" t="s">
        <v>290</v>
      </c>
      <c r="F18" s="57" t="s">
        <v>39</v>
      </c>
      <c r="G18" s="143" t="s">
        <v>285</v>
      </c>
      <c r="H18" s="142" t="s">
        <v>40</v>
      </c>
      <c r="I18" s="143" t="s">
        <v>41</v>
      </c>
      <c r="J18" s="302" t="s">
        <v>158</v>
      </c>
      <c r="K18" s="302" t="s">
        <v>291</v>
      </c>
      <c r="L18" s="273">
        <v>44361</v>
      </c>
      <c r="M18" s="273">
        <v>44365</v>
      </c>
      <c r="N18" s="142"/>
      <c r="O18" s="143"/>
      <c r="P18" s="57"/>
      <c r="Q18" s="274">
        <v>4</v>
      </c>
      <c r="R18" s="275">
        <v>54.01</v>
      </c>
      <c r="S18" s="274">
        <v>1</v>
      </c>
      <c r="T18" s="275">
        <v>17.52</v>
      </c>
      <c r="U18" s="59">
        <f t="shared" si="0"/>
        <v>5</v>
      </c>
      <c r="V18" s="270">
        <f t="shared" si="1"/>
        <v>233.56</v>
      </c>
      <c r="W18" s="270">
        <f t="shared" si="2"/>
        <v>233.56</v>
      </c>
      <c r="X18" s="276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</row>
    <row r="19" spans="1:44" ht="12.75" customHeight="1" x14ac:dyDescent="0.2">
      <c r="A19" s="143">
        <v>550100</v>
      </c>
      <c r="B19" s="143">
        <v>550101</v>
      </c>
      <c r="C19" s="272" t="s">
        <v>121</v>
      </c>
      <c r="D19" s="272" t="s">
        <v>111</v>
      </c>
      <c r="E19" s="272" t="s">
        <v>292</v>
      </c>
      <c r="F19" s="277" t="s">
        <v>39</v>
      </c>
      <c r="G19" s="143" t="s">
        <v>285</v>
      </c>
      <c r="H19" s="142" t="s">
        <v>40</v>
      </c>
      <c r="I19" s="143" t="s">
        <v>41</v>
      </c>
      <c r="J19" s="302" t="s">
        <v>158</v>
      </c>
      <c r="K19" s="302" t="s">
        <v>46</v>
      </c>
      <c r="L19" s="273">
        <v>44373</v>
      </c>
      <c r="M19" s="273">
        <v>44373</v>
      </c>
      <c r="N19" s="142"/>
      <c r="O19" s="143"/>
      <c r="P19" s="57"/>
      <c r="Q19" s="274">
        <v>1</v>
      </c>
      <c r="R19" s="275">
        <v>54.01</v>
      </c>
      <c r="S19" s="274"/>
      <c r="T19" s="275"/>
      <c r="U19" s="59">
        <f t="shared" si="0"/>
        <v>1</v>
      </c>
      <c r="V19" s="270">
        <f t="shared" si="1"/>
        <v>54.01</v>
      </c>
      <c r="W19" s="270">
        <f t="shared" si="2"/>
        <v>54.01</v>
      </c>
      <c r="X19" s="276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</row>
    <row r="20" spans="1:44" ht="12.75" customHeight="1" x14ac:dyDescent="0.2">
      <c r="A20" s="143">
        <v>550100</v>
      </c>
      <c r="B20" s="143">
        <v>550101</v>
      </c>
      <c r="C20" s="272" t="s">
        <v>121</v>
      </c>
      <c r="D20" s="272" t="s">
        <v>111</v>
      </c>
      <c r="E20" s="272" t="s">
        <v>292</v>
      </c>
      <c r="F20" s="57" t="s">
        <v>39</v>
      </c>
      <c r="G20" s="143" t="s">
        <v>293</v>
      </c>
      <c r="H20" s="142" t="s">
        <v>40</v>
      </c>
      <c r="I20" s="143" t="s">
        <v>41</v>
      </c>
      <c r="J20" s="302" t="s">
        <v>158</v>
      </c>
      <c r="K20" s="302" t="s">
        <v>41</v>
      </c>
      <c r="L20" s="273">
        <v>44360</v>
      </c>
      <c r="M20" s="273">
        <v>44360</v>
      </c>
      <c r="N20" s="142"/>
      <c r="O20" s="143"/>
      <c r="P20" s="57"/>
      <c r="Q20" s="274">
        <v>1</v>
      </c>
      <c r="R20" s="275">
        <v>54.01</v>
      </c>
      <c r="S20" s="274"/>
      <c r="T20" s="275"/>
      <c r="U20" s="59">
        <f t="shared" si="0"/>
        <v>1</v>
      </c>
      <c r="V20" s="270">
        <f t="shared" si="1"/>
        <v>54.01</v>
      </c>
      <c r="W20" s="270">
        <f t="shared" si="2"/>
        <v>54.01</v>
      </c>
      <c r="X20" s="276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</row>
    <row r="21" spans="1:44" ht="12.75" customHeight="1" x14ac:dyDescent="0.2">
      <c r="A21" s="143">
        <v>550100</v>
      </c>
      <c r="B21" s="143">
        <v>550101</v>
      </c>
      <c r="C21" s="272" t="s">
        <v>121</v>
      </c>
      <c r="D21" s="272" t="s">
        <v>111</v>
      </c>
      <c r="E21" s="272" t="s">
        <v>292</v>
      </c>
      <c r="F21" s="57" t="s">
        <v>39</v>
      </c>
      <c r="G21" s="143" t="s">
        <v>285</v>
      </c>
      <c r="H21" s="142" t="s">
        <v>40</v>
      </c>
      <c r="I21" s="143" t="s">
        <v>41</v>
      </c>
      <c r="J21" s="302" t="s">
        <v>158</v>
      </c>
      <c r="K21" s="302" t="s">
        <v>256</v>
      </c>
      <c r="L21" s="273">
        <v>44396</v>
      </c>
      <c r="M21" s="273">
        <v>44399</v>
      </c>
      <c r="N21" s="278"/>
      <c r="O21" s="276"/>
      <c r="P21" s="279"/>
      <c r="Q21" s="274">
        <v>3</v>
      </c>
      <c r="R21" s="275">
        <v>54.01</v>
      </c>
      <c r="S21" s="274">
        <v>1</v>
      </c>
      <c r="T21" s="275">
        <v>17.52</v>
      </c>
      <c r="U21" s="59">
        <f t="shared" si="0"/>
        <v>4</v>
      </c>
      <c r="V21" s="270">
        <f t="shared" si="1"/>
        <v>179.55</v>
      </c>
      <c r="W21" s="270">
        <f t="shared" si="2"/>
        <v>179.55</v>
      </c>
      <c r="X21" s="276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</row>
    <row r="22" spans="1:44" ht="12.75" customHeight="1" x14ac:dyDescent="0.2">
      <c r="A22" s="143">
        <v>550100</v>
      </c>
      <c r="B22" s="143">
        <v>550101</v>
      </c>
      <c r="C22" s="272" t="s">
        <v>121</v>
      </c>
      <c r="D22" s="272" t="s">
        <v>294</v>
      </c>
      <c r="E22" s="272" t="s">
        <v>292</v>
      </c>
      <c r="F22" s="57" t="s">
        <v>39</v>
      </c>
      <c r="G22" s="143" t="s">
        <v>285</v>
      </c>
      <c r="H22" s="142" t="s">
        <v>40</v>
      </c>
      <c r="I22" s="143" t="s">
        <v>41</v>
      </c>
      <c r="J22" s="302" t="s">
        <v>158</v>
      </c>
      <c r="K22" s="302" t="s">
        <v>229</v>
      </c>
      <c r="L22" s="273">
        <v>44403</v>
      </c>
      <c r="M22" s="273">
        <v>44407</v>
      </c>
      <c r="N22" s="142"/>
      <c r="O22" s="143"/>
      <c r="P22" s="144"/>
      <c r="Q22" s="274">
        <v>4</v>
      </c>
      <c r="R22" s="275">
        <v>54.01</v>
      </c>
      <c r="S22" s="143">
        <v>1</v>
      </c>
      <c r="T22" s="275">
        <v>17.52</v>
      </c>
      <c r="U22" s="59">
        <f t="shared" si="0"/>
        <v>5</v>
      </c>
      <c r="V22" s="270">
        <f t="shared" si="1"/>
        <v>233.56</v>
      </c>
      <c r="W22" s="270">
        <f t="shared" si="2"/>
        <v>233.56</v>
      </c>
      <c r="X22" s="276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</row>
    <row r="23" spans="1:44" ht="12.75" customHeight="1" x14ac:dyDescent="0.2">
      <c r="A23" s="143">
        <v>550100</v>
      </c>
      <c r="B23" s="143">
        <v>550101</v>
      </c>
      <c r="C23" s="272" t="s">
        <v>99</v>
      </c>
      <c r="D23" s="272" t="s">
        <v>100</v>
      </c>
      <c r="E23" s="272" t="s">
        <v>101</v>
      </c>
      <c r="F23" s="57" t="s">
        <v>39</v>
      </c>
      <c r="G23" s="143" t="s">
        <v>285</v>
      </c>
      <c r="H23" s="142" t="s">
        <v>40</v>
      </c>
      <c r="I23" s="143" t="s">
        <v>41</v>
      </c>
      <c r="J23" s="302" t="s">
        <v>158</v>
      </c>
      <c r="K23" s="302" t="s">
        <v>295</v>
      </c>
      <c r="L23" s="273">
        <v>44354</v>
      </c>
      <c r="M23" s="273">
        <v>44358</v>
      </c>
      <c r="N23" s="142"/>
      <c r="O23" s="143"/>
      <c r="P23" s="57"/>
      <c r="Q23" s="274">
        <v>4</v>
      </c>
      <c r="R23" s="275">
        <v>54.01</v>
      </c>
      <c r="S23" s="274">
        <v>1</v>
      </c>
      <c r="T23" s="275">
        <v>17.52</v>
      </c>
      <c r="U23" s="59">
        <f t="shared" si="0"/>
        <v>5</v>
      </c>
      <c r="V23" s="270">
        <f t="shared" si="1"/>
        <v>233.56</v>
      </c>
      <c r="W23" s="270">
        <f t="shared" si="2"/>
        <v>233.56</v>
      </c>
      <c r="X23" s="276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</row>
    <row r="24" spans="1:44" ht="12.75" customHeight="1" x14ac:dyDescent="0.2">
      <c r="A24" s="143">
        <v>550100</v>
      </c>
      <c r="B24" s="143">
        <v>550101</v>
      </c>
      <c r="C24" s="272" t="s">
        <v>99</v>
      </c>
      <c r="D24" s="272" t="s">
        <v>100</v>
      </c>
      <c r="E24" s="272" t="s">
        <v>101</v>
      </c>
      <c r="F24" s="57" t="s">
        <v>39</v>
      </c>
      <c r="G24" s="143" t="s">
        <v>285</v>
      </c>
      <c r="H24" s="142" t="s">
        <v>40</v>
      </c>
      <c r="I24" s="143" t="s">
        <v>41</v>
      </c>
      <c r="J24" s="302" t="s">
        <v>158</v>
      </c>
      <c r="K24" s="303" t="s">
        <v>205</v>
      </c>
      <c r="L24" s="273">
        <v>44366</v>
      </c>
      <c r="M24" s="273">
        <v>44366</v>
      </c>
      <c r="N24" s="142"/>
      <c r="O24" s="143"/>
      <c r="P24" s="57"/>
      <c r="Q24" s="274">
        <v>1</v>
      </c>
      <c r="R24" s="275">
        <v>54.01</v>
      </c>
      <c r="S24" s="274"/>
      <c r="T24" s="275"/>
      <c r="U24" s="59">
        <f t="shared" si="0"/>
        <v>1</v>
      </c>
      <c r="V24" s="270">
        <f t="shared" si="1"/>
        <v>54.01</v>
      </c>
      <c r="W24" s="270">
        <f t="shared" si="2"/>
        <v>54.01</v>
      </c>
      <c r="X24" s="276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</row>
    <row r="25" spans="1:44" ht="12.75" customHeight="1" x14ac:dyDescent="0.2">
      <c r="A25" s="143">
        <v>550100</v>
      </c>
      <c r="B25" s="143">
        <v>550101</v>
      </c>
      <c r="C25" s="272" t="s">
        <v>99</v>
      </c>
      <c r="D25" s="272" t="s">
        <v>100</v>
      </c>
      <c r="E25" s="272" t="s">
        <v>101</v>
      </c>
      <c r="F25" s="57" t="s">
        <v>39</v>
      </c>
      <c r="G25" s="143" t="s">
        <v>285</v>
      </c>
      <c r="H25" s="142" t="s">
        <v>40</v>
      </c>
      <c r="I25" s="143" t="s">
        <v>41</v>
      </c>
      <c r="J25" s="302" t="s">
        <v>158</v>
      </c>
      <c r="K25" s="302" t="s">
        <v>251</v>
      </c>
      <c r="L25" s="273">
        <v>44375</v>
      </c>
      <c r="M25" s="273">
        <v>44379</v>
      </c>
      <c r="N25" s="280"/>
      <c r="O25" s="274"/>
      <c r="P25" s="281"/>
      <c r="Q25" s="274">
        <v>4</v>
      </c>
      <c r="R25" s="275">
        <v>54.01</v>
      </c>
      <c r="S25" s="274">
        <v>1</v>
      </c>
      <c r="T25" s="275">
        <v>17.52</v>
      </c>
      <c r="U25" s="59">
        <f t="shared" si="0"/>
        <v>5</v>
      </c>
      <c r="V25" s="270">
        <f t="shared" si="1"/>
        <v>233.56</v>
      </c>
      <c r="W25" s="270">
        <f t="shared" si="2"/>
        <v>233.56</v>
      </c>
      <c r="X25" s="276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</row>
    <row r="26" spans="1:44" ht="12.75" customHeight="1" x14ac:dyDescent="0.2">
      <c r="A26" s="143">
        <v>550100</v>
      </c>
      <c r="B26" s="143">
        <v>550101</v>
      </c>
      <c r="C26" s="272" t="s">
        <v>99</v>
      </c>
      <c r="D26" s="272" t="s">
        <v>100</v>
      </c>
      <c r="E26" s="272" t="s">
        <v>101</v>
      </c>
      <c r="F26" s="57" t="s">
        <v>39</v>
      </c>
      <c r="G26" s="143" t="s">
        <v>293</v>
      </c>
      <c r="H26" s="142" t="s">
        <v>40</v>
      </c>
      <c r="I26" s="143" t="s">
        <v>41</v>
      </c>
      <c r="J26" s="302" t="s">
        <v>158</v>
      </c>
      <c r="K26" s="302" t="s">
        <v>41</v>
      </c>
      <c r="L26" s="273">
        <v>44360</v>
      </c>
      <c r="M26" s="273">
        <v>44360</v>
      </c>
      <c r="N26" s="142"/>
      <c r="O26" s="143"/>
      <c r="P26" s="57"/>
      <c r="Q26" s="274">
        <v>1</v>
      </c>
      <c r="R26" s="275">
        <v>54.01</v>
      </c>
      <c r="S26" s="274"/>
      <c r="T26" s="275"/>
      <c r="U26" s="59">
        <f t="shared" si="0"/>
        <v>1</v>
      </c>
      <c r="V26" s="270">
        <f t="shared" si="1"/>
        <v>54.01</v>
      </c>
      <c r="W26" s="270">
        <f t="shared" si="2"/>
        <v>54.01</v>
      </c>
      <c r="X26" s="276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0"/>
      <c r="AR26" s="250"/>
    </row>
    <row r="27" spans="1:44" ht="12.75" customHeight="1" x14ac:dyDescent="0.2">
      <c r="A27" s="143">
        <v>550100</v>
      </c>
      <c r="B27" s="143">
        <v>550101</v>
      </c>
      <c r="C27" s="272" t="s">
        <v>127</v>
      </c>
      <c r="D27" s="272" t="s">
        <v>128</v>
      </c>
      <c r="E27" s="272" t="s">
        <v>129</v>
      </c>
      <c r="F27" s="143" t="s">
        <v>39</v>
      </c>
      <c r="G27" s="143" t="s">
        <v>285</v>
      </c>
      <c r="H27" s="142" t="s">
        <v>40</v>
      </c>
      <c r="I27" s="143" t="s">
        <v>41</v>
      </c>
      <c r="J27" s="302" t="s">
        <v>158</v>
      </c>
      <c r="K27" s="302" t="s">
        <v>155</v>
      </c>
      <c r="L27" s="273">
        <v>44464</v>
      </c>
      <c r="M27" s="273">
        <v>44464</v>
      </c>
      <c r="N27" s="278"/>
      <c r="O27" s="276"/>
      <c r="P27" s="279"/>
      <c r="Q27" s="274">
        <v>1</v>
      </c>
      <c r="R27" s="275">
        <v>54.01</v>
      </c>
      <c r="S27" s="274"/>
      <c r="T27" s="275"/>
      <c r="U27" s="59">
        <f t="shared" si="0"/>
        <v>1</v>
      </c>
      <c r="V27" s="270">
        <f t="shared" si="1"/>
        <v>54.01</v>
      </c>
      <c r="W27" s="270">
        <f t="shared" si="2"/>
        <v>54.01</v>
      </c>
      <c r="X27" s="276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</row>
    <row r="28" spans="1:44" ht="12.75" customHeight="1" x14ac:dyDescent="0.2">
      <c r="A28" s="143">
        <v>550100</v>
      </c>
      <c r="B28" s="143">
        <v>550101</v>
      </c>
      <c r="C28" s="272" t="s">
        <v>127</v>
      </c>
      <c r="D28" s="272" t="s">
        <v>128</v>
      </c>
      <c r="E28" s="272" t="s">
        <v>129</v>
      </c>
      <c r="F28" s="143" t="s">
        <v>39</v>
      </c>
      <c r="G28" s="143" t="s">
        <v>285</v>
      </c>
      <c r="H28" s="142" t="s">
        <v>40</v>
      </c>
      <c r="I28" s="143" t="s">
        <v>41</v>
      </c>
      <c r="J28" s="302" t="s">
        <v>158</v>
      </c>
      <c r="K28" s="302" t="s">
        <v>286</v>
      </c>
      <c r="L28" s="273">
        <v>44447</v>
      </c>
      <c r="M28" s="273">
        <v>44450</v>
      </c>
      <c r="N28" s="142"/>
      <c r="O28" s="143"/>
      <c r="P28" s="57"/>
      <c r="Q28" s="274">
        <v>4</v>
      </c>
      <c r="R28" s="275">
        <v>54.01</v>
      </c>
      <c r="S28" s="274"/>
      <c r="T28" s="270"/>
      <c r="U28" s="59">
        <f t="shared" si="0"/>
        <v>4</v>
      </c>
      <c r="V28" s="270">
        <f t="shared" si="1"/>
        <v>216.04</v>
      </c>
      <c r="W28" s="270">
        <f t="shared" si="2"/>
        <v>216.04</v>
      </c>
      <c r="X28" s="276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</row>
    <row r="29" spans="1:44" ht="12.75" customHeight="1" x14ac:dyDescent="0.2">
      <c r="A29" s="143">
        <v>550100</v>
      </c>
      <c r="B29" s="143">
        <v>550101</v>
      </c>
      <c r="C29" s="272" t="s">
        <v>127</v>
      </c>
      <c r="D29" s="272" t="s">
        <v>128</v>
      </c>
      <c r="E29" s="272" t="s">
        <v>129</v>
      </c>
      <c r="F29" s="57" t="s">
        <v>39</v>
      </c>
      <c r="G29" s="143" t="s">
        <v>285</v>
      </c>
      <c r="H29" s="142" t="s">
        <v>40</v>
      </c>
      <c r="I29" s="143" t="s">
        <v>41</v>
      </c>
      <c r="J29" s="302" t="s">
        <v>158</v>
      </c>
      <c r="K29" s="303" t="s">
        <v>205</v>
      </c>
      <c r="L29" s="273">
        <v>44366</v>
      </c>
      <c r="M29" s="273">
        <v>44366</v>
      </c>
      <c r="N29" s="142"/>
      <c r="O29" s="143"/>
      <c r="P29" s="57"/>
      <c r="Q29" s="274">
        <v>1</v>
      </c>
      <c r="R29" s="275">
        <v>54.01</v>
      </c>
      <c r="S29" s="274"/>
      <c r="T29" s="275"/>
      <c r="U29" s="59">
        <f t="shared" si="0"/>
        <v>1</v>
      </c>
      <c r="V29" s="270">
        <f t="shared" si="1"/>
        <v>54.01</v>
      </c>
      <c r="W29" s="270">
        <f t="shared" si="2"/>
        <v>54.01</v>
      </c>
      <c r="X29" s="276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</row>
    <row r="30" spans="1:44" ht="12.75" customHeight="1" x14ac:dyDescent="0.2">
      <c r="A30" s="143">
        <v>550100</v>
      </c>
      <c r="B30" s="143">
        <v>550101</v>
      </c>
      <c r="C30" s="272" t="s">
        <v>127</v>
      </c>
      <c r="D30" s="272" t="s">
        <v>128</v>
      </c>
      <c r="E30" s="272" t="s">
        <v>129</v>
      </c>
      <c r="F30" s="57" t="s">
        <v>39</v>
      </c>
      <c r="G30" s="143" t="s">
        <v>293</v>
      </c>
      <c r="H30" s="142" t="s">
        <v>40</v>
      </c>
      <c r="I30" s="143" t="s">
        <v>41</v>
      </c>
      <c r="J30" s="302" t="s">
        <v>158</v>
      </c>
      <c r="K30" s="302" t="s">
        <v>41</v>
      </c>
      <c r="L30" s="273">
        <v>44360</v>
      </c>
      <c r="M30" s="273">
        <v>44360</v>
      </c>
      <c r="N30" s="142"/>
      <c r="O30" s="143"/>
      <c r="P30" s="57"/>
      <c r="Q30" s="274">
        <v>1</v>
      </c>
      <c r="R30" s="275">
        <v>54.01</v>
      </c>
      <c r="S30" s="274"/>
      <c r="T30" s="275"/>
      <c r="U30" s="59">
        <f t="shared" si="0"/>
        <v>1</v>
      </c>
      <c r="V30" s="270">
        <f t="shared" si="1"/>
        <v>54.01</v>
      </c>
      <c r="W30" s="270">
        <f t="shared" si="2"/>
        <v>54.01</v>
      </c>
      <c r="X30" s="276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</row>
    <row r="31" spans="1:44" ht="12.75" customHeight="1" x14ac:dyDescent="0.2">
      <c r="A31" s="143">
        <v>550100</v>
      </c>
      <c r="B31" s="143">
        <v>550101</v>
      </c>
      <c r="C31" s="272" t="s">
        <v>127</v>
      </c>
      <c r="D31" s="272" t="s">
        <v>128</v>
      </c>
      <c r="E31" s="272" t="s">
        <v>129</v>
      </c>
      <c r="F31" s="57" t="s">
        <v>39</v>
      </c>
      <c r="G31" s="143" t="s">
        <v>285</v>
      </c>
      <c r="H31" s="142" t="s">
        <v>40</v>
      </c>
      <c r="I31" s="143" t="s">
        <v>41</v>
      </c>
      <c r="J31" s="302" t="s">
        <v>158</v>
      </c>
      <c r="K31" s="302" t="s">
        <v>251</v>
      </c>
      <c r="L31" s="273">
        <v>44375</v>
      </c>
      <c r="M31" s="273">
        <v>44379</v>
      </c>
      <c r="N31" s="280"/>
      <c r="O31" s="274"/>
      <c r="P31" s="281"/>
      <c r="Q31" s="274">
        <v>4</v>
      </c>
      <c r="R31" s="275">
        <v>54.01</v>
      </c>
      <c r="S31" s="274">
        <v>1</v>
      </c>
      <c r="T31" s="275">
        <v>17.52</v>
      </c>
      <c r="U31" s="59">
        <f t="shared" si="0"/>
        <v>5</v>
      </c>
      <c r="V31" s="270">
        <f t="shared" si="1"/>
        <v>233.56</v>
      </c>
      <c r="W31" s="270">
        <f t="shared" si="2"/>
        <v>233.56</v>
      </c>
      <c r="X31" s="276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</row>
    <row r="32" spans="1:44" ht="12.75" customHeight="1" x14ac:dyDescent="0.2">
      <c r="A32" s="143">
        <v>550100</v>
      </c>
      <c r="B32" s="143">
        <v>550101</v>
      </c>
      <c r="C32" s="272" t="s">
        <v>127</v>
      </c>
      <c r="D32" s="272" t="s">
        <v>128</v>
      </c>
      <c r="E32" s="272" t="s">
        <v>129</v>
      </c>
      <c r="F32" s="57" t="s">
        <v>39</v>
      </c>
      <c r="G32" s="143" t="s">
        <v>285</v>
      </c>
      <c r="H32" s="142" t="s">
        <v>40</v>
      </c>
      <c r="I32" s="143" t="s">
        <v>41</v>
      </c>
      <c r="J32" s="302" t="s">
        <v>158</v>
      </c>
      <c r="K32" s="302" t="s">
        <v>234</v>
      </c>
      <c r="L32" s="273">
        <v>44433</v>
      </c>
      <c r="M32" s="273">
        <v>44437</v>
      </c>
      <c r="N32" s="142"/>
      <c r="O32" s="143"/>
      <c r="P32" s="57"/>
      <c r="Q32" s="274">
        <v>5</v>
      </c>
      <c r="R32" s="275">
        <v>54.01</v>
      </c>
      <c r="S32" s="274"/>
      <c r="T32" s="270"/>
      <c r="U32" s="59">
        <f t="shared" si="0"/>
        <v>5</v>
      </c>
      <c r="V32" s="270">
        <f t="shared" si="1"/>
        <v>270.05</v>
      </c>
      <c r="W32" s="270">
        <f t="shared" si="2"/>
        <v>270.05</v>
      </c>
      <c r="X32" s="276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</row>
    <row r="33" spans="1:44" ht="12.75" customHeight="1" x14ac:dyDescent="0.2">
      <c r="A33" s="143">
        <v>550100</v>
      </c>
      <c r="B33" s="143">
        <v>550101</v>
      </c>
      <c r="C33" s="272" t="s">
        <v>130</v>
      </c>
      <c r="D33" s="272" t="s">
        <v>296</v>
      </c>
      <c r="E33" s="272" t="s">
        <v>297</v>
      </c>
      <c r="F33" s="143" t="s">
        <v>39</v>
      </c>
      <c r="G33" s="143" t="s">
        <v>285</v>
      </c>
      <c r="H33" s="142" t="s">
        <v>40</v>
      </c>
      <c r="I33" s="143" t="s">
        <v>41</v>
      </c>
      <c r="J33" s="302" t="s">
        <v>158</v>
      </c>
      <c r="K33" s="302" t="s">
        <v>286</v>
      </c>
      <c r="L33" s="273">
        <v>44447</v>
      </c>
      <c r="M33" s="273">
        <v>44450</v>
      </c>
      <c r="N33" s="142"/>
      <c r="O33" s="143"/>
      <c r="P33" s="57"/>
      <c r="Q33" s="274">
        <v>4</v>
      </c>
      <c r="R33" s="275">
        <v>54.01</v>
      </c>
      <c r="S33" s="274"/>
      <c r="T33" s="275"/>
      <c r="U33" s="59">
        <f t="shared" si="0"/>
        <v>4</v>
      </c>
      <c r="V33" s="275">
        <f t="shared" si="1"/>
        <v>216.04</v>
      </c>
      <c r="W33" s="275">
        <f t="shared" si="2"/>
        <v>216.04</v>
      </c>
      <c r="X33" s="276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</row>
    <row r="34" spans="1:44" ht="12.75" customHeight="1" x14ac:dyDescent="0.2">
      <c r="A34" s="143">
        <v>550100</v>
      </c>
      <c r="B34" s="143">
        <v>550101</v>
      </c>
      <c r="C34" s="272" t="s">
        <v>130</v>
      </c>
      <c r="D34" s="272" t="s">
        <v>296</v>
      </c>
      <c r="E34" s="272" t="s">
        <v>297</v>
      </c>
      <c r="F34" s="57" t="s">
        <v>39</v>
      </c>
      <c r="G34" s="143" t="s">
        <v>285</v>
      </c>
      <c r="H34" s="143" t="s">
        <v>40</v>
      </c>
      <c r="I34" s="143" t="s">
        <v>41</v>
      </c>
      <c r="J34" s="143" t="s">
        <v>40</v>
      </c>
      <c r="K34" s="143" t="s">
        <v>211</v>
      </c>
      <c r="L34" s="273">
        <v>44368</v>
      </c>
      <c r="M34" s="273">
        <v>44370</v>
      </c>
      <c r="N34" s="143"/>
      <c r="O34" s="143"/>
      <c r="P34" s="143"/>
      <c r="Q34" s="274">
        <v>1</v>
      </c>
      <c r="R34" s="275">
        <v>54.01</v>
      </c>
      <c r="S34" s="274"/>
      <c r="T34" s="275"/>
      <c r="U34" s="59">
        <f t="shared" si="0"/>
        <v>1</v>
      </c>
      <c r="V34" s="270">
        <f t="shared" si="1"/>
        <v>54.01</v>
      </c>
      <c r="W34" s="270">
        <f t="shared" si="2"/>
        <v>54.01</v>
      </c>
      <c r="X34" s="287" t="s">
        <v>298</v>
      </c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</row>
    <row r="35" spans="1:44" ht="12.75" customHeight="1" x14ac:dyDescent="0.2">
      <c r="A35" s="143">
        <v>550100</v>
      </c>
      <c r="B35" s="143">
        <v>550101</v>
      </c>
      <c r="C35" s="272" t="s">
        <v>130</v>
      </c>
      <c r="D35" s="272" t="s">
        <v>296</v>
      </c>
      <c r="E35" s="272" t="s">
        <v>297</v>
      </c>
      <c r="F35" s="57" t="s">
        <v>39</v>
      </c>
      <c r="G35" s="143" t="s">
        <v>285</v>
      </c>
      <c r="H35" s="142" t="s">
        <v>40</v>
      </c>
      <c r="I35" s="143" t="s">
        <v>41</v>
      </c>
      <c r="J35" s="302" t="s">
        <v>158</v>
      </c>
      <c r="K35" s="302" t="s">
        <v>234</v>
      </c>
      <c r="L35" s="273">
        <v>44433</v>
      </c>
      <c r="M35" s="273">
        <v>44437</v>
      </c>
      <c r="N35" s="142"/>
      <c r="O35" s="143"/>
      <c r="P35" s="57"/>
      <c r="Q35" s="274">
        <v>5</v>
      </c>
      <c r="R35" s="275">
        <v>54.01</v>
      </c>
      <c r="S35" s="274"/>
      <c r="T35" s="270"/>
      <c r="U35" s="59">
        <f t="shared" si="0"/>
        <v>5</v>
      </c>
      <c r="V35" s="270">
        <f t="shared" si="1"/>
        <v>270.05</v>
      </c>
      <c r="W35" s="270">
        <f t="shared" si="2"/>
        <v>270.05</v>
      </c>
      <c r="X35" s="276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</row>
    <row r="36" spans="1:44" ht="12.75" customHeight="1" x14ac:dyDescent="0.2">
      <c r="A36" s="143">
        <v>550100</v>
      </c>
      <c r="B36" s="143">
        <v>550101</v>
      </c>
      <c r="C36" s="272" t="s">
        <v>299</v>
      </c>
      <c r="D36" s="272" t="s">
        <v>257</v>
      </c>
      <c r="E36" s="272" t="s">
        <v>258</v>
      </c>
      <c r="F36" s="143" t="s">
        <v>39</v>
      </c>
      <c r="G36" s="143" t="s">
        <v>285</v>
      </c>
      <c r="H36" s="142" t="s">
        <v>40</v>
      </c>
      <c r="I36" s="143" t="s">
        <v>41</v>
      </c>
      <c r="J36" s="302" t="s">
        <v>158</v>
      </c>
      <c r="K36" s="302" t="s">
        <v>286</v>
      </c>
      <c r="L36" s="273">
        <v>44447</v>
      </c>
      <c r="M36" s="273">
        <v>44450</v>
      </c>
      <c r="N36" s="142"/>
      <c r="O36" s="143"/>
      <c r="P36" s="57"/>
      <c r="Q36" s="274">
        <v>4</v>
      </c>
      <c r="R36" s="275">
        <v>54.01</v>
      </c>
      <c r="S36" s="274"/>
      <c r="T36" s="275"/>
      <c r="U36" s="59">
        <f t="shared" si="0"/>
        <v>4</v>
      </c>
      <c r="V36" s="275">
        <f t="shared" si="1"/>
        <v>216.04</v>
      </c>
      <c r="W36" s="275">
        <f t="shared" si="2"/>
        <v>216.04</v>
      </c>
      <c r="X36" s="276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</row>
    <row r="37" spans="1:44" ht="12.75" customHeight="1" x14ac:dyDescent="0.2">
      <c r="A37" s="143">
        <v>550100</v>
      </c>
      <c r="B37" s="143">
        <v>550101</v>
      </c>
      <c r="C37" s="272" t="s">
        <v>184</v>
      </c>
      <c r="D37" s="272" t="s">
        <v>259</v>
      </c>
      <c r="E37" s="272" t="s">
        <v>300</v>
      </c>
      <c r="F37" s="143" t="s">
        <v>39</v>
      </c>
      <c r="G37" s="143" t="s">
        <v>285</v>
      </c>
      <c r="H37" s="142" t="s">
        <v>40</v>
      </c>
      <c r="I37" s="143" t="s">
        <v>41</v>
      </c>
      <c r="J37" s="302" t="s">
        <v>158</v>
      </c>
      <c r="K37" s="302" t="s">
        <v>286</v>
      </c>
      <c r="L37" s="273">
        <v>44447</v>
      </c>
      <c r="M37" s="273">
        <v>44450</v>
      </c>
      <c r="N37" s="142"/>
      <c r="O37" s="143"/>
      <c r="P37" s="57"/>
      <c r="Q37" s="274">
        <v>4</v>
      </c>
      <c r="R37" s="275">
        <v>54.01</v>
      </c>
      <c r="S37" s="274"/>
      <c r="T37" s="275"/>
      <c r="U37" s="59">
        <f t="shared" si="0"/>
        <v>4</v>
      </c>
      <c r="V37" s="275">
        <f t="shared" si="1"/>
        <v>216.04</v>
      </c>
      <c r="W37" s="275">
        <f t="shared" si="2"/>
        <v>216.04</v>
      </c>
      <c r="X37" s="276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</row>
    <row r="38" spans="1:44" ht="12.75" customHeight="1" x14ac:dyDescent="0.2">
      <c r="A38" s="143">
        <v>550100</v>
      </c>
      <c r="B38" s="143">
        <v>550101</v>
      </c>
      <c r="C38" s="272" t="s">
        <v>133</v>
      </c>
      <c r="D38" s="272" t="s">
        <v>134</v>
      </c>
      <c r="E38" s="272" t="s">
        <v>301</v>
      </c>
      <c r="F38" s="143" t="s">
        <v>39</v>
      </c>
      <c r="G38" s="143" t="s">
        <v>285</v>
      </c>
      <c r="H38" s="142" t="s">
        <v>40</v>
      </c>
      <c r="I38" s="143" t="s">
        <v>41</v>
      </c>
      <c r="J38" s="302" t="s">
        <v>158</v>
      </c>
      <c r="K38" s="302" t="s">
        <v>286</v>
      </c>
      <c r="L38" s="273">
        <v>44447</v>
      </c>
      <c r="M38" s="273">
        <v>44450</v>
      </c>
      <c r="N38" s="142"/>
      <c r="O38" s="143"/>
      <c r="P38" s="57"/>
      <c r="Q38" s="274">
        <v>4</v>
      </c>
      <c r="R38" s="275">
        <v>54.01</v>
      </c>
      <c r="S38" s="274"/>
      <c r="T38" s="275"/>
      <c r="U38" s="59">
        <f t="shared" si="0"/>
        <v>4</v>
      </c>
      <c r="V38" s="275">
        <f t="shared" si="1"/>
        <v>216.04</v>
      </c>
      <c r="W38" s="275">
        <f t="shared" si="2"/>
        <v>216.04</v>
      </c>
      <c r="X38" s="287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</row>
    <row r="39" spans="1:44" ht="12.75" customHeight="1" x14ac:dyDescent="0.2">
      <c r="A39" s="143">
        <v>550100</v>
      </c>
      <c r="B39" s="143">
        <v>550101</v>
      </c>
      <c r="C39" s="272" t="s">
        <v>133</v>
      </c>
      <c r="D39" s="272" t="s">
        <v>134</v>
      </c>
      <c r="E39" s="272" t="s">
        <v>301</v>
      </c>
      <c r="F39" s="277" t="s">
        <v>302</v>
      </c>
      <c r="G39" s="143" t="s">
        <v>116</v>
      </c>
      <c r="H39" s="143" t="s">
        <v>40</v>
      </c>
      <c r="I39" s="143" t="s">
        <v>41</v>
      </c>
      <c r="J39" s="143" t="s">
        <v>261</v>
      </c>
      <c r="K39" s="143" t="s">
        <v>262</v>
      </c>
      <c r="L39" s="273">
        <v>44394</v>
      </c>
      <c r="M39" s="273">
        <v>44399</v>
      </c>
      <c r="N39" s="143"/>
      <c r="O39" s="143"/>
      <c r="P39" s="143"/>
      <c r="Q39" s="274">
        <v>5</v>
      </c>
      <c r="R39" s="275">
        <v>166.04</v>
      </c>
      <c r="S39" s="274">
        <v>1</v>
      </c>
      <c r="T39" s="275">
        <v>49.82</v>
      </c>
      <c r="U39" s="59">
        <f t="shared" si="0"/>
        <v>6</v>
      </c>
      <c r="V39" s="270">
        <f t="shared" si="1"/>
        <v>880.02</v>
      </c>
      <c r="W39" s="270">
        <f t="shared" si="2"/>
        <v>880.02</v>
      </c>
      <c r="X39" s="413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</row>
    <row r="40" spans="1:44" ht="12.75" customHeight="1" x14ac:dyDescent="0.2">
      <c r="A40" s="143">
        <v>550100</v>
      </c>
      <c r="B40" s="143">
        <v>550101</v>
      </c>
      <c r="C40" s="272" t="s">
        <v>133</v>
      </c>
      <c r="D40" s="272" t="s">
        <v>134</v>
      </c>
      <c r="E40" s="272" t="s">
        <v>301</v>
      </c>
      <c r="F40" s="143" t="s">
        <v>39</v>
      </c>
      <c r="G40" s="143" t="s">
        <v>285</v>
      </c>
      <c r="H40" s="142" t="s">
        <v>40</v>
      </c>
      <c r="I40" s="143" t="s">
        <v>41</v>
      </c>
      <c r="J40" s="302" t="s">
        <v>40</v>
      </c>
      <c r="K40" s="302" t="s">
        <v>211</v>
      </c>
      <c r="L40" s="273">
        <v>44368</v>
      </c>
      <c r="M40" s="273">
        <v>44370</v>
      </c>
      <c r="N40" s="264"/>
      <c r="O40" s="264"/>
      <c r="P40" s="264"/>
      <c r="Q40" s="274">
        <v>2</v>
      </c>
      <c r="R40" s="274">
        <v>54.01</v>
      </c>
      <c r="S40" s="274">
        <v>1</v>
      </c>
      <c r="T40" s="275">
        <v>17.52</v>
      </c>
      <c r="U40" s="274">
        <f t="shared" si="0"/>
        <v>3</v>
      </c>
      <c r="V40" s="270">
        <f t="shared" si="1"/>
        <v>125.53999999999999</v>
      </c>
      <c r="W40" s="270">
        <f t="shared" si="2"/>
        <v>125.53999999999999</v>
      </c>
      <c r="X40" s="414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</row>
    <row r="41" spans="1:44" ht="12.75" customHeight="1" x14ac:dyDescent="0.2">
      <c r="A41" s="143">
        <v>550100</v>
      </c>
      <c r="B41" s="143">
        <v>550101</v>
      </c>
      <c r="C41" s="272" t="s">
        <v>133</v>
      </c>
      <c r="D41" s="272" t="s">
        <v>134</v>
      </c>
      <c r="E41" s="272" t="s">
        <v>301</v>
      </c>
      <c r="F41" s="57" t="s">
        <v>39</v>
      </c>
      <c r="G41" s="143" t="s">
        <v>293</v>
      </c>
      <c r="H41" s="142" t="s">
        <v>40</v>
      </c>
      <c r="I41" s="143" t="s">
        <v>41</v>
      </c>
      <c r="J41" s="302" t="s">
        <v>158</v>
      </c>
      <c r="K41" s="302" t="s">
        <v>41</v>
      </c>
      <c r="L41" s="273">
        <v>44360</v>
      </c>
      <c r="M41" s="273">
        <v>44360</v>
      </c>
      <c r="N41" s="142"/>
      <c r="O41" s="143"/>
      <c r="P41" s="57"/>
      <c r="Q41" s="274">
        <v>1</v>
      </c>
      <c r="R41" s="275">
        <v>54.01</v>
      </c>
      <c r="S41" s="274"/>
      <c r="T41" s="275"/>
      <c r="U41" s="59">
        <f t="shared" si="0"/>
        <v>1</v>
      </c>
      <c r="V41" s="270">
        <f t="shared" si="1"/>
        <v>54.01</v>
      </c>
      <c r="W41" s="270">
        <f t="shared" si="2"/>
        <v>54.01</v>
      </c>
      <c r="X41" s="287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</row>
    <row r="42" spans="1:44" ht="12.75" customHeight="1" x14ac:dyDescent="0.2">
      <c r="A42" s="143">
        <v>550100</v>
      </c>
      <c r="B42" s="143">
        <v>550101</v>
      </c>
      <c r="C42" s="272" t="s">
        <v>133</v>
      </c>
      <c r="D42" s="272" t="s">
        <v>134</v>
      </c>
      <c r="E42" s="272" t="s">
        <v>301</v>
      </c>
      <c r="F42" s="277" t="s">
        <v>39</v>
      </c>
      <c r="G42" s="143" t="s">
        <v>285</v>
      </c>
      <c r="H42" s="142" t="s">
        <v>40</v>
      </c>
      <c r="I42" s="143" t="s">
        <v>41</v>
      </c>
      <c r="J42" s="302" t="s">
        <v>158</v>
      </c>
      <c r="K42" s="302" t="s">
        <v>46</v>
      </c>
      <c r="L42" s="273">
        <v>44373</v>
      </c>
      <c r="M42" s="273">
        <v>44373</v>
      </c>
      <c r="N42" s="142"/>
      <c r="O42" s="143"/>
      <c r="P42" s="57"/>
      <c r="Q42" s="274">
        <v>1</v>
      </c>
      <c r="R42" s="275">
        <v>54.01</v>
      </c>
      <c r="S42" s="274"/>
      <c r="T42" s="275"/>
      <c r="U42" s="59">
        <f t="shared" si="0"/>
        <v>1</v>
      </c>
      <c r="V42" s="270">
        <f t="shared" si="1"/>
        <v>54.01</v>
      </c>
      <c r="W42" s="270">
        <f t="shared" si="2"/>
        <v>54.01</v>
      </c>
      <c r="X42" s="276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0"/>
      <c r="AK42" s="250"/>
      <c r="AL42" s="250"/>
      <c r="AM42" s="250"/>
      <c r="AN42" s="250"/>
      <c r="AO42" s="250"/>
      <c r="AP42" s="250"/>
      <c r="AQ42" s="250"/>
      <c r="AR42" s="250"/>
    </row>
    <row r="43" spans="1:44" ht="12.75" customHeight="1" x14ac:dyDescent="0.2">
      <c r="A43" s="143">
        <v>550100</v>
      </c>
      <c r="B43" s="143">
        <v>550101</v>
      </c>
      <c r="C43" s="272" t="s">
        <v>133</v>
      </c>
      <c r="D43" s="272" t="s">
        <v>134</v>
      </c>
      <c r="E43" s="272" t="s">
        <v>301</v>
      </c>
      <c r="F43" s="57" t="s">
        <v>39</v>
      </c>
      <c r="G43" s="143" t="s">
        <v>285</v>
      </c>
      <c r="H43" s="142" t="s">
        <v>40</v>
      </c>
      <c r="I43" s="143" t="s">
        <v>41</v>
      </c>
      <c r="J43" s="302" t="s">
        <v>158</v>
      </c>
      <c r="K43" s="302" t="s">
        <v>251</v>
      </c>
      <c r="L43" s="273">
        <v>44375</v>
      </c>
      <c r="M43" s="273">
        <v>44379</v>
      </c>
      <c r="N43" s="280"/>
      <c r="O43" s="274"/>
      <c r="P43" s="281"/>
      <c r="Q43" s="274">
        <v>4</v>
      </c>
      <c r="R43" s="275">
        <v>54.01</v>
      </c>
      <c r="S43" s="274">
        <v>1</v>
      </c>
      <c r="T43" s="275">
        <v>17.52</v>
      </c>
      <c r="U43" s="59">
        <f t="shared" si="0"/>
        <v>5</v>
      </c>
      <c r="V43" s="270">
        <f t="shared" si="1"/>
        <v>233.56</v>
      </c>
      <c r="W43" s="270">
        <f t="shared" si="2"/>
        <v>233.56</v>
      </c>
      <c r="X43" s="276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</row>
    <row r="44" spans="1:44" ht="12.75" customHeight="1" x14ac:dyDescent="0.2">
      <c r="A44" s="143">
        <v>550100</v>
      </c>
      <c r="B44" s="143">
        <v>550101</v>
      </c>
      <c r="C44" s="272" t="s">
        <v>303</v>
      </c>
      <c r="D44" s="57" t="s">
        <v>265</v>
      </c>
      <c r="E44" s="272" t="s">
        <v>304</v>
      </c>
      <c r="F44" s="143" t="s">
        <v>39</v>
      </c>
      <c r="G44" s="143" t="s">
        <v>285</v>
      </c>
      <c r="H44" s="143" t="s">
        <v>40</v>
      </c>
      <c r="I44" s="143" t="s">
        <v>41</v>
      </c>
      <c r="J44" s="143" t="s">
        <v>158</v>
      </c>
      <c r="K44" s="143" t="s">
        <v>305</v>
      </c>
      <c r="L44" s="273">
        <v>44448</v>
      </c>
      <c r="M44" s="273">
        <v>44449</v>
      </c>
      <c r="N44" s="143"/>
      <c r="O44" s="143"/>
      <c r="P44" s="143"/>
      <c r="Q44" s="274">
        <v>1</v>
      </c>
      <c r="R44" s="275">
        <v>54.01</v>
      </c>
      <c r="S44" s="274">
        <v>1</v>
      </c>
      <c r="T44" s="275">
        <v>17.52</v>
      </c>
      <c r="U44" s="59">
        <f t="shared" si="0"/>
        <v>2</v>
      </c>
      <c r="V44" s="270">
        <f t="shared" si="1"/>
        <v>71.53</v>
      </c>
      <c r="W44" s="270">
        <f t="shared" si="2"/>
        <v>71.53</v>
      </c>
      <c r="X44" s="276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</row>
    <row r="45" spans="1:44" ht="12.75" customHeight="1" x14ac:dyDescent="0.2">
      <c r="A45" s="143">
        <v>550100</v>
      </c>
      <c r="B45" s="143">
        <v>550101</v>
      </c>
      <c r="C45" s="272" t="s">
        <v>78</v>
      </c>
      <c r="D45" s="57" t="s">
        <v>79</v>
      </c>
      <c r="E45" s="272" t="s">
        <v>306</v>
      </c>
      <c r="F45" s="143" t="s">
        <v>39</v>
      </c>
      <c r="G45" s="143" t="s">
        <v>285</v>
      </c>
      <c r="H45" s="142" t="s">
        <v>40</v>
      </c>
      <c r="I45" s="143" t="s">
        <v>41</v>
      </c>
      <c r="J45" s="302" t="s">
        <v>158</v>
      </c>
      <c r="K45" s="302" t="s">
        <v>286</v>
      </c>
      <c r="L45" s="273">
        <v>44447</v>
      </c>
      <c r="M45" s="273">
        <v>44450</v>
      </c>
      <c r="N45" s="142"/>
      <c r="O45" s="143"/>
      <c r="P45" s="57"/>
      <c r="Q45" s="274">
        <v>4</v>
      </c>
      <c r="R45" s="275">
        <v>54.01</v>
      </c>
      <c r="S45" s="274"/>
      <c r="T45" s="275"/>
      <c r="U45" s="59">
        <f t="shared" si="0"/>
        <v>4</v>
      </c>
      <c r="V45" s="275">
        <f t="shared" si="1"/>
        <v>216.04</v>
      </c>
      <c r="W45" s="275">
        <f t="shared" si="2"/>
        <v>216.04</v>
      </c>
      <c r="X45" s="287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</row>
    <row r="46" spans="1:44" ht="12.75" customHeight="1" x14ac:dyDescent="0.2">
      <c r="A46" s="143">
        <v>550100</v>
      </c>
      <c r="B46" s="143">
        <v>550101</v>
      </c>
      <c r="C46" s="272" t="s">
        <v>78</v>
      </c>
      <c r="D46" s="57" t="s">
        <v>79</v>
      </c>
      <c r="E46" s="272" t="s">
        <v>306</v>
      </c>
      <c r="F46" s="57" t="s">
        <v>39</v>
      </c>
      <c r="G46" s="143" t="s">
        <v>285</v>
      </c>
      <c r="H46" s="142" t="s">
        <v>40</v>
      </c>
      <c r="I46" s="143" t="s">
        <v>41</v>
      </c>
      <c r="J46" s="302" t="s">
        <v>158</v>
      </c>
      <c r="K46" s="302" t="s">
        <v>251</v>
      </c>
      <c r="L46" s="273">
        <v>44375</v>
      </c>
      <c r="M46" s="273">
        <v>44379</v>
      </c>
      <c r="N46" s="280"/>
      <c r="O46" s="274"/>
      <c r="P46" s="281"/>
      <c r="Q46" s="274">
        <v>4</v>
      </c>
      <c r="R46" s="275">
        <v>54.01</v>
      </c>
      <c r="S46" s="274">
        <v>1</v>
      </c>
      <c r="T46" s="275">
        <v>17.52</v>
      </c>
      <c r="U46" s="59">
        <f t="shared" si="0"/>
        <v>5</v>
      </c>
      <c r="V46" s="270">
        <f t="shared" si="1"/>
        <v>233.56</v>
      </c>
      <c r="W46" s="270">
        <f t="shared" si="2"/>
        <v>233.56</v>
      </c>
      <c r="X46" s="276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</row>
    <row r="47" spans="1:44" ht="12.75" customHeight="1" x14ac:dyDescent="0.2">
      <c r="A47" s="143">
        <v>550100</v>
      </c>
      <c r="B47" s="143">
        <v>550101</v>
      </c>
      <c r="C47" s="272" t="s">
        <v>78</v>
      </c>
      <c r="D47" s="57" t="s">
        <v>79</v>
      </c>
      <c r="E47" s="272" t="s">
        <v>306</v>
      </c>
      <c r="F47" s="57" t="s">
        <v>39</v>
      </c>
      <c r="G47" s="143" t="s">
        <v>285</v>
      </c>
      <c r="H47" s="142" t="s">
        <v>40</v>
      </c>
      <c r="I47" s="143" t="s">
        <v>41</v>
      </c>
      <c r="J47" s="302" t="s">
        <v>158</v>
      </c>
      <c r="K47" s="302" t="s">
        <v>234</v>
      </c>
      <c r="L47" s="273">
        <v>44433</v>
      </c>
      <c r="M47" s="273">
        <v>44437</v>
      </c>
      <c r="N47" s="142"/>
      <c r="O47" s="143"/>
      <c r="P47" s="57"/>
      <c r="Q47" s="274">
        <v>5</v>
      </c>
      <c r="R47" s="275">
        <v>54.01</v>
      </c>
      <c r="S47" s="274"/>
      <c r="T47" s="270"/>
      <c r="U47" s="59">
        <f t="shared" si="0"/>
        <v>5</v>
      </c>
      <c r="V47" s="270">
        <f t="shared" si="1"/>
        <v>270.05</v>
      </c>
      <c r="W47" s="270">
        <f t="shared" si="2"/>
        <v>270.05</v>
      </c>
      <c r="X47" s="276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</row>
    <row r="48" spans="1:44" ht="12.75" customHeight="1" x14ac:dyDescent="0.2">
      <c r="A48" s="143">
        <v>550100</v>
      </c>
      <c r="B48" s="143">
        <v>550101</v>
      </c>
      <c r="C48" s="272" t="s">
        <v>82</v>
      </c>
      <c r="D48" s="57" t="s">
        <v>307</v>
      </c>
      <c r="E48" s="272" t="s">
        <v>308</v>
      </c>
      <c r="F48" s="143" t="s">
        <v>39</v>
      </c>
      <c r="G48" s="143" t="s">
        <v>285</v>
      </c>
      <c r="H48" s="142" t="s">
        <v>40</v>
      </c>
      <c r="I48" s="143" t="s">
        <v>41</v>
      </c>
      <c r="J48" s="302" t="s">
        <v>158</v>
      </c>
      <c r="K48" s="302" t="s">
        <v>155</v>
      </c>
      <c r="L48" s="273">
        <v>44464</v>
      </c>
      <c r="M48" s="273">
        <v>44464</v>
      </c>
      <c r="N48" s="278"/>
      <c r="O48" s="276"/>
      <c r="P48" s="279"/>
      <c r="Q48" s="274">
        <v>1</v>
      </c>
      <c r="R48" s="275">
        <v>54.01</v>
      </c>
      <c r="S48" s="274"/>
      <c r="T48" s="275"/>
      <c r="U48" s="59">
        <f t="shared" si="0"/>
        <v>1</v>
      </c>
      <c r="V48" s="270">
        <f t="shared" si="1"/>
        <v>54.01</v>
      </c>
      <c r="W48" s="270">
        <f t="shared" si="2"/>
        <v>54.01</v>
      </c>
      <c r="X48" s="276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</row>
    <row r="49" spans="1:44" ht="12.75" customHeight="1" x14ac:dyDescent="0.2">
      <c r="A49" s="143">
        <v>550100</v>
      </c>
      <c r="B49" s="143">
        <v>550101</v>
      </c>
      <c r="C49" s="272" t="s">
        <v>82</v>
      </c>
      <c r="D49" s="57" t="s">
        <v>307</v>
      </c>
      <c r="E49" s="272" t="s">
        <v>308</v>
      </c>
      <c r="F49" s="57" t="s">
        <v>39</v>
      </c>
      <c r="G49" s="143" t="s">
        <v>285</v>
      </c>
      <c r="H49" s="142" t="s">
        <v>40</v>
      </c>
      <c r="I49" s="143" t="s">
        <v>41</v>
      </c>
      <c r="J49" s="302" t="s">
        <v>158</v>
      </c>
      <c r="K49" s="302" t="s">
        <v>256</v>
      </c>
      <c r="L49" s="273">
        <v>44396</v>
      </c>
      <c r="M49" s="273">
        <v>44399</v>
      </c>
      <c r="N49" s="278"/>
      <c r="O49" s="276"/>
      <c r="P49" s="279"/>
      <c r="Q49" s="274"/>
      <c r="R49" s="275"/>
      <c r="S49" s="274">
        <v>1</v>
      </c>
      <c r="T49" s="275">
        <v>17.52</v>
      </c>
      <c r="U49" s="59">
        <f t="shared" si="0"/>
        <v>1</v>
      </c>
      <c r="V49" s="270">
        <f t="shared" si="1"/>
        <v>17.52</v>
      </c>
      <c r="W49" s="270">
        <f t="shared" si="2"/>
        <v>17.52</v>
      </c>
      <c r="X49" s="276" t="s">
        <v>309</v>
      </c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</row>
    <row r="50" spans="1:44" ht="12.75" customHeight="1" x14ac:dyDescent="0.2">
      <c r="A50" s="143">
        <v>550100</v>
      </c>
      <c r="B50" s="143">
        <v>550101</v>
      </c>
      <c r="C50" s="272" t="s">
        <v>82</v>
      </c>
      <c r="D50" s="57" t="s">
        <v>307</v>
      </c>
      <c r="E50" s="272" t="s">
        <v>308</v>
      </c>
      <c r="F50" s="143" t="s">
        <v>39</v>
      </c>
      <c r="G50" s="143" t="s">
        <v>285</v>
      </c>
      <c r="H50" s="142" t="s">
        <v>40</v>
      </c>
      <c r="I50" s="143" t="s">
        <v>41</v>
      </c>
      <c r="J50" s="302" t="s">
        <v>158</v>
      </c>
      <c r="K50" s="302" t="s">
        <v>286</v>
      </c>
      <c r="L50" s="273">
        <v>44447</v>
      </c>
      <c r="M50" s="273">
        <v>44450</v>
      </c>
      <c r="N50" s="142"/>
      <c r="O50" s="143"/>
      <c r="P50" s="57"/>
      <c r="Q50" s="274">
        <v>4</v>
      </c>
      <c r="R50" s="275">
        <v>54.01</v>
      </c>
      <c r="S50" s="274"/>
      <c r="T50" s="275"/>
      <c r="U50" s="59">
        <f t="shared" si="0"/>
        <v>4</v>
      </c>
      <c r="V50" s="275">
        <f t="shared" si="1"/>
        <v>216.04</v>
      </c>
      <c r="W50" s="275">
        <f t="shared" si="2"/>
        <v>216.04</v>
      </c>
      <c r="X50" s="287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0"/>
      <c r="AP50" s="250"/>
      <c r="AQ50" s="250"/>
      <c r="AR50" s="250"/>
    </row>
    <row r="51" spans="1:44" ht="12.75" customHeight="1" x14ac:dyDescent="0.2">
      <c r="A51" s="143">
        <v>550100</v>
      </c>
      <c r="B51" s="143">
        <v>550101</v>
      </c>
      <c r="C51" s="272" t="s">
        <v>82</v>
      </c>
      <c r="D51" s="57" t="s">
        <v>307</v>
      </c>
      <c r="E51" s="272" t="s">
        <v>308</v>
      </c>
      <c r="F51" s="57" t="s">
        <v>39</v>
      </c>
      <c r="G51" s="143" t="s">
        <v>285</v>
      </c>
      <c r="H51" s="142" t="s">
        <v>40</v>
      </c>
      <c r="I51" s="143" t="s">
        <v>41</v>
      </c>
      <c r="J51" s="302" t="s">
        <v>158</v>
      </c>
      <c r="K51" s="303" t="s">
        <v>205</v>
      </c>
      <c r="L51" s="273">
        <v>44366</v>
      </c>
      <c r="M51" s="273">
        <v>44366</v>
      </c>
      <c r="N51" s="142"/>
      <c r="O51" s="143"/>
      <c r="P51" s="57"/>
      <c r="Q51" s="274">
        <v>1</v>
      </c>
      <c r="R51" s="275">
        <v>54.01</v>
      </c>
      <c r="S51" s="274"/>
      <c r="T51" s="275"/>
      <c r="U51" s="59">
        <f t="shared" si="0"/>
        <v>1</v>
      </c>
      <c r="V51" s="270">
        <f t="shared" si="1"/>
        <v>54.01</v>
      </c>
      <c r="W51" s="270">
        <f t="shared" si="2"/>
        <v>54.01</v>
      </c>
      <c r="X51" s="276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</row>
    <row r="52" spans="1:44" ht="12.75" customHeight="1" x14ac:dyDescent="0.2">
      <c r="A52" s="143">
        <v>550100</v>
      </c>
      <c r="B52" s="143">
        <v>550101</v>
      </c>
      <c r="C52" s="272" t="s">
        <v>82</v>
      </c>
      <c r="D52" s="57" t="s">
        <v>307</v>
      </c>
      <c r="E52" s="272" t="s">
        <v>308</v>
      </c>
      <c r="F52" s="277" t="s">
        <v>39</v>
      </c>
      <c r="G52" s="143" t="s">
        <v>285</v>
      </c>
      <c r="H52" s="142" t="s">
        <v>40</v>
      </c>
      <c r="I52" s="143" t="s">
        <v>41</v>
      </c>
      <c r="J52" s="302" t="s">
        <v>158</v>
      </c>
      <c r="K52" s="302" t="s">
        <v>46</v>
      </c>
      <c r="L52" s="273">
        <v>44373</v>
      </c>
      <c r="M52" s="273">
        <v>44373</v>
      </c>
      <c r="N52" s="142"/>
      <c r="O52" s="143"/>
      <c r="P52" s="57"/>
      <c r="Q52" s="274">
        <v>1</v>
      </c>
      <c r="R52" s="275">
        <v>54.01</v>
      </c>
      <c r="S52" s="274"/>
      <c r="T52" s="275"/>
      <c r="U52" s="59">
        <f t="shared" si="0"/>
        <v>1</v>
      </c>
      <c r="V52" s="270">
        <f t="shared" si="1"/>
        <v>54.01</v>
      </c>
      <c r="W52" s="270">
        <f t="shared" si="2"/>
        <v>54.01</v>
      </c>
      <c r="X52" s="276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  <c r="AL52" s="250"/>
      <c r="AM52" s="250"/>
      <c r="AN52" s="250"/>
      <c r="AO52" s="250"/>
      <c r="AP52" s="250"/>
      <c r="AQ52" s="250"/>
      <c r="AR52" s="250"/>
    </row>
    <row r="53" spans="1:44" ht="12.75" customHeight="1" x14ac:dyDescent="0.2">
      <c r="A53" s="143">
        <v>550100</v>
      </c>
      <c r="B53" s="143">
        <v>550101</v>
      </c>
      <c r="C53" s="272" t="s">
        <v>82</v>
      </c>
      <c r="D53" s="57" t="s">
        <v>307</v>
      </c>
      <c r="E53" s="272" t="s">
        <v>308</v>
      </c>
      <c r="F53" s="57" t="s">
        <v>39</v>
      </c>
      <c r="G53" s="143" t="s">
        <v>285</v>
      </c>
      <c r="H53" s="142" t="s">
        <v>40</v>
      </c>
      <c r="I53" s="143" t="s">
        <v>41</v>
      </c>
      <c r="J53" s="302" t="s">
        <v>158</v>
      </c>
      <c r="K53" s="302" t="s">
        <v>251</v>
      </c>
      <c r="L53" s="273">
        <v>44375</v>
      </c>
      <c r="M53" s="273">
        <v>44379</v>
      </c>
      <c r="N53" s="280"/>
      <c r="O53" s="274"/>
      <c r="P53" s="281"/>
      <c r="Q53" s="274">
        <v>4</v>
      </c>
      <c r="R53" s="275">
        <v>54.01</v>
      </c>
      <c r="S53" s="274">
        <v>1</v>
      </c>
      <c r="T53" s="275">
        <v>17.52</v>
      </c>
      <c r="U53" s="59">
        <f t="shared" si="0"/>
        <v>5</v>
      </c>
      <c r="V53" s="270">
        <f t="shared" si="1"/>
        <v>233.56</v>
      </c>
      <c r="W53" s="270">
        <f t="shared" si="2"/>
        <v>233.56</v>
      </c>
      <c r="X53" s="276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250"/>
      <c r="AR53" s="250"/>
    </row>
    <row r="54" spans="1:44" ht="12.75" customHeight="1" x14ac:dyDescent="0.2">
      <c r="A54" s="143">
        <v>550100</v>
      </c>
      <c r="B54" s="143">
        <v>550101</v>
      </c>
      <c r="C54" s="272" t="s">
        <v>82</v>
      </c>
      <c r="D54" s="57" t="s">
        <v>307</v>
      </c>
      <c r="E54" s="272" t="s">
        <v>308</v>
      </c>
      <c r="F54" s="57" t="s">
        <v>39</v>
      </c>
      <c r="G54" s="143" t="s">
        <v>285</v>
      </c>
      <c r="H54" s="142" t="s">
        <v>40</v>
      </c>
      <c r="I54" s="143" t="s">
        <v>41</v>
      </c>
      <c r="J54" s="302" t="s">
        <v>158</v>
      </c>
      <c r="K54" s="302" t="s">
        <v>234</v>
      </c>
      <c r="L54" s="273">
        <v>44433</v>
      </c>
      <c r="M54" s="273">
        <v>44437</v>
      </c>
      <c r="N54" s="142"/>
      <c r="O54" s="143"/>
      <c r="P54" s="57"/>
      <c r="Q54" s="274">
        <v>5</v>
      </c>
      <c r="R54" s="275">
        <v>54.01</v>
      </c>
      <c r="S54" s="274"/>
      <c r="T54" s="270"/>
      <c r="U54" s="59">
        <f t="shared" si="0"/>
        <v>5</v>
      </c>
      <c r="V54" s="270">
        <f t="shared" si="1"/>
        <v>270.05</v>
      </c>
      <c r="W54" s="270">
        <f t="shared" si="2"/>
        <v>270.05</v>
      </c>
      <c r="X54" s="276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  <c r="AL54" s="250"/>
      <c r="AM54" s="250"/>
      <c r="AN54" s="250"/>
      <c r="AO54" s="250"/>
      <c r="AP54" s="250"/>
      <c r="AQ54" s="250"/>
      <c r="AR54" s="250"/>
    </row>
    <row r="55" spans="1:44" ht="12.75" customHeight="1" x14ac:dyDescent="0.2">
      <c r="A55" s="143">
        <v>550100</v>
      </c>
      <c r="B55" s="143">
        <v>550101</v>
      </c>
      <c r="C55" s="272" t="s">
        <v>82</v>
      </c>
      <c r="D55" s="57" t="s">
        <v>307</v>
      </c>
      <c r="E55" s="272" t="s">
        <v>308</v>
      </c>
      <c r="F55" s="57" t="s">
        <v>39</v>
      </c>
      <c r="G55" s="143" t="s">
        <v>293</v>
      </c>
      <c r="H55" s="142" t="s">
        <v>40</v>
      </c>
      <c r="I55" s="143" t="s">
        <v>41</v>
      </c>
      <c r="J55" s="302" t="s">
        <v>158</v>
      </c>
      <c r="K55" s="302" t="s">
        <v>41</v>
      </c>
      <c r="L55" s="273">
        <v>44360</v>
      </c>
      <c r="M55" s="273">
        <v>44360</v>
      </c>
      <c r="N55" s="142"/>
      <c r="O55" s="143"/>
      <c r="P55" s="57"/>
      <c r="Q55" s="274">
        <v>1</v>
      </c>
      <c r="R55" s="275">
        <v>54.01</v>
      </c>
      <c r="S55" s="274"/>
      <c r="T55" s="275"/>
      <c r="U55" s="59">
        <f t="shared" si="0"/>
        <v>1</v>
      </c>
      <c r="V55" s="270">
        <f t="shared" si="1"/>
        <v>54.01</v>
      </c>
      <c r="W55" s="270">
        <f t="shared" si="2"/>
        <v>54.01</v>
      </c>
      <c r="X55" s="287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250"/>
      <c r="AO55" s="250"/>
      <c r="AP55" s="250"/>
      <c r="AQ55" s="250"/>
      <c r="AR55" s="250"/>
    </row>
    <row r="56" spans="1:44" ht="12.75" customHeight="1" x14ac:dyDescent="0.2">
      <c r="A56" s="143">
        <v>550100</v>
      </c>
      <c r="B56" s="143">
        <v>550101</v>
      </c>
      <c r="C56" s="272" t="s">
        <v>82</v>
      </c>
      <c r="D56" s="57" t="s">
        <v>307</v>
      </c>
      <c r="E56" s="272" t="s">
        <v>308</v>
      </c>
      <c r="F56" s="57" t="s">
        <v>39</v>
      </c>
      <c r="G56" s="143" t="s">
        <v>285</v>
      </c>
      <c r="H56" s="142" t="s">
        <v>40</v>
      </c>
      <c r="I56" s="143" t="s">
        <v>41</v>
      </c>
      <c r="J56" s="302" t="s">
        <v>158</v>
      </c>
      <c r="K56" s="302" t="s">
        <v>229</v>
      </c>
      <c r="L56" s="273">
        <v>44403</v>
      </c>
      <c r="M56" s="273">
        <v>44407</v>
      </c>
      <c r="N56" s="142"/>
      <c r="O56" s="143"/>
      <c r="P56" s="144"/>
      <c r="Q56" s="274">
        <v>4</v>
      </c>
      <c r="R56" s="275">
        <v>54.01</v>
      </c>
      <c r="S56" s="143">
        <v>1</v>
      </c>
      <c r="T56" s="275">
        <v>17.52</v>
      </c>
      <c r="U56" s="59">
        <f t="shared" si="0"/>
        <v>5</v>
      </c>
      <c r="V56" s="270">
        <f t="shared" si="1"/>
        <v>233.56</v>
      </c>
      <c r="W56" s="270">
        <f t="shared" si="2"/>
        <v>233.56</v>
      </c>
      <c r="X56" s="276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0"/>
      <c r="AL56" s="250"/>
      <c r="AM56" s="250"/>
      <c r="AN56" s="250"/>
      <c r="AO56" s="250"/>
      <c r="AP56" s="250"/>
      <c r="AQ56" s="250"/>
      <c r="AR56" s="250"/>
    </row>
    <row r="57" spans="1:44" ht="12.75" customHeight="1" x14ac:dyDescent="0.2">
      <c r="A57" s="143">
        <v>550100</v>
      </c>
      <c r="B57" s="143">
        <v>550101</v>
      </c>
      <c r="C57" s="272" t="s">
        <v>146</v>
      </c>
      <c r="D57" s="57" t="s">
        <v>147</v>
      </c>
      <c r="E57" s="272" t="s">
        <v>310</v>
      </c>
      <c r="F57" s="143" t="s">
        <v>39</v>
      </c>
      <c r="G57" s="143" t="s">
        <v>285</v>
      </c>
      <c r="H57" s="142" t="s">
        <v>40</v>
      </c>
      <c r="I57" s="143" t="s">
        <v>41</v>
      </c>
      <c r="J57" s="302" t="s">
        <v>158</v>
      </c>
      <c r="K57" s="302" t="s">
        <v>286</v>
      </c>
      <c r="L57" s="273">
        <v>44447</v>
      </c>
      <c r="M57" s="273">
        <v>44450</v>
      </c>
      <c r="N57" s="142"/>
      <c r="O57" s="143"/>
      <c r="P57" s="57"/>
      <c r="Q57" s="274">
        <v>4</v>
      </c>
      <c r="R57" s="275">
        <v>54.01</v>
      </c>
      <c r="S57" s="274"/>
      <c r="T57" s="275"/>
      <c r="U57" s="59">
        <f t="shared" si="0"/>
        <v>4</v>
      </c>
      <c r="V57" s="275">
        <f t="shared" si="1"/>
        <v>216.04</v>
      </c>
      <c r="W57" s="275">
        <f t="shared" si="2"/>
        <v>216.04</v>
      </c>
      <c r="X57" s="276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250"/>
      <c r="AL57" s="250"/>
      <c r="AM57" s="250"/>
      <c r="AN57" s="250"/>
      <c r="AO57" s="250"/>
      <c r="AP57" s="250"/>
      <c r="AQ57" s="250"/>
      <c r="AR57" s="250"/>
    </row>
    <row r="58" spans="1:44" ht="12.75" customHeight="1" x14ac:dyDescent="0.2">
      <c r="A58" s="143">
        <v>550100</v>
      </c>
      <c r="B58" s="143">
        <v>550101</v>
      </c>
      <c r="C58" s="272" t="s">
        <v>311</v>
      </c>
      <c r="D58" s="57" t="s">
        <v>312</v>
      </c>
      <c r="E58" s="272" t="s">
        <v>313</v>
      </c>
      <c r="F58" s="57" t="s">
        <v>314</v>
      </c>
      <c r="G58" s="143" t="s">
        <v>225</v>
      </c>
      <c r="H58" s="143" t="s">
        <v>40</v>
      </c>
      <c r="I58" s="143" t="s">
        <v>41</v>
      </c>
      <c r="J58" s="143" t="s">
        <v>158</v>
      </c>
      <c r="K58" s="303" t="s">
        <v>153</v>
      </c>
      <c r="L58" s="273">
        <v>44327</v>
      </c>
      <c r="M58" s="273">
        <v>44327</v>
      </c>
      <c r="N58" s="142"/>
      <c r="O58" s="143"/>
      <c r="P58" s="57"/>
      <c r="Q58" s="274"/>
      <c r="R58" s="275"/>
      <c r="S58" s="274">
        <v>1</v>
      </c>
      <c r="T58" s="275">
        <v>17.52</v>
      </c>
      <c r="U58" s="59"/>
      <c r="V58" s="270">
        <f t="shared" si="1"/>
        <v>17.52</v>
      </c>
      <c r="W58" s="270">
        <f t="shared" si="2"/>
        <v>17.52</v>
      </c>
      <c r="X58" s="276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0"/>
      <c r="AN58" s="250"/>
      <c r="AO58" s="250"/>
      <c r="AP58" s="250"/>
      <c r="AQ58" s="250"/>
      <c r="AR58" s="250"/>
    </row>
    <row r="59" spans="1:44" ht="12.75" customHeight="1" x14ac:dyDescent="0.2">
      <c r="A59" s="143">
        <v>550100</v>
      </c>
      <c r="B59" s="143">
        <v>550101</v>
      </c>
      <c r="C59" s="272" t="s">
        <v>93</v>
      </c>
      <c r="D59" s="57" t="s">
        <v>315</v>
      </c>
      <c r="E59" s="272" t="s">
        <v>95</v>
      </c>
      <c r="F59" s="143" t="s">
        <v>39</v>
      </c>
      <c r="G59" s="143" t="s">
        <v>285</v>
      </c>
      <c r="H59" s="142" t="s">
        <v>40</v>
      </c>
      <c r="I59" s="143" t="s">
        <v>41</v>
      </c>
      <c r="J59" s="302" t="s">
        <v>158</v>
      </c>
      <c r="K59" s="302" t="s">
        <v>155</v>
      </c>
      <c r="L59" s="273">
        <v>44464</v>
      </c>
      <c r="M59" s="273">
        <v>44464</v>
      </c>
      <c r="N59" s="278"/>
      <c r="O59" s="276"/>
      <c r="P59" s="279"/>
      <c r="Q59" s="274">
        <v>1</v>
      </c>
      <c r="R59" s="275">
        <v>54.01</v>
      </c>
      <c r="S59" s="274"/>
      <c r="T59" s="275"/>
      <c r="U59" s="59">
        <f t="shared" ref="U59:U63" si="3">Q59+S59</f>
        <v>1</v>
      </c>
      <c r="V59" s="270">
        <f t="shared" si="1"/>
        <v>54.01</v>
      </c>
      <c r="W59" s="270">
        <f t="shared" si="2"/>
        <v>54.01</v>
      </c>
      <c r="X59" s="276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50"/>
    </row>
    <row r="60" spans="1:44" ht="12.75" customHeight="1" x14ac:dyDescent="0.2">
      <c r="A60" s="143">
        <v>550100</v>
      </c>
      <c r="B60" s="143">
        <v>550101</v>
      </c>
      <c r="C60" s="272" t="s">
        <v>212</v>
      </c>
      <c r="D60" s="57" t="s">
        <v>213</v>
      </c>
      <c r="E60" s="272" t="s">
        <v>316</v>
      </c>
      <c r="F60" s="57" t="s">
        <v>39</v>
      </c>
      <c r="G60" s="143" t="s">
        <v>285</v>
      </c>
      <c r="H60" s="142" t="s">
        <v>40</v>
      </c>
      <c r="I60" s="143" t="s">
        <v>41</v>
      </c>
      <c r="J60" s="302" t="s">
        <v>158</v>
      </c>
      <c r="K60" s="302" t="s">
        <v>234</v>
      </c>
      <c r="L60" s="273">
        <v>44433</v>
      </c>
      <c r="M60" s="273">
        <v>44437</v>
      </c>
      <c r="N60" s="142"/>
      <c r="O60" s="143"/>
      <c r="P60" s="57"/>
      <c r="Q60" s="274">
        <v>5</v>
      </c>
      <c r="R60" s="275">
        <v>54.01</v>
      </c>
      <c r="S60" s="274"/>
      <c r="T60" s="270"/>
      <c r="U60" s="59">
        <f t="shared" si="3"/>
        <v>5</v>
      </c>
      <c r="V60" s="270">
        <f t="shared" si="1"/>
        <v>270.05</v>
      </c>
      <c r="W60" s="270">
        <f t="shared" si="2"/>
        <v>270.05</v>
      </c>
      <c r="X60" s="276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</row>
    <row r="61" spans="1:44" ht="12.75" customHeight="1" x14ac:dyDescent="0.2">
      <c r="A61" s="143">
        <v>550100</v>
      </c>
      <c r="B61" s="143">
        <v>550101</v>
      </c>
      <c r="C61" s="272" t="s">
        <v>278</v>
      </c>
      <c r="D61" s="57" t="s">
        <v>317</v>
      </c>
      <c r="E61" s="272" t="s">
        <v>290</v>
      </c>
      <c r="F61" s="57" t="s">
        <v>39</v>
      </c>
      <c r="G61" s="143" t="s">
        <v>285</v>
      </c>
      <c r="H61" s="142" t="s">
        <v>40</v>
      </c>
      <c r="I61" s="143" t="s">
        <v>41</v>
      </c>
      <c r="J61" s="302" t="s">
        <v>158</v>
      </c>
      <c r="K61" s="302" t="s">
        <v>234</v>
      </c>
      <c r="L61" s="273">
        <v>44433</v>
      </c>
      <c r="M61" s="273">
        <v>44437</v>
      </c>
      <c r="N61" s="142"/>
      <c r="O61" s="143"/>
      <c r="P61" s="57"/>
      <c r="Q61" s="274">
        <v>5</v>
      </c>
      <c r="R61" s="275">
        <v>54.01</v>
      </c>
      <c r="S61" s="274"/>
      <c r="T61" s="270"/>
      <c r="U61" s="59">
        <f t="shared" si="3"/>
        <v>5</v>
      </c>
      <c r="V61" s="270">
        <f t="shared" si="1"/>
        <v>270.05</v>
      </c>
      <c r="W61" s="270">
        <f t="shared" si="2"/>
        <v>270.05</v>
      </c>
      <c r="X61" s="276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</row>
    <row r="62" spans="1:44" ht="12.75" customHeight="1" x14ac:dyDescent="0.2">
      <c r="A62" s="143">
        <v>550100</v>
      </c>
      <c r="B62" s="143">
        <v>550101</v>
      </c>
      <c r="C62" s="272" t="s">
        <v>318</v>
      </c>
      <c r="D62" s="57" t="s">
        <v>319</v>
      </c>
      <c r="E62" s="272" t="s">
        <v>320</v>
      </c>
      <c r="F62" s="57" t="s">
        <v>39</v>
      </c>
      <c r="G62" s="143" t="s">
        <v>285</v>
      </c>
      <c r="H62" s="142" t="s">
        <v>40</v>
      </c>
      <c r="I62" s="143" t="s">
        <v>41</v>
      </c>
      <c r="J62" s="302" t="s">
        <v>158</v>
      </c>
      <c r="K62" s="302" t="s">
        <v>234</v>
      </c>
      <c r="L62" s="273">
        <v>44433</v>
      </c>
      <c r="M62" s="273">
        <v>44437</v>
      </c>
      <c r="N62" s="142"/>
      <c r="O62" s="143"/>
      <c r="P62" s="57"/>
      <c r="Q62" s="274">
        <v>5</v>
      </c>
      <c r="R62" s="275">
        <v>54.01</v>
      </c>
      <c r="S62" s="274"/>
      <c r="T62" s="270"/>
      <c r="U62" s="59">
        <f t="shared" si="3"/>
        <v>5</v>
      </c>
      <c r="V62" s="270">
        <f t="shared" si="1"/>
        <v>270.05</v>
      </c>
      <c r="W62" s="270">
        <f t="shared" si="2"/>
        <v>270.05</v>
      </c>
      <c r="X62" s="276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  <c r="AJ62" s="250"/>
      <c r="AK62" s="250"/>
      <c r="AL62" s="250"/>
      <c r="AM62" s="250"/>
      <c r="AN62" s="250"/>
      <c r="AO62" s="250"/>
      <c r="AP62" s="250"/>
      <c r="AQ62" s="250"/>
      <c r="AR62" s="250"/>
    </row>
    <row r="63" spans="1:44" ht="12.75" customHeight="1" x14ac:dyDescent="0.2">
      <c r="A63" s="143">
        <v>550100</v>
      </c>
      <c r="B63" s="143">
        <v>550101</v>
      </c>
      <c r="C63" s="272" t="s">
        <v>185</v>
      </c>
      <c r="D63" s="57" t="s">
        <v>321</v>
      </c>
      <c r="E63" s="272" t="s">
        <v>282</v>
      </c>
      <c r="F63" s="143" t="s">
        <v>39</v>
      </c>
      <c r="G63" s="143" t="s">
        <v>285</v>
      </c>
      <c r="H63" s="142" t="s">
        <v>40</v>
      </c>
      <c r="I63" s="143" t="s">
        <v>41</v>
      </c>
      <c r="J63" s="302" t="s">
        <v>158</v>
      </c>
      <c r="K63" s="302" t="s">
        <v>286</v>
      </c>
      <c r="L63" s="273">
        <v>44447</v>
      </c>
      <c r="M63" s="273">
        <v>44450</v>
      </c>
      <c r="N63" s="142"/>
      <c r="O63" s="143"/>
      <c r="P63" s="57"/>
      <c r="Q63" s="274">
        <v>4</v>
      </c>
      <c r="R63" s="275">
        <v>54.01</v>
      </c>
      <c r="S63" s="274"/>
      <c r="T63" s="275"/>
      <c r="U63" s="59">
        <f t="shared" si="3"/>
        <v>4</v>
      </c>
      <c r="V63" s="275">
        <f t="shared" si="1"/>
        <v>216.04</v>
      </c>
      <c r="W63" s="275">
        <f t="shared" si="2"/>
        <v>216.04</v>
      </c>
      <c r="X63" s="276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50"/>
      <c r="AK63" s="250"/>
      <c r="AL63" s="250"/>
      <c r="AM63" s="250"/>
      <c r="AN63" s="250"/>
      <c r="AO63" s="250"/>
      <c r="AP63" s="250"/>
      <c r="AQ63" s="250"/>
      <c r="AR63" s="250"/>
    </row>
    <row r="64" spans="1:44" ht="12.75" customHeight="1" x14ac:dyDescent="0.2">
      <c r="A64" s="288">
        <v>550100</v>
      </c>
      <c r="B64" s="289">
        <v>550101</v>
      </c>
      <c r="C64" s="272"/>
      <c r="D64" s="290"/>
      <c r="E64" s="289"/>
      <c r="F64" s="291"/>
      <c r="G64" s="288"/>
      <c r="H64" s="304"/>
      <c r="I64" s="288"/>
      <c r="J64" s="305"/>
      <c r="K64" s="306"/>
      <c r="L64" s="292"/>
      <c r="M64" s="293"/>
      <c r="N64" s="294"/>
      <c r="O64" s="295"/>
      <c r="P64" s="296"/>
      <c r="Q64" s="297"/>
      <c r="R64" s="298"/>
      <c r="S64" s="297"/>
      <c r="T64" s="298"/>
      <c r="U64" s="299"/>
      <c r="V64" s="295"/>
      <c r="W64" s="295"/>
      <c r="X64" s="295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0"/>
      <c r="AL64" s="250"/>
      <c r="AM64" s="250"/>
      <c r="AN64" s="250"/>
      <c r="AO64" s="250"/>
      <c r="AP64" s="250"/>
      <c r="AQ64" s="250"/>
      <c r="AR64" s="250"/>
    </row>
    <row r="65" spans="23:23" ht="12.75" customHeight="1" x14ac:dyDescent="0.2">
      <c r="W65" s="181"/>
    </row>
    <row r="66" spans="23:23" ht="12.75" customHeight="1" x14ac:dyDescent="0.2"/>
    <row r="67" spans="23:23" ht="12.75" customHeight="1" x14ac:dyDescent="0.2"/>
    <row r="68" spans="23:23" ht="12.75" customHeight="1" x14ac:dyDescent="0.2"/>
    <row r="69" spans="23:23" ht="12.75" customHeight="1" x14ac:dyDescent="0.2"/>
    <row r="70" spans="23:23" ht="12.75" customHeight="1" x14ac:dyDescent="0.2"/>
    <row r="71" spans="23:23" ht="12.75" customHeight="1" x14ac:dyDescent="0.2"/>
    <row r="72" spans="23:23" ht="12.75" customHeight="1" x14ac:dyDescent="0.2"/>
    <row r="73" spans="23:23" ht="12.75" customHeight="1" x14ac:dyDescent="0.2"/>
    <row r="74" spans="23:23" ht="12.75" customHeight="1" x14ac:dyDescent="0.2"/>
    <row r="75" spans="23:23" ht="12.75" customHeight="1" x14ac:dyDescent="0.2"/>
    <row r="76" spans="23:23" ht="12.75" customHeight="1" x14ac:dyDescent="0.2"/>
    <row r="77" spans="23:23" ht="12.75" customHeight="1" x14ac:dyDescent="0.2"/>
    <row r="78" spans="23:23" ht="12.75" customHeight="1" x14ac:dyDescent="0.2"/>
    <row r="79" spans="23:23" ht="12.75" customHeight="1" x14ac:dyDescent="0.2"/>
    <row r="80" spans="23:23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G11:G12"/>
    <mergeCell ref="Q11:R11"/>
    <mergeCell ref="S11:T11"/>
    <mergeCell ref="U11:U12"/>
    <mergeCell ref="V11:V12"/>
    <mergeCell ref="H11:I11"/>
    <mergeCell ref="J11:K11"/>
    <mergeCell ref="L11:L12"/>
    <mergeCell ref="M11:M12"/>
    <mergeCell ref="N11:N12"/>
    <mergeCell ref="O11:O12"/>
    <mergeCell ref="P11:P12"/>
    <mergeCell ref="W10:W12"/>
    <mergeCell ref="X10:X12"/>
    <mergeCell ref="X39:X40"/>
    <mergeCell ref="A9:B9"/>
    <mergeCell ref="C9:X9"/>
    <mergeCell ref="A10:B10"/>
    <mergeCell ref="C10:E10"/>
    <mergeCell ref="F10:M10"/>
    <mergeCell ref="N10:P10"/>
    <mergeCell ref="Q10:V10"/>
    <mergeCell ref="A11:A12"/>
    <mergeCell ref="B11:B12"/>
    <mergeCell ref="C11:C12"/>
    <mergeCell ref="D11:D12"/>
    <mergeCell ref="E11:E12"/>
    <mergeCell ref="F11:F12"/>
  </mergeCells>
  <dataValidations count="1">
    <dataValidation type="list" allowBlank="1" sqref="B7" xr:uid="{00000000-0002-0000-0800-000000000000}">
      <formula1>"43466.0,fev/2019,43525.0,abr/2019,mai/2019,43617.0,43647.0,ago/2019,set/2019,out/2019,43770.0,dez/2019,43831.0,fev/2020,43891.0,abr/2020,mai/2020,43983.0,44013.0,ago/2020,set/2020,out/2020,44136.0,dez/2020"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JAN21</vt:lpstr>
      <vt:lpstr>FEV21</vt:lpstr>
      <vt:lpstr>MAR21</vt:lpstr>
      <vt:lpstr>ABR21</vt:lpstr>
      <vt:lpstr>MAI21</vt:lpstr>
      <vt:lpstr>JUN21</vt:lpstr>
      <vt:lpstr>JUL21</vt:lpstr>
      <vt:lpstr>AGO21</vt:lpstr>
      <vt:lpstr>SET21</vt:lpstr>
      <vt:lpstr>OUT21</vt:lpstr>
      <vt:lpstr>NOV21</vt:lpstr>
      <vt:lpstr>DEZ21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Neiva</dc:creator>
  <cp:lastModifiedBy>Acer</cp:lastModifiedBy>
  <dcterms:created xsi:type="dcterms:W3CDTF">2021-03-05T16:58:06Z</dcterms:created>
  <dcterms:modified xsi:type="dcterms:W3CDTF">2022-01-13T09:38:19Z</dcterms:modified>
</cp:coreProperties>
</file>