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1\003.2021 - Monitoramento da LAI\Atualizações Mensais\12  Competência Dezembro\11 - Contratos\"/>
    </mc:Choice>
  </mc:AlternateContent>
  <bookViews>
    <workbookView xWindow="0" yWindow="0" windowWidth="24000" windowHeight="9135" activeTab="2"/>
  </bookViews>
  <sheets>
    <sheet name="Outubro" sheetId="1" r:id="rId1"/>
    <sheet name="Novembro" sheetId="2" r:id="rId2"/>
    <sheet name="Dezembro" sheetId="3" r:id="rId3"/>
  </sheets>
  <definedNames>
    <definedName name="_xlnm._FilterDatabase" localSheetId="2" hidden="1">Dezembro!$A$5:$AG$61</definedName>
    <definedName name="_xlnm._FilterDatabase" localSheetId="1" hidden="1">Novembro!$A$5:$AG$61</definedName>
    <definedName name="_xlnm._FilterDatabase" localSheetId="0" hidden="1">Outubro!$A$5:$AG$61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5" i="3" l="1"/>
  <c r="O60" i="3"/>
  <c r="Q54" i="3"/>
  <c r="O53" i="3"/>
  <c r="O45" i="3"/>
  <c r="O42" i="3"/>
  <c r="O41" i="3"/>
  <c r="O40" i="3"/>
  <c r="O39" i="3"/>
  <c r="Q38" i="3"/>
  <c r="Q37" i="3"/>
  <c r="O37" i="3"/>
  <c r="O36" i="3"/>
  <c r="Q35" i="3"/>
  <c r="O35" i="3"/>
  <c r="Q34" i="3"/>
  <c r="O34" i="3"/>
  <c r="O33" i="3"/>
  <c r="O32" i="3"/>
  <c r="Q31" i="3"/>
  <c r="O31" i="3"/>
  <c r="Q30" i="3"/>
  <c r="O30" i="3"/>
  <c r="Q26" i="3"/>
  <c r="O25" i="3"/>
  <c r="Q24" i="3"/>
  <c r="O23" i="3"/>
  <c r="Q22" i="3"/>
  <c r="Q21" i="3"/>
  <c r="O20" i="3"/>
  <c r="Q19" i="3"/>
  <c r="Q18" i="3"/>
  <c r="Q17" i="3"/>
  <c r="O17" i="3"/>
  <c r="O15" i="3"/>
  <c r="O14" i="3"/>
  <c r="O13" i="3"/>
  <c r="O12" i="3"/>
  <c r="O11" i="3"/>
  <c r="O10" i="3"/>
  <c r="O8" i="3"/>
  <c r="O7" i="3"/>
  <c r="O6" i="3"/>
  <c r="O60" i="2" l="1"/>
  <c r="Q54" i="2"/>
  <c r="O53" i="2"/>
  <c r="Q51" i="2"/>
  <c r="Q49" i="2"/>
  <c r="O45" i="2"/>
  <c r="O42" i="2"/>
  <c r="O41" i="2"/>
  <c r="Q40" i="2"/>
  <c r="O40" i="2"/>
  <c r="O39" i="2"/>
  <c r="Q38" i="2"/>
  <c r="Q37" i="2"/>
  <c r="O37" i="2"/>
  <c r="O36" i="2"/>
  <c r="Q35" i="2"/>
  <c r="O35" i="2"/>
  <c r="Q34" i="2"/>
  <c r="O34" i="2"/>
  <c r="O33" i="2"/>
  <c r="O32" i="2"/>
  <c r="Q31" i="2"/>
  <c r="O31" i="2"/>
  <c r="Q30" i="2"/>
  <c r="O30" i="2"/>
  <c r="Q26" i="2"/>
  <c r="O25" i="2"/>
  <c r="Q24" i="2"/>
  <c r="O23" i="2"/>
  <c r="Q22" i="2"/>
  <c r="Q21" i="2"/>
  <c r="O20" i="2"/>
  <c r="Q19" i="2"/>
  <c r="Q18" i="2"/>
  <c r="O17" i="2"/>
  <c r="Q17" i="2" s="1"/>
  <c r="Q16" i="2"/>
  <c r="O15" i="2"/>
  <c r="Q15" i="2" s="1"/>
  <c r="Q14" i="2"/>
  <c r="O14" i="2"/>
  <c r="O13" i="2"/>
  <c r="Q13" i="2" s="1"/>
  <c r="O12" i="2"/>
  <c r="Q12" i="2" s="1"/>
  <c r="O11" i="2"/>
  <c r="Q11" i="2" s="1"/>
  <c r="O10" i="2"/>
  <c r="O8" i="2"/>
  <c r="O7" i="2"/>
  <c r="Q7" i="2" s="1"/>
  <c r="O6" i="2"/>
  <c r="Q6" i="2" s="1"/>
  <c r="O60" i="1" l="1"/>
  <c r="Q54" i="1"/>
  <c r="O53" i="1"/>
  <c r="Q51" i="1"/>
  <c r="Q49" i="1"/>
  <c r="O45" i="1"/>
  <c r="O42" i="1"/>
  <c r="O41" i="1"/>
  <c r="Q40" i="1"/>
  <c r="O40" i="1"/>
  <c r="O39" i="1"/>
  <c r="Q38" i="1"/>
  <c r="Q37" i="1"/>
  <c r="O37" i="1"/>
  <c r="O36" i="1"/>
  <c r="Q35" i="1"/>
  <c r="O35" i="1"/>
  <c r="Q34" i="1"/>
  <c r="O34" i="1"/>
  <c r="O33" i="1"/>
  <c r="O32" i="1"/>
  <c r="Q31" i="1"/>
  <c r="O31" i="1"/>
  <c r="Q30" i="1"/>
  <c r="O30" i="1"/>
  <c r="Q28" i="1"/>
  <c r="Q26" i="1"/>
  <c r="O25" i="1"/>
  <c r="Q24" i="1"/>
  <c r="O23" i="1"/>
  <c r="Q22" i="1"/>
  <c r="Q21" i="1"/>
  <c r="O20" i="1"/>
  <c r="Q20" i="1" s="1"/>
  <c r="Q19" i="1"/>
  <c r="Q18" i="1"/>
  <c r="O17" i="1"/>
  <c r="Q17" i="1" s="1"/>
  <c r="Q16" i="1"/>
  <c r="O15" i="1"/>
  <c r="Q15" i="1" s="1"/>
  <c r="O14" i="1"/>
  <c r="Q14" i="1" s="1"/>
  <c r="O13" i="1"/>
  <c r="Q13" i="1" s="1"/>
  <c r="O12" i="1"/>
  <c r="Q12" i="1" s="1"/>
  <c r="O11" i="1"/>
  <c r="Q11" i="1" s="1"/>
  <c r="O10" i="1"/>
  <c r="Q9" i="1"/>
  <c r="O8" i="1"/>
  <c r="Q8" i="1" s="1"/>
  <c r="O7" i="1"/>
  <c r="Q7" i="1" s="1"/>
  <c r="O6" i="1"/>
  <c r="Q6" i="1" s="1"/>
</calcChain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>
      <text>
        <r>
          <rPr>
            <sz val="11"/>
            <color rgb="FF000000"/>
            <rFont val="Calibri"/>
          </rPr>
          <t>LISTA SUSPENSA. SITUAÇÃO DO INSTRUMENTO:
EM EXECUÇÃO,
NÃO PRESTADO CONTAS,
EM ANÁLISE DE PRESTAÇÃO DE CONTAS,
REGULAR,
IRREGULAR.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>
      <text>
        <r>
          <rPr>
            <sz val="11"/>
            <color rgb="FF000000"/>
            <rFont val="Calibri"/>
          </rPr>
          <t>LISTA SUSPENSA. SITUAÇÃO DO INSTRUMENTO:
EM EXECUÇÃO,
NÃO PRESTADO CONTAS,
EM ANÁLISE DE PRESTAÇÃO DE CONTAS,
REGULAR,
IRREGULAR.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>
      <text>
        <r>
          <rPr>
            <sz val="11"/>
            <color rgb="FF000000"/>
            <rFont val="Calibri"/>
          </rPr>
          <t>LISTA SUSPENSA. SITUAÇÃO DO INSTRUMENTO:
EM EXECUÇÃO,
NÃO PRESTADO CONTAS,
EM ANÁLISE DE PRESTAÇÃO DE CONTAS,
REGULAR,
IRREGULAR.</t>
        </r>
      </text>
    </comment>
  </commentList>
</comments>
</file>

<file path=xl/sharedStrings.xml><?xml version="1.0" encoding="utf-8"?>
<sst xmlns="http://schemas.openxmlformats.org/spreadsheetml/2006/main" count="1743" uniqueCount="389">
  <si>
    <t xml:space="preserve">GOVERNO DO ESTADO DE PERNAMBUCO </t>
  </si>
  <si>
    <t>ANEXO IX - MAPA DE CONTRATOS (ITEM 12.1 DO ANEXO I, DA PORTARIA SCGE No 12/2020)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</si>
  <si>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</si>
  <si>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</si>
  <si>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</si>
  <si>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</si>
  <si>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</si>
  <si>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</si>
  <si>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</si>
  <si>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</si>
  <si>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</si>
  <si>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</si>
  <si>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</si>
  <si>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</si>
  <si>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</si>
  <si>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</si>
  <si>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</si>
  <si>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</si>
  <si>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</si>
  <si>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</si>
  <si>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</si>
  <si>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1</t>
  </si>
  <si>
    <t>ART-JET COMÉRCIO E SERVIÇOS DE IMFORMÁTICA LTDA - ME</t>
  </si>
  <si>
    <t>05.556.967/0001-78</t>
  </si>
  <si>
    <t>LOCAÇÃO DE SEIS MAQUINAS REPROGRÁFICAS</t>
  </si>
  <si>
    <t>PROCESSO ADMINISTRATIVO: 23295.013113.2015-13</t>
  </si>
  <si>
    <t>2021NE000017</t>
  </si>
  <si>
    <t>PREGÃO ELETRÔNICO 015/2015</t>
  </si>
  <si>
    <t>59</t>
  </si>
  <si>
    <t>2016</t>
  </si>
  <si>
    <t>04/11/16</t>
  </si>
  <si>
    <t>4º</t>
  </si>
  <si>
    <t>5/11/2021</t>
  </si>
  <si>
    <t>10º</t>
  </si>
  <si>
    <t>1º</t>
  </si>
  <si>
    <t>COMTECH INFORMÁTICA LTDA</t>
  </si>
  <si>
    <t>00.895.371/0001-89</t>
  </si>
  <si>
    <t>LOCAÇÃO DE ESTAÇÕES DE TRABALHO</t>
  </si>
  <si>
    <t>2021NE000008</t>
  </si>
  <si>
    <t>PREGÃO ELETRÔNICO</t>
  </si>
  <si>
    <t>5º</t>
  </si>
  <si>
    <t>9º</t>
  </si>
  <si>
    <t>LOCARALPI ALUGUEL DE VEÍCULOS LTDA - EPP</t>
  </si>
  <si>
    <t>06.997.469/0001-23</t>
  </si>
  <si>
    <t>LOCAÇÃO DE UM VEÍCULO TIPO SEDAN VR-2</t>
  </si>
  <si>
    <t>PROCESSO LICITATÓRIO Nº 201.2016.I.PE.139.SAD</t>
  </si>
  <si>
    <t>2021NE000010</t>
  </si>
  <si>
    <t>ADESÃO ARP</t>
  </si>
  <si>
    <t>6º</t>
  </si>
  <si>
    <t>8º</t>
  </si>
  <si>
    <t>2021NE000009</t>
  </si>
  <si>
    <t>PR - IMPRENSA NACIONAL</t>
  </si>
  <si>
    <t>04.196.645/0001-00</t>
  </si>
  <si>
    <t>PUBLICAÇÃO NO DIÁRIO OFÍCIAL DA UNIÃO</t>
  </si>
  <si>
    <t>PROCESSO LICITATÓRIO Nº 012/2017</t>
  </si>
  <si>
    <t>2021NE000020</t>
  </si>
  <si>
    <t>INEXIGIBILIDADE</t>
  </si>
  <si>
    <t>MUDE MOBILIÁRIOS URBANOS DESPORTIVOS LTDA</t>
  </si>
  <si>
    <t>04.512.986/0001-30</t>
  </si>
  <si>
    <t>LOCAÇÃO E INSTALAÇÃO  DE EQUIPAMENTOS DE MUSCULAÇÃO -  ACADEMIA PERNAMBUCO NO MUNICÍPIO DE GRAVATÁ/PE</t>
  </si>
  <si>
    <t>PROCESSO LICITATÓRIO Nº 036.2016.VIII.PE.025.SETUREL</t>
  </si>
  <si>
    <t>2021NE000038</t>
  </si>
  <si>
    <t>LOCAÇÃO E INSTALAÇÃO  DE EQUIPAMENTOS DE MUSCULAÇÃO -  ACADEMIA PERNAMBUCO NO MUNICÍPIO DE BONITO/PE</t>
  </si>
  <si>
    <t>2021NE000031</t>
  </si>
  <si>
    <t>12º</t>
  </si>
  <si>
    <t>LOCAÇÃO E INSTALAÇÃO  DE EQUIPAMENTOS DE MUSCULAÇÃO -  ACADEMIA PERNAMBUCO NO MUNICÍPIO DE RIBEIRÃO/PE</t>
  </si>
  <si>
    <t>2021NE000037</t>
  </si>
  <si>
    <t>LOCAÇÃO E INSTALAÇÃO  DE EQUIPAMENTOS DE MUSCULAÇÃO -  ACADEMIA PERNAMBUCO NO MUNICÍPIO DE ABREU E LIMA/PE</t>
  </si>
  <si>
    <t>2021NE000036</t>
  </si>
  <si>
    <t>LOCAÇÃO E INSTALAÇÃO  DE EQUIPAMENTOS DE MUSCULAÇÃO -  ACADEMIA PERNAMBUCO NO MUNICÍPIO DE RIACHO DAS ALMAS/PE</t>
  </si>
  <si>
    <t>2021NE000033</t>
  </si>
  <si>
    <t>11º</t>
  </si>
  <si>
    <t>LOCAÇÃO E INSTALAÇÃO  DE EQUIPAMENTOS DE MUSCULAÇÃO -  ACADEMIA PERNAMBUCO NO MUNICÍPIO DEJABOATÃO DOS GUARARAPES/PE</t>
  </si>
  <si>
    <t>2021NE000035</t>
  </si>
  <si>
    <t>LOCAÇÃO E INSTALAÇÃO  DE EQUIPAMENTOS DE MUSCULAÇÃO -  ACADEMIA PERNAMBUCO NO MUNICÍPIO DE CABO DE SANTO AGOSTINHO/PE</t>
  </si>
  <si>
    <t>2021NE000039</t>
  </si>
  <si>
    <t>J.M.E ENGENHARIA LTDA</t>
  </si>
  <si>
    <t>24.061.780/0001-48</t>
  </si>
  <si>
    <t>IMPLANTAÇÃO E PAVIMENTAÇÃO DA RODOVIA DE ACESSO À PRAIA DE MURO ALTO, TRECHO: FINAL DO PAVIMENTO EXISTENTE/RIO IPOJUCA, NO MUNICÍPIO DE IPOJUCA/PE</t>
  </si>
  <si>
    <t>PROCESSO LICITATÓRIO Nº 013/2017</t>
  </si>
  <si>
    <t>2021NE000066 2021NE000096</t>
  </si>
  <si>
    <t>CONCORRÊNCIA NACIONAL</t>
  </si>
  <si>
    <t>13º</t>
  </si>
  <si>
    <t>Por Boletim de Medição</t>
  </si>
  <si>
    <t>CONSTRUTORA VALERIO LTDA - ME</t>
  </si>
  <si>
    <t>04.628.047/0001-55</t>
  </si>
  <si>
    <t>IMPLANTAÇÃO E MODERNIZAÇÃO DE INFRAESTRUTURA ESPORTIVA NO MUNICÍPIO DE CUSTÓDIA/PE</t>
  </si>
  <si>
    <t>PROCESSO LICITATÓRIO Nº 025/2017</t>
  </si>
  <si>
    <t>2021NE000046 2021NE000092</t>
  </si>
  <si>
    <t xml:space="preserve">TOMADA DE PREÇOS  </t>
  </si>
  <si>
    <t>7º</t>
  </si>
  <si>
    <t>TOPPUS SERVIÇOS TERCEIRIZADOS EIRELLI</t>
  </si>
  <si>
    <t>09.281.162/0001-10</t>
  </si>
  <si>
    <t>SERVIÇOS DE SEIS MOTORISTAS</t>
  </si>
  <si>
    <t>PROCESSO Nº 0260.2018.CCPLE-X.PE.0168.SAD</t>
  </si>
  <si>
    <t>2021NE000005</t>
  </si>
  <si>
    <t>ADESÃO ARP Nº 031.2018.SAD</t>
  </si>
  <si>
    <t>3º</t>
  </si>
  <si>
    <t>VASCONCELOS E SANTOS LTDA</t>
  </si>
  <si>
    <t>01.346.561/0001-00</t>
  </si>
  <si>
    <t>EXECUÇÃO DE ILUMINAÇÃO PÚBLICA NO SITIO HISTÓRICO, NO MUNICÍPIO DE IGARASSU/PE</t>
  </si>
  <si>
    <t>PROCESSO LICITATÓRIO Nº 005/2018</t>
  </si>
  <si>
    <t>2021NE000070
2021NE000095</t>
  </si>
  <si>
    <t>2º</t>
  </si>
  <si>
    <t>BL CONSTRUTORA E SERVIÇOS - ME</t>
  </si>
  <si>
    <t>14.780.722/0001-10</t>
  </si>
  <si>
    <t>REQUALIFICAÇÃO DO GINÁSIO POLIESPORTIVA FERNANDÃO, NO MUNUCÍPIO DE RIBEIRÃO/PE</t>
  </si>
  <si>
    <t>PROCESSO LICITATÓRIO Nº 009/2018</t>
  </si>
  <si>
    <t>2021NE000044
2021NE000094
2021NE000075</t>
  </si>
  <si>
    <t>TOMADA DE PREÇOS</t>
  </si>
  <si>
    <t>SUPER ESTÁGIOS  LTDA -EPP</t>
  </si>
  <si>
    <t>11.320.576/0001-52</t>
  </si>
  <si>
    <t>ESTAGIÁRIOS</t>
  </si>
  <si>
    <t>PROCESSO LICITATÓRIO Nº 0260.2018.CCPLE-X.PE.0168.SAD</t>
  </si>
  <si>
    <t>2021NE000004</t>
  </si>
  <si>
    <t>Construtora Pilartex Eireli EPP</t>
  </si>
  <si>
    <t>10.324.550/0001-10</t>
  </si>
  <si>
    <t>Contratação de empresa de engenharia para a construção de Quadra de Esportes, no Município de Riacho das Almas/PE.</t>
  </si>
  <si>
    <t>PROCESSO LICITATÓRIO Nº 010/2018</t>
  </si>
  <si>
    <t>2021NE000043
2021NE000336
2021NE000100</t>
  </si>
  <si>
    <t>TOAMADA DE PREÇOS</t>
  </si>
  <si>
    <t>CS BRASIL FROTAS LTDA</t>
  </si>
  <si>
    <t>27.595.780/0001-16</t>
  </si>
  <si>
    <t>LOCAÇÃO DE TRÊS VEÍCULO TIPO CLASIFICAÇÃO VS-1</t>
  </si>
  <si>
    <t>PROCESSO LICITATÓRIO Nº 0109.2018.CCPLE-VII.PE.0067.SAD</t>
  </si>
  <si>
    <t>2021NE000016</t>
  </si>
  <si>
    <t>CEPE</t>
  </si>
  <si>
    <t>10.921.252/0001-07</t>
  </si>
  <si>
    <t>SERVIÇOS DE PUBLICAÇÕES</t>
  </si>
  <si>
    <t>PROCESSO LICITATÓRIO Nº 0014.2019.CCPLE-X.IN.0002.SAD</t>
  </si>
  <si>
    <t>2021NE000015
2021NE000200</t>
  </si>
  <si>
    <t>Por Demanda</t>
  </si>
  <si>
    <t>P2A - PROCESSAMENTOS DE DADOS LTDA - EPP</t>
  </si>
  <si>
    <t>10.864.983/0001-68</t>
  </si>
  <si>
    <t>TRANSCRIÇÃO DE ÁUDIO (DEGRAVAÇÃO), NA LÍNGUA PORTUGUESA.</t>
  </si>
  <si>
    <t>PROCESSO LICITATÓRIO Nº 004/2019</t>
  </si>
  <si>
    <t>2021NE000073</t>
  </si>
  <si>
    <t>DATA VOICE COMÉRCIO E SERVIÇOS LTDA</t>
  </si>
  <si>
    <t>41.057.324/0001-43</t>
  </si>
  <si>
    <t>SERVIÇOS DE IMPRESSÃO DEPARTAMENTAL (IMPRESSORA )</t>
  </si>
  <si>
    <t>PROCESSO LICITATÓRIO Nº 0282.2018.CCPLE-X.PE.0188.SAD.ATI</t>
  </si>
  <si>
    <t>2021NE000007</t>
  </si>
  <si>
    <t>W M CONSTRUÇÕES E INCORPORAÇÕES LTDA - EPP</t>
  </si>
  <si>
    <t>18.259.511/0001-98</t>
  </si>
  <si>
    <t>EXECUÇÃO DA CONSTRUÇÃO DO MUSEU DA FORÇA VOLANTE NAZARENA DO DISTRITO DE NAZARÉ DO PICO, NO MUNICIPIO DE FLORESTA/PE</t>
  </si>
  <si>
    <t>PROCESSO LICITATÓRIO Nº 006/2019</t>
  </si>
  <si>
    <t>2021NE000080</t>
  </si>
  <si>
    <t>11/16/2019</t>
  </si>
  <si>
    <t>Rede Pe-Conectado II - Telemar Norte Leste S/A</t>
  </si>
  <si>
    <t>33.000.118/0001-79</t>
  </si>
  <si>
    <t>Prestação de serviços técnicos especializados de imlantação, operalização e manutenção de uma solução de telemática. (serviço de tráfego externo fixo)</t>
  </si>
  <si>
    <t>Dispensa de Licitação nº 0169.2019.CEL.PEC.DL.0029.SAD</t>
  </si>
  <si>
    <t>2021NE000051
2021NE000215
2021NE000216
2021NE000217</t>
  </si>
  <si>
    <t>TERMO DE ADESÃO</t>
  </si>
  <si>
    <t>002/2019/SAD</t>
  </si>
  <si>
    <t>Rede Pe-Conectado II - Claro S/A</t>
  </si>
  <si>
    <t>40.432.544/0001-47</t>
  </si>
  <si>
    <t>Prestação de serviços técnicos especializados de imlantação, operalização e manutenção de uma solução de telemática. (Telefonia Movel e dados)</t>
  </si>
  <si>
    <t>Processo Licitatório Nº 0226.2018.CEL.PE.0146.SAD</t>
  </si>
  <si>
    <t>2021NE000050</t>
  </si>
  <si>
    <t>003/SAD</t>
  </si>
  <si>
    <t>IG Construtora Ltda-ME</t>
  </si>
  <si>
    <t>09.531.960/0001-52</t>
  </si>
  <si>
    <t>Contratação de Empresa de engenharia para a execução da Pavimentação de Acesso á Estação Superior do Teleférico Governador EDUARDO CAMPOS, no Município de Bonito/PE</t>
  </si>
  <si>
    <t>PROCESSO LICITATÓRIO Nº 007/2019</t>
  </si>
  <si>
    <t>2021NE000081 2021NE000088</t>
  </si>
  <si>
    <t>Sindicato das Empresas de Transportes de Passageiros do Estado de Pernambuco (URBANA - PE)</t>
  </si>
  <si>
    <t>09.759.606/0001-80</t>
  </si>
  <si>
    <t>Empresa especializada no carregamento eletrônico de créditos de vale-transporte, englobando a emissão de cartões novos e recarga, para atender as demandas da Secretaria de Turismo e Lazer.</t>
  </si>
  <si>
    <t>Processo Licitatório Nº 0302.2018.XII.IN.0031.SAD</t>
  </si>
  <si>
    <t>O pagamento é efetuado atráves do crédito antecipado, repassado pelo Governo á Urbana.  A instituição não precisa nem empenhar e nem liquidar essas despesas.</t>
  </si>
  <si>
    <t>PEDROZA VASCONCELOS EMPREENDIMENTOS LTDA ME</t>
  </si>
  <si>
    <t>11.717.420/0001-00</t>
  </si>
  <si>
    <t>CONTRATAÇÃO DE EMPRESA DE ENGENHARIA PARA EXECUÇÃO DAS OBRAS DE COMPLEMENTAÇÃO DA CONSTRUÇÃO DE UM NÚCLEO DE ESPORTE E LAZER (1ª ETAPA), NA LOCALIDADE DE GUADALAJARA, PAUDALHO/PE </t>
  </si>
  <si>
    <t>Processo Licitatório Nº 010/2019</t>
  </si>
  <si>
    <t>2021NE000055
2021NE000097
2021NE000074</t>
  </si>
  <si>
    <t>TOAMDA DE PREÇOS</t>
  </si>
  <si>
    <t>Rede Pe-Conectado  II - OI Móvel</t>
  </si>
  <si>
    <t>Prestação de serviços técnicos especializados de imlantação, operalização e manutenção de uma solução de telemática.</t>
  </si>
  <si>
    <t>Processo Licitatório  nº 0226.2018.CEL.PE.0146.SAD</t>
  </si>
  <si>
    <t>2021NE000076</t>
  </si>
  <si>
    <t>002/SAD</t>
  </si>
  <si>
    <t>MAXIFROTA SERVIÇOS DE MANUTENÇÃO</t>
  </si>
  <si>
    <t>27.284.516/0001-61</t>
  </si>
  <si>
    <t>ABASTECIMENTO DE VEÍCULOS</t>
  </si>
  <si>
    <t>PROCESSO Nº 0198.2019.CCPLE-XI.PE.0139.SAD,</t>
  </si>
  <si>
    <t>2021NE000014</t>
  </si>
  <si>
    <t xml:space="preserve"> 003/SAD</t>
  </si>
  <si>
    <t>manutenção dos serviços de operacionalização e gerenciamento da solução integrada de telemática, a chamada REDE PECONECTADO, durante todo o processo de migração para a REDE PE-CONECTADO II</t>
  </si>
  <si>
    <t>ADENDO I.TERMO DE ADESÃO Nº 004.2020.SETUR.001</t>
  </si>
  <si>
    <t>2021NE000052
2021NE000226
2021NE000227
2021NE000228</t>
  </si>
  <si>
    <t>Inexigibilidade </t>
  </si>
  <si>
    <t>004/SAD</t>
  </si>
  <si>
    <t xml:space="preserve"> GMAQ ALUGUEL DE MÁQUINAS E SERVIÇOS LTDA</t>
  </si>
  <si>
    <t>20.852.678/0001-00</t>
  </si>
  <si>
    <t>Contratação de empresa de engenharia para execução da Construção de Praças na Avenida Maria Doralice,Reforma das Praças da Matriz e de Santa Luzia no Município de Chã de Alegria/PE.</t>
  </si>
  <si>
    <t>PROCESSO LICITATÓRIO Nº 002/2020</t>
  </si>
  <si>
    <t>2021NE000045
2021NE000090</t>
  </si>
  <si>
    <t>CORREIOS</t>
  </si>
  <si>
    <t>34.028.3160021-57</t>
  </si>
  <si>
    <t>Contratação de produtos e serviços por meio de Pacote de Serviços dos CORREIOS mediante adesão ao Termo de Condições Comerciais e Anexos, quando contratados serviços específicos, que permite a compra de produtos e utilização dos diversos serviços dos CORREIOS por meio dos canais de atendimento disponibilizados.</t>
  </si>
  <si>
    <t>53183.007875/2020-50</t>
  </si>
  <si>
    <t>2021NE000022</t>
  </si>
  <si>
    <t>9912448041</t>
  </si>
  <si>
    <t>LOURENÇO DA SILVA TURISMO VIAGENS E LAZER EIRELLI</t>
  </si>
  <si>
    <t>03.004.542/0001-20</t>
  </si>
  <si>
    <t>SERVIÇOS DE RESERVA, EMISSÃO E ENTREGA DE BILHETES AÉREOS PARA VIAGENS NACIONAIS E INTERNACIONAS E DEMAIS SERVIÇOS CORRELATOS</t>
  </si>
  <si>
    <t> PREGÃO ELETRÔNICO Nº 0122/2019, ATA 006.2020 PL 0174.2019.CCPLE-I.PE.0122.SAD.</t>
  </si>
  <si>
    <t>2021NE000023</t>
  </si>
  <si>
    <t>OBJECTTI SOLUÇÕES LTDA</t>
  </si>
  <si>
    <t>11.735.236/0001-92</t>
  </si>
  <si>
    <t>Serviços de emissão de certificados digitais.</t>
  </si>
  <si>
    <t>PROCESSO Nº 0067.2020.CCPLE-VIII.PE.0052.SAD.ATI</t>
  </si>
  <si>
    <t>2021NE000063</t>
  </si>
  <si>
    <t>PREGÃO ELETRÔNICO Nº 0052/2020</t>
  </si>
  <si>
    <t>Locação anual de veículo administrativo sem motorista classificação VS-1.</t>
  </si>
  <si>
    <t>PROCESSO Nº 0178.2019.CCPLE-I.PE.0125.SAD</t>
  </si>
  <si>
    <t>2021NE000068</t>
  </si>
  <si>
    <t>PREGÃO ELETRÔNICO Nº 0125/2019</t>
  </si>
  <si>
    <t>NUNES CAVALCANTI CONSTRUÇÕES LTDA</t>
  </si>
  <si>
    <t>08.100.434/0001-75</t>
  </si>
  <si>
    <t>Contratação de Empresa de engenharia para a execução da construção de ciclovias, no Município de Olinda/PE.</t>
  </si>
  <si>
    <t>PROCESSO LICITATÓRIO Nº 004/2020</t>
  </si>
  <si>
    <t>2021NE000082
2021NE000083</t>
  </si>
  <si>
    <t>TOMADA DE PREÇOS Nº 004/2020</t>
  </si>
  <si>
    <t>Aguardando O.S</t>
  </si>
  <si>
    <t>Contratação de Empresa de engenharia para a execução da modernização de quadra de esportes, no Município de Riacho das Almas/PE.</t>
  </si>
  <si>
    <t>PROCESSO LICITATÓRIO Nº 005/2020</t>
  </si>
  <si>
    <t>2021NE000102
2021NE000103</t>
  </si>
  <si>
    <t>TOMADA DE PREÇOS Nº 005/2020</t>
  </si>
  <si>
    <t>Locação anual de veículos administrativos, sem motorista, classificação VS-1, com sistema de rastreamento e monitoramento incluso.</t>
  </si>
  <si>
    <t>2021NE000160</t>
  </si>
  <si>
    <t>CONTRATAÇÃO DE EMPRESA DE ENGENHARIA PARA EXECUÇÃO DA PAVIMENTAÇÃO DE RUAS NO MUNICÍPIO DE RIACHO DAS ALMAS/PE</t>
  </si>
  <si>
    <t>PROCESSO LICITATÓRIO Nº 003/2020</t>
  </si>
  <si>
    <t>2021NE000172
2021NE000173</t>
  </si>
  <si>
    <t>TOMADA DE PREÇOS Nº 003/2020</t>
  </si>
  <si>
    <t>INTRAFF - CONSULTORIA E PROJETOS DE ENGENHARIA LTDA</t>
  </si>
  <si>
    <t>08.103.958/0001-10</t>
  </si>
  <si>
    <t>Contratação de empresa de engenharia consultiva para elaboração de Projetos Executivos de Dispositivos de Segurança e Sinalização Viária, para as Áreas de construções de Dois Portáis e Três Totens ao longo da Br 232, No Município de Moreno/PE.</t>
  </si>
  <si>
    <t>PROCESSO LICITATÓRIO Nº 003/2021</t>
  </si>
  <si>
    <t>2021NE000223</t>
  </si>
  <si>
    <t>TOMADA DE PREÇO Nº 003/2021</t>
  </si>
  <si>
    <t>8</t>
  </si>
  <si>
    <t>MASTER EIRELLI -EPP</t>
  </si>
  <si>
    <t>10.698.641/0001-15</t>
  </si>
  <si>
    <t>Contratação de empresa de engenharia para execução da revitalização da Praça de Boa Viagem, No Município de Recife/PE.</t>
  </si>
  <si>
    <t>PROCESSO LICITATÓRIO Nº 001/2021</t>
  </si>
  <si>
    <t>2021NE000250
2021NE000251</t>
  </si>
  <si>
    <t>TOMADA DE PREÇO Nº 001/2021</t>
  </si>
  <si>
    <t>9</t>
  </si>
  <si>
    <t>THARLYANA DE OLIVEIRA</t>
  </si>
  <si>
    <t>36.819.537/0001-25</t>
  </si>
  <si>
    <t>Contratação de empresa especializada na aquisição de Gêneros Alimentícios - (CAFÉ)</t>
  </si>
  <si>
    <t>PROCESSO Nº 0007/CPL2021</t>
  </si>
  <si>
    <t>2021NE000256</t>
  </si>
  <si>
    <t>PREGÃO ELETRÔNICO Nº 0003/CPL/2021</t>
  </si>
  <si>
    <t>10</t>
  </si>
  <si>
    <t>CONSERVI COMÉRCIO E SERVIÇOS DE BENS IMÓVEIS LTDA ME</t>
  </si>
  <si>
    <t>70.214.374/0001-95</t>
  </si>
  <si>
    <t>PROCESSO Nº 0006/CPL2021</t>
  </si>
  <si>
    <t>2021NE000258</t>
  </si>
  <si>
    <t>PREGÃO ELETRÔNICO Nº 0002/CPL/2021</t>
  </si>
  <si>
    <t>11</t>
  </si>
  <si>
    <t>MARCIO DO NASCIMENTO SILVA-ME</t>
  </si>
  <si>
    <t>10.875.828/0001-47</t>
  </si>
  <si>
    <t>Contratação de empresa especializada na aquisição de Gêneros Alimentícios - (ÁGUA MINERAL)</t>
  </si>
  <si>
    <t>2021NE000257</t>
  </si>
  <si>
    <t>PREGÃO ELETRÔNICO Nº 0004/CPL/2021</t>
  </si>
  <si>
    <t>12</t>
  </si>
  <si>
    <t>Contratação de empresa de engenharia para Requalificação da Quadra e Implantação de Pista de Cooper no Calçadão Existente, no Município de Ribeirão/PE.</t>
  </si>
  <si>
    <t>PROCESSO Nº 0004/CPL2021</t>
  </si>
  <si>
    <t>2021NE000285
2021NE000286</t>
  </si>
  <si>
    <t>13</t>
  </si>
  <si>
    <t>06 meses a partir da liberação da O.S</t>
  </si>
  <si>
    <t>APOLLO TERCEIRIZAÇÃO E LOCAÇÃO EIRELLI ME</t>
  </si>
  <si>
    <t>10.517.497/0001-73</t>
  </si>
  <si>
    <t>Contratação de empresa especializada na prestação de serviços de coleta e entrega de processos e documentos, com a utilização de motocicleta, combustível e com condutor habilitado, para atender as demandas da Secretaria de Turismo e lazer de Pernambuco.</t>
  </si>
  <si>
    <t>PROCESSO Nº 005/CPL2021</t>
  </si>
  <si>
    <t>2021NE000299</t>
  </si>
  <si>
    <t>PREGÃO ELETRÔNICO Nº 001/CPL/2021</t>
  </si>
  <si>
    <t>14</t>
  </si>
  <si>
    <t>B.A REPRESENTAÇÃO E SERVIÇOS LTDA</t>
  </si>
  <si>
    <t>35.961.397/0001-62</t>
  </si>
  <si>
    <t>Contratação de empresa para fornecimento de copos descartáveis de 180 ml e 50 ml.</t>
  </si>
  <si>
    <t>PROCESSO Nº 010/CPL2021</t>
  </si>
  <si>
    <t>2021NE000296</t>
  </si>
  <si>
    <t>PREGÃO ELETRÔNICO Nº 006/CPL/2021</t>
  </si>
  <si>
    <t>15</t>
  </si>
  <si>
    <t>A J P ENGENHARIA LTDA EPP</t>
  </si>
  <si>
    <t>08.978.001/0001-17</t>
  </si>
  <si>
    <t>Contratação de empresa de engenharia para execução de trilhas ecológicas e centro de referência ambiental (CRA) no Parque Municipal Matas do Mucuri - HYMALAIA.</t>
  </si>
  <si>
    <t>PROCESSO Nº 014/2021</t>
  </si>
  <si>
    <t>2021NE000312</t>
  </si>
  <si>
    <t>TOMADA DE PREÇO Nº 008/2021</t>
  </si>
  <si>
    <t>16</t>
  </si>
  <si>
    <t>09 meses a partir da liberação da O.S</t>
  </si>
  <si>
    <t>07 meses a partir da liberação da O.S</t>
  </si>
  <si>
    <t>Contratação de empresa de engenharia para execução da Construção do Pátio Pernambuco, no Município de Belém de São Francisco/PE.</t>
  </si>
  <si>
    <t>PROCESSO Nº 011/2021</t>
  </si>
  <si>
    <t>2021NE000316</t>
  </si>
  <si>
    <t>TOMADA DE PREÇO Nº 005/2021</t>
  </si>
  <si>
    <t>17</t>
  </si>
  <si>
    <t>Contratação de empresa de engenhariapara execução da Construção do Campo Society, no Município de Tacaratu, no Estado de Pernambuco.</t>
  </si>
  <si>
    <t>PROCESSO Nº 012/2021</t>
  </si>
  <si>
    <t>2021NE000315</t>
  </si>
  <si>
    <t>TOMADA DE PREÇO Nº 006/2021</t>
  </si>
  <si>
    <t>18</t>
  </si>
  <si>
    <t>Contratação de empresa de engenharia para execução da Reforma das Praças e Revitalização da Reforma das Praças e Revitalização no Prédio do Governo Municipal, no Município de Itaíba/PE.</t>
  </si>
  <si>
    <t>PROCESSO Nº 013/2021</t>
  </si>
  <si>
    <t>2021NE000318
2021NE000319</t>
  </si>
  <si>
    <t>TOMADA DE PREÇO Nº 007/2021</t>
  </si>
  <si>
    <t>19</t>
  </si>
  <si>
    <t>Contratação de empresa de engenharia para execução da Construção do Pátio Pernambuco, no Município de EXÚ/PE.</t>
  </si>
  <si>
    <t>PROCESSO Nº 015/2021</t>
  </si>
  <si>
    <t>2021NE000325</t>
  </si>
  <si>
    <t>TOMADA DE PREÇO Nº 009/2021</t>
  </si>
  <si>
    <t>20</t>
  </si>
  <si>
    <t>04 meses a partir da liberação da O.S</t>
  </si>
  <si>
    <t>TPF ENGENHARIA LTDA</t>
  </si>
  <si>
    <t>12.285.441/0001-66</t>
  </si>
  <si>
    <t>Contratação de Empresa para a Prestação do Serviço Especializado de Atuação como Assistente Técnico perante a perícia técnica contábil e de enegnharia, no âmbito do processo de arbitragem.</t>
  </si>
  <si>
    <t>PROCESSO Nº 0007.2021.CPL.IN.0001-SETUR</t>
  </si>
  <si>
    <t>2021NE000311</t>
  </si>
  <si>
    <t>INEXIGIBILIDADE Nº001/2021-CPL</t>
  </si>
  <si>
    <t>21</t>
  </si>
  <si>
    <t>R MORAES AGÊNCIA DE TURISMO EIRELLI</t>
  </si>
  <si>
    <t>06.955.770/0001-74</t>
  </si>
  <si>
    <t>Contratação de empresa a prestação de serviços de reserva e emissão e entrega de bilhetes aéreos para viagens nacionais e internacionais e demais serviços correlatos.</t>
  </si>
  <si>
    <t>PROCESSO Nº0029.2021.CCPLE-VI.PE.0027.SAD</t>
  </si>
  <si>
    <t>2021NE000354</t>
  </si>
  <si>
    <t>PREGÃO ELETRÔNICO Nº 0027/2021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</si>
  <si>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</si>
  <si>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</si>
  <si>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</si>
  <si>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</si>
  <si>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</si>
  <si>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</si>
  <si>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</si>
  <si>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</si>
  <si>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</si>
  <si>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</si>
  <si>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</si>
  <si>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</si>
  <si>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</si>
  <si>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</si>
  <si>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</si>
  <si>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</si>
  <si>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</si>
  <si>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</si>
  <si>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</si>
  <si>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</si>
  <si>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</si>
  <si>
    <t>ATUALIZADO EM 29/11/2021 [2]</t>
  </si>
  <si>
    <t>SECRETARIA DE TURISMO E LAZER - SETUR [1]</t>
  </si>
  <si>
    <t>EM EXECUÇÃO</t>
  </si>
  <si>
    <t>Contratação de empresa especializada na aquisição de Gêneros Alimentícios - (ACÚCAR)</t>
  </si>
  <si>
    <t>ENCERRADO</t>
  </si>
  <si>
    <t>14º</t>
  </si>
  <si>
    <t>WM CONSTRUÇÕES E INCORPORAÇÕES LTDA - EPP</t>
  </si>
  <si>
    <t>Contratação de empresa de engenharia para execução da Reforma da Praça Major João Novaes, no Município de Floresta/PE.</t>
  </si>
  <si>
    <t>PROCESSO Nº 017/2021</t>
  </si>
  <si>
    <t>2021NE000357</t>
  </si>
  <si>
    <t>TOMADA DE PREÇO Nº 010/2021</t>
  </si>
  <si>
    <t>23</t>
  </si>
  <si>
    <t>10 meses a partir da liberação da O.S</t>
  </si>
  <si>
    <t>08 meses a partir da liberação da O.S</t>
  </si>
  <si>
    <t>18.259.511/0001-99</t>
  </si>
  <si>
    <t>Contratação de empresa de engenharia para execução do Pátio Pernambuco, no Município de Parnamirim/PE.</t>
  </si>
  <si>
    <t>PROCESSO Nº 018/2021</t>
  </si>
  <si>
    <t>2021NE000358</t>
  </si>
  <si>
    <t>TOMADA DE PREÇO Nº 011/2021</t>
  </si>
  <si>
    <t>24</t>
  </si>
  <si>
    <t xml:space="preserve"> 04 meses a partir da liberação da O.S</t>
  </si>
  <si>
    <t>ATUALIZADO EM 14/12/2021 [2]</t>
  </si>
  <si>
    <t>2021NE000043
2021NE000103</t>
  </si>
  <si>
    <t>B L CONSTRUTORA E SERVIÇOS -ME</t>
  </si>
  <si>
    <t>Contratação de empresa de engenharia para execução da Reforma das Praças e Revitalização da Reforma da Orla de Petrolândia/PE</t>
  </si>
  <si>
    <t>PROCESSO Nº 019/2021</t>
  </si>
  <si>
    <t>2021NE000396</t>
  </si>
  <si>
    <t>TOMADA DE PREÇO Nº 012/2021</t>
  </si>
  <si>
    <t>25</t>
  </si>
  <si>
    <t>SOLIVETTICOMÉRCIO E SERVIÇOS LTDA</t>
  </si>
  <si>
    <t>40.904.492/0001-64</t>
  </si>
  <si>
    <t>Contratação de empresa para a prestação de serviços de Locação de Impressoras, Impressão e Suporte.</t>
  </si>
  <si>
    <t>PROCESSO Nº 027/2021</t>
  </si>
  <si>
    <t>2021NE000397</t>
  </si>
  <si>
    <t>ARP Nº009/2021</t>
  </si>
  <si>
    <t>26</t>
  </si>
  <si>
    <t>ATUALIZADO EM 17/01/2022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</si>
</sst>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</numFmts>
  <fonts count="12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0"/>
      <color rgb="FF000000"/>
      <name val="Arial"/>
      <family val="2"/>
    </font>
    <font>
      <b/>
      <sz val="16"/>
      <color rgb="FFFFFFFF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4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14" fontId="9" fillId="4" borderId="9" xfId="0" applyNumberFormat="1" applyFont="1" applyFill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65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14" fontId="9" fillId="4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8" xfId="0" applyFont="1" applyBorder="1"/>
    <xf numFmtId="0" fontId="3" fillId="0" borderId="7" xfId="0" applyFont="1" applyBorder="1"/>
    <xf numFmtId="4" fontId="7" fillId="2" borderId="6" xfId="0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14" fontId="9" fillId="4" borderId="11" xfId="0" applyNumberFormat="1" applyFont="1" applyFill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7750" cy="53578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47750" cy="5357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057275" cy="552450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524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7750" cy="53578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8E6BD3EB-D3B3-47E9-AFF1-9499FF493D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47750" cy="5357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057275" cy="552450"/>
    <xdr:pic>
      <xdr:nvPicPr>
        <xdr:cNvPr id="3" name="image1.png">
          <a:extLst>
            <a:ext uri="{FF2B5EF4-FFF2-40B4-BE49-F238E27FC236}">
              <a16:creationId xmlns:a16="http://schemas.microsoft.com/office/drawing/2014/main" xmlns="" id="{7A34D1A7-5B3C-4DEA-82E7-5F44605747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524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7750" cy="53578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8E6BD3EB-D3B3-47E9-AFF1-9499FF493D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47750" cy="5357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057275" cy="552450"/>
    <xdr:pic>
      <xdr:nvPicPr>
        <xdr:cNvPr id="3" name="image1.png">
          <a:extLst>
            <a:ext uri="{FF2B5EF4-FFF2-40B4-BE49-F238E27FC236}">
              <a16:creationId xmlns:a16="http://schemas.microsoft.com/office/drawing/2014/main" xmlns="" id="{7A34D1A7-5B3C-4DEA-82E7-5F44605747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52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4"/>
  <sheetViews>
    <sheetView zoomScale="80" zoomScaleNormal="80" workbookViewId="0">
      <pane ySplit="5" topLeftCell="A6" activePane="bottomLeft" state="frozen"/>
      <selection pane="bottomLeft" activeCell="E12" sqref="E12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style="22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15" customHeight="1">
      <c r="A1" s="50"/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>
      <c r="A2" s="51"/>
      <c r="B2" s="55" t="s">
        <v>353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>
      <c r="A3" s="52"/>
      <c r="B3" s="53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56" t="s">
        <v>352</v>
      </c>
      <c r="B4" s="47"/>
      <c r="C4" s="57" t="s">
        <v>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23" customFormat="1" ht="60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3" t="s">
        <v>13</v>
      </c>
      <c r="L5" s="2" t="s">
        <v>14</v>
      </c>
      <c r="M5" s="2" t="s">
        <v>15</v>
      </c>
      <c r="N5" s="3" t="s">
        <v>16</v>
      </c>
      <c r="O5" s="2" t="s">
        <v>17</v>
      </c>
      <c r="P5" s="2" t="s">
        <v>18</v>
      </c>
      <c r="Q5" s="4" t="s">
        <v>19</v>
      </c>
      <c r="R5" s="2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8.25">
      <c r="A6" s="6" t="s">
        <v>21</v>
      </c>
      <c r="B6" s="7" t="s">
        <v>22</v>
      </c>
      <c r="C6" s="6" t="s">
        <v>23</v>
      </c>
      <c r="D6" s="20" t="s">
        <v>24</v>
      </c>
      <c r="E6" s="6" t="s">
        <v>25</v>
      </c>
      <c r="F6" s="7" t="s">
        <v>26</v>
      </c>
      <c r="G6" s="6" t="s">
        <v>27</v>
      </c>
      <c r="H6" s="8" t="s">
        <v>28</v>
      </c>
      <c r="I6" s="6" t="s">
        <v>29</v>
      </c>
      <c r="J6" s="9" t="s">
        <v>30</v>
      </c>
      <c r="K6" s="10" t="s">
        <v>31</v>
      </c>
      <c r="L6" s="10" t="s">
        <v>32</v>
      </c>
      <c r="M6" s="6" t="s">
        <v>33</v>
      </c>
      <c r="N6" s="6" t="s">
        <v>34</v>
      </c>
      <c r="O6" s="11">
        <f>P6/12</f>
        <v>1440</v>
      </c>
      <c r="P6" s="11">
        <v>17280</v>
      </c>
      <c r="Q6" s="11">
        <f>O6*10</f>
        <v>14400</v>
      </c>
      <c r="R6" s="5" t="s">
        <v>354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5.5">
      <c r="A7" s="12">
        <v>2</v>
      </c>
      <c r="B7" s="13" t="s">
        <v>35</v>
      </c>
      <c r="C7" s="12" t="s">
        <v>36</v>
      </c>
      <c r="D7" s="21" t="s">
        <v>37</v>
      </c>
      <c r="E7" s="12" t="s">
        <v>37</v>
      </c>
      <c r="F7" s="13" t="s">
        <v>38</v>
      </c>
      <c r="G7" s="12" t="s">
        <v>39</v>
      </c>
      <c r="H7" s="14">
        <v>77</v>
      </c>
      <c r="I7" s="12">
        <v>2016</v>
      </c>
      <c r="J7" s="15">
        <v>42696</v>
      </c>
      <c r="K7" s="16" t="s">
        <v>40</v>
      </c>
      <c r="L7" s="16">
        <v>44522</v>
      </c>
      <c r="M7" s="12" t="s">
        <v>41</v>
      </c>
      <c r="N7" s="12" t="s">
        <v>34</v>
      </c>
      <c r="O7" s="17">
        <f>P7/12</f>
        <v>10987.65</v>
      </c>
      <c r="P7" s="17">
        <v>131851.79999999999</v>
      </c>
      <c r="Q7" s="17">
        <f>O7*10</f>
        <v>109876.5</v>
      </c>
      <c r="R7" s="5" t="s">
        <v>354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5.5">
      <c r="A8" s="12">
        <v>3</v>
      </c>
      <c r="B8" s="13" t="s">
        <v>42</v>
      </c>
      <c r="C8" s="12" t="s">
        <v>43</v>
      </c>
      <c r="D8" s="21" t="s">
        <v>44</v>
      </c>
      <c r="E8" s="12" t="s">
        <v>45</v>
      </c>
      <c r="F8" s="13" t="s">
        <v>46</v>
      </c>
      <c r="G8" s="12" t="s">
        <v>47</v>
      </c>
      <c r="H8" s="14">
        <v>8</v>
      </c>
      <c r="I8" s="12">
        <v>2017</v>
      </c>
      <c r="J8" s="15">
        <v>42831</v>
      </c>
      <c r="K8" s="16" t="s">
        <v>48</v>
      </c>
      <c r="L8" s="16">
        <v>44706</v>
      </c>
      <c r="M8" s="12" t="s">
        <v>49</v>
      </c>
      <c r="N8" s="12"/>
      <c r="O8" s="17">
        <f>P8/12</f>
        <v>1233.33</v>
      </c>
      <c r="P8" s="17">
        <v>14799.96</v>
      </c>
      <c r="Q8" s="17">
        <f>O8*10</f>
        <v>12333.3</v>
      </c>
      <c r="R8" s="5" t="s">
        <v>354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25.5">
      <c r="A9" s="12">
        <v>4</v>
      </c>
      <c r="B9" s="13" t="s">
        <v>42</v>
      </c>
      <c r="C9" s="12" t="s">
        <v>43</v>
      </c>
      <c r="D9" s="21" t="s">
        <v>44</v>
      </c>
      <c r="E9" s="12" t="s">
        <v>45</v>
      </c>
      <c r="F9" s="13" t="s">
        <v>50</v>
      </c>
      <c r="G9" s="12" t="s">
        <v>47</v>
      </c>
      <c r="H9" s="14">
        <v>9</v>
      </c>
      <c r="I9" s="12">
        <v>2017</v>
      </c>
      <c r="J9" s="15">
        <v>42828</v>
      </c>
      <c r="K9" s="16" t="s">
        <v>48</v>
      </c>
      <c r="L9" s="16">
        <v>44817</v>
      </c>
      <c r="M9" s="12" t="s">
        <v>33</v>
      </c>
      <c r="N9" s="12"/>
      <c r="O9" s="17">
        <v>1233.33</v>
      </c>
      <c r="P9" s="17">
        <v>14799.96</v>
      </c>
      <c r="Q9" s="17">
        <f>O9*10</f>
        <v>12333.3</v>
      </c>
      <c r="R9" s="5" t="s">
        <v>354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25.5">
      <c r="A10" s="12">
        <v>5</v>
      </c>
      <c r="B10" s="13" t="s">
        <v>51</v>
      </c>
      <c r="C10" s="12" t="s">
        <v>52</v>
      </c>
      <c r="D10" s="21" t="s">
        <v>53</v>
      </c>
      <c r="E10" s="12" t="s">
        <v>54</v>
      </c>
      <c r="F10" s="13" t="s">
        <v>55</v>
      </c>
      <c r="G10" s="12" t="s">
        <v>56</v>
      </c>
      <c r="H10" s="14">
        <v>31</v>
      </c>
      <c r="I10" s="12">
        <v>2017</v>
      </c>
      <c r="J10" s="15">
        <v>42887</v>
      </c>
      <c r="K10" s="16" t="s">
        <v>31</v>
      </c>
      <c r="L10" s="16">
        <v>44713</v>
      </c>
      <c r="M10" s="12" t="s">
        <v>34</v>
      </c>
      <c r="N10" s="12"/>
      <c r="O10" s="17">
        <f t="shared" ref="O10:O15" si="0">P10/12</f>
        <v>225</v>
      </c>
      <c r="P10" s="17">
        <v>2700</v>
      </c>
      <c r="Q10" s="17">
        <v>1697.81</v>
      </c>
      <c r="R10" s="5" t="s">
        <v>354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38.25">
      <c r="A11" s="12">
        <v>6</v>
      </c>
      <c r="B11" s="13" t="s">
        <v>57</v>
      </c>
      <c r="C11" s="12" t="s">
        <v>58</v>
      </c>
      <c r="D11" s="21" t="s">
        <v>59</v>
      </c>
      <c r="E11" s="12" t="s">
        <v>60</v>
      </c>
      <c r="F11" s="13" t="s">
        <v>61</v>
      </c>
      <c r="G11" s="12" t="s">
        <v>47</v>
      </c>
      <c r="H11" s="14">
        <v>11</v>
      </c>
      <c r="I11" s="12">
        <v>2017</v>
      </c>
      <c r="J11" s="15">
        <v>42828</v>
      </c>
      <c r="K11" s="16" t="s">
        <v>40</v>
      </c>
      <c r="L11" s="16">
        <v>44654</v>
      </c>
      <c r="M11" s="12" t="s">
        <v>49</v>
      </c>
      <c r="N11" s="12"/>
      <c r="O11" s="17">
        <f t="shared" si="0"/>
        <v>9419.6008333333339</v>
      </c>
      <c r="P11" s="17">
        <v>113035.21</v>
      </c>
      <c r="Q11" s="17">
        <f t="shared" ref="Q11:Q17" si="1">O11*10</f>
        <v>94196.008333333331</v>
      </c>
      <c r="R11" s="5" t="s">
        <v>354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38.25">
      <c r="A12" s="12">
        <v>7</v>
      </c>
      <c r="B12" s="13" t="s">
        <v>57</v>
      </c>
      <c r="C12" s="12" t="s">
        <v>58</v>
      </c>
      <c r="D12" s="21" t="s">
        <v>62</v>
      </c>
      <c r="E12" s="12" t="s">
        <v>60</v>
      </c>
      <c r="F12" s="13" t="s">
        <v>63</v>
      </c>
      <c r="G12" s="12" t="s">
        <v>47</v>
      </c>
      <c r="H12" s="14">
        <v>42</v>
      </c>
      <c r="I12" s="12">
        <v>2017</v>
      </c>
      <c r="J12" s="15">
        <v>42930</v>
      </c>
      <c r="K12" s="16" t="s">
        <v>31</v>
      </c>
      <c r="L12" s="16">
        <v>44593</v>
      </c>
      <c r="M12" s="12" t="s">
        <v>64</v>
      </c>
      <c r="N12" s="12"/>
      <c r="O12" s="17">
        <f t="shared" si="0"/>
        <v>14223.6</v>
      </c>
      <c r="P12" s="17">
        <v>170683.2</v>
      </c>
      <c r="Q12" s="17">
        <f t="shared" si="1"/>
        <v>142236</v>
      </c>
      <c r="R12" s="5" t="s">
        <v>354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8.25">
      <c r="A13" s="12">
        <v>8</v>
      </c>
      <c r="B13" s="13" t="s">
        <v>57</v>
      </c>
      <c r="C13" s="12" t="s">
        <v>58</v>
      </c>
      <c r="D13" s="21" t="s">
        <v>65</v>
      </c>
      <c r="E13" s="12" t="s">
        <v>60</v>
      </c>
      <c r="F13" s="13" t="s">
        <v>66</v>
      </c>
      <c r="G13" s="12" t="s">
        <v>47</v>
      </c>
      <c r="H13" s="14">
        <v>43</v>
      </c>
      <c r="I13" s="12">
        <v>2017</v>
      </c>
      <c r="J13" s="15">
        <v>42930</v>
      </c>
      <c r="K13" s="16" t="s">
        <v>40</v>
      </c>
      <c r="L13" s="16">
        <v>44540</v>
      </c>
      <c r="M13" s="12" t="s">
        <v>64</v>
      </c>
      <c r="N13" s="12"/>
      <c r="O13" s="17">
        <f t="shared" si="0"/>
        <v>14541.940833333334</v>
      </c>
      <c r="P13" s="17">
        <v>174503.29</v>
      </c>
      <c r="Q13" s="17">
        <f t="shared" si="1"/>
        <v>145419.40833333333</v>
      </c>
      <c r="R13" s="5" t="s">
        <v>354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8.25">
      <c r="A14" s="12">
        <v>9</v>
      </c>
      <c r="B14" s="13" t="s">
        <v>57</v>
      </c>
      <c r="C14" s="12" t="s">
        <v>58</v>
      </c>
      <c r="D14" s="21" t="s">
        <v>67</v>
      </c>
      <c r="E14" s="12" t="s">
        <v>60</v>
      </c>
      <c r="F14" s="13" t="s">
        <v>68</v>
      </c>
      <c r="G14" s="12" t="s">
        <v>47</v>
      </c>
      <c r="H14" s="14">
        <v>44</v>
      </c>
      <c r="I14" s="12">
        <v>2017</v>
      </c>
      <c r="J14" s="15">
        <v>42930</v>
      </c>
      <c r="K14" s="16" t="s">
        <v>31</v>
      </c>
      <c r="L14" s="16">
        <v>44653</v>
      </c>
      <c r="M14" s="12" t="s">
        <v>33</v>
      </c>
      <c r="N14" s="12"/>
      <c r="O14" s="17">
        <f t="shared" si="0"/>
        <v>13633.410833333333</v>
      </c>
      <c r="P14" s="17">
        <v>163600.93</v>
      </c>
      <c r="Q14" s="17">
        <f t="shared" si="1"/>
        <v>136334.10833333334</v>
      </c>
      <c r="R14" s="5" t="s">
        <v>354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8.25">
      <c r="A15" s="12">
        <v>10</v>
      </c>
      <c r="B15" s="13" t="s">
        <v>57</v>
      </c>
      <c r="C15" s="12" t="s">
        <v>58</v>
      </c>
      <c r="D15" s="21" t="s">
        <v>69</v>
      </c>
      <c r="E15" s="12" t="s">
        <v>60</v>
      </c>
      <c r="F15" s="13" t="s">
        <v>70</v>
      </c>
      <c r="G15" s="12" t="s">
        <v>47</v>
      </c>
      <c r="H15" s="14">
        <v>45</v>
      </c>
      <c r="I15" s="12">
        <v>2017</v>
      </c>
      <c r="J15" s="15">
        <v>43102</v>
      </c>
      <c r="K15" s="16" t="s">
        <v>31</v>
      </c>
      <c r="L15" s="16">
        <v>44593</v>
      </c>
      <c r="M15" s="12" t="s">
        <v>71</v>
      </c>
      <c r="N15" s="12"/>
      <c r="O15" s="17">
        <f t="shared" si="0"/>
        <v>14223.6</v>
      </c>
      <c r="P15" s="17">
        <v>170683.2</v>
      </c>
      <c r="Q15" s="17">
        <f t="shared" si="1"/>
        <v>142236</v>
      </c>
      <c r="R15" s="5" t="s">
        <v>354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38.25">
      <c r="A16" s="12">
        <v>11</v>
      </c>
      <c r="B16" s="13" t="s">
        <v>57</v>
      </c>
      <c r="C16" s="12" t="s">
        <v>58</v>
      </c>
      <c r="D16" s="21" t="s">
        <v>72</v>
      </c>
      <c r="E16" s="12" t="s">
        <v>60</v>
      </c>
      <c r="F16" s="13" t="s">
        <v>73</v>
      </c>
      <c r="G16" s="12" t="s">
        <v>47</v>
      </c>
      <c r="H16" s="14">
        <v>46</v>
      </c>
      <c r="I16" s="12">
        <v>2017</v>
      </c>
      <c r="J16" s="15">
        <v>42930</v>
      </c>
      <c r="K16" s="16" t="s">
        <v>31</v>
      </c>
      <c r="L16" s="16">
        <v>44681</v>
      </c>
      <c r="M16" s="12" t="s">
        <v>64</v>
      </c>
      <c r="N16" s="12"/>
      <c r="O16" s="17">
        <v>13633.35</v>
      </c>
      <c r="P16" s="17">
        <v>163600.22</v>
      </c>
      <c r="Q16" s="17">
        <f t="shared" si="1"/>
        <v>136333.5</v>
      </c>
      <c r="R16" s="5" t="s">
        <v>354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8.25">
      <c r="A17" s="12">
        <v>12</v>
      </c>
      <c r="B17" s="13" t="s">
        <v>57</v>
      </c>
      <c r="C17" s="12" t="s">
        <v>58</v>
      </c>
      <c r="D17" s="21" t="s">
        <v>74</v>
      </c>
      <c r="E17" s="12" t="s">
        <v>60</v>
      </c>
      <c r="F17" s="13" t="s">
        <v>75</v>
      </c>
      <c r="G17" s="12" t="s">
        <v>47</v>
      </c>
      <c r="H17" s="14">
        <v>47</v>
      </c>
      <c r="I17" s="12">
        <v>2017</v>
      </c>
      <c r="J17" s="15">
        <v>42930</v>
      </c>
      <c r="K17" s="16" t="s">
        <v>31</v>
      </c>
      <c r="L17" s="16">
        <v>44547</v>
      </c>
      <c r="M17" s="12" t="s">
        <v>64</v>
      </c>
      <c r="N17" s="12"/>
      <c r="O17" s="17">
        <f>P17/12</f>
        <v>13633.410833333333</v>
      </c>
      <c r="P17" s="17">
        <v>163600.93</v>
      </c>
      <c r="Q17" s="17">
        <f t="shared" si="1"/>
        <v>136334.10833333334</v>
      </c>
      <c r="R17" s="5" t="s">
        <v>354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51">
      <c r="A18" s="12">
        <v>13</v>
      </c>
      <c r="B18" s="13" t="s">
        <v>76</v>
      </c>
      <c r="C18" s="12" t="s">
        <v>77</v>
      </c>
      <c r="D18" s="21" t="s">
        <v>78</v>
      </c>
      <c r="E18" s="12" t="s">
        <v>79</v>
      </c>
      <c r="F18" s="13" t="s">
        <v>80</v>
      </c>
      <c r="G18" s="12" t="s">
        <v>81</v>
      </c>
      <c r="H18" s="14">
        <v>78</v>
      </c>
      <c r="I18" s="12">
        <v>2017</v>
      </c>
      <c r="J18" s="15">
        <v>43047</v>
      </c>
      <c r="K18" s="16" t="s">
        <v>82</v>
      </c>
      <c r="L18" s="16">
        <v>44538</v>
      </c>
      <c r="M18" s="12" t="s">
        <v>71</v>
      </c>
      <c r="N18" s="12" t="s">
        <v>34</v>
      </c>
      <c r="O18" s="17" t="s">
        <v>83</v>
      </c>
      <c r="P18" s="17">
        <v>2856042.39</v>
      </c>
      <c r="Q18" s="17">
        <f>32934.94+2879.63+59768.85</f>
        <v>95583.42</v>
      </c>
      <c r="R18" s="5" t="s">
        <v>354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8.25">
      <c r="A19" s="12">
        <v>14</v>
      </c>
      <c r="B19" s="13" t="s">
        <v>84</v>
      </c>
      <c r="C19" s="12" t="s">
        <v>85</v>
      </c>
      <c r="D19" s="21" t="s">
        <v>86</v>
      </c>
      <c r="E19" s="12" t="s">
        <v>87</v>
      </c>
      <c r="F19" s="13" t="s">
        <v>88</v>
      </c>
      <c r="G19" s="12" t="s">
        <v>89</v>
      </c>
      <c r="H19" s="14">
        <v>112</v>
      </c>
      <c r="I19" s="12">
        <v>2017</v>
      </c>
      <c r="J19" s="15">
        <v>43108</v>
      </c>
      <c r="K19" s="16" t="s">
        <v>82</v>
      </c>
      <c r="L19" s="16">
        <v>44538</v>
      </c>
      <c r="M19" s="12" t="s">
        <v>90</v>
      </c>
      <c r="N19" s="12"/>
      <c r="O19" s="17" t="s">
        <v>83</v>
      </c>
      <c r="P19" s="17">
        <v>352127</v>
      </c>
      <c r="Q19" s="17">
        <f>76511.18+127.52</f>
        <v>76638.7</v>
      </c>
      <c r="R19" s="5" t="s">
        <v>354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8.25">
      <c r="A20" s="12">
        <v>15</v>
      </c>
      <c r="B20" s="13" t="s">
        <v>91</v>
      </c>
      <c r="C20" s="12" t="s">
        <v>92</v>
      </c>
      <c r="D20" s="21" t="s">
        <v>93</v>
      </c>
      <c r="E20" s="12" t="s">
        <v>94</v>
      </c>
      <c r="F20" s="13" t="s">
        <v>95</v>
      </c>
      <c r="G20" s="12" t="s">
        <v>96</v>
      </c>
      <c r="H20" s="14">
        <v>18</v>
      </c>
      <c r="I20" s="12">
        <v>2018</v>
      </c>
      <c r="J20" s="15">
        <v>43222</v>
      </c>
      <c r="K20" s="16" t="s">
        <v>97</v>
      </c>
      <c r="L20" s="16">
        <v>44683</v>
      </c>
      <c r="M20" s="12" t="s">
        <v>64</v>
      </c>
      <c r="N20" s="12"/>
      <c r="O20" s="17">
        <f>P20/12</f>
        <v>27579.24</v>
      </c>
      <c r="P20" s="17">
        <v>330950.88</v>
      </c>
      <c r="Q20" s="17">
        <f>O20*10</f>
        <v>275792.40000000002</v>
      </c>
      <c r="R20" s="5" t="s">
        <v>354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25.5">
      <c r="A21" s="12">
        <v>16</v>
      </c>
      <c r="B21" s="13" t="s">
        <v>98</v>
      </c>
      <c r="C21" s="12" t="s">
        <v>99</v>
      </c>
      <c r="D21" s="21" t="s">
        <v>100</v>
      </c>
      <c r="E21" s="12" t="s">
        <v>101</v>
      </c>
      <c r="F21" s="13" t="s">
        <v>102</v>
      </c>
      <c r="G21" s="12" t="s">
        <v>81</v>
      </c>
      <c r="H21" s="14">
        <v>82</v>
      </c>
      <c r="I21" s="12">
        <v>2018</v>
      </c>
      <c r="J21" s="15">
        <v>43522</v>
      </c>
      <c r="K21" s="16" t="s">
        <v>48</v>
      </c>
      <c r="L21" s="16">
        <v>44646</v>
      </c>
      <c r="M21" s="12" t="s">
        <v>103</v>
      </c>
      <c r="N21" s="12"/>
      <c r="O21" s="17" t="s">
        <v>83</v>
      </c>
      <c r="P21" s="17">
        <v>1201378.67</v>
      </c>
      <c r="Q21" s="17">
        <f>232704.2+12247.65</f>
        <v>244951.85</v>
      </c>
      <c r="R21" s="5" t="s">
        <v>354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38.25">
      <c r="A22" s="12">
        <v>17</v>
      </c>
      <c r="B22" s="13" t="s">
        <v>104</v>
      </c>
      <c r="C22" s="12" t="s">
        <v>105</v>
      </c>
      <c r="D22" s="21" t="s">
        <v>106</v>
      </c>
      <c r="E22" s="12" t="s">
        <v>107</v>
      </c>
      <c r="F22" s="13" t="s">
        <v>108</v>
      </c>
      <c r="G22" s="12" t="s">
        <v>109</v>
      </c>
      <c r="H22" s="14">
        <v>86</v>
      </c>
      <c r="I22" s="12">
        <v>2018</v>
      </c>
      <c r="J22" s="15">
        <v>43628</v>
      </c>
      <c r="K22" s="16" t="s">
        <v>31</v>
      </c>
      <c r="L22" s="16">
        <v>44620</v>
      </c>
      <c r="M22" s="12" t="s">
        <v>48</v>
      </c>
      <c r="N22" s="12" t="s">
        <v>34</v>
      </c>
      <c r="O22" s="17" t="s">
        <v>83</v>
      </c>
      <c r="P22" s="17">
        <v>545341.18999999994</v>
      </c>
      <c r="Q22" s="17">
        <f>98041.08+66693.99+123687.75</f>
        <v>288422.82</v>
      </c>
      <c r="R22" s="5" t="s">
        <v>354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38.25">
      <c r="A23" s="12">
        <v>18</v>
      </c>
      <c r="B23" s="13" t="s">
        <v>110</v>
      </c>
      <c r="C23" s="12" t="s">
        <v>111</v>
      </c>
      <c r="D23" s="21" t="s">
        <v>112</v>
      </c>
      <c r="E23" s="12" t="s">
        <v>113</v>
      </c>
      <c r="F23" s="13" t="s">
        <v>114</v>
      </c>
      <c r="G23" s="12" t="s">
        <v>39</v>
      </c>
      <c r="H23" s="14">
        <v>1</v>
      </c>
      <c r="I23" s="12">
        <v>2019</v>
      </c>
      <c r="J23" s="15">
        <v>43545</v>
      </c>
      <c r="K23" s="16" t="s">
        <v>97</v>
      </c>
      <c r="L23" s="16">
        <v>44641</v>
      </c>
      <c r="M23" s="12" t="s">
        <v>48</v>
      </c>
      <c r="N23" s="12"/>
      <c r="O23" s="17">
        <f>P23/12</f>
        <v>6282</v>
      </c>
      <c r="P23" s="17">
        <v>75384</v>
      </c>
      <c r="Q23" s="17">
        <v>15236.06</v>
      </c>
      <c r="R23" s="5" t="s">
        <v>354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8.25">
      <c r="A24" s="12">
        <v>19</v>
      </c>
      <c r="B24" s="13" t="s">
        <v>115</v>
      </c>
      <c r="C24" s="12" t="s">
        <v>116</v>
      </c>
      <c r="D24" s="21" t="s">
        <v>117</v>
      </c>
      <c r="E24" s="12" t="s">
        <v>118</v>
      </c>
      <c r="F24" s="13" t="s">
        <v>119</v>
      </c>
      <c r="G24" s="12" t="s">
        <v>120</v>
      </c>
      <c r="H24" s="14">
        <v>3</v>
      </c>
      <c r="I24" s="12">
        <v>2019</v>
      </c>
      <c r="J24" s="15">
        <v>44040</v>
      </c>
      <c r="K24" s="16" t="s">
        <v>31</v>
      </c>
      <c r="L24" s="16">
        <v>44557</v>
      </c>
      <c r="M24" s="12" t="s">
        <v>97</v>
      </c>
      <c r="N24" s="12"/>
      <c r="O24" s="17" t="s">
        <v>83</v>
      </c>
      <c r="P24" s="17">
        <v>299178.3</v>
      </c>
      <c r="Q24" s="17">
        <f>59273.77+847.71</f>
        <v>60121.479999999996</v>
      </c>
      <c r="R24" s="5" t="s">
        <v>354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38.25">
      <c r="A25" s="12">
        <v>20</v>
      </c>
      <c r="B25" s="13" t="s">
        <v>121</v>
      </c>
      <c r="C25" s="12" t="s">
        <v>122</v>
      </c>
      <c r="D25" s="21" t="s">
        <v>123</v>
      </c>
      <c r="E25" s="12" t="s">
        <v>124</v>
      </c>
      <c r="F25" s="13" t="s">
        <v>125</v>
      </c>
      <c r="G25" s="12" t="s">
        <v>47</v>
      </c>
      <c r="H25" s="14">
        <v>7</v>
      </c>
      <c r="I25" s="12">
        <v>2019</v>
      </c>
      <c r="J25" s="15">
        <v>43658</v>
      </c>
      <c r="K25" s="16" t="s">
        <v>103</v>
      </c>
      <c r="L25" s="16">
        <v>44508</v>
      </c>
      <c r="M25" s="12" t="s">
        <v>40</v>
      </c>
      <c r="N25" s="12"/>
      <c r="O25" s="17">
        <f>P25/12</f>
        <v>3285.69</v>
      </c>
      <c r="P25" s="17">
        <v>39428.28</v>
      </c>
      <c r="Q25" s="17">
        <v>30921.99</v>
      </c>
      <c r="R25" s="5" t="s">
        <v>354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38.25">
      <c r="A26" s="12">
        <v>21</v>
      </c>
      <c r="B26" s="13" t="s">
        <v>126</v>
      </c>
      <c r="C26" s="12" t="s">
        <v>127</v>
      </c>
      <c r="D26" s="21" t="s">
        <v>128</v>
      </c>
      <c r="E26" s="12" t="s">
        <v>129</v>
      </c>
      <c r="F26" s="13" t="s">
        <v>130</v>
      </c>
      <c r="G26" s="12" t="s">
        <v>47</v>
      </c>
      <c r="H26" s="14">
        <v>8</v>
      </c>
      <c r="I26" s="12">
        <v>2019</v>
      </c>
      <c r="J26" s="15">
        <v>43685</v>
      </c>
      <c r="K26" s="16" t="s">
        <v>103</v>
      </c>
      <c r="L26" s="16">
        <v>44781</v>
      </c>
      <c r="M26" s="12" t="s">
        <v>31</v>
      </c>
      <c r="N26" s="12"/>
      <c r="O26" s="17" t="s">
        <v>131</v>
      </c>
      <c r="P26" s="17">
        <v>71742</v>
      </c>
      <c r="Q26" s="17">
        <f>3869.73+27280.45</f>
        <v>31150.18</v>
      </c>
      <c r="R26" s="5" t="s">
        <v>354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25.5">
      <c r="A27" s="12">
        <v>22</v>
      </c>
      <c r="B27" s="13" t="s">
        <v>132</v>
      </c>
      <c r="C27" s="12" t="s">
        <v>133</v>
      </c>
      <c r="D27" s="21" t="s">
        <v>134</v>
      </c>
      <c r="E27" s="12" t="s">
        <v>135</v>
      </c>
      <c r="F27" s="13" t="s">
        <v>136</v>
      </c>
      <c r="G27" s="12" t="s">
        <v>39</v>
      </c>
      <c r="H27" s="14">
        <v>11</v>
      </c>
      <c r="I27" s="12">
        <v>2019</v>
      </c>
      <c r="J27" s="15">
        <v>43700</v>
      </c>
      <c r="K27" s="16" t="s">
        <v>103</v>
      </c>
      <c r="L27" s="16">
        <v>44796</v>
      </c>
      <c r="M27" s="12" t="s">
        <v>103</v>
      </c>
      <c r="N27" s="12"/>
      <c r="O27" s="17" t="s">
        <v>131</v>
      </c>
      <c r="P27" s="17">
        <v>1175</v>
      </c>
      <c r="Q27" s="17">
        <v>0</v>
      </c>
      <c r="R27" s="5" t="s">
        <v>354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38.25">
      <c r="A28" s="12">
        <v>23</v>
      </c>
      <c r="B28" s="13" t="s">
        <v>137</v>
      </c>
      <c r="C28" s="12" t="s">
        <v>138</v>
      </c>
      <c r="D28" s="21" t="s">
        <v>139</v>
      </c>
      <c r="E28" s="12" t="s">
        <v>140</v>
      </c>
      <c r="F28" s="13" t="s">
        <v>141</v>
      </c>
      <c r="G28" s="12" t="s">
        <v>39</v>
      </c>
      <c r="H28" s="14">
        <v>12</v>
      </c>
      <c r="I28" s="12">
        <v>2019</v>
      </c>
      <c r="J28" s="15">
        <v>43713</v>
      </c>
      <c r="K28" s="16"/>
      <c r="L28" s="16">
        <v>44809</v>
      </c>
      <c r="M28" s="12" t="s">
        <v>103</v>
      </c>
      <c r="N28" s="12"/>
      <c r="O28" s="17">
        <v>874.19</v>
      </c>
      <c r="P28" s="17">
        <v>12890</v>
      </c>
      <c r="Q28" s="17">
        <f>O28*12</f>
        <v>10490.28</v>
      </c>
      <c r="R28" s="5" t="s">
        <v>354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38.25">
      <c r="A29" s="12">
        <v>24</v>
      </c>
      <c r="B29" s="13" t="s">
        <v>142</v>
      </c>
      <c r="C29" s="12" t="s">
        <v>143</v>
      </c>
      <c r="D29" s="21" t="s">
        <v>144</v>
      </c>
      <c r="E29" s="12" t="s">
        <v>145</v>
      </c>
      <c r="F29" s="13" t="s">
        <v>146</v>
      </c>
      <c r="G29" s="12" t="s">
        <v>109</v>
      </c>
      <c r="H29" s="14">
        <v>16</v>
      </c>
      <c r="I29" s="12">
        <v>2019</v>
      </c>
      <c r="J29" s="15" t="s">
        <v>147</v>
      </c>
      <c r="K29" s="16" t="s">
        <v>71</v>
      </c>
      <c r="L29" s="16">
        <v>44636</v>
      </c>
      <c r="M29" s="12" t="s">
        <v>40</v>
      </c>
      <c r="N29" s="12"/>
      <c r="O29" s="17" t="s">
        <v>83</v>
      </c>
      <c r="P29" s="17">
        <v>232571.71</v>
      </c>
      <c r="Q29" s="17">
        <v>0</v>
      </c>
      <c r="R29" s="5" t="s">
        <v>354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51">
      <c r="A30" s="12">
        <v>25</v>
      </c>
      <c r="B30" s="13" t="s">
        <v>148</v>
      </c>
      <c r="C30" s="12" t="s">
        <v>149</v>
      </c>
      <c r="D30" s="21" t="s">
        <v>150</v>
      </c>
      <c r="E30" s="12" t="s">
        <v>151</v>
      </c>
      <c r="F30" s="13" t="s">
        <v>152</v>
      </c>
      <c r="G30" s="12" t="s">
        <v>153</v>
      </c>
      <c r="H30" s="14" t="s">
        <v>154</v>
      </c>
      <c r="I30" s="12">
        <v>2019</v>
      </c>
      <c r="J30" s="15">
        <v>43825</v>
      </c>
      <c r="K30" s="16" t="s">
        <v>34</v>
      </c>
      <c r="L30" s="16">
        <v>44530</v>
      </c>
      <c r="M30" s="12" t="s">
        <v>97</v>
      </c>
      <c r="N30" s="12"/>
      <c r="O30" s="17">
        <f t="shared" ref="O30:O37" si="2">P30/12</f>
        <v>990.42833333333328</v>
      </c>
      <c r="P30" s="17">
        <v>11885.14</v>
      </c>
      <c r="Q30" s="17">
        <f>45.07+10.38+2.7+6.59</f>
        <v>64.740000000000009</v>
      </c>
      <c r="R30" s="5" t="s">
        <v>354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8.25">
      <c r="A31" s="12">
        <v>26</v>
      </c>
      <c r="B31" s="13" t="s">
        <v>155</v>
      </c>
      <c r="C31" s="12" t="s">
        <v>156</v>
      </c>
      <c r="D31" s="21" t="s">
        <v>157</v>
      </c>
      <c r="E31" s="12" t="s">
        <v>158</v>
      </c>
      <c r="F31" s="13" t="s">
        <v>159</v>
      </c>
      <c r="G31" s="12" t="s">
        <v>153</v>
      </c>
      <c r="H31" s="14" t="s">
        <v>160</v>
      </c>
      <c r="I31" s="12">
        <v>2019</v>
      </c>
      <c r="J31" s="15">
        <v>43820</v>
      </c>
      <c r="K31" s="16" t="s">
        <v>34</v>
      </c>
      <c r="L31" s="16">
        <v>44530</v>
      </c>
      <c r="M31" s="12" t="s">
        <v>97</v>
      </c>
      <c r="N31" s="12"/>
      <c r="O31" s="17">
        <f t="shared" si="2"/>
        <v>2211.9183333333335</v>
      </c>
      <c r="P31" s="17">
        <v>26543.02</v>
      </c>
      <c r="Q31" s="17">
        <f>7375.15</f>
        <v>7375.15</v>
      </c>
      <c r="R31" s="5" t="s">
        <v>354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51">
      <c r="A32" s="12">
        <v>27</v>
      </c>
      <c r="B32" s="13" t="s">
        <v>161</v>
      </c>
      <c r="C32" s="12" t="s">
        <v>162</v>
      </c>
      <c r="D32" s="21" t="s">
        <v>163</v>
      </c>
      <c r="E32" s="12" t="s">
        <v>164</v>
      </c>
      <c r="F32" s="13" t="s">
        <v>165</v>
      </c>
      <c r="G32" s="12" t="s">
        <v>153</v>
      </c>
      <c r="H32" s="14">
        <v>1</v>
      </c>
      <c r="I32" s="12">
        <v>2020</v>
      </c>
      <c r="J32" s="15">
        <v>44242</v>
      </c>
      <c r="K32" s="16" t="s">
        <v>34</v>
      </c>
      <c r="L32" s="16">
        <v>44665</v>
      </c>
      <c r="M32" s="12" t="s">
        <v>103</v>
      </c>
      <c r="N32" s="12"/>
      <c r="O32" s="17">
        <f t="shared" si="2"/>
        <v>25675.208333333332</v>
      </c>
      <c r="P32" s="17">
        <v>308102.5</v>
      </c>
      <c r="Q32" s="17">
        <v>0</v>
      </c>
      <c r="R32" s="5" t="s">
        <v>354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14.75">
      <c r="A33" s="12">
        <v>28</v>
      </c>
      <c r="B33" s="13" t="s">
        <v>166</v>
      </c>
      <c r="C33" s="12" t="s">
        <v>167</v>
      </c>
      <c r="D33" s="21" t="s">
        <v>168</v>
      </c>
      <c r="E33" s="12" t="s">
        <v>169</v>
      </c>
      <c r="F33" s="13" t="s">
        <v>170</v>
      </c>
      <c r="G33" s="12" t="s">
        <v>47</v>
      </c>
      <c r="H33" s="14">
        <v>2</v>
      </c>
      <c r="I33" s="12">
        <v>2020</v>
      </c>
      <c r="J33" s="15">
        <v>43944</v>
      </c>
      <c r="K33" s="16" t="s">
        <v>34</v>
      </c>
      <c r="L33" s="16">
        <v>44674</v>
      </c>
      <c r="M33" s="12" t="s">
        <v>34</v>
      </c>
      <c r="N33" s="12"/>
      <c r="O33" s="17">
        <f t="shared" si="2"/>
        <v>6000</v>
      </c>
      <c r="P33" s="17">
        <v>72000</v>
      </c>
      <c r="Q33" s="17">
        <v>0</v>
      </c>
      <c r="R33" s="5" t="s">
        <v>354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63.75">
      <c r="A34" s="12">
        <v>29</v>
      </c>
      <c r="B34" s="13" t="s">
        <v>171</v>
      </c>
      <c r="C34" s="12" t="s">
        <v>172</v>
      </c>
      <c r="D34" s="21" t="s">
        <v>173</v>
      </c>
      <c r="E34" s="12" t="s">
        <v>174</v>
      </c>
      <c r="F34" s="13" t="s">
        <v>175</v>
      </c>
      <c r="G34" s="12" t="s">
        <v>176</v>
      </c>
      <c r="H34" s="14">
        <v>3</v>
      </c>
      <c r="I34" s="12">
        <v>2020</v>
      </c>
      <c r="J34" s="15">
        <v>44032</v>
      </c>
      <c r="K34" s="16" t="s">
        <v>97</v>
      </c>
      <c r="L34" s="16">
        <v>44701</v>
      </c>
      <c r="M34" s="12"/>
      <c r="N34" s="12"/>
      <c r="O34" s="17">
        <f t="shared" si="2"/>
        <v>26666.506666666668</v>
      </c>
      <c r="P34" s="17">
        <v>319998.08000000002</v>
      </c>
      <c r="Q34" s="17">
        <f>24725.82+11966.51</f>
        <v>36692.33</v>
      </c>
      <c r="R34" s="5" t="s">
        <v>354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8.25">
      <c r="A35" s="12">
        <v>30</v>
      </c>
      <c r="B35" s="13" t="s">
        <v>177</v>
      </c>
      <c r="C35" s="12" t="s">
        <v>149</v>
      </c>
      <c r="D35" s="21" t="s">
        <v>178</v>
      </c>
      <c r="E35" s="12" t="s">
        <v>179</v>
      </c>
      <c r="F35" s="13" t="s">
        <v>180</v>
      </c>
      <c r="G35" s="12" t="s">
        <v>153</v>
      </c>
      <c r="H35" s="14" t="s">
        <v>181</v>
      </c>
      <c r="I35" s="12">
        <v>2020</v>
      </c>
      <c r="J35" s="15">
        <v>44013</v>
      </c>
      <c r="K35" s="16" t="s">
        <v>34</v>
      </c>
      <c r="L35" s="16">
        <v>45412</v>
      </c>
      <c r="M35" s="12" t="s">
        <v>34</v>
      </c>
      <c r="N35" s="12"/>
      <c r="O35" s="17">
        <f t="shared" si="2"/>
        <v>11398.449999999999</v>
      </c>
      <c r="P35" s="17">
        <v>136781.4</v>
      </c>
      <c r="Q35" s="17">
        <f>1585.99</f>
        <v>1585.99</v>
      </c>
      <c r="R35" s="5" t="s">
        <v>354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38.25">
      <c r="A36" s="12">
        <v>31</v>
      </c>
      <c r="B36" s="13" t="s">
        <v>182</v>
      </c>
      <c r="C36" s="12" t="s">
        <v>183</v>
      </c>
      <c r="D36" s="21" t="s">
        <v>184</v>
      </c>
      <c r="E36" s="12" t="s">
        <v>185</v>
      </c>
      <c r="F36" s="13" t="s">
        <v>186</v>
      </c>
      <c r="G36" s="12" t="s">
        <v>39</v>
      </c>
      <c r="H36" s="14" t="s">
        <v>187</v>
      </c>
      <c r="I36" s="12">
        <v>2020</v>
      </c>
      <c r="J36" s="15">
        <v>44096</v>
      </c>
      <c r="K36" s="16" t="s">
        <v>103</v>
      </c>
      <c r="L36" s="16">
        <v>44825</v>
      </c>
      <c r="M36" s="12" t="s">
        <v>31</v>
      </c>
      <c r="N36" s="12"/>
      <c r="O36" s="17">
        <f t="shared" si="2"/>
        <v>12140.35</v>
      </c>
      <c r="P36" s="17">
        <v>145684.20000000001</v>
      </c>
      <c r="Q36" s="17">
        <v>65873.8</v>
      </c>
      <c r="R36" s="5" t="s">
        <v>354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51">
      <c r="A37" s="12">
        <v>32</v>
      </c>
      <c r="B37" s="13" t="s">
        <v>148</v>
      </c>
      <c r="C37" s="12" t="s">
        <v>149</v>
      </c>
      <c r="D37" s="21" t="s">
        <v>188</v>
      </c>
      <c r="E37" s="12" t="s">
        <v>189</v>
      </c>
      <c r="F37" s="13" t="s">
        <v>190</v>
      </c>
      <c r="G37" s="12" t="s">
        <v>191</v>
      </c>
      <c r="H37" s="14" t="s">
        <v>192</v>
      </c>
      <c r="I37" s="12">
        <v>2020</v>
      </c>
      <c r="J37" s="15">
        <v>44145</v>
      </c>
      <c r="K37" s="16" t="s">
        <v>97</v>
      </c>
      <c r="L37" s="16">
        <v>44769</v>
      </c>
      <c r="M37" s="12" t="s">
        <v>34</v>
      </c>
      <c r="N37" s="12"/>
      <c r="O37" s="17">
        <f t="shared" si="2"/>
        <v>1930.2616666666665</v>
      </c>
      <c r="P37" s="17">
        <v>23163.14</v>
      </c>
      <c r="Q37" s="17">
        <f>21577.08+1723.02+1585.99+1723.02</f>
        <v>26609.110000000004</v>
      </c>
      <c r="R37" s="5" t="s">
        <v>354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51">
      <c r="A38" s="12">
        <v>33</v>
      </c>
      <c r="B38" s="13" t="s">
        <v>193</v>
      </c>
      <c r="C38" s="12" t="s">
        <v>194</v>
      </c>
      <c r="D38" s="21" t="s">
        <v>195</v>
      </c>
      <c r="E38" s="12" t="s">
        <v>196</v>
      </c>
      <c r="F38" s="13" t="s">
        <v>197</v>
      </c>
      <c r="G38" s="12" t="s">
        <v>176</v>
      </c>
      <c r="H38" s="14">
        <v>5</v>
      </c>
      <c r="I38" s="12">
        <v>2020</v>
      </c>
      <c r="J38" s="15">
        <v>44091</v>
      </c>
      <c r="K38" s="16" t="s">
        <v>97</v>
      </c>
      <c r="L38" s="16">
        <v>44609</v>
      </c>
      <c r="M38" s="12" t="s">
        <v>34</v>
      </c>
      <c r="N38" s="12"/>
      <c r="O38" s="17" t="s">
        <v>83</v>
      </c>
      <c r="P38" s="17">
        <v>55367.31</v>
      </c>
      <c r="Q38" s="17">
        <f>24085.99+617.49</f>
        <v>24703.480000000003</v>
      </c>
      <c r="R38" s="5" t="s">
        <v>354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76.5">
      <c r="A39" s="12">
        <v>34</v>
      </c>
      <c r="B39" s="13" t="s">
        <v>198</v>
      </c>
      <c r="C39" s="12" t="s">
        <v>199</v>
      </c>
      <c r="D39" s="21" t="s">
        <v>200</v>
      </c>
      <c r="E39" s="12" t="s">
        <v>201</v>
      </c>
      <c r="F39" s="13" t="s">
        <v>202</v>
      </c>
      <c r="G39" s="12"/>
      <c r="H39" s="14" t="s">
        <v>203</v>
      </c>
      <c r="I39" s="12"/>
      <c r="J39" s="15">
        <v>44088</v>
      </c>
      <c r="K39" s="16"/>
      <c r="L39" s="16">
        <v>45914</v>
      </c>
      <c r="M39" s="12"/>
      <c r="N39" s="12"/>
      <c r="O39" s="17">
        <f>P39/12</f>
        <v>1000</v>
      </c>
      <c r="P39" s="17">
        <v>12000</v>
      </c>
      <c r="Q39" s="17">
        <v>706.07</v>
      </c>
      <c r="R39" s="5" t="s">
        <v>354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51">
      <c r="A40" s="12">
        <v>35</v>
      </c>
      <c r="B40" s="13" t="s">
        <v>204</v>
      </c>
      <c r="C40" s="12" t="s">
        <v>205</v>
      </c>
      <c r="D40" s="21" t="s">
        <v>206</v>
      </c>
      <c r="E40" s="12" t="s">
        <v>207</v>
      </c>
      <c r="F40" s="13" t="s">
        <v>208</v>
      </c>
      <c r="G40" s="12" t="s">
        <v>47</v>
      </c>
      <c r="H40" s="14">
        <v>7</v>
      </c>
      <c r="I40" s="12">
        <v>2020</v>
      </c>
      <c r="J40" s="15">
        <v>44161</v>
      </c>
      <c r="K40" s="16"/>
      <c r="L40" s="16">
        <v>44526</v>
      </c>
      <c r="M40" s="12" t="s">
        <v>97</v>
      </c>
      <c r="N40" s="12"/>
      <c r="O40" s="17">
        <f>P40/12</f>
        <v>8749.9974999999995</v>
      </c>
      <c r="P40" s="17">
        <v>104999.97</v>
      </c>
      <c r="Q40" s="17">
        <f>52820.04</f>
        <v>52820.04</v>
      </c>
      <c r="R40" s="5" t="s">
        <v>354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38.25">
      <c r="A41" s="12">
        <v>36</v>
      </c>
      <c r="B41" s="13" t="s">
        <v>209</v>
      </c>
      <c r="C41" s="12" t="s">
        <v>210</v>
      </c>
      <c r="D41" s="21" t="s">
        <v>211</v>
      </c>
      <c r="E41" s="12" t="s">
        <v>212</v>
      </c>
      <c r="F41" s="13" t="s">
        <v>213</v>
      </c>
      <c r="G41" s="12" t="s">
        <v>214</v>
      </c>
      <c r="H41" s="14">
        <v>1</v>
      </c>
      <c r="I41" s="12">
        <v>2021</v>
      </c>
      <c r="J41" s="15">
        <v>44270</v>
      </c>
      <c r="K41" s="16"/>
      <c r="L41" s="16">
        <v>44635</v>
      </c>
      <c r="M41" s="12" t="s">
        <v>34</v>
      </c>
      <c r="N41" s="12"/>
      <c r="O41" s="17">
        <f>P41/12</f>
        <v>51.5</v>
      </c>
      <c r="P41" s="17">
        <v>618</v>
      </c>
      <c r="Q41" s="17">
        <v>140.6</v>
      </c>
      <c r="R41" s="5" t="s">
        <v>354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38.25">
      <c r="A42" s="12">
        <v>37</v>
      </c>
      <c r="B42" s="13" t="s">
        <v>121</v>
      </c>
      <c r="C42" s="12" t="s">
        <v>122</v>
      </c>
      <c r="D42" s="21" t="s">
        <v>215</v>
      </c>
      <c r="E42" s="12" t="s">
        <v>216</v>
      </c>
      <c r="F42" s="13" t="s">
        <v>217</v>
      </c>
      <c r="G42" s="12" t="s">
        <v>218</v>
      </c>
      <c r="H42" s="14">
        <v>2</v>
      </c>
      <c r="I42" s="12">
        <v>2021</v>
      </c>
      <c r="J42" s="15">
        <v>44273</v>
      </c>
      <c r="K42" s="16"/>
      <c r="L42" s="16">
        <v>45003</v>
      </c>
      <c r="M42" s="12" t="s">
        <v>103</v>
      </c>
      <c r="N42" s="12"/>
      <c r="O42" s="17">
        <f>P42/12</f>
        <v>6000</v>
      </c>
      <c r="P42" s="19">
        <v>72000</v>
      </c>
      <c r="Q42" s="17">
        <v>3000</v>
      </c>
      <c r="R42" s="5" t="s">
        <v>354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25.5">
      <c r="A43" s="12">
        <v>38</v>
      </c>
      <c r="B43" s="13" t="s">
        <v>219</v>
      </c>
      <c r="C43" s="12" t="s">
        <v>220</v>
      </c>
      <c r="D43" s="21" t="s">
        <v>221</v>
      </c>
      <c r="E43" s="12" t="s">
        <v>222</v>
      </c>
      <c r="F43" s="13" t="s">
        <v>223</v>
      </c>
      <c r="G43" s="12" t="s">
        <v>224</v>
      </c>
      <c r="H43" s="14">
        <v>3</v>
      </c>
      <c r="I43" s="12">
        <v>2021</v>
      </c>
      <c r="J43" s="15"/>
      <c r="K43" s="16"/>
      <c r="L43" s="16" t="s">
        <v>225</v>
      </c>
      <c r="M43" s="12"/>
      <c r="N43" s="12"/>
      <c r="O43" s="17" t="s">
        <v>83</v>
      </c>
      <c r="P43" s="17">
        <v>584305.55000000005</v>
      </c>
      <c r="Q43" s="17">
        <v>0</v>
      </c>
      <c r="R43" s="5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38.25">
      <c r="A44" s="12">
        <v>39</v>
      </c>
      <c r="B44" s="13" t="s">
        <v>219</v>
      </c>
      <c r="C44" s="12" t="s">
        <v>220</v>
      </c>
      <c r="D44" s="21" t="s">
        <v>226</v>
      </c>
      <c r="E44" s="12" t="s">
        <v>227</v>
      </c>
      <c r="F44" s="13" t="s">
        <v>228</v>
      </c>
      <c r="G44" s="12" t="s">
        <v>229</v>
      </c>
      <c r="H44" s="14">
        <v>4</v>
      </c>
      <c r="I44" s="12">
        <v>2021</v>
      </c>
      <c r="J44" s="15"/>
      <c r="K44" s="16"/>
      <c r="L44" s="16" t="s">
        <v>225</v>
      </c>
      <c r="M44" s="12" t="s">
        <v>34</v>
      </c>
      <c r="N44" s="12"/>
      <c r="O44" s="17" t="s">
        <v>83</v>
      </c>
      <c r="P44" s="17">
        <v>220865.65</v>
      </c>
      <c r="Q44" s="17">
        <v>0</v>
      </c>
      <c r="R44" s="5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38.25">
      <c r="A45" s="12">
        <v>40</v>
      </c>
      <c r="B45" s="13" t="s">
        <v>121</v>
      </c>
      <c r="C45" s="12" t="s">
        <v>122</v>
      </c>
      <c r="D45" s="21" t="s">
        <v>230</v>
      </c>
      <c r="E45" s="12" t="s">
        <v>216</v>
      </c>
      <c r="F45" s="13" t="s">
        <v>231</v>
      </c>
      <c r="G45" s="12" t="s">
        <v>218</v>
      </c>
      <c r="H45" s="14">
        <v>5</v>
      </c>
      <c r="I45" s="12">
        <v>2021</v>
      </c>
      <c r="J45" s="15">
        <v>44365</v>
      </c>
      <c r="K45" s="16"/>
      <c r="L45" s="16">
        <v>45095</v>
      </c>
      <c r="M45" s="12"/>
      <c r="N45" s="12"/>
      <c r="O45" s="17">
        <f>P45/12</f>
        <v>6269.6399999999994</v>
      </c>
      <c r="P45" s="19">
        <v>75235.679999999993</v>
      </c>
      <c r="Q45" s="17">
        <v>0</v>
      </c>
      <c r="R45" s="5" t="s">
        <v>354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38.25">
      <c r="A46" s="12">
        <v>41</v>
      </c>
      <c r="B46" s="13" t="s">
        <v>219</v>
      </c>
      <c r="C46" s="12" t="s">
        <v>220</v>
      </c>
      <c r="D46" s="21" t="s">
        <v>232</v>
      </c>
      <c r="E46" s="12" t="s">
        <v>233</v>
      </c>
      <c r="F46" s="13" t="s">
        <v>234</v>
      </c>
      <c r="G46" s="12" t="s">
        <v>235</v>
      </c>
      <c r="H46" s="14">
        <v>6</v>
      </c>
      <c r="I46" s="12">
        <v>2021</v>
      </c>
      <c r="J46" s="15"/>
      <c r="K46" s="16"/>
      <c r="L46" s="16" t="s">
        <v>225</v>
      </c>
      <c r="M46" s="12"/>
      <c r="N46" s="12"/>
      <c r="O46" s="17" t="s">
        <v>83</v>
      </c>
      <c r="P46" s="17">
        <v>547199.56999999995</v>
      </c>
      <c r="Q46" s="17">
        <v>0</v>
      </c>
      <c r="R46" s="5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63.75">
      <c r="A47" s="12">
        <v>42</v>
      </c>
      <c r="B47" s="13" t="s">
        <v>236</v>
      </c>
      <c r="C47" s="12" t="s">
        <v>237</v>
      </c>
      <c r="D47" s="21" t="s">
        <v>238</v>
      </c>
      <c r="E47" s="12" t="s">
        <v>239</v>
      </c>
      <c r="F47" s="13" t="s">
        <v>240</v>
      </c>
      <c r="G47" s="12" t="s">
        <v>241</v>
      </c>
      <c r="H47" s="14" t="s">
        <v>242</v>
      </c>
      <c r="I47" s="12">
        <v>2021</v>
      </c>
      <c r="J47" s="15">
        <v>44428</v>
      </c>
      <c r="K47" s="16" t="s">
        <v>34</v>
      </c>
      <c r="L47" s="16">
        <v>44612</v>
      </c>
      <c r="M47" s="12"/>
      <c r="N47" s="12"/>
      <c r="O47" s="17" t="s">
        <v>83</v>
      </c>
      <c r="P47" s="17">
        <v>31902.26</v>
      </c>
      <c r="Q47" s="17">
        <v>0</v>
      </c>
      <c r="R47" s="5" t="s">
        <v>354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38.25">
      <c r="A48" s="12">
        <v>43</v>
      </c>
      <c r="B48" s="13" t="s">
        <v>243</v>
      </c>
      <c r="C48" s="12" t="s">
        <v>244</v>
      </c>
      <c r="D48" s="21" t="s">
        <v>245</v>
      </c>
      <c r="E48" s="12" t="s">
        <v>246</v>
      </c>
      <c r="F48" s="13" t="s">
        <v>247</v>
      </c>
      <c r="G48" s="12" t="s">
        <v>248</v>
      </c>
      <c r="H48" s="14" t="s">
        <v>249</v>
      </c>
      <c r="I48" s="12">
        <v>2021</v>
      </c>
      <c r="J48" s="15">
        <v>44442</v>
      </c>
      <c r="K48" s="16"/>
      <c r="L48" s="16">
        <v>44595</v>
      </c>
      <c r="M48" s="12"/>
      <c r="N48" s="12"/>
      <c r="O48" s="17" t="s">
        <v>83</v>
      </c>
      <c r="P48" s="17">
        <v>699980.75</v>
      </c>
      <c r="Q48" s="17">
        <v>0</v>
      </c>
      <c r="R48" s="5" t="s">
        <v>354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25.5">
      <c r="A49" s="12">
        <v>44</v>
      </c>
      <c r="B49" s="13" t="s">
        <v>250</v>
      </c>
      <c r="C49" s="12" t="s">
        <v>251</v>
      </c>
      <c r="D49" s="21" t="s">
        <v>252</v>
      </c>
      <c r="E49" s="12" t="s">
        <v>253</v>
      </c>
      <c r="F49" s="13" t="s">
        <v>254</v>
      </c>
      <c r="G49" s="12" t="s">
        <v>255</v>
      </c>
      <c r="H49" s="14" t="s">
        <v>256</v>
      </c>
      <c r="I49" s="12">
        <v>2021</v>
      </c>
      <c r="J49" s="15">
        <v>44448</v>
      </c>
      <c r="K49" s="16"/>
      <c r="L49" s="16">
        <v>44813</v>
      </c>
      <c r="M49" s="12"/>
      <c r="N49" s="12"/>
      <c r="O49" s="17" t="s">
        <v>131</v>
      </c>
      <c r="P49" s="17">
        <v>2800</v>
      </c>
      <c r="Q49" s="17">
        <f>640+800</f>
        <v>1440</v>
      </c>
      <c r="R49" s="5" t="s">
        <v>354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25.5">
      <c r="A50" s="12">
        <v>45</v>
      </c>
      <c r="B50" s="13" t="s">
        <v>257</v>
      </c>
      <c r="C50" s="12" t="s">
        <v>258</v>
      </c>
      <c r="D50" s="21" t="s">
        <v>355</v>
      </c>
      <c r="E50" s="12" t="s">
        <v>259</v>
      </c>
      <c r="F50" s="13" t="s">
        <v>260</v>
      </c>
      <c r="G50" s="12" t="s">
        <v>261</v>
      </c>
      <c r="H50" s="14" t="s">
        <v>262</v>
      </c>
      <c r="I50" s="12">
        <v>2021</v>
      </c>
      <c r="J50" s="15">
        <v>44448</v>
      </c>
      <c r="K50" s="16"/>
      <c r="L50" s="16">
        <v>44813</v>
      </c>
      <c r="M50" s="12"/>
      <c r="N50" s="12"/>
      <c r="O50" s="17" t="s">
        <v>131</v>
      </c>
      <c r="P50" s="17">
        <v>1287</v>
      </c>
      <c r="Q50" s="17">
        <v>1287</v>
      </c>
      <c r="R50" s="5" t="s">
        <v>354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25.5">
      <c r="A51" s="12">
        <v>46</v>
      </c>
      <c r="B51" s="13" t="s">
        <v>263</v>
      </c>
      <c r="C51" s="12" t="s">
        <v>264</v>
      </c>
      <c r="D51" s="21" t="s">
        <v>265</v>
      </c>
      <c r="E51" s="12" t="s">
        <v>259</v>
      </c>
      <c r="F51" s="13" t="s">
        <v>266</v>
      </c>
      <c r="G51" s="12" t="s">
        <v>267</v>
      </c>
      <c r="H51" s="14" t="s">
        <v>268</v>
      </c>
      <c r="I51" s="12">
        <v>2021</v>
      </c>
      <c r="J51" s="15">
        <v>44448</v>
      </c>
      <c r="K51" s="16"/>
      <c r="L51" s="16">
        <v>44813</v>
      </c>
      <c r="M51" s="12"/>
      <c r="N51" s="12"/>
      <c r="O51" s="17" t="s">
        <v>131</v>
      </c>
      <c r="P51" s="17">
        <v>3404</v>
      </c>
      <c r="Q51" s="17">
        <f>142.08+148</f>
        <v>290.08000000000004</v>
      </c>
      <c r="R51" s="5" t="s">
        <v>354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51">
      <c r="A52" s="12">
        <v>47</v>
      </c>
      <c r="B52" s="18" t="s">
        <v>104</v>
      </c>
      <c r="C52" s="12" t="s">
        <v>105</v>
      </c>
      <c r="D52" s="21" t="s">
        <v>269</v>
      </c>
      <c r="E52" s="12" t="s">
        <v>270</v>
      </c>
      <c r="F52" s="13" t="s">
        <v>271</v>
      </c>
      <c r="G52" s="12" t="s">
        <v>267</v>
      </c>
      <c r="H52" s="14" t="s">
        <v>272</v>
      </c>
      <c r="I52" s="12">
        <v>2021</v>
      </c>
      <c r="J52" s="15" t="s">
        <v>273</v>
      </c>
      <c r="K52" s="16"/>
      <c r="L52" s="16" t="s">
        <v>273</v>
      </c>
      <c r="M52" s="12"/>
      <c r="N52" s="12"/>
      <c r="O52" s="17" t="s">
        <v>83</v>
      </c>
      <c r="P52" s="17">
        <v>222774.02</v>
      </c>
      <c r="Q52" s="17">
        <v>0</v>
      </c>
      <c r="R52" s="5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63.75">
      <c r="A53" s="12">
        <v>48</v>
      </c>
      <c r="B53" s="18" t="s">
        <v>274</v>
      </c>
      <c r="C53" s="12" t="s">
        <v>275</v>
      </c>
      <c r="D53" s="21" t="s">
        <v>276</v>
      </c>
      <c r="E53" s="12" t="s">
        <v>277</v>
      </c>
      <c r="F53" s="13" t="s">
        <v>278</v>
      </c>
      <c r="G53" s="12" t="s">
        <v>279</v>
      </c>
      <c r="H53" s="14" t="s">
        <v>280</v>
      </c>
      <c r="I53" s="12">
        <v>2021</v>
      </c>
      <c r="J53" s="15">
        <v>44475</v>
      </c>
      <c r="K53" s="16"/>
      <c r="L53" s="16">
        <v>44840</v>
      </c>
      <c r="M53" s="12"/>
      <c r="N53" s="12"/>
      <c r="O53" s="17">
        <f>P53/12</f>
        <v>4440</v>
      </c>
      <c r="P53" s="17">
        <v>53280</v>
      </c>
      <c r="Q53" s="17">
        <v>0</v>
      </c>
      <c r="R53" s="5" t="s">
        <v>354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25.5">
      <c r="A54" s="12">
        <v>49</v>
      </c>
      <c r="B54" s="18" t="s">
        <v>281</v>
      </c>
      <c r="C54" s="12" t="s">
        <v>282</v>
      </c>
      <c r="D54" s="21" t="s">
        <v>283</v>
      </c>
      <c r="E54" s="12" t="s">
        <v>284</v>
      </c>
      <c r="F54" s="13" t="s">
        <v>285</v>
      </c>
      <c r="G54" s="12" t="s">
        <v>286</v>
      </c>
      <c r="H54" s="14" t="s">
        <v>287</v>
      </c>
      <c r="I54" s="12">
        <v>2021</v>
      </c>
      <c r="J54" s="15">
        <v>44476</v>
      </c>
      <c r="K54" s="16"/>
      <c r="L54" s="16">
        <v>44841</v>
      </c>
      <c r="M54" s="12"/>
      <c r="N54" s="12"/>
      <c r="O54" s="17" t="s">
        <v>131</v>
      </c>
      <c r="P54" s="17">
        <v>2724</v>
      </c>
      <c r="Q54" s="17">
        <f>363.2</f>
        <v>363.2</v>
      </c>
      <c r="R54" s="5" t="s">
        <v>354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51">
      <c r="A55" s="12">
        <v>50</v>
      </c>
      <c r="B55" s="18" t="s">
        <v>288</v>
      </c>
      <c r="C55" s="12" t="s">
        <v>289</v>
      </c>
      <c r="D55" s="21" t="s">
        <v>290</v>
      </c>
      <c r="E55" s="12" t="s">
        <v>291</v>
      </c>
      <c r="F55" s="13" t="s">
        <v>292</v>
      </c>
      <c r="G55" s="12" t="s">
        <v>293</v>
      </c>
      <c r="H55" s="14" t="s">
        <v>294</v>
      </c>
      <c r="I55" s="12">
        <v>2021</v>
      </c>
      <c r="J55" s="15" t="s">
        <v>295</v>
      </c>
      <c r="K55" s="16"/>
      <c r="L55" s="16" t="s">
        <v>296</v>
      </c>
      <c r="M55" s="12" t="s">
        <v>34</v>
      </c>
      <c r="N55" s="12"/>
      <c r="O55" s="17" t="s">
        <v>83</v>
      </c>
      <c r="P55" s="17">
        <v>1301520.6399999999</v>
      </c>
      <c r="Q55" s="17">
        <v>0</v>
      </c>
      <c r="R55" s="5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38.25">
      <c r="A56" s="12">
        <v>51</v>
      </c>
      <c r="B56" s="18" t="s">
        <v>104</v>
      </c>
      <c r="C56" s="12" t="s">
        <v>105</v>
      </c>
      <c r="D56" s="21" t="s">
        <v>297</v>
      </c>
      <c r="E56" s="12" t="s">
        <v>298</v>
      </c>
      <c r="F56" s="13" t="s">
        <v>299</v>
      </c>
      <c r="G56" s="12" t="s">
        <v>300</v>
      </c>
      <c r="H56" s="14" t="s">
        <v>301</v>
      </c>
      <c r="I56" s="12">
        <v>2021</v>
      </c>
      <c r="J56" s="15">
        <v>44509</v>
      </c>
      <c r="K56" s="16"/>
      <c r="L56" s="16">
        <v>44690</v>
      </c>
      <c r="M56" s="12"/>
      <c r="N56" s="12"/>
      <c r="O56" s="17" t="s">
        <v>83</v>
      </c>
      <c r="P56" s="17">
        <v>365478.68</v>
      </c>
      <c r="Q56" s="17">
        <v>0</v>
      </c>
      <c r="R56" s="5" t="s">
        <v>354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38.25">
      <c r="A57" s="12">
        <v>52</v>
      </c>
      <c r="B57" s="18" t="s">
        <v>104</v>
      </c>
      <c r="C57" s="12" t="s">
        <v>105</v>
      </c>
      <c r="D57" s="21" t="s">
        <v>302</v>
      </c>
      <c r="E57" s="12" t="s">
        <v>303</v>
      </c>
      <c r="F57" s="13" t="s">
        <v>304</v>
      </c>
      <c r="G57" s="12" t="s">
        <v>305</v>
      </c>
      <c r="H57" s="14" t="s">
        <v>306</v>
      </c>
      <c r="I57" s="12">
        <v>2021</v>
      </c>
      <c r="J57" s="15">
        <v>44516</v>
      </c>
      <c r="K57" s="16"/>
      <c r="L57" s="16">
        <v>44667</v>
      </c>
      <c r="M57" s="12"/>
      <c r="N57" s="12"/>
      <c r="O57" s="17" t="s">
        <v>83</v>
      </c>
      <c r="P57" s="17">
        <v>501252.74</v>
      </c>
      <c r="Q57" s="17">
        <v>0</v>
      </c>
      <c r="R57" s="5" t="s">
        <v>354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51">
      <c r="A58" s="12">
        <v>53</v>
      </c>
      <c r="B58" s="18" t="s">
        <v>104</v>
      </c>
      <c r="C58" s="12" t="s">
        <v>105</v>
      </c>
      <c r="D58" s="21" t="s">
        <v>307</v>
      </c>
      <c r="E58" s="12" t="s">
        <v>308</v>
      </c>
      <c r="F58" s="13" t="s">
        <v>309</v>
      </c>
      <c r="G58" s="12" t="s">
        <v>310</v>
      </c>
      <c r="H58" s="14" t="s">
        <v>311</v>
      </c>
      <c r="I58" s="12">
        <v>2021</v>
      </c>
      <c r="J58" s="15">
        <v>44512</v>
      </c>
      <c r="K58" s="16"/>
      <c r="L58" s="16">
        <v>44754</v>
      </c>
      <c r="M58" s="12"/>
      <c r="N58" s="12"/>
      <c r="O58" s="17" t="s">
        <v>83</v>
      </c>
      <c r="P58" s="17">
        <v>522215.01</v>
      </c>
      <c r="Q58" s="17">
        <v>0</v>
      </c>
      <c r="R58" s="5" t="s">
        <v>354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51">
      <c r="A59" s="12">
        <v>54</v>
      </c>
      <c r="B59" s="18" t="s">
        <v>142</v>
      </c>
      <c r="C59" s="12" t="s">
        <v>143</v>
      </c>
      <c r="D59" s="21" t="s">
        <v>312</v>
      </c>
      <c r="E59" s="12" t="s">
        <v>313</v>
      </c>
      <c r="F59" s="13" t="s">
        <v>314</v>
      </c>
      <c r="G59" s="12" t="s">
        <v>315</v>
      </c>
      <c r="H59" s="14" t="s">
        <v>316</v>
      </c>
      <c r="I59" s="12">
        <v>2021</v>
      </c>
      <c r="J59" s="15" t="s">
        <v>273</v>
      </c>
      <c r="K59" s="16"/>
      <c r="L59" s="16" t="s">
        <v>317</v>
      </c>
      <c r="M59" s="12"/>
      <c r="N59" s="12"/>
      <c r="O59" s="17" t="s">
        <v>83</v>
      </c>
      <c r="P59" s="17">
        <v>319460.47999999998</v>
      </c>
      <c r="Q59" s="17">
        <v>0</v>
      </c>
      <c r="R59" s="5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51">
      <c r="A60" s="12">
        <v>55</v>
      </c>
      <c r="B60" s="18" t="s">
        <v>318</v>
      </c>
      <c r="C60" s="12" t="s">
        <v>319</v>
      </c>
      <c r="D60" s="21" t="s">
        <v>320</v>
      </c>
      <c r="E60" s="12" t="s">
        <v>321</v>
      </c>
      <c r="F60" s="13" t="s">
        <v>322</v>
      </c>
      <c r="G60" s="12" t="s">
        <v>323</v>
      </c>
      <c r="H60" s="14" t="s">
        <v>324</v>
      </c>
      <c r="I60" s="12">
        <v>2021</v>
      </c>
      <c r="J60" s="15">
        <v>44512</v>
      </c>
      <c r="K60" s="16"/>
      <c r="L60" s="16">
        <v>44877</v>
      </c>
      <c r="M60" s="12"/>
      <c r="N60" s="12"/>
      <c r="O60" s="17">
        <f>P60/12</f>
        <v>66214.569999999992</v>
      </c>
      <c r="P60" s="17">
        <v>794574.84</v>
      </c>
      <c r="Q60" s="17">
        <v>0</v>
      </c>
      <c r="R60" s="5" t="s">
        <v>354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51">
      <c r="A61" s="12">
        <v>56</v>
      </c>
      <c r="B61" s="18" t="s">
        <v>325</v>
      </c>
      <c r="C61" s="12" t="s">
        <v>326</v>
      </c>
      <c r="D61" s="21" t="s">
        <v>327</v>
      </c>
      <c r="E61" s="12" t="s">
        <v>328</v>
      </c>
      <c r="F61" s="13" t="s">
        <v>329</v>
      </c>
      <c r="G61" s="12" t="s">
        <v>330</v>
      </c>
      <c r="H61" s="14">
        <v>22</v>
      </c>
      <c r="I61" s="12">
        <v>2021</v>
      </c>
      <c r="J61" s="15">
        <v>44519</v>
      </c>
      <c r="K61" s="16"/>
      <c r="L61" s="16">
        <v>44884</v>
      </c>
      <c r="M61" s="12"/>
      <c r="N61" s="12"/>
      <c r="O61" s="17" t="s">
        <v>131</v>
      </c>
      <c r="P61" s="17">
        <v>199999.97</v>
      </c>
      <c r="Q61" s="17">
        <v>0</v>
      </c>
      <c r="R61" s="5" t="s">
        <v>354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>
      <c r="A62" s="12"/>
      <c r="B62" s="18"/>
      <c r="C62" s="12"/>
      <c r="D62" s="21"/>
      <c r="E62" s="12"/>
      <c r="F62" s="13"/>
      <c r="G62" s="12"/>
      <c r="H62" s="14"/>
      <c r="I62" s="12"/>
      <c r="J62" s="15"/>
      <c r="K62" s="16"/>
      <c r="L62" s="16"/>
      <c r="M62" s="12"/>
      <c r="N62" s="12"/>
      <c r="O62" s="17"/>
      <c r="P62" s="17"/>
      <c r="Q62" s="17"/>
      <c r="R62" s="5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4" spans="1:33" ht="15" customHeight="1">
      <c r="A64" s="48" t="s">
        <v>331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7"/>
    </row>
    <row r="65" spans="1:12" ht="15" customHeight="1">
      <c r="A65" s="49" t="s">
        <v>332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7"/>
    </row>
    <row r="66" spans="1:12" ht="15" customHeight="1">
      <c r="A66" s="45" t="s">
        <v>333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7"/>
    </row>
    <row r="67" spans="1:12" ht="15" customHeight="1">
      <c r="A67" s="45" t="s">
        <v>334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7"/>
    </row>
    <row r="68" spans="1:12" ht="15" customHeight="1">
      <c r="A68" s="45" t="s">
        <v>335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7"/>
    </row>
    <row r="69" spans="1:12" ht="15" customHeight="1">
      <c r="A69" s="45" t="s">
        <v>336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7"/>
    </row>
    <row r="70" spans="1:12" ht="15" customHeight="1">
      <c r="A70" s="45" t="s">
        <v>337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7"/>
    </row>
    <row r="71" spans="1:12" ht="15" customHeight="1">
      <c r="A71" s="45" t="s">
        <v>338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7"/>
    </row>
    <row r="72" spans="1:12" ht="15" customHeight="1">
      <c r="A72" s="45" t="s">
        <v>339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7"/>
    </row>
    <row r="73" spans="1:12" ht="15" customHeight="1">
      <c r="A73" s="45" t="s">
        <v>340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7"/>
    </row>
    <row r="74" spans="1:12" ht="15" customHeight="1">
      <c r="A74" s="45" t="s">
        <v>341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7"/>
    </row>
    <row r="75" spans="1:12" ht="15" customHeight="1">
      <c r="A75" s="45" t="s">
        <v>342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7"/>
    </row>
    <row r="76" spans="1:12" ht="15" customHeight="1">
      <c r="A76" s="45" t="s">
        <v>343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7"/>
    </row>
    <row r="77" spans="1:12" ht="15" customHeight="1">
      <c r="A77" s="45" t="s">
        <v>344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7"/>
    </row>
    <row r="78" spans="1:12" ht="15" customHeight="1">
      <c r="A78" s="45" t="s">
        <v>345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7"/>
    </row>
    <row r="79" spans="1:12" ht="15" customHeight="1">
      <c r="A79" s="45" t="s">
        <v>346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7"/>
    </row>
    <row r="80" spans="1:12" ht="15" customHeight="1">
      <c r="A80" s="45" t="s">
        <v>347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7"/>
    </row>
    <row r="81" spans="1:12" ht="15" customHeight="1">
      <c r="A81" s="45" t="s">
        <v>348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7"/>
    </row>
    <row r="82" spans="1:12" ht="15" customHeight="1">
      <c r="A82" s="45" t="s">
        <v>349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7"/>
    </row>
    <row r="83" spans="1:12" ht="15" customHeight="1">
      <c r="A83" s="45" t="s">
        <v>350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7"/>
    </row>
    <row r="84" spans="1:12" ht="15" customHeight="1">
      <c r="A84" s="45" t="s">
        <v>351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7"/>
    </row>
  </sheetData>
  <mergeCells count="27">
    <mergeCell ref="A1:A3"/>
    <mergeCell ref="B1:R1"/>
    <mergeCell ref="B2:R2"/>
    <mergeCell ref="B3:R3"/>
    <mergeCell ref="A4:B4"/>
    <mergeCell ref="C4:R4"/>
    <mergeCell ref="A64:L64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74:L74"/>
    <mergeCell ref="A75:L75"/>
    <mergeCell ref="A76:L76"/>
    <mergeCell ref="A77:L77"/>
    <mergeCell ref="A78:L78"/>
    <mergeCell ref="A84:L84"/>
    <mergeCell ref="A79:L79"/>
    <mergeCell ref="A80:L80"/>
    <mergeCell ref="A81:L81"/>
    <mergeCell ref="A82:L82"/>
    <mergeCell ref="A83:L83"/>
  </mergeCells>
  <dataValidations count="1">
    <dataValidation type="list" allowBlank="1" sqref="R6:R61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6"/>
  <sheetViews>
    <sheetView zoomScale="80" zoomScaleNormal="80" workbookViewId="0">
      <pane ySplit="5" topLeftCell="A6" activePane="bottomLeft" state="frozen"/>
      <selection pane="bottomLeft" activeCell="F24" sqref="F24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style="22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15" customHeight="1">
      <c r="A1" s="50"/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>
      <c r="A2" s="51"/>
      <c r="B2" s="55" t="s">
        <v>353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>
      <c r="A3" s="52"/>
      <c r="B3" s="53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56" t="s">
        <v>373</v>
      </c>
      <c r="B4" s="47"/>
      <c r="C4" s="57" t="s">
        <v>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23" customFormat="1" ht="60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3" t="s">
        <v>13</v>
      </c>
      <c r="L5" s="2" t="s">
        <v>14</v>
      </c>
      <c r="M5" s="2" t="s">
        <v>15</v>
      </c>
      <c r="N5" s="3" t="s">
        <v>16</v>
      </c>
      <c r="O5" s="2" t="s">
        <v>17</v>
      </c>
      <c r="P5" s="2" t="s">
        <v>18</v>
      </c>
      <c r="Q5" s="4" t="s">
        <v>19</v>
      </c>
      <c r="R5" s="2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8.25">
      <c r="A6" s="6">
        <v>1</v>
      </c>
      <c r="B6" s="7" t="s">
        <v>22</v>
      </c>
      <c r="C6" s="6" t="s">
        <v>23</v>
      </c>
      <c r="D6" s="20" t="s">
        <v>24</v>
      </c>
      <c r="E6" s="6" t="s">
        <v>25</v>
      </c>
      <c r="F6" s="7" t="s">
        <v>26</v>
      </c>
      <c r="G6" s="6" t="s">
        <v>27</v>
      </c>
      <c r="H6" s="8" t="s">
        <v>28</v>
      </c>
      <c r="I6" s="6" t="s">
        <v>29</v>
      </c>
      <c r="J6" s="9" t="s">
        <v>30</v>
      </c>
      <c r="K6" s="10" t="s">
        <v>31</v>
      </c>
      <c r="L6" s="10" t="s">
        <v>32</v>
      </c>
      <c r="M6" s="6" t="s">
        <v>33</v>
      </c>
      <c r="N6" s="6" t="s">
        <v>34</v>
      </c>
      <c r="O6" s="11">
        <f>P6/12</f>
        <v>1440</v>
      </c>
      <c r="P6" s="11">
        <v>17280</v>
      </c>
      <c r="Q6" s="11">
        <f>O6*10</f>
        <v>14400</v>
      </c>
      <c r="R6" s="5" t="s">
        <v>356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5.5">
      <c r="A7" s="12">
        <v>2</v>
      </c>
      <c r="B7" s="13" t="s">
        <v>35</v>
      </c>
      <c r="C7" s="12" t="s">
        <v>36</v>
      </c>
      <c r="D7" s="21" t="s">
        <v>37</v>
      </c>
      <c r="E7" s="12" t="s">
        <v>37</v>
      </c>
      <c r="F7" s="13" t="s">
        <v>38</v>
      </c>
      <c r="G7" s="12" t="s">
        <v>39</v>
      </c>
      <c r="H7" s="14">
        <v>77</v>
      </c>
      <c r="I7" s="12">
        <v>2016</v>
      </c>
      <c r="J7" s="15">
        <v>42696</v>
      </c>
      <c r="K7" s="16" t="s">
        <v>40</v>
      </c>
      <c r="L7" s="16">
        <v>44522</v>
      </c>
      <c r="M7" s="12" t="s">
        <v>41</v>
      </c>
      <c r="N7" s="12" t="s">
        <v>34</v>
      </c>
      <c r="O7" s="17">
        <f>P7/12</f>
        <v>10987.65</v>
      </c>
      <c r="P7" s="17">
        <v>131851.79999999999</v>
      </c>
      <c r="Q7" s="17">
        <f>O7*10</f>
        <v>109876.5</v>
      </c>
      <c r="R7" s="5" t="s">
        <v>356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5.5">
      <c r="A8" s="12">
        <v>3</v>
      </c>
      <c r="B8" s="13" t="s">
        <v>42</v>
      </c>
      <c r="C8" s="12" t="s">
        <v>43</v>
      </c>
      <c r="D8" s="21" t="s">
        <v>44</v>
      </c>
      <c r="E8" s="12" t="s">
        <v>45</v>
      </c>
      <c r="F8" s="13" t="s">
        <v>46</v>
      </c>
      <c r="G8" s="12" t="s">
        <v>47</v>
      </c>
      <c r="H8" s="14">
        <v>8</v>
      </c>
      <c r="I8" s="12">
        <v>2017</v>
      </c>
      <c r="J8" s="15">
        <v>42831</v>
      </c>
      <c r="K8" s="16" t="s">
        <v>48</v>
      </c>
      <c r="L8" s="16">
        <v>44706</v>
      </c>
      <c r="M8" s="12" t="s">
        <v>49</v>
      </c>
      <c r="N8" s="12"/>
      <c r="O8" s="17">
        <f>P8/12</f>
        <v>1233.33</v>
      </c>
      <c r="P8" s="17">
        <v>14799.96</v>
      </c>
      <c r="Q8" s="17">
        <v>13566.63</v>
      </c>
      <c r="R8" s="5" t="s">
        <v>354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25.5">
      <c r="A9" s="12">
        <v>4</v>
      </c>
      <c r="B9" s="13" t="s">
        <v>42</v>
      </c>
      <c r="C9" s="12" t="s">
        <v>43</v>
      </c>
      <c r="D9" s="21" t="s">
        <v>44</v>
      </c>
      <c r="E9" s="12" t="s">
        <v>45</v>
      </c>
      <c r="F9" s="13" t="s">
        <v>50</v>
      </c>
      <c r="G9" s="12" t="s">
        <v>47</v>
      </c>
      <c r="H9" s="14">
        <v>9</v>
      </c>
      <c r="I9" s="12">
        <v>2017</v>
      </c>
      <c r="J9" s="15">
        <v>42828</v>
      </c>
      <c r="K9" s="16" t="s">
        <v>48</v>
      </c>
      <c r="L9" s="16">
        <v>44817</v>
      </c>
      <c r="M9" s="12" t="s">
        <v>33</v>
      </c>
      <c r="N9" s="12"/>
      <c r="O9" s="17">
        <v>1233.33</v>
      </c>
      <c r="P9" s="17">
        <v>14799.96</v>
      </c>
      <c r="Q9" s="17">
        <v>13566.63</v>
      </c>
      <c r="R9" s="5" t="s">
        <v>354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25.5">
      <c r="A10" s="12">
        <v>5</v>
      </c>
      <c r="B10" s="13" t="s">
        <v>51</v>
      </c>
      <c r="C10" s="12" t="s">
        <v>52</v>
      </c>
      <c r="D10" s="21" t="s">
        <v>53</v>
      </c>
      <c r="E10" s="12" t="s">
        <v>54</v>
      </c>
      <c r="F10" s="13" t="s">
        <v>55</v>
      </c>
      <c r="G10" s="12" t="s">
        <v>56</v>
      </c>
      <c r="H10" s="14">
        <v>31</v>
      </c>
      <c r="I10" s="12">
        <v>2017</v>
      </c>
      <c r="J10" s="15">
        <v>42887</v>
      </c>
      <c r="K10" s="16" t="s">
        <v>31</v>
      </c>
      <c r="L10" s="16">
        <v>44713</v>
      </c>
      <c r="M10" s="12" t="s">
        <v>34</v>
      </c>
      <c r="N10" s="12"/>
      <c r="O10" s="17">
        <f t="shared" ref="O10:O15" si="0">P10/12</f>
        <v>225</v>
      </c>
      <c r="P10" s="17">
        <v>2700</v>
      </c>
      <c r="Q10" s="17">
        <v>1697.81</v>
      </c>
      <c r="R10" s="5" t="s">
        <v>354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38.25">
      <c r="A11" s="12">
        <v>6</v>
      </c>
      <c r="B11" s="13" t="s">
        <v>57</v>
      </c>
      <c r="C11" s="12" t="s">
        <v>58</v>
      </c>
      <c r="D11" s="21" t="s">
        <v>59</v>
      </c>
      <c r="E11" s="12" t="s">
        <v>60</v>
      </c>
      <c r="F11" s="13" t="s">
        <v>61</v>
      </c>
      <c r="G11" s="12" t="s">
        <v>47</v>
      </c>
      <c r="H11" s="14">
        <v>11</v>
      </c>
      <c r="I11" s="12">
        <v>2017</v>
      </c>
      <c r="J11" s="15">
        <v>42828</v>
      </c>
      <c r="K11" s="16" t="s">
        <v>40</v>
      </c>
      <c r="L11" s="16">
        <v>44654</v>
      </c>
      <c r="M11" s="12" t="s">
        <v>49</v>
      </c>
      <c r="N11" s="12"/>
      <c r="O11" s="17">
        <f t="shared" si="0"/>
        <v>9419.6008333333339</v>
      </c>
      <c r="P11" s="17">
        <v>113035.21</v>
      </c>
      <c r="Q11" s="17">
        <f t="shared" ref="Q11:Q17" si="1">O11*10</f>
        <v>94196.008333333331</v>
      </c>
      <c r="R11" s="5" t="s">
        <v>354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38.25">
      <c r="A12" s="12">
        <v>7</v>
      </c>
      <c r="B12" s="13" t="s">
        <v>57</v>
      </c>
      <c r="C12" s="12" t="s">
        <v>58</v>
      </c>
      <c r="D12" s="21" t="s">
        <v>62</v>
      </c>
      <c r="E12" s="12" t="s">
        <v>60</v>
      </c>
      <c r="F12" s="13" t="s">
        <v>63</v>
      </c>
      <c r="G12" s="12" t="s">
        <v>47</v>
      </c>
      <c r="H12" s="14">
        <v>42</v>
      </c>
      <c r="I12" s="12">
        <v>2017</v>
      </c>
      <c r="J12" s="15">
        <v>42930</v>
      </c>
      <c r="K12" s="16" t="s">
        <v>31</v>
      </c>
      <c r="L12" s="16">
        <v>44593</v>
      </c>
      <c r="M12" s="12" t="s">
        <v>64</v>
      </c>
      <c r="N12" s="12"/>
      <c r="O12" s="17">
        <f t="shared" si="0"/>
        <v>14223.6</v>
      </c>
      <c r="P12" s="17">
        <v>170683.2</v>
      </c>
      <c r="Q12" s="17">
        <f t="shared" si="1"/>
        <v>142236</v>
      </c>
      <c r="R12" s="5" t="s">
        <v>354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8.25">
      <c r="A13" s="12">
        <v>8</v>
      </c>
      <c r="B13" s="13" t="s">
        <v>57</v>
      </c>
      <c r="C13" s="12" t="s">
        <v>58</v>
      </c>
      <c r="D13" s="21" t="s">
        <v>65</v>
      </c>
      <c r="E13" s="12" t="s">
        <v>60</v>
      </c>
      <c r="F13" s="13" t="s">
        <v>66</v>
      </c>
      <c r="G13" s="12" t="s">
        <v>47</v>
      </c>
      <c r="H13" s="14">
        <v>43</v>
      </c>
      <c r="I13" s="12">
        <v>2017</v>
      </c>
      <c r="J13" s="15">
        <v>42930</v>
      </c>
      <c r="K13" s="16" t="s">
        <v>40</v>
      </c>
      <c r="L13" s="16">
        <v>44677</v>
      </c>
      <c r="M13" s="12" t="s">
        <v>64</v>
      </c>
      <c r="N13" s="12"/>
      <c r="O13" s="17">
        <f t="shared" si="0"/>
        <v>14541.940833333334</v>
      </c>
      <c r="P13" s="17">
        <v>174503.29</v>
      </c>
      <c r="Q13" s="17">
        <f t="shared" si="1"/>
        <v>145419.40833333333</v>
      </c>
      <c r="R13" s="5" t="s">
        <v>354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8.25">
      <c r="A14" s="12">
        <v>9</v>
      </c>
      <c r="B14" s="13" t="s">
        <v>57</v>
      </c>
      <c r="C14" s="12" t="s">
        <v>58</v>
      </c>
      <c r="D14" s="21" t="s">
        <v>67</v>
      </c>
      <c r="E14" s="12" t="s">
        <v>60</v>
      </c>
      <c r="F14" s="13" t="s">
        <v>68</v>
      </c>
      <c r="G14" s="12" t="s">
        <v>47</v>
      </c>
      <c r="H14" s="14">
        <v>44</v>
      </c>
      <c r="I14" s="12">
        <v>2017</v>
      </c>
      <c r="J14" s="15">
        <v>42930</v>
      </c>
      <c r="K14" s="16" t="s">
        <v>31</v>
      </c>
      <c r="L14" s="16">
        <v>44653</v>
      </c>
      <c r="M14" s="12" t="s">
        <v>33</v>
      </c>
      <c r="N14" s="12"/>
      <c r="O14" s="17">
        <f t="shared" si="0"/>
        <v>13633.410833333333</v>
      </c>
      <c r="P14" s="17">
        <v>163600.93</v>
      </c>
      <c r="Q14" s="17">
        <f t="shared" si="1"/>
        <v>136334.10833333334</v>
      </c>
      <c r="R14" s="5" t="s">
        <v>354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8.25">
      <c r="A15" s="12">
        <v>10</v>
      </c>
      <c r="B15" s="13" t="s">
        <v>57</v>
      </c>
      <c r="C15" s="12" t="s">
        <v>58</v>
      </c>
      <c r="D15" s="21" t="s">
        <v>69</v>
      </c>
      <c r="E15" s="12" t="s">
        <v>60</v>
      </c>
      <c r="F15" s="13" t="s">
        <v>70</v>
      </c>
      <c r="G15" s="12" t="s">
        <v>47</v>
      </c>
      <c r="H15" s="14">
        <v>45</v>
      </c>
      <c r="I15" s="12">
        <v>2017</v>
      </c>
      <c r="J15" s="15">
        <v>43102</v>
      </c>
      <c r="K15" s="16" t="s">
        <v>31</v>
      </c>
      <c r="L15" s="16">
        <v>44593</v>
      </c>
      <c r="M15" s="12" t="s">
        <v>71</v>
      </c>
      <c r="N15" s="12"/>
      <c r="O15" s="17">
        <f t="shared" si="0"/>
        <v>14223.6</v>
      </c>
      <c r="P15" s="17">
        <v>170683.2</v>
      </c>
      <c r="Q15" s="17">
        <f t="shared" si="1"/>
        <v>142236</v>
      </c>
      <c r="R15" s="5" t="s">
        <v>354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38.25">
      <c r="A16" s="12">
        <v>11</v>
      </c>
      <c r="B16" s="13" t="s">
        <v>57</v>
      </c>
      <c r="C16" s="12" t="s">
        <v>58</v>
      </c>
      <c r="D16" s="21" t="s">
        <v>72</v>
      </c>
      <c r="E16" s="12" t="s">
        <v>60</v>
      </c>
      <c r="F16" s="13" t="s">
        <v>73</v>
      </c>
      <c r="G16" s="12" t="s">
        <v>47</v>
      </c>
      <c r="H16" s="14">
        <v>46</v>
      </c>
      <c r="I16" s="12">
        <v>2017</v>
      </c>
      <c r="J16" s="15">
        <v>42930</v>
      </c>
      <c r="K16" s="16" t="s">
        <v>31</v>
      </c>
      <c r="L16" s="16">
        <v>44681</v>
      </c>
      <c r="M16" s="12" t="s">
        <v>64</v>
      </c>
      <c r="N16" s="12"/>
      <c r="O16" s="17">
        <v>13633.35</v>
      </c>
      <c r="P16" s="17">
        <v>163600.22</v>
      </c>
      <c r="Q16" s="17">
        <f t="shared" si="1"/>
        <v>136333.5</v>
      </c>
      <c r="R16" s="5" t="s">
        <v>354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8.25">
      <c r="A17" s="12">
        <v>12</v>
      </c>
      <c r="B17" s="13" t="s">
        <v>57</v>
      </c>
      <c r="C17" s="12" t="s">
        <v>58</v>
      </c>
      <c r="D17" s="21" t="s">
        <v>74</v>
      </c>
      <c r="E17" s="12" t="s">
        <v>60</v>
      </c>
      <c r="F17" s="13" t="s">
        <v>75</v>
      </c>
      <c r="G17" s="12" t="s">
        <v>47</v>
      </c>
      <c r="H17" s="14">
        <v>47</v>
      </c>
      <c r="I17" s="12">
        <v>2017</v>
      </c>
      <c r="J17" s="15">
        <v>42930</v>
      </c>
      <c r="K17" s="16" t="s">
        <v>31</v>
      </c>
      <c r="L17" s="16">
        <v>44683</v>
      </c>
      <c r="M17" s="12" t="s">
        <v>64</v>
      </c>
      <c r="N17" s="12"/>
      <c r="O17" s="17">
        <f>P17/12</f>
        <v>13633.410833333333</v>
      </c>
      <c r="P17" s="17">
        <v>163600.93</v>
      </c>
      <c r="Q17" s="17">
        <f t="shared" si="1"/>
        <v>136334.10833333334</v>
      </c>
      <c r="R17" s="5" t="s">
        <v>354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51">
      <c r="A18" s="12">
        <v>13</v>
      </c>
      <c r="B18" s="13" t="s">
        <v>76</v>
      </c>
      <c r="C18" s="12" t="s">
        <v>77</v>
      </c>
      <c r="D18" s="21" t="s">
        <v>78</v>
      </c>
      <c r="E18" s="12" t="s">
        <v>79</v>
      </c>
      <c r="F18" s="13" t="s">
        <v>80</v>
      </c>
      <c r="G18" s="12" t="s">
        <v>81</v>
      </c>
      <c r="H18" s="14">
        <v>78</v>
      </c>
      <c r="I18" s="12">
        <v>2017</v>
      </c>
      <c r="J18" s="15">
        <v>43047</v>
      </c>
      <c r="K18" s="16" t="s">
        <v>82</v>
      </c>
      <c r="L18" s="16">
        <v>44538</v>
      </c>
      <c r="M18" s="12" t="s">
        <v>71</v>
      </c>
      <c r="N18" s="12" t="s">
        <v>34</v>
      </c>
      <c r="O18" s="17" t="s">
        <v>83</v>
      </c>
      <c r="P18" s="17">
        <v>2856042.39</v>
      </c>
      <c r="Q18" s="17">
        <f>32934.94+2879.63+59768.85</f>
        <v>95583.42</v>
      </c>
      <c r="R18" s="5" t="s">
        <v>356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8.25">
      <c r="A19" s="12">
        <v>14</v>
      </c>
      <c r="B19" s="13" t="s">
        <v>84</v>
      </c>
      <c r="C19" s="12" t="s">
        <v>85</v>
      </c>
      <c r="D19" s="21" t="s">
        <v>86</v>
      </c>
      <c r="E19" s="12" t="s">
        <v>87</v>
      </c>
      <c r="F19" s="13" t="s">
        <v>88</v>
      </c>
      <c r="G19" s="12" t="s">
        <v>89</v>
      </c>
      <c r="H19" s="14">
        <v>112</v>
      </c>
      <c r="I19" s="12">
        <v>2017</v>
      </c>
      <c r="J19" s="15">
        <v>43108</v>
      </c>
      <c r="K19" s="16" t="s">
        <v>357</v>
      </c>
      <c r="L19" s="16">
        <v>44627</v>
      </c>
      <c r="M19" s="12" t="s">
        <v>90</v>
      </c>
      <c r="N19" s="12"/>
      <c r="O19" s="17" t="s">
        <v>83</v>
      </c>
      <c r="P19" s="17">
        <v>352127</v>
      </c>
      <c r="Q19" s="17">
        <f>76511.18+127.52</f>
        <v>76638.7</v>
      </c>
      <c r="R19" s="5" t="s">
        <v>354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8.25">
      <c r="A20" s="12">
        <v>15</v>
      </c>
      <c r="B20" s="13" t="s">
        <v>91</v>
      </c>
      <c r="C20" s="12" t="s">
        <v>92</v>
      </c>
      <c r="D20" s="21" t="s">
        <v>93</v>
      </c>
      <c r="E20" s="12" t="s">
        <v>94</v>
      </c>
      <c r="F20" s="13" t="s">
        <v>95</v>
      </c>
      <c r="G20" s="12" t="s">
        <v>96</v>
      </c>
      <c r="H20" s="14">
        <v>18</v>
      </c>
      <c r="I20" s="12">
        <v>2018</v>
      </c>
      <c r="J20" s="15">
        <v>43222</v>
      </c>
      <c r="K20" s="16" t="s">
        <v>97</v>
      </c>
      <c r="L20" s="16">
        <v>44683</v>
      </c>
      <c r="M20" s="12" t="s">
        <v>64</v>
      </c>
      <c r="N20" s="12"/>
      <c r="O20" s="17">
        <f>P20/12</f>
        <v>27579.24</v>
      </c>
      <c r="P20" s="17">
        <v>330950.88</v>
      </c>
      <c r="Q20" s="17">
        <v>303371.64</v>
      </c>
      <c r="R20" s="5" t="s">
        <v>354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25.5">
      <c r="A21" s="12">
        <v>16</v>
      </c>
      <c r="B21" s="13" t="s">
        <v>98</v>
      </c>
      <c r="C21" s="12" t="s">
        <v>99</v>
      </c>
      <c r="D21" s="21" t="s">
        <v>100</v>
      </c>
      <c r="E21" s="12" t="s">
        <v>101</v>
      </c>
      <c r="F21" s="13" t="s">
        <v>102</v>
      </c>
      <c r="G21" s="12" t="s">
        <v>81</v>
      </c>
      <c r="H21" s="14">
        <v>82</v>
      </c>
      <c r="I21" s="12">
        <v>2018</v>
      </c>
      <c r="J21" s="15">
        <v>43522</v>
      </c>
      <c r="K21" s="16" t="s">
        <v>48</v>
      </c>
      <c r="L21" s="16">
        <v>44646</v>
      </c>
      <c r="M21" s="12" t="s">
        <v>103</v>
      </c>
      <c r="N21" s="12"/>
      <c r="O21" s="17" t="s">
        <v>83</v>
      </c>
      <c r="P21" s="17">
        <v>1201378.67</v>
      </c>
      <c r="Q21" s="17">
        <f>232704.2+12247.65</f>
        <v>244951.85</v>
      </c>
      <c r="R21" s="5" t="s">
        <v>354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38.25">
      <c r="A22" s="12">
        <v>17</v>
      </c>
      <c r="B22" s="13" t="s">
        <v>104</v>
      </c>
      <c r="C22" s="12" t="s">
        <v>105</v>
      </c>
      <c r="D22" s="21" t="s">
        <v>106</v>
      </c>
      <c r="E22" s="12" t="s">
        <v>107</v>
      </c>
      <c r="F22" s="13" t="s">
        <v>108</v>
      </c>
      <c r="G22" s="12" t="s">
        <v>109</v>
      </c>
      <c r="H22" s="14">
        <v>86</v>
      </c>
      <c r="I22" s="12">
        <v>2018</v>
      </c>
      <c r="J22" s="15">
        <v>43628</v>
      </c>
      <c r="K22" s="16" t="s">
        <v>31</v>
      </c>
      <c r="L22" s="16">
        <v>44620</v>
      </c>
      <c r="M22" s="12" t="s">
        <v>48</v>
      </c>
      <c r="N22" s="12" t="s">
        <v>34</v>
      </c>
      <c r="O22" s="17" t="s">
        <v>83</v>
      </c>
      <c r="P22" s="17">
        <v>545341.18999999994</v>
      </c>
      <c r="Q22" s="17">
        <f>98041.08+66693.99+123687.75</f>
        <v>288422.82</v>
      </c>
      <c r="R22" s="5" t="s">
        <v>354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38.25">
      <c r="A23" s="12">
        <v>18</v>
      </c>
      <c r="B23" s="13" t="s">
        <v>110</v>
      </c>
      <c r="C23" s="12" t="s">
        <v>111</v>
      </c>
      <c r="D23" s="21" t="s">
        <v>112</v>
      </c>
      <c r="E23" s="12" t="s">
        <v>113</v>
      </c>
      <c r="F23" s="13" t="s">
        <v>114</v>
      </c>
      <c r="G23" s="12" t="s">
        <v>39</v>
      </c>
      <c r="H23" s="14">
        <v>1</v>
      </c>
      <c r="I23" s="12">
        <v>2019</v>
      </c>
      <c r="J23" s="15">
        <v>43545</v>
      </c>
      <c r="K23" s="16" t="s">
        <v>97</v>
      </c>
      <c r="L23" s="16">
        <v>44641</v>
      </c>
      <c r="M23" s="12" t="s">
        <v>48</v>
      </c>
      <c r="N23" s="12"/>
      <c r="O23" s="17">
        <f>P23/12</f>
        <v>6282</v>
      </c>
      <c r="P23" s="17">
        <v>75384</v>
      </c>
      <c r="Q23" s="17">
        <v>16714.7</v>
      </c>
      <c r="R23" s="5" t="s">
        <v>354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8.25">
      <c r="A24" s="12">
        <v>19</v>
      </c>
      <c r="B24" s="13" t="s">
        <v>115</v>
      </c>
      <c r="C24" s="12" t="s">
        <v>116</v>
      </c>
      <c r="D24" s="21" t="s">
        <v>117</v>
      </c>
      <c r="E24" s="12" t="s">
        <v>118</v>
      </c>
      <c r="F24" s="13" t="s">
        <v>119</v>
      </c>
      <c r="G24" s="12" t="s">
        <v>120</v>
      </c>
      <c r="H24" s="14">
        <v>3</v>
      </c>
      <c r="I24" s="12">
        <v>2019</v>
      </c>
      <c r="J24" s="15">
        <v>44040</v>
      </c>
      <c r="K24" s="16" t="s">
        <v>31</v>
      </c>
      <c r="L24" s="16">
        <v>44557</v>
      </c>
      <c r="M24" s="12" t="s">
        <v>97</v>
      </c>
      <c r="N24" s="12"/>
      <c r="O24" s="17" t="s">
        <v>83</v>
      </c>
      <c r="P24" s="17">
        <v>299178.3</v>
      </c>
      <c r="Q24" s="17">
        <f>59273.77+847.71</f>
        <v>60121.479999999996</v>
      </c>
      <c r="R24" s="5" t="s">
        <v>354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38.25">
      <c r="A25" s="12">
        <v>20</v>
      </c>
      <c r="B25" s="13" t="s">
        <v>121</v>
      </c>
      <c r="C25" s="12" t="s">
        <v>122</v>
      </c>
      <c r="D25" s="21" t="s">
        <v>123</v>
      </c>
      <c r="E25" s="12" t="s">
        <v>124</v>
      </c>
      <c r="F25" s="13" t="s">
        <v>125</v>
      </c>
      <c r="G25" s="12" t="s">
        <v>47</v>
      </c>
      <c r="H25" s="14">
        <v>7</v>
      </c>
      <c r="I25" s="12">
        <v>2019</v>
      </c>
      <c r="J25" s="15">
        <v>43658</v>
      </c>
      <c r="K25" s="16" t="s">
        <v>103</v>
      </c>
      <c r="L25" s="16">
        <v>44508</v>
      </c>
      <c r="M25" s="12" t="s">
        <v>40</v>
      </c>
      <c r="N25" s="12"/>
      <c r="O25" s="17">
        <f>P25/12</f>
        <v>3285.69</v>
      </c>
      <c r="P25" s="17">
        <v>39428.28</v>
      </c>
      <c r="Q25" s="17">
        <v>30921.99</v>
      </c>
      <c r="R25" s="5" t="s">
        <v>356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38.25">
      <c r="A26" s="24">
        <v>21</v>
      </c>
      <c r="B26" s="13" t="s">
        <v>126</v>
      </c>
      <c r="C26" s="12" t="s">
        <v>127</v>
      </c>
      <c r="D26" s="21" t="s">
        <v>128</v>
      </c>
      <c r="E26" s="12" t="s">
        <v>129</v>
      </c>
      <c r="F26" s="13" t="s">
        <v>130</v>
      </c>
      <c r="G26" s="12" t="s">
        <v>47</v>
      </c>
      <c r="H26" s="14">
        <v>8</v>
      </c>
      <c r="I26" s="12">
        <v>2019</v>
      </c>
      <c r="J26" s="15">
        <v>43685</v>
      </c>
      <c r="K26" s="16" t="s">
        <v>103</v>
      </c>
      <c r="L26" s="16">
        <v>44781</v>
      </c>
      <c r="M26" s="12" t="s">
        <v>31</v>
      </c>
      <c r="N26" s="12"/>
      <c r="O26" s="17" t="s">
        <v>131</v>
      </c>
      <c r="P26" s="17">
        <v>71742</v>
      </c>
      <c r="Q26" s="17">
        <f>3869.73+31879.55</f>
        <v>35749.279999999999</v>
      </c>
      <c r="R26" s="5" t="s">
        <v>354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25.5">
      <c r="A27" s="12">
        <v>22</v>
      </c>
      <c r="B27" s="13" t="s">
        <v>132</v>
      </c>
      <c r="C27" s="12" t="s">
        <v>133</v>
      </c>
      <c r="D27" s="21" t="s">
        <v>134</v>
      </c>
      <c r="E27" s="12" t="s">
        <v>135</v>
      </c>
      <c r="F27" s="13" t="s">
        <v>136</v>
      </c>
      <c r="G27" s="12" t="s">
        <v>39</v>
      </c>
      <c r="H27" s="14">
        <v>11</v>
      </c>
      <c r="I27" s="12">
        <v>2019</v>
      </c>
      <c r="J27" s="15">
        <v>43700</v>
      </c>
      <c r="K27" s="16" t="s">
        <v>103</v>
      </c>
      <c r="L27" s="16">
        <v>44796</v>
      </c>
      <c r="M27" s="12" t="s">
        <v>103</v>
      </c>
      <c r="N27" s="12"/>
      <c r="O27" s="17" t="s">
        <v>131</v>
      </c>
      <c r="P27" s="17">
        <v>1175</v>
      </c>
      <c r="Q27" s="17">
        <v>0</v>
      </c>
      <c r="R27" s="5" t="s">
        <v>354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38.25">
      <c r="A28" s="24">
        <v>23</v>
      </c>
      <c r="B28" s="13" t="s">
        <v>137</v>
      </c>
      <c r="C28" s="12" t="s">
        <v>138</v>
      </c>
      <c r="D28" s="21" t="s">
        <v>139</v>
      </c>
      <c r="E28" s="12" t="s">
        <v>140</v>
      </c>
      <c r="F28" s="13" t="s">
        <v>141</v>
      </c>
      <c r="G28" s="12" t="s">
        <v>39</v>
      </c>
      <c r="H28" s="14">
        <v>12</v>
      </c>
      <c r="I28" s="12">
        <v>2019</v>
      </c>
      <c r="J28" s="15">
        <v>43713</v>
      </c>
      <c r="K28" s="16"/>
      <c r="L28" s="16">
        <v>44809</v>
      </c>
      <c r="M28" s="12" t="s">
        <v>103</v>
      </c>
      <c r="N28" s="12"/>
      <c r="O28" s="17">
        <v>874.19</v>
      </c>
      <c r="P28" s="17">
        <v>12890</v>
      </c>
      <c r="Q28" s="17">
        <v>9589.09</v>
      </c>
      <c r="R28" s="5" t="s">
        <v>354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38.25">
      <c r="A29" s="12">
        <v>24</v>
      </c>
      <c r="B29" s="13" t="s">
        <v>142</v>
      </c>
      <c r="C29" s="12" t="s">
        <v>143</v>
      </c>
      <c r="D29" s="21" t="s">
        <v>144</v>
      </c>
      <c r="E29" s="12" t="s">
        <v>145</v>
      </c>
      <c r="F29" s="13" t="s">
        <v>146</v>
      </c>
      <c r="G29" s="12" t="s">
        <v>109</v>
      </c>
      <c r="H29" s="14">
        <v>16</v>
      </c>
      <c r="I29" s="12">
        <v>2019</v>
      </c>
      <c r="J29" s="15" t="s">
        <v>147</v>
      </c>
      <c r="K29" s="16" t="s">
        <v>71</v>
      </c>
      <c r="L29" s="16">
        <v>44636</v>
      </c>
      <c r="M29" s="12" t="s">
        <v>40</v>
      </c>
      <c r="N29" s="12"/>
      <c r="O29" s="17" t="s">
        <v>83</v>
      </c>
      <c r="P29" s="17">
        <v>232571.71</v>
      </c>
      <c r="Q29" s="17">
        <v>0</v>
      </c>
      <c r="R29" s="5" t="s">
        <v>354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51">
      <c r="A30" s="12">
        <v>25</v>
      </c>
      <c r="B30" s="13" t="s">
        <v>148</v>
      </c>
      <c r="C30" s="12" t="s">
        <v>149</v>
      </c>
      <c r="D30" s="21" t="s">
        <v>150</v>
      </c>
      <c r="E30" s="12" t="s">
        <v>151</v>
      </c>
      <c r="F30" s="13" t="s">
        <v>152</v>
      </c>
      <c r="G30" s="12" t="s">
        <v>153</v>
      </c>
      <c r="H30" s="14" t="s">
        <v>154</v>
      </c>
      <c r="I30" s="12">
        <v>2019</v>
      </c>
      <c r="J30" s="15">
        <v>43825</v>
      </c>
      <c r="K30" s="16" t="s">
        <v>103</v>
      </c>
      <c r="L30" s="16">
        <v>45260</v>
      </c>
      <c r="M30" s="12" t="s">
        <v>97</v>
      </c>
      <c r="N30" s="12"/>
      <c r="O30" s="17">
        <f t="shared" ref="O30:O37" si="2">P30/12</f>
        <v>990.42833333333328</v>
      </c>
      <c r="P30" s="17">
        <v>11885.14</v>
      </c>
      <c r="Q30" s="17">
        <f>45.07+10.38+2.7+6.59</f>
        <v>64.740000000000009</v>
      </c>
      <c r="R30" s="5" t="s">
        <v>354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8.25">
      <c r="A31" s="12">
        <v>26</v>
      </c>
      <c r="B31" s="13" t="s">
        <v>155</v>
      </c>
      <c r="C31" s="12" t="s">
        <v>156</v>
      </c>
      <c r="D31" s="21" t="s">
        <v>157</v>
      </c>
      <c r="E31" s="12" t="s">
        <v>158</v>
      </c>
      <c r="F31" s="13" t="s">
        <v>159</v>
      </c>
      <c r="G31" s="12" t="s">
        <v>153</v>
      </c>
      <c r="H31" s="14" t="s">
        <v>160</v>
      </c>
      <c r="I31" s="12">
        <v>2019</v>
      </c>
      <c r="J31" s="15">
        <v>43820</v>
      </c>
      <c r="K31" s="16" t="s">
        <v>103</v>
      </c>
      <c r="L31" s="16">
        <v>45260</v>
      </c>
      <c r="M31" s="12" t="s">
        <v>97</v>
      </c>
      <c r="N31" s="12"/>
      <c r="O31" s="17">
        <f t="shared" si="2"/>
        <v>2211.9183333333335</v>
      </c>
      <c r="P31" s="17">
        <v>26543.02</v>
      </c>
      <c r="Q31" s="17">
        <f>7375.15</f>
        <v>7375.15</v>
      </c>
      <c r="R31" s="5" t="s">
        <v>354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51">
      <c r="A32" s="12">
        <v>27</v>
      </c>
      <c r="B32" s="13" t="s">
        <v>161</v>
      </c>
      <c r="C32" s="12" t="s">
        <v>162</v>
      </c>
      <c r="D32" s="21" t="s">
        <v>163</v>
      </c>
      <c r="E32" s="12" t="s">
        <v>164</v>
      </c>
      <c r="F32" s="13" t="s">
        <v>165</v>
      </c>
      <c r="G32" s="12" t="s">
        <v>153</v>
      </c>
      <c r="H32" s="14">
        <v>1</v>
      </c>
      <c r="I32" s="12">
        <v>2020</v>
      </c>
      <c r="J32" s="15">
        <v>44242</v>
      </c>
      <c r="K32" s="16" t="s">
        <v>34</v>
      </c>
      <c r="L32" s="16">
        <v>44665</v>
      </c>
      <c r="M32" s="12" t="s">
        <v>103</v>
      </c>
      <c r="N32" s="12"/>
      <c r="O32" s="17">
        <f t="shared" si="2"/>
        <v>25675.208333333332</v>
      </c>
      <c r="P32" s="17">
        <v>308102.5</v>
      </c>
      <c r="Q32" s="17">
        <v>0</v>
      </c>
      <c r="R32" s="5" t="s">
        <v>354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14.75">
      <c r="A33" s="12">
        <v>28</v>
      </c>
      <c r="B33" s="13" t="s">
        <v>166</v>
      </c>
      <c r="C33" s="12" t="s">
        <v>167</v>
      </c>
      <c r="D33" s="21" t="s">
        <v>168</v>
      </c>
      <c r="E33" s="12" t="s">
        <v>169</v>
      </c>
      <c r="F33" s="13" t="s">
        <v>170</v>
      </c>
      <c r="G33" s="12" t="s">
        <v>47</v>
      </c>
      <c r="H33" s="14">
        <v>2</v>
      </c>
      <c r="I33" s="12">
        <v>2020</v>
      </c>
      <c r="J33" s="15">
        <v>43944</v>
      </c>
      <c r="K33" s="16" t="s">
        <v>34</v>
      </c>
      <c r="L33" s="16">
        <v>44674</v>
      </c>
      <c r="M33" s="12" t="s">
        <v>34</v>
      </c>
      <c r="N33" s="12"/>
      <c r="O33" s="17">
        <f t="shared" si="2"/>
        <v>6000</v>
      </c>
      <c r="P33" s="17">
        <v>72000</v>
      </c>
      <c r="Q33" s="17">
        <v>0</v>
      </c>
      <c r="R33" s="5" t="s">
        <v>354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63.75">
      <c r="A34" s="12">
        <v>29</v>
      </c>
      <c r="B34" s="13" t="s">
        <v>171</v>
      </c>
      <c r="C34" s="12" t="s">
        <v>172</v>
      </c>
      <c r="D34" s="21" t="s">
        <v>173</v>
      </c>
      <c r="E34" s="12" t="s">
        <v>174</v>
      </c>
      <c r="F34" s="13" t="s">
        <v>175</v>
      </c>
      <c r="G34" s="12" t="s">
        <v>176</v>
      </c>
      <c r="H34" s="14">
        <v>3</v>
      </c>
      <c r="I34" s="12">
        <v>2020</v>
      </c>
      <c r="J34" s="15">
        <v>44032</v>
      </c>
      <c r="K34" s="16" t="s">
        <v>97</v>
      </c>
      <c r="L34" s="16">
        <v>44701</v>
      </c>
      <c r="M34" s="12"/>
      <c r="N34" s="12"/>
      <c r="O34" s="17">
        <f t="shared" si="2"/>
        <v>26666.506666666668</v>
      </c>
      <c r="P34" s="17">
        <v>319998.08000000002</v>
      </c>
      <c r="Q34" s="17">
        <f>24725.82+11966.51</f>
        <v>36692.33</v>
      </c>
      <c r="R34" s="5" t="s">
        <v>354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8.25">
      <c r="A35" s="12">
        <v>30</v>
      </c>
      <c r="B35" s="13" t="s">
        <v>177</v>
      </c>
      <c r="C35" s="12" t="s">
        <v>149</v>
      </c>
      <c r="D35" s="21" t="s">
        <v>178</v>
      </c>
      <c r="E35" s="12" t="s">
        <v>179</v>
      </c>
      <c r="F35" s="13" t="s">
        <v>180</v>
      </c>
      <c r="G35" s="12" t="s">
        <v>153</v>
      </c>
      <c r="H35" s="14" t="s">
        <v>181</v>
      </c>
      <c r="I35" s="12">
        <v>2020</v>
      </c>
      <c r="J35" s="15">
        <v>44013</v>
      </c>
      <c r="K35" s="16" t="s">
        <v>34</v>
      </c>
      <c r="L35" s="16">
        <v>45412</v>
      </c>
      <c r="M35" s="12" t="s">
        <v>34</v>
      </c>
      <c r="N35" s="12"/>
      <c r="O35" s="17">
        <f t="shared" si="2"/>
        <v>11398.449999999999</v>
      </c>
      <c r="P35" s="17">
        <v>136781.4</v>
      </c>
      <c r="Q35" s="17">
        <f>1585.99</f>
        <v>1585.99</v>
      </c>
      <c r="R35" s="5" t="s">
        <v>354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38.25">
      <c r="A36" s="12">
        <v>31</v>
      </c>
      <c r="B36" s="13" t="s">
        <v>182</v>
      </c>
      <c r="C36" s="12" t="s">
        <v>183</v>
      </c>
      <c r="D36" s="21" t="s">
        <v>184</v>
      </c>
      <c r="E36" s="12" t="s">
        <v>185</v>
      </c>
      <c r="F36" s="13" t="s">
        <v>186</v>
      </c>
      <c r="G36" s="12" t="s">
        <v>39</v>
      </c>
      <c r="H36" s="14" t="s">
        <v>187</v>
      </c>
      <c r="I36" s="12">
        <v>2020</v>
      </c>
      <c r="J36" s="15">
        <v>44096</v>
      </c>
      <c r="K36" s="16" t="s">
        <v>103</v>
      </c>
      <c r="L36" s="16">
        <v>44825</v>
      </c>
      <c r="M36" s="12" t="s">
        <v>31</v>
      </c>
      <c r="N36" s="12"/>
      <c r="O36" s="17">
        <f t="shared" si="2"/>
        <v>12140.35</v>
      </c>
      <c r="P36" s="17">
        <v>145684.20000000001</v>
      </c>
      <c r="Q36" s="17">
        <v>79442.44</v>
      </c>
      <c r="R36" s="5" t="s">
        <v>354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51">
      <c r="A37" s="12">
        <v>32</v>
      </c>
      <c r="B37" s="13" t="s">
        <v>148</v>
      </c>
      <c r="C37" s="12" t="s">
        <v>149</v>
      </c>
      <c r="D37" s="21" t="s">
        <v>188</v>
      </c>
      <c r="E37" s="12" t="s">
        <v>189</v>
      </c>
      <c r="F37" s="13" t="s">
        <v>190</v>
      </c>
      <c r="G37" s="12" t="s">
        <v>191</v>
      </c>
      <c r="H37" s="14" t="s">
        <v>192</v>
      </c>
      <c r="I37" s="12">
        <v>2020</v>
      </c>
      <c r="J37" s="15">
        <v>44145</v>
      </c>
      <c r="K37" s="16" t="s">
        <v>97</v>
      </c>
      <c r="L37" s="16">
        <v>44769</v>
      </c>
      <c r="M37" s="12" t="s">
        <v>34</v>
      </c>
      <c r="N37" s="12"/>
      <c r="O37" s="17">
        <f t="shared" si="2"/>
        <v>1930.2616666666665</v>
      </c>
      <c r="P37" s="17">
        <v>23163.14</v>
      </c>
      <c r="Q37" s="17">
        <f>21577.08+1723.02+1585.99+1723.03</f>
        <v>26609.120000000003</v>
      </c>
      <c r="R37" s="5" t="s">
        <v>354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51">
      <c r="A38" s="12">
        <v>33</v>
      </c>
      <c r="B38" s="13" t="s">
        <v>193</v>
      </c>
      <c r="C38" s="12" t="s">
        <v>194</v>
      </c>
      <c r="D38" s="21" t="s">
        <v>195</v>
      </c>
      <c r="E38" s="12" t="s">
        <v>196</v>
      </c>
      <c r="F38" s="13" t="s">
        <v>197</v>
      </c>
      <c r="G38" s="12" t="s">
        <v>176</v>
      </c>
      <c r="H38" s="14">
        <v>5</v>
      </c>
      <c r="I38" s="12">
        <v>2020</v>
      </c>
      <c r="J38" s="15">
        <v>44091</v>
      </c>
      <c r="K38" s="16" t="s">
        <v>97</v>
      </c>
      <c r="L38" s="16">
        <v>44609</v>
      </c>
      <c r="M38" s="12" t="s">
        <v>34</v>
      </c>
      <c r="N38" s="12"/>
      <c r="O38" s="17" t="s">
        <v>83</v>
      </c>
      <c r="P38" s="17">
        <v>55367.31</v>
      </c>
      <c r="Q38" s="17">
        <f>24085.99+617.49</f>
        <v>24703.480000000003</v>
      </c>
      <c r="R38" s="5" t="s">
        <v>354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76.5">
      <c r="A39" s="12">
        <v>34</v>
      </c>
      <c r="B39" s="13" t="s">
        <v>198</v>
      </c>
      <c r="C39" s="12" t="s">
        <v>199</v>
      </c>
      <c r="D39" s="21" t="s">
        <v>200</v>
      </c>
      <c r="E39" s="12" t="s">
        <v>201</v>
      </c>
      <c r="F39" s="13" t="s">
        <v>202</v>
      </c>
      <c r="G39" s="12"/>
      <c r="H39" s="14" t="s">
        <v>203</v>
      </c>
      <c r="I39" s="12"/>
      <c r="J39" s="15">
        <v>44088</v>
      </c>
      <c r="K39" s="16"/>
      <c r="L39" s="16">
        <v>45914</v>
      </c>
      <c r="M39" s="12"/>
      <c r="N39" s="12"/>
      <c r="O39" s="17">
        <f>P39/12</f>
        <v>1000</v>
      </c>
      <c r="P39" s="17">
        <v>12000</v>
      </c>
      <c r="Q39" s="17">
        <v>706.07</v>
      </c>
      <c r="R39" s="5" t="s">
        <v>354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51">
      <c r="A40" s="12">
        <v>35</v>
      </c>
      <c r="B40" s="13" t="s">
        <v>204</v>
      </c>
      <c r="C40" s="12" t="s">
        <v>205</v>
      </c>
      <c r="D40" s="21" t="s">
        <v>206</v>
      </c>
      <c r="E40" s="12" t="s">
        <v>207</v>
      </c>
      <c r="F40" s="13" t="s">
        <v>208</v>
      </c>
      <c r="G40" s="12" t="s">
        <v>47</v>
      </c>
      <c r="H40" s="14">
        <v>7</v>
      </c>
      <c r="I40" s="12">
        <v>2020</v>
      </c>
      <c r="J40" s="15">
        <v>44161</v>
      </c>
      <c r="K40" s="16"/>
      <c r="L40" s="16">
        <v>44526</v>
      </c>
      <c r="M40" s="12" t="s">
        <v>97</v>
      </c>
      <c r="N40" s="12"/>
      <c r="O40" s="17">
        <f>P40/12</f>
        <v>8749.9974999999995</v>
      </c>
      <c r="P40" s="17">
        <v>104999.97</v>
      </c>
      <c r="Q40" s="17">
        <f>52820.04</f>
        <v>52820.04</v>
      </c>
      <c r="R40" s="5" t="s">
        <v>356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38.25">
      <c r="A41" s="12">
        <v>36</v>
      </c>
      <c r="B41" s="13" t="s">
        <v>209</v>
      </c>
      <c r="C41" s="12" t="s">
        <v>210</v>
      </c>
      <c r="D41" s="21" t="s">
        <v>211</v>
      </c>
      <c r="E41" s="12" t="s">
        <v>212</v>
      </c>
      <c r="F41" s="13" t="s">
        <v>213</v>
      </c>
      <c r="G41" s="12" t="s">
        <v>214</v>
      </c>
      <c r="H41" s="14">
        <v>1</v>
      </c>
      <c r="I41" s="12">
        <v>2021</v>
      </c>
      <c r="J41" s="15">
        <v>44270</v>
      </c>
      <c r="K41" s="16"/>
      <c r="L41" s="16">
        <v>44635</v>
      </c>
      <c r="M41" s="12" t="s">
        <v>34</v>
      </c>
      <c r="N41" s="12"/>
      <c r="O41" s="17">
        <f>P41/12</f>
        <v>51.5</v>
      </c>
      <c r="P41" s="17">
        <v>618</v>
      </c>
      <c r="Q41" s="17">
        <v>140.6</v>
      </c>
      <c r="R41" s="5" t="s">
        <v>354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38.25">
      <c r="A42" s="12">
        <v>37</v>
      </c>
      <c r="B42" s="13" t="s">
        <v>121</v>
      </c>
      <c r="C42" s="12" t="s">
        <v>122</v>
      </c>
      <c r="D42" s="21" t="s">
        <v>215</v>
      </c>
      <c r="E42" s="12" t="s">
        <v>216</v>
      </c>
      <c r="F42" s="13" t="s">
        <v>217</v>
      </c>
      <c r="G42" s="12" t="s">
        <v>218</v>
      </c>
      <c r="H42" s="14">
        <v>2</v>
      </c>
      <c r="I42" s="12">
        <v>2021</v>
      </c>
      <c r="J42" s="15">
        <v>44273</v>
      </c>
      <c r="K42" s="16"/>
      <c r="L42" s="16">
        <v>45003</v>
      </c>
      <c r="M42" s="12" t="s">
        <v>103</v>
      </c>
      <c r="N42" s="12"/>
      <c r="O42" s="17">
        <f>P42/12</f>
        <v>6000</v>
      </c>
      <c r="P42" s="19">
        <v>72000</v>
      </c>
      <c r="Q42" s="17">
        <v>3000</v>
      </c>
      <c r="R42" s="5" t="s">
        <v>354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25.5">
      <c r="A43" s="12">
        <v>38</v>
      </c>
      <c r="B43" s="13" t="s">
        <v>219</v>
      </c>
      <c r="C43" s="12" t="s">
        <v>220</v>
      </c>
      <c r="D43" s="21" t="s">
        <v>221</v>
      </c>
      <c r="E43" s="12" t="s">
        <v>222</v>
      </c>
      <c r="F43" s="13" t="s">
        <v>223</v>
      </c>
      <c r="G43" s="12" t="s">
        <v>224</v>
      </c>
      <c r="H43" s="14">
        <v>3</v>
      </c>
      <c r="I43" s="12">
        <v>2021</v>
      </c>
      <c r="J43" s="15"/>
      <c r="K43" s="16"/>
      <c r="L43" s="16" t="s">
        <v>225</v>
      </c>
      <c r="M43" s="12"/>
      <c r="N43" s="12"/>
      <c r="O43" s="17" t="s">
        <v>83</v>
      </c>
      <c r="P43" s="17">
        <v>584305.55000000005</v>
      </c>
      <c r="Q43" s="17">
        <v>0</v>
      </c>
      <c r="R43" s="5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38.25">
      <c r="A44" s="12">
        <v>39</v>
      </c>
      <c r="B44" s="13" t="s">
        <v>219</v>
      </c>
      <c r="C44" s="12" t="s">
        <v>220</v>
      </c>
      <c r="D44" s="21" t="s">
        <v>226</v>
      </c>
      <c r="E44" s="12" t="s">
        <v>227</v>
      </c>
      <c r="F44" s="13" t="s">
        <v>228</v>
      </c>
      <c r="G44" s="12" t="s">
        <v>229</v>
      </c>
      <c r="H44" s="14">
        <v>4</v>
      </c>
      <c r="I44" s="12">
        <v>2021</v>
      </c>
      <c r="J44" s="15"/>
      <c r="K44" s="16"/>
      <c r="L44" s="16" t="s">
        <v>225</v>
      </c>
      <c r="M44" s="12" t="s">
        <v>34</v>
      </c>
      <c r="N44" s="12"/>
      <c r="O44" s="17" t="s">
        <v>83</v>
      </c>
      <c r="P44" s="17">
        <v>220865.65</v>
      </c>
      <c r="Q44" s="17">
        <v>0</v>
      </c>
      <c r="R44" s="5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38.25">
      <c r="A45" s="12">
        <v>40</v>
      </c>
      <c r="B45" s="13" t="s">
        <v>121</v>
      </c>
      <c r="C45" s="12" t="s">
        <v>122</v>
      </c>
      <c r="D45" s="21" t="s">
        <v>230</v>
      </c>
      <c r="E45" s="12" t="s">
        <v>216</v>
      </c>
      <c r="F45" s="13" t="s">
        <v>231</v>
      </c>
      <c r="G45" s="12" t="s">
        <v>218</v>
      </c>
      <c r="H45" s="14">
        <v>5</v>
      </c>
      <c r="I45" s="12">
        <v>2021</v>
      </c>
      <c r="J45" s="15">
        <v>44365</v>
      </c>
      <c r="K45" s="16"/>
      <c r="L45" s="16">
        <v>45095</v>
      </c>
      <c r="M45" s="12"/>
      <c r="N45" s="12"/>
      <c r="O45" s="17">
        <f>P45/12</f>
        <v>6269.6399999999994</v>
      </c>
      <c r="P45" s="19">
        <v>75235.679999999993</v>
      </c>
      <c r="Q45" s="17">
        <v>0</v>
      </c>
      <c r="R45" s="5" t="s">
        <v>354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38.25">
      <c r="A46" s="12">
        <v>41</v>
      </c>
      <c r="B46" s="13" t="s">
        <v>219</v>
      </c>
      <c r="C46" s="12" t="s">
        <v>220</v>
      </c>
      <c r="D46" s="21" t="s">
        <v>232</v>
      </c>
      <c r="E46" s="12" t="s">
        <v>233</v>
      </c>
      <c r="F46" s="13" t="s">
        <v>234</v>
      </c>
      <c r="G46" s="12" t="s">
        <v>235</v>
      </c>
      <c r="H46" s="14">
        <v>6</v>
      </c>
      <c r="I46" s="12">
        <v>2021</v>
      </c>
      <c r="J46" s="15"/>
      <c r="K46" s="16"/>
      <c r="L46" s="16" t="s">
        <v>225</v>
      </c>
      <c r="M46" s="12"/>
      <c r="N46" s="12"/>
      <c r="O46" s="17" t="s">
        <v>83</v>
      </c>
      <c r="P46" s="17">
        <v>547199.56999999995</v>
      </c>
      <c r="Q46" s="17">
        <v>0</v>
      </c>
      <c r="R46" s="5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63.75">
      <c r="A47" s="12">
        <v>42</v>
      </c>
      <c r="B47" s="13" t="s">
        <v>236</v>
      </c>
      <c r="C47" s="12" t="s">
        <v>237</v>
      </c>
      <c r="D47" s="21" t="s">
        <v>238</v>
      </c>
      <c r="E47" s="12" t="s">
        <v>239</v>
      </c>
      <c r="F47" s="13" t="s">
        <v>240</v>
      </c>
      <c r="G47" s="12" t="s">
        <v>241</v>
      </c>
      <c r="H47" s="14" t="s">
        <v>242</v>
      </c>
      <c r="I47" s="12">
        <v>2021</v>
      </c>
      <c r="J47" s="15">
        <v>44428</v>
      </c>
      <c r="K47" s="16" t="s">
        <v>34</v>
      </c>
      <c r="L47" s="16">
        <v>44612</v>
      </c>
      <c r="M47" s="12"/>
      <c r="N47" s="12"/>
      <c r="O47" s="17" t="s">
        <v>83</v>
      </c>
      <c r="P47" s="17">
        <v>31902.26</v>
      </c>
      <c r="Q47" s="17">
        <v>0</v>
      </c>
      <c r="R47" s="5" t="s">
        <v>354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38.25">
      <c r="A48" s="12">
        <v>43</v>
      </c>
      <c r="B48" s="13" t="s">
        <v>243</v>
      </c>
      <c r="C48" s="12" t="s">
        <v>244</v>
      </c>
      <c r="D48" s="21" t="s">
        <v>245</v>
      </c>
      <c r="E48" s="12" t="s">
        <v>246</v>
      </c>
      <c r="F48" s="13" t="s">
        <v>247</v>
      </c>
      <c r="G48" s="12" t="s">
        <v>248</v>
      </c>
      <c r="H48" s="14" t="s">
        <v>249</v>
      </c>
      <c r="I48" s="12">
        <v>2021</v>
      </c>
      <c r="J48" s="15">
        <v>44442</v>
      </c>
      <c r="K48" s="16"/>
      <c r="L48" s="16">
        <v>44595</v>
      </c>
      <c r="M48" s="12"/>
      <c r="N48" s="12"/>
      <c r="O48" s="17" t="s">
        <v>83</v>
      </c>
      <c r="P48" s="17">
        <v>699980.75</v>
      </c>
      <c r="Q48" s="17">
        <v>0</v>
      </c>
      <c r="R48" s="5" t="s">
        <v>354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25.5">
      <c r="A49" s="12">
        <v>44</v>
      </c>
      <c r="B49" s="13" t="s">
        <v>250</v>
      </c>
      <c r="C49" s="12" t="s">
        <v>251</v>
      </c>
      <c r="D49" s="21" t="s">
        <v>252</v>
      </c>
      <c r="E49" s="12" t="s">
        <v>253</v>
      </c>
      <c r="F49" s="13" t="s">
        <v>254</v>
      </c>
      <c r="G49" s="12" t="s">
        <v>255</v>
      </c>
      <c r="H49" s="14" t="s">
        <v>256</v>
      </c>
      <c r="I49" s="12">
        <v>2021</v>
      </c>
      <c r="J49" s="15">
        <v>44448</v>
      </c>
      <c r="K49" s="16"/>
      <c r="L49" s="16">
        <v>44813</v>
      </c>
      <c r="M49" s="12"/>
      <c r="N49" s="12"/>
      <c r="O49" s="17" t="s">
        <v>131</v>
      </c>
      <c r="P49" s="17">
        <v>2800</v>
      </c>
      <c r="Q49" s="17">
        <f>640+800</f>
        <v>1440</v>
      </c>
      <c r="R49" s="5" t="s">
        <v>354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25.5">
      <c r="A50" s="12">
        <v>45</v>
      </c>
      <c r="B50" s="13" t="s">
        <v>257</v>
      </c>
      <c r="C50" s="12" t="s">
        <v>258</v>
      </c>
      <c r="D50" s="21" t="s">
        <v>355</v>
      </c>
      <c r="E50" s="12" t="s">
        <v>259</v>
      </c>
      <c r="F50" s="13" t="s">
        <v>260</v>
      </c>
      <c r="G50" s="12" t="s">
        <v>261</v>
      </c>
      <c r="H50" s="14" t="s">
        <v>262</v>
      </c>
      <c r="I50" s="12">
        <v>2021</v>
      </c>
      <c r="J50" s="15">
        <v>44448</v>
      </c>
      <c r="K50" s="16"/>
      <c r="L50" s="16">
        <v>44813</v>
      </c>
      <c r="M50" s="12"/>
      <c r="N50" s="12"/>
      <c r="O50" s="17" t="s">
        <v>131</v>
      </c>
      <c r="P50" s="17">
        <v>1287</v>
      </c>
      <c r="Q50" s="17">
        <v>1287</v>
      </c>
      <c r="R50" s="5" t="s">
        <v>354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25.5">
      <c r="A51" s="12">
        <v>46</v>
      </c>
      <c r="B51" s="13" t="s">
        <v>263</v>
      </c>
      <c r="C51" s="12" t="s">
        <v>264</v>
      </c>
      <c r="D51" s="21" t="s">
        <v>265</v>
      </c>
      <c r="E51" s="12" t="s">
        <v>259</v>
      </c>
      <c r="F51" s="13" t="s">
        <v>266</v>
      </c>
      <c r="G51" s="12" t="s">
        <v>267</v>
      </c>
      <c r="H51" s="14" t="s">
        <v>268</v>
      </c>
      <c r="I51" s="12">
        <v>2021</v>
      </c>
      <c r="J51" s="15">
        <v>44448</v>
      </c>
      <c r="K51" s="16"/>
      <c r="L51" s="16">
        <v>44813</v>
      </c>
      <c r="M51" s="12"/>
      <c r="N51" s="12"/>
      <c r="O51" s="17" t="s">
        <v>131</v>
      </c>
      <c r="P51" s="17">
        <v>3404</v>
      </c>
      <c r="Q51" s="17">
        <f>142.08+148+174.64</f>
        <v>464.72</v>
      </c>
      <c r="R51" s="5" t="s">
        <v>354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51">
      <c r="A52" s="12">
        <v>47</v>
      </c>
      <c r="B52" s="18" t="s">
        <v>104</v>
      </c>
      <c r="C52" s="12" t="s">
        <v>105</v>
      </c>
      <c r="D52" s="21" t="s">
        <v>269</v>
      </c>
      <c r="E52" s="12" t="s">
        <v>270</v>
      </c>
      <c r="F52" s="13" t="s">
        <v>271</v>
      </c>
      <c r="G52" s="12" t="s">
        <v>267</v>
      </c>
      <c r="H52" s="14" t="s">
        <v>272</v>
      </c>
      <c r="I52" s="12">
        <v>2021</v>
      </c>
      <c r="J52" s="15" t="s">
        <v>273</v>
      </c>
      <c r="K52" s="16"/>
      <c r="L52" s="16" t="s">
        <v>273</v>
      </c>
      <c r="M52" s="12"/>
      <c r="N52" s="12"/>
      <c r="O52" s="17" t="s">
        <v>83</v>
      </c>
      <c r="P52" s="17">
        <v>222774.02</v>
      </c>
      <c r="Q52" s="17">
        <v>0</v>
      </c>
      <c r="R52" s="5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63.75">
      <c r="A53" s="12">
        <v>48</v>
      </c>
      <c r="B53" s="18" t="s">
        <v>274</v>
      </c>
      <c r="C53" s="12" t="s">
        <v>275</v>
      </c>
      <c r="D53" s="21" t="s">
        <v>276</v>
      </c>
      <c r="E53" s="12" t="s">
        <v>277</v>
      </c>
      <c r="F53" s="13" t="s">
        <v>278</v>
      </c>
      <c r="G53" s="12" t="s">
        <v>279</v>
      </c>
      <c r="H53" s="14" t="s">
        <v>280</v>
      </c>
      <c r="I53" s="12">
        <v>2021</v>
      </c>
      <c r="J53" s="15">
        <v>44475</v>
      </c>
      <c r="K53" s="16"/>
      <c r="L53" s="16">
        <v>44840</v>
      </c>
      <c r="M53" s="12"/>
      <c r="N53" s="12"/>
      <c r="O53" s="17">
        <f>P53/12</f>
        <v>4440</v>
      </c>
      <c r="P53" s="17">
        <v>53280</v>
      </c>
      <c r="Q53" s="17">
        <v>0</v>
      </c>
      <c r="R53" s="5" t="s">
        <v>354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25.5">
      <c r="A54" s="12">
        <v>49</v>
      </c>
      <c r="B54" s="18" t="s">
        <v>281</v>
      </c>
      <c r="C54" s="12" t="s">
        <v>282</v>
      </c>
      <c r="D54" s="21" t="s">
        <v>283</v>
      </c>
      <c r="E54" s="12" t="s">
        <v>284</v>
      </c>
      <c r="F54" s="13" t="s">
        <v>285</v>
      </c>
      <c r="G54" s="12" t="s">
        <v>286</v>
      </c>
      <c r="H54" s="14" t="s">
        <v>287</v>
      </c>
      <c r="I54" s="12">
        <v>2021</v>
      </c>
      <c r="J54" s="15">
        <v>44476</v>
      </c>
      <c r="K54" s="16"/>
      <c r="L54" s="16">
        <v>44841</v>
      </c>
      <c r="M54" s="12"/>
      <c r="N54" s="12"/>
      <c r="O54" s="17" t="s">
        <v>131</v>
      </c>
      <c r="P54" s="17">
        <v>2724</v>
      </c>
      <c r="Q54" s="17">
        <f>363.2+998.8</f>
        <v>1362</v>
      </c>
      <c r="R54" s="5" t="s">
        <v>354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51">
      <c r="A55" s="12">
        <v>50</v>
      </c>
      <c r="B55" s="18" t="s">
        <v>288</v>
      </c>
      <c r="C55" s="12" t="s">
        <v>289</v>
      </c>
      <c r="D55" s="21" t="s">
        <v>290</v>
      </c>
      <c r="E55" s="12" t="s">
        <v>291</v>
      </c>
      <c r="F55" s="13" t="s">
        <v>292</v>
      </c>
      <c r="G55" s="12" t="s">
        <v>293</v>
      </c>
      <c r="H55" s="14" t="s">
        <v>294</v>
      </c>
      <c r="I55" s="12">
        <v>2021</v>
      </c>
      <c r="J55" s="15" t="s">
        <v>295</v>
      </c>
      <c r="K55" s="16"/>
      <c r="L55" s="16" t="s">
        <v>296</v>
      </c>
      <c r="M55" s="12" t="s">
        <v>34</v>
      </c>
      <c r="N55" s="12"/>
      <c r="O55" s="17" t="s">
        <v>83</v>
      </c>
      <c r="P55" s="17">
        <v>1301520.6399999999</v>
      </c>
      <c r="Q55" s="17">
        <v>0</v>
      </c>
      <c r="R55" s="5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38.25">
      <c r="A56" s="12">
        <v>51</v>
      </c>
      <c r="B56" s="18" t="s">
        <v>104</v>
      </c>
      <c r="C56" s="12" t="s">
        <v>105</v>
      </c>
      <c r="D56" s="21" t="s">
        <v>297</v>
      </c>
      <c r="E56" s="12" t="s">
        <v>298</v>
      </c>
      <c r="F56" s="13" t="s">
        <v>299</v>
      </c>
      <c r="G56" s="12" t="s">
        <v>300</v>
      </c>
      <c r="H56" s="14" t="s">
        <v>301</v>
      </c>
      <c r="I56" s="12">
        <v>2021</v>
      </c>
      <c r="J56" s="15">
        <v>44509</v>
      </c>
      <c r="K56" s="16"/>
      <c r="L56" s="16">
        <v>44690</v>
      </c>
      <c r="M56" s="12"/>
      <c r="N56" s="12"/>
      <c r="O56" s="17" t="s">
        <v>83</v>
      </c>
      <c r="P56" s="17">
        <v>365478.68</v>
      </c>
      <c r="Q56" s="17">
        <v>0</v>
      </c>
      <c r="R56" s="5" t="s">
        <v>354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38.25">
      <c r="A57" s="12">
        <v>52</v>
      </c>
      <c r="B57" s="18" t="s">
        <v>104</v>
      </c>
      <c r="C57" s="12" t="s">
        <v>105</v>
      </c>
      <c r="D57" s="21" t="s">
        <v>302</v>
      </c>
      <c r="E57" s="12" t="s">
        <v>303</v>
      </c>
      <c r="F57" s="13" t="s">
        <v>304</v>
      </c>
      <c r="G57" s="12" t="s">
        <v>305</v>
      </c>
      <c r="H57" s="14" t="s">
        <v>306</v>
      </c>
      <c r="I57" s="12">
        <v>2021</v>
      </c>
      <c r="J57" s="15">
        <v>44516</v>
      </c>
      <c r="K57" s="16"/>
      <c r="L57" s="16">
        <v>44667</v>
      </c>
      <c r="M57" s="12"/>
      <c r="N57" s="12"/>
      <c r="O57" s="17" t="s">
        <v>83</v>
      </c>
      <c r="P57" s="17">
        <v>501252.74</v>
      </c>
      <c r="Q57" s="17">
        <v>0</v>
      </c>
      <c r="R57" s="5" t="s">
        <v>354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51">
      <c r="A58" s="12">
        <v>53</v>
      </c>
      <c r="B58" s="18" t="s">
        <v>104</v>
      </c>
      <c r="C58" s="12" t="s">
        <v>105</v>
      </c>
      <c r="D58" s="21" t="s">
        <v>307</v>
      </c>
      <c r="E58" s="12" t="s">
        <v>308</v>
      </c>
      <c r="F58" s="13" t="s">
        <v>309</v>
      </c>
      <c r="G58" s="12" t="s">
        <v>310</v>
      </c>
      <c r="H58" s="14" t="s">
        <v>311</v>
      </c>
      <c r="I58" s="12">
        <v>2021</v>
      </c>
      <c r="J58" s="15">
        <v>44512</v>
      </c>
      <c r="K58" s="16"/>
      <c r="L58" s="16">
        <v>44754</v>
      </c>
      <c r="M58" s="12"/>
      <c r="N58" s="12"/>
      <c r="O58" s="17" t="s">
        <v>83</v>
      </c>
      <c r="P58" s="17">
        <v>522215.01</v>
      </c>
      <c r="Q58" s="17">
        <v>0</v>
      </c>
      <c r="R58" s="5" t="s">
        <v>354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51">
      <c r="A59" s="12">
        <v>54</v>
      </c>
      <c r="B59" s="18" t="s">
        <v>142</v>
      </c>
      <c r="C59" s="12" t="s">
        <v>143</v>
      </c>
      <c r="D59" s="21" t="s">
        <v>312</v>
      </c>
      <c r="E59" s="12" t="s">
        <v>313</v>
      </c>
      <c r="F59" s="13" t="s">
        <v>314</v>
      </c>
      <c r="G59" s="12" t="s">
        <v>315</v>
      </c>
      <c r="H59" s="14" t="s">
        <v>316</v>
      </c>
      <c r="I59" s="12">
        <v>2021</v>
      </c>
      <c r="J59" s="15" t="s">
        <v>273</v>
      </c>
      <c r="K59" s="16"/>
      <c r="L59" s="16" t="s">
        <v>317</v>
      </c>
      <c r="M59" s="12"/>
      <c r="N59" s="12"/>
      <c r="O59" s="17" t="s">
        <v>83</v>
      </c>
      <c r="P59" s="17">
        <v>319460.47999999998</v>
      </c>
      <c r="Q59" s="17">
        <v>0</v>
      </c>
      <c r="R59" s="5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51">
      <c r="A60" s="12">
        <v>55</v>
      </c>
      <c r="B60" s="18" t="s">
        <v>318</v>
      </c>
      <c r="C60" s="12" t="s">
        <v>319</v>
      </c>
      <c r="D60" s="21" t="s">
        <v>320</v>
      </c>
      <c r="E60" s="12" t="s">
        <v>321</v>
      </c>
      <c r="F60" s="13" t="s">
        <v>322</v>
      </c>
      <c r="G60" s="12" t="s">
        <v>323</v>
      </c>
      <c r="H60" s="14" t="s">
        <v>324</v>
      </c>
      <c r="I60" s="12">
        <v>2021</v>
      </c>
      <c r="J60" s="15">
        <v>44512</v>
      </c>
      <c r="K60" s="16"/>
      <c r="L60" s="16">
        <v>44877</v>
      </c>
      <c r="M60" s="12"/>
      <c r="N60" s="12"/>
      <c r="O60" s="17">
        <f>P60/12</f>
        <v>66214.569999999992</v>
      </c>
      <c r="P60" s="17">
        <v>794574.84</v>
      </c>
      <c r="Q60" s="17">
        <v>0</v>
      </c>
      <c r="R60" s="5" t="s">
        <v>354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51">
      <c r="A61" s="25">
        <v>56</v>
      </c>
      <c r="B61" s="26" t="s">
        <v>325</v>
      </c>
      <c r="C61" s="25" t="s">
        <v>326</v>
      </c>
      <c r="D61" s="27" t="s">
        <v>327</v>
      </c>
      <c r="E61" s="25" t="s">
        <v>328</v>
      </c>
      <c r="F61" s="28" t="s">
        <v>329</v>
      </c>
      <c r="G61" s="25" t="s">
        <v>330</v>
      </c>
      <c r="H61" s="29">
        <v>22</v>
      </c>
      <c r="I61" s="25">
        <v>2021</v>
      </c>
      <c r="J61" s="30">
        <v>44519</v>
      </c>
      <c r="K61" s="31"/>
      <c r="L61" s="31">
        <v>44884</v>
      </c>
      <c r="M61" s="25"/>
      <c r="N61" s="25"/>
      <c r="O61" s="32" t="s">
        <v>131</v>
      </c>
      <c r="P61" s="32">
        <v>199999.97</v>
      </c>
      <c r="Q61" s="32">
        <v>0</v>
      </c>
      <c r="R61" s="33" t="s">
        <v>354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51">
      <c r="A62" s="6">
        <v>57</v>
      </c>
      <c r="B62" s="34" t="s">
        <v>358</v>
      </c>
      <c r="C62" s="6" t="s">
        <v>143</v>
      </c>
      <c r="D62" s="20" t="s">
        <v>359</v>
      </c>
      <c r="E62" s="6" t="s">
        <v>360</v>
      </c>
      <c r="F62" s="7" t="s">
        <v>361</v>
      </c>
      <c r="G62" s="6" t="s">
        <v>362</v>
      </c>
      <c r="H62" s="8" t="s">
        <v>363</v>
      </c>
      <c r="I62" s="6">
        <v>2021</v>
      </c>
      <c r="J62" s="9" t="s">
        <v>364</v>
      </c>
      <c r="K62" s="10"/>
      <c r="L62" s="10" t="s">
        <v>365</v>
      </c>
      <c r="M62" s="6"/>
      <c r="N62" s="6"/>
      <c r="O62" s="11" t="s">
        <v>83</v>
      </c>
      <c r="P62" s="11">
        <v>639279.1</v>
      </c>
      <c r="Q62" s="11">
        <v>0</v>
      </c>
      <c r="R62" s="35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51">
      <c r="A63" s="6">
        <v>58</v>
      </c>
      <c r="B63" s="34" t="s">
        <v>358</v>
      </c>
      <c r="C63" s="6" t="s">
        <v>366</v>
      </c>
      <c r="D63" s="20" t="s">
        <v>367</v>
      </c>
      <c r="E63" s="6" t="s">
        <v>368</v>
      </c>
      <c r="F63" s="7" t="s">
        <v>369</v>
      </c>
      <c r="G63" s="6" t="s">
        <v>370</v>
      </c>
      <c r="H63" s="8" t="s">
        <v>371</v>
      </c>
      <c r="I63" s="6">
        <v>2021</v>
      </c>
      <c r="J63" s="9" t="s">
        <v>273</v>
      </c>
      <c r="K63" s="10"/>
      <c r="L63" s="10" t="s">
        <v>372</v>
      </c>
      <c r="M63" s="6"/>
      <c r="N63" s="6"/>
      <c r="O63" s="11" t="s">
        <v>83</v>
      </c>
      <c r="P63" s="11">
        <v>301011.62</v>
      </c>
      <c r="Q63" s="11">
        <v>0</v>
      </c>
      <c r="R63" s="35"/>
    </row>
    <row r="64" spans="1:33">
      <c r="A64" s="36"/>
      <c r="B64" s="37"/>
      <c r="C64" s="36"/>
      <c r="D64" s="38"/>
      <c r="E64" s="36"/>
      <c r="F64" s="39"/>
      <c r="G64" s="36"/>
      <c r="H64" s="40"/>
      <c r="I64" s="36"/>
      <c r="J64" s="41"/>
      <c r="K64" s="42"/>
      <c r="L64" s="42"/>
      <c r="M64" s="36"/>
      <c r="N64" s="36"/>
      <c r="O64" s="43"/>
      <c r="P64" s="43"/>
      <c r="Q64" s="43"/>
      <c r="R64" s="44"/>
    </row>
    <row r="65" spans="1:18">
      <c r="A65" s="36"/>
      <c r="B65" s="37"/>
      <c r="C65" s="36"/>
      <c r="D65" s="38"/>
      <c r="E65" s="36"/>
      <c r="F65" s="39"/>
      <c r="G65" s="36"/>
      <c r="H65" s="40"/>
      <c r="I65" s="36"/>
      <c r="J65" s="41"/>
      <c r="K65" s="42"/>
      <c r="L65" s="42"/>
      <c r="M65" s="36"/>
      <c r="N65" s="36"/>
      <c r="O65" s="43"/>
      <c r="P65" s="43"/>
      <c r="Q65" s="43"/>
      <c r="R65" s="44"/>
    </row>
    <row r="66" spans="1:18" ht="15" customHeight="1">
      <c r="A66" s="48" t="s">
        <v>331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7"/>
    </row>
    <row r="67" spans="1:18" ht="15" customHeight="1">
      <c r="A67" s="49" t="s">
        <v>332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7"/>
    </row>
    <row r="68" spans="1:18" ht="15" customHeight="1">
      <c r="A68" s="45" t="s">
        <v>333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7"/>
    </row>
    <row r="69" spans="1:18" ht="15" customHeight="1">
      <c r="A69" s="45" t="s">
        <v>334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7"/>
    </row>
    <row r="70" spans="1:18" ht="15" customHeight="1">
      <c r="A70" s="45" t="s">
        <v>335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7"/>
    </row>
    <row r="71" spans="1:18" ht="15" customHeight="1">
      <c r="A71" s="45" t="s">
        <v>336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7"/>
    </row>
    <row r="72" spans="1:18" ht="15" customHeight="1">
      <c r="A72" s="45" t="s">
        <v>337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7"/>
    </row>
    <row r="73" spans="1:18" ht="15" customHeight="1">
      <c r="A73" s="45" t="s">
        <v>338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7"/>
    </row>
    <row r="74" spans="1:18" ht="15" customHeight="1">
      <c r="A74" s="45" t="s">
        <v>339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7"/>
    </row>
    <row r="75" spans="1:18" ht="15" customHeight="1">
      <c r="A75" s="45" t="s">
        <v>340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7"/>
    </row>
    <row r="76" spans="1:18" ht="15" customHeight="1">
      <c r="A76" s="45" t="s">
        <v>341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7"/>
    </row>
    <row r="77" spans="1:18" ht="15" customHeight="1">
      <c r="A77" s="45" t="s">
        <v>342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7"/>
    </row>
    <row r="78" spans="1:18" ht="15" customHeight="1">
      <c r="A78" s="45" t="s">
        <v>343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7"/>
    </row>
    <row r="79" spans="1:18" ht="15" customHeight="1">
      <c r="A79" s="45" t="s">
        <v>344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7"/>
    </row>
    <row r="80" spans="1:18" ht="15" customHeight="1">
      <c r="A80" s="45" t="s">
        <v>345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7"/>
    </row>
    <row r="81" spans="1:12" ht="15" customHeight="1">
      <c r="A81" s="45" t="s">
        <v>346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7"/>
    </row>
    <row r="82" spans="1:12" ht="15" customHeight="1">
      <c r="A82" s="45" t="s">
        <v>347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7"/>
    </row>
    <row r="83" spans="1:12" ht="15" customHeight="1">
      <c r="A83" s="45" t="s">
        <v>348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7"/>
    </row>
    <row r="84" spans="1:12" ht="15" customHeight="1">
      <c r="A84" s="45" t="s">
        <v>349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7"/>
    </row>
    <row r="85" spans="1:12" ht="15" customHeight="1">
      <c r="A85" s="45" t="s">
        <v>350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7"/>
    </row>
    <row r="86" spans="1:12" ht="15" customHeight="1">
      <c r="A86" s="45" t="s">
        <v>351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7"/>
    </row>
  </sheetData>
  <mergeCells count="27">
    <mergeCell ref="A1:A3"/>
    <mergeCell ref="B1:R1"/>
    <mergeCell ref="B2:R2"/>
    <mergeCell ref="B3:R3"/>
    <mergeCell ref="A4:B4"/>
    <mergeCell ref="C4:R4"/>
    <mergeCell ref="A77:L77"/>
    <mergeCell ref="A66:L66"/>
    <mergeCell ref="A67:L67"/>
    <mergeCell ref="A68:L68"/>
    <mergeCell ref="A69:L69"/>
    <mergeCell ref="A70:L70"/>
    <mergeCell ref="A71:L71"/>
    <mergeCell ref="A72:L72"/>
    <mergeCell ref="A73:L73"/>
    <mergeCell ref="A74:L74"/>
    <mergeCell ref="A75:L75"/>
    <mergeCell ref="A76:L76"/>
    <mergeCell ref="A84:L84"/>
    <mergeCell ref="A85:L85"/>
    <mergeCell ref="A86:L86"/>
    <mergeCell ref="A78:L78"/>
    <mergeCell ref="A79:L79"/>
    <mergeCell ref="A80:L80"/>
    <mergeCell ref="A81:L81"/>
    <mergeCell ref="A82:L82"/>
    <mergeCell ref="A83:L83"/>
  </mergeCells>
  <dataValidations count="1">
    <dataValidation type="list" allowBlank="1" sqref="R6:R61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8"/>
  <sheetViews>
    <sheetView tabSelected="1" zoomScale="80" zoomScaleNormal="80" workbookViewId="0">
      <pane ySplit="5" topLeftCell="A6" activePane="bottomLeft" state="frozen"/>
      <selection pane="bottomLeft" activeCell="A6" sqref="A6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style="22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15" customHeight="1">
      <c r="A1" s="50"/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>
      <c r="A2" s="51"/>
      <c r="B2" s="55" t="s">
        <v>353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>
      <c r="A3" s="52"/>
      <c r="B3" s="53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56" t="s">
        <v>388</v>
      </c>
      <c r="B4" s="47"/>
      <c r="C4" s="57" t="s">
        <v>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23" customFormat="1" ht="60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3" t="s">
        <v>13</v>
      </c>
      <c r="L5" s="2" t="s">
        <v>14</v>
      </c>
      <c r="M5" s="2" t="s">
        <v>15</v>
      </c>
      <c r="N5" s="3" t="s">
        <v>16</v>
      </c>
      <c r="O5" s="2" t="s">
        <v>17</v>
      </c>
      <c r="P5" s="2" t="s">
        <v>18</v>
      </c>
      <c r="Q5" s="4" t="s">
        <v>19</v>
      </c>
      <c r="R5" s="2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8.25">
      <c r="A6" s="6">
        <v>1</v>
      </c>
      <c r="B6" s="7" t="s">
        <v>22</v>
      </c>
      <c r="C6" s="6" t="s">
        <v>23</v>
      </c>
      <c r="D6" s="20" t="s">
        <v>24</v>
      </c>
      <c r="E6" s="6" t="s">
        <v>25</v>
      </c>
      <c r="F6" s="7" t="s">
        <v>26</v>
      </c>
      <c r="G6" s="6" t="s">
        <v>27</v>
      </c>
      <c r="H6" s="8" t="s">
        <v>28</v>
      </c>
      <c r="I6" s="6" t="s">
        <v>29</v>
      </c>
      <c r="J6" s="9" t="s">
        <v>30</v>
      </c>
      <c r="K6" s="10" t="s">
        <v>31</v>
      </c>
      <c r="L6" s="10" t="s">
        <v>32</v>
      </c>
      <c r="M6" s="6" t="s">
        <v>33</v>
      </c>
      <c r="N6" s="6" t="s">
        <v>34</v>
      </c>
      <c r="O6" s="11">
        <f>P6/12</f>
        <v>1440</v>
      </c>
      <c r="P6" s="11">
        <v>17280</v>
      </c>
      <c r="Q6" s="11">
        <v>14639.98</v>
      </c>
      <c r="R6" s="5" t="s">
        <v>356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5.5">
      <c r="A7" s="12">
        <v>2</v>
      </c>
      <c r="B7" s="13" t="s">
        <v>35</v>
      </c>
      <c r="C7" s="12" t="s">
        <v>36</v>
      </c>
      <c r="D7" s="21" t="s">
        <v>37</v>
      </c>
      <c r="E7" s="12" t="s">
        <v>37</v>
      </c>
      <c r="F7" s="13" t="s">
        <v>38</v>
      </c>
      <c r="G7" s="12" t="s">
        <v>39</v>
      </c>
      <c r="H7" s="14">
        <v>77</v>
      </c>
      <c r="I7" s="12">
        <v>2016</v>
      </c>
      <c r="J7" s="15">
        <v>42696</v>
      </c>
      <c r="K7" s="16" t="s">
        <v>40</v>
      </c>
      <c r="L7" s="16">
        <v>44522</v>
      </c>
      <c r="M7" s="12" t="s">
        <v>41</v>
      </c>
      <c r="N7" s="12" t="s">
        <v>34</v>
      </c>
      <c r="O7" s="17">
        <f>P7/12</f>
        <v>10987.65</v>
      </c>
      <c r="P7" s="17">
        <v>131851.79999999999</v>
      </c>
      <c r="Q7" s="17">
        <v>117934.11</v>
      </c>
      <c r="R7" s="5" t="s">
        <v>356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5.5">
      <c r="A8" s="12">
        <v>3</v>
      </c>
      <c r="B8" s="13" t="s">
        <v>42</v>
      </c>
      <c r="C8" s="12" t="s">
        <v>43</v>
      </c>
      <c r="D8" s="21" t="s">
        <v>44</v>
      </c>
      <c r="E8" s="12" t="s">
        <v>45</v>
      </c>
      <c r="F8" s="13" t="s">
        <v>46</v>
      </c>
      <c r="G8" s="12" t="s">
        <v>47</v>
      </c>
      <c r="H8" s="14">
        <v>8</v>
      </c>
      <c r="I8" s="12">
        <v>2017</v>
      </c>
      <c r="J8" s="15">
        <v>42831</v>
      </c>
      <c r="K8" s="16" t="s">
        <v>48</v>
      </c>
      <c r="L8" s="16">
        <v>44706</v>
      </c>
      <c r="M8" s="12" t="s">
        <v>49</v>
      </c>
      <c r="N8" s="12"/>
      <c r="O8" s="17">
        <f>P8/12</f>
        <v>1233.33</v>
      </c>
      <c r="P8" s="17">
        <v>14799.96</v>
      </c>
      <c r="Q8" s="17">
        <v>14799.96</v>
      </c>
      <c r="R8" s="5" t="s">
        <v>354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25.5">
      <c r="A9" s="12">
        <v>4</v>
      </c>
      <c r="B9" s="13" t="s">
        <v>42</v>
      </c>
      <c r="C9" s="12" t="s">
        <v>43</v>
      </c>
      <c r="D9" s="21" t="s">
        <v>44</v>
      </c>
      <c r="E9" s="12" t="s">
        <v>45</v>
      </c>
      <c r="F9" s="13" t="s">
        <v>50</v>
      </c>
      <c r="G9" s="12" t="s">
        <v>47</v>
      </c>
      <c r="H9" s="14">
        <v>9</v>
      </c>
      <c r="I9" s="12">
        <v>2017</v>
      </c>
      <c r="J9" s="15">
        <v>42828</v>
      </c>
      <c r="K9" s="16" t="s">
        <v>48</v>
      </c>
      <c r="L9" s="16">
        <v>44817</v>
      </c>
      <c r="M9" s="12" t="s">
        <v>33</v>
      </c>
      <c r="N9" s="12"/>
      <c r="O9" s="17">
        <v>1233.33</v>
      </c>
      <c r="P9" s="17">
        <v>14799.96</v>
      </c>
      <c r="Q9" s="17">
        <v>14799.96</v>
      </c>
      <c r="R9" s="5" t="s">
        <v>354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25.5">
      <c r="A10" s="12">
        <v>5</v>
      </c>
      <c r="B10" s="13" t="s">
        <v>51</v>
      </c>
      <c r="C10" s="12" t="s">
        <v>52</v>
      </c>
      <c r="D10" s="21" t="s">
        <v>53</v>
      </c>
      <c r="E10" s="12" t="s">
        <v>54</v>
      </c>
      <c r="F10" s="13" t="s">
        <v>55</v>
      </c>
      <c r="G10" s="12" t="s">
        <v>56</v>
      </c>
      <c r="H10" s="14">
        <v>31</v>
      </c>
      <c r="I10" s="12">
        <v>2017</v>
      </c>
      <c r="J10" s="15">
        <v>42887</v>
      </c>
      <c r="K10" s="16" t="s">
        <v>31</v>
      </c>
      <c r="L10" s="16">
        <v>44713</v>
      </c>
      <c r="M10" s="12" t="s">
        <v>34</v>
      </c>
      <c r="N10" s="12"/>
      <c r="O10" s="17">
        <f t="shared" ref="O10:O15" si="0">P10/12</f>
        <v>225</v>
      </c>
      <c r="P10" s="17">
        <v>2700</v>
      </c>
      <c r="Q10" s="17">
        <v>1697.81</v>
      </c>
      <c r="R10" s="5" t="s">
        <v>354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38.25">
      <c r="A11" s="12">
        <v>6</v>
      </c>
      <c r="B11" s="13" t="s">
        <v>57</v>
      </c>
      <c r="C11" s="12" t="s">
        <v>58</v>
      </c>
      <c r="D11" s="21" t="s">
        <v>59</v>
      </c>
      <c r="E11" s="12" t="s">
        <v>60</v>
      </c>
      <c r="F11" s="13" t="s">
        <v>61</v>
      </c>
      <c r="G11" s="12" t="s">
        <v>47</v>
      </c>
      <c r="H11" s="14">
        <v>11</v>
      </c>
      <c r="I11" s="12">
        <v>2017</v>
      </c>
      <c r="J11" s="15">
        <v>42828</v>
      </c>
      <c r="K11" s="16" t="s">
        <v>40</v>
      </c>
      <c r="L11" s="16">
        <v>44654</v>
      </c>
      <c r="M11" s="12" t="s">
        <v>49</v>
      </c>
      <c r="N11" s="12"/>
      <c r="O11" s="17">
        <f t="shared" si="0"/>
        <v>9419.6008333333339</v>
      </c>
      <c r="P11" s="17">
        <v>113035.21</v>
      </c>
      <c r="Q11" s="17">
        <v>113035.2</v>
      </c>
      <c r="R11" s="5" t="s">
        <v>354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38.25">
      <c r="A12" s="12">
        <v>7</v>
      </c>
      <c r="B12" s="13" t="s">
        <v>57</v>
      </c>
      <c r="C12" s="12" t="s">
        <v>58</v>
      </c>
      <c r="D12" s="21" t="s">
        <v>62</v>
      </c>
      <c r="E12" s="12" t="s">
        <v>60</v>
      </c>
      <c r="F12" s="13" t="s">
        <v>63</v>
      </c>
      <c r="G12" s="12" t="s">
        <v>47</v>
      </c>
      <c r="H12" s="14">
        <v>42</v>
      </c>
      <c r="I12" s="12">
        <v>2017</v>
      </c>
      <c r="J12" s="15">
        <v>42930</v>
      </c>
      <c r="K12" s="16" t="s">
        <v>31</v>
      </c>
      <c r="L12" s="16">
        <v>44593</v>
      </c>
      <c r="M12" s="12" t="s">
        <v>64</v>
      </c>
      <c r="N12" s="12"/>
      <c r="O12" s="17">
        <f t="shared" si="0"/>
        <v>14223.6</v>
      </c>
      <c r="P12" s="17">
        <v>170683.2</v>
      </c>
      <c r="Q12" s="17">
        <v>170683.2</v>
      </c>
      <c r="R12" s="5" t="s">
        <v>354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8.25">
      <c r="A13" s="12">
        <v>8</v>
      </c>
      <c r="B13" s="13" t="s">
        <v>57</v>
      </c>
      <c r="C13" s="12" t="s">
        <v>58</v>
      </c>
      <c r="D13" s="21" t="s">
        <v>65</v>
      </c>
      <c r="E13" s="12" t="s">
        <v>60</v>
      </c>
      <c r="F13" s="13" t="s">
        <v>66</v>
      </c>
      <c r="G13" s="12" t="s">
        <v>47</v>
      </c>
      <c r="H13" s="14">
        <v>43</v>
      </c>
      <c r="I13" s="12">
        <v>2017</v>
      </c>
      <c r="J13" s="15">
        <v>42930</v>
      </c>
      <c r="K13" s="16" t="s">
        <v>40</v>
      </c>
      <c r="L13" s="16">
        <v>44677</v>
      </c>
      <c r="M13" s="12" t="s">
        <v>64</v>
      </c>
      <c r="N13" s="12"/>
      <c r="O13" s="17">
        <f t="shared" si="0"/>
        <v>14541.940833333334</v>
      </c>
      <c r="P13" s="17">
        <v>174503.29</v>
      </c>
      <c r="Q13" s="17">
        <v>174503.29</v>
      </c>
      <c r="R13" s="5" t="s">
        <v>354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8.25">
      <c r="A14" s="12">
        <v>9</v>
      </c>
      <c r="B14" s="13" t="s">
        <v>57</v>
      </c>
      <c r="C14" s="12" t="s">
        <v>58</v>
      </c>
      <c r="D14" s="21" t="s">
        <v>67</v>
      </c>
      <c r="E14" s="12" t="s">
        <v>60</v>
      </c>
      <c r="F14" s="13" t="s">
        <v>68</v>
      </c>
      <c r="G14" s="12" t="s">
        <v>47</v>
      </c>
      <c r="H14" s="14">
        <v>44</v>
      </c>
      <c r="I14" s="12">
        <v>2017</v>
      </c>
      <c r="J14" s="15">
        <v>42930</v>
      </c>
      <c r="K14" s="16" t="s">
        <v>31</v>
      </c>
      <c r="L14" s="16">
        <v>44653</v>
      </c>
      <c r="M14" s="12" t="s">
        <v>33</v>
      </c>
      <c r="N14" s="12"/>
      <c r="O14" s="17">
        <f t="shared" si="0"/>
        <v>13633.410833333333</v>
      </c>
      <c r="P14" s="17">
        <v>163600.93</v>
      </c>
      <c r="Q14" s="17">
        <v>163600.93</v>
      </c>
      <c r="R14" s="5" t="s">
        <v>354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8.25">
      <c r="A15" s="12">
        <v>10</v>
      </c>
      <c r="B15" s="13" t="s">
        <v>57</v>
      </c>
      <c r="C15" s="12" t="s">
        <v>58</v>
      </c>
      <c r="D15" s="21" t="s">
        <v>69</v>
      </c>
      <c r="E15" s="12" t="s">
        <v>60</v>
      </c>
      <c r="F15" s="13" t="s">
        <v>70</v>
      </c>
      <c r="G15" s="12" t="s">
        <v>47</v>
      </c>
      <c r="H15" s="14">
        <v>45</v>
      </c>
      <c r="I15" s="12">
        <v>2017</v>
      </c>
      <c r="J15" s="15">
        <v>43102</v>
      </c>
      <c r="K15" s="16" t="s">
        <v>31</v>
      </c>
      <c r="L15" s="16">
        <v>44593</v>
      </c>
      <c r="M15" s="12" t="s">
        <v>71</v>
      </c>
      <c r="N15" s="12"/>
      <c r="O15" s="17">
        <f t="shared" si="0"/>
        <v>14223.6</v>
      </c>
      <c r="P15" s="17">
        <v>170683.2</v>
      </c>
      <c r="Q15" s="17">
        <v>170683.2</v>
      </c>
      <c r="R15" s="5" t="s">
        <v>354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38.25">
      <c r="A16" s="12">
        <v>11</v>
      </c>
      <c r="B16" s="13" t="s">
        <v>57</v>
      </c>
      <c r="C16" s="12" t="s">
        <v>58</v>
      </c>
      <c r="D16" s="21" t="s">
        <v>72</v>
      </c>
      <c r="E16" s="12" t="s">
        <v>60</v>
      </c>
      <c r="F16" s="13" t="s">
        <v>73</v>
      </c>
      <c r="G16" s="12" t="s">
        <v>47</v>
      </c>
      <c r="H16" s="14">
        <v>46</v>
      </c>
      <c r="I16" s="12">
        <v>2017</v>
      </c>
      <c r="J16" s="15">
        <v>42930</v>
      </c>
      <c r="K16" s="16" t="s">
        <v>31</v>
      </c>
      <c r="L16" s="16">
        <v>44681</v>
      </c>
      <c r="M16" s="12" t="s">
        <v>64</v>
      </c>
      <c r="N16" s="12"/>
      <c r="O16" s="17">
        <v>13633.35</v>
      </c>
      <c r="P16" s="17">
        <v>163600.22</v>
      </c>
      <c r="Q16" s="17">
        <v>163600.32000000001</v>
      </c>
      <c r="R16" s="5" t="s">
        <v>354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8.25">
      <c r="A17" s="12">
        <v>12</v>
      </c>
      <c r="B17" s="13" t="s">
        <v>57</v>
      </c>
      <c r="C17" s="12" t="s">
        <v>58</v>
      </c>
      <c r="D17" s="21" t="s">
        <v>74</v>
      </c>
      <c r="E17" s="12" t="s">
        <v>60</v>
      </c>
      <c r="F17" s="13" t="s">
        <v>75</v>
      </c>
      <c r="G17" s="12" t="s">
        <v>47</v>
      </c>
      <c r="H17" s="14">
        <v>47</v>
      </c>
      <c r="I17" s="12">
        <v>2017</v>
      </c>
      <c r="J17" s="15">
        <v>42930</v>
      </c>
      <c r="K17" s="16" t="s">
        <v>31</v>
      </c>
      <c r="L17" s="16">
        <v>44683</v>
      </c>
      <c r="M17" s="12" t="s">
        <v>64</v>
      </c>
      <c r="N17" s="12"/>
      <c r="O17" s="17">
        <f>P17/12</f>
        <v>13633.410833333333</v>
      </c>
      <c r="P17" s="17">
        <v>163600.93</v>
      </c>
      <c r="Q17" s="17">
        <f t="shared" ref="Q17" si="1">O17*10</f>
        <v>136334.10833333334</v>
      </c>
      <c r="R17" s="5" t="s">
        <v>354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51">
      <c r="A18" s="12">
        <v>13</v>
      </c>
      <c r="B18" s="13" t="s">
        <v>76</v>
      </c>
      <c r="C18" s="12" t="s">
        <v>77</v>
      </c>
      <c r="D18" s="21" t="s">
        <v>78</v>
      </c>
      <c r="E18" s="12" t="s">
        <v>79</v>
      </c>
      <c r="F18" s="13" t="s">
        <v>80</v>
      </c>
      <c r="G18" s="12" t="s">
        <v>81</v>
      </c>
      <c r="H18" s="14">
        <v>78</v>
      </c>
      <c r="I18" s="12">
        <v>2017</v>
      </c>
      <c r="J18" s="15">
        <v>43047</v>
      </c>
      <c r="K18" s="16" t="s">
        <v>82</v>
      </c>
      <c r="L18" s="16">
        <v>44538</v>
      </c>
      <c r="M18" s="12" t="s">
        <v>71</v>
      </c>
      <c r="N18" s="12" t="s">
        <v>34</v>
      </c>
      <c r="O18" s="17" t="s">
        <v>83</v>
      </c>
      <c r="P18" s="17">
        <v>2856042.39</v>
      </c>
      <c r="Q18" s="17">
        <f>32934.94+2879.63+59768.85</f>
        <v>95583.42</v>
      </c>
      <c r="R18" s="5" t="s">
        <v>356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8.25">
      <c r="A19" s="12">
        <v>14</v>
      </c>
      <c r="B19" s="13" t="s">
        <v>84</v>
      </c>
      <c r="C19" s="12" t="s">
        <v>85</v>
      </c>
      <c r="D19" s="21" t="s">
        <v>86</v>
      </c>
      <c r="E19" s="12" t="s">
        <v>87</v>
      </c>
      <c r="F19" s="13" t="s">
        <v>88</v>
      </c>
      <c r="G19" s="12" t="s">
        <v>89</v>
      </c>
      <c r="H19" s="14">
        <v>112</v>
      </c>
      <c r="I19" s="12">
        <v>2017</v>
      </c>
      <c r="J19" s="15">
        <v>43108</v>
      </c>
      <c r="K19" s="16" t="s">
        <v>357</v>
      </c>
      <c r="L19" s="16">
        <v>44627</v>
      </c>
      <c r="M19" s="12" t="s">
        <v>90</v>
      </c>
      <c r="N19" s="12"/>
      <c r="O19" s="17" t="s">
        <v>83</v>
      </c>
      <c r="P19" s="17">
        <v>352127</v>
      </c>
      <c r="Q19" s="17">
        <f>76511.18+127.52</f>
        <v>76638.7</v>
      </c>
      <c r="R19" s="5" t="s">
        <v>354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8.25">
      <c r="A20" s="12">
        <v>15</v>
      </c>
      <c r="B20" s="13" t="s">
        <v>91</v>
      </c>
      <c r="C20" s="12" t="s">
        <v>92</v>
      </c>
      <c r="D20" s="21" t="s">
        <v>93</v>
      </c>
      <c r="E20" s="12" t="s">
        <v>94</v>
      </c>
      <c r="F20" s="13" t="s">
        <v>95</v>
      </c>
      <c r="G20" s="12" t="s">
        <v>96</v>
      </c>
      <c r="H20" s="14">
        <v>18</v>
      </c>
      <c r="I20" s="12">
        <v>2018</v>
      </c>
      <c r="J20" s="15">
        <v>43222</v>
      </c>
      <c r="K20" s="16" t="s">
        <v>97</v>
      </c>
      <c r="L20" s="16">
        <v>44683</v>
      </c>
      <c r="M20" s="12" t="s">
        <v>64</v>
      </c>
      <c r="N20" s="12"/>
      <c r="O20" s="17">
        <f>P20/12</f>
        <v>27579.24</v>
      </c>
      <c r="P20" s="17">
        <v>330950.88</v>
      </c>
      <c r="Q20" s="17">
        <v>330950.88</v>
      </c>
      <c r="R20" s="5" t="s">
        <v>354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25.5">
      <c r="A21" s="12">
        <v>16</v>
      </c>
      <c r="B21" s="13" t="s">
        <v>98</v>
      </c>
      <c r="C21" s="12" t="s">
        <v>99</v>
      </c>
      <c r="D21" s="21" t="s">
        <v>100</v>
      </c>
      <c r="E21" s="12" t="s">
        <v>101</v>
      </c>
      <c r="F21" s="13" t="s">
        <v>102</v>
      </c>
      <c r="G21" s="12" t="s">
        <v>81</v>
      </c>
      <c r="H21" s="14">
        <v>82</v>
      </c>
      <c r="I21" s="12">
        <v>2018</v>
      </c>
      <c r="J21" s="15">
        <v>43522</v>
      </c>
      <c r="K21" s="16" t="s">
        <v>48</v>
      </c>
      <c r="L21" s="16">
        <v>44646</v>
      </c>
      <c r="M21" s="12" t="s">
        <v>103</v>
      </c>
      <c r="N21" s="12"/>
      <c r="O21" s="17" t="s">
        <v>83</v>
      </c>
      <c r="P21" s="17">
        <v>1201378.67</v>
      </c>
      <c r="Q21" s="17">
        <f>232704.2+12247.65</f>
        <v>244951.85</v>
      </c>
      <c r="R21" s="5" t="s">
        <v>354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38.25">
      <c r="A22" s="12">
        <v>17</v>
      </c>
      <c r="B22" s="13" t="s">
        <v>104</v>
      </c>
      <c r="C22" s="12" t="s">
        <v>105</v>
      </c>
      <c r="D22" s="21" t="s">
        <v>106</v>
      </c>
      <c r="E22" s="12" t="s">
        <v>107</v>
      </c>
      <c r="F22" s="13" t="s">
        <v>108</v>
      </c>
      <c r="G22" s="12" t="s">
        <v>109</v>
      </c>
      <c r="H22" s="14">
        <v>86</v>
      </c>
      <c r="I22" s="12">
        <v>2018</v>
      </c>
      <c r="J22" s="15">
        <v>43628</v>
      </c>
      <c r="K22" s="16" t="s">
        <v>31</v>
      </c>
      <c r="L22" s="16">
        <v>44620</v>
      </c>
      <c r="M22" s="12" t="s">
        <v>48</v>
      </c>
      <c r="N22" s="12" t="s">
        <v>34</v>
      </c>
      <c r="O22" s="17" t="s">
        <v>83</v>
      </c>
      <c r="P22" s="17">
        <v>545341.18999999994</v>
      </c>
      <c r="Q22" s="17">
        <f>98041.08+66693.99+123687.75</f>
        <v>288422.82</v>
      </c>
      <c r="R22" s="5" t="s">
        <v>354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38.25">
      <c r="A23" s="12">
        <v>18</v>
      </c>
      <c r="B23" s="13" t="s">
        <v>110</v>
      </c>
      <c r="C23" s="12" t="s">
        <v>111</v>
      </c>
      <c r="D23" s="21" t="s">
        <v>112</v>
      </c>
      <c r="E23" s="12" t="s">
        <v>113</v>
      </c>
      <c r="F23" s="13" t="s">
        <v>114</v>
      </c>
      <c r="G23" s="12" t="s">
        <v>39</v>
      </c>
      <c r="H23" s="14">
        <v>1</v>
      </c>
      <c r="I23" s="12">
        <v>2019</v>
      </c>
      <c r="J23" s="15">
        <v>43545</v>
      </c>
      <c r="K23" s="16" t="s">
        <v>97</v>
      </c>
      <c r="L23" s="16">
        <v>44641</v>
      </c>
      <c r="M23" s="12" t="s">
        <v>48</v>
      </c>
      <c r="N23" s="12"/>
      <c r="O23" s="17">
        <f>P23/12</f>
        <v>6282</v>
      </c>
      <c r="P23" s="17">
        <v>75384</v>
      </c>
      <c r="Q23" s="17">
        <v>17971.099999999999</v>
      </c>
      <c r="R23" s="5" t="s">
        <v>354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8.25">
      <c r="A24" s="12">
        <v>19</v>
      </c>
      <c r="B24" s="13" t="s">
        <v>115</v>
      </c>
      <c r="C24" s="12" t="s">
        <v>116</v>
      </c>
      <c r="D24" s="21" t="s">
        <v>117</v>
      </c>
      <c r="E24" s="12" t="s">
        <v>118</v>
      </c>
      <c r="F24" s="18" t="s">
        <v>374</v>
      </c>
      <c r="G24" s="12" t="s">
        <v>120</v>
      </c>
      <c r="H24" s="14">
        <v>3</v>
      </c>
      <c r="I24" s="12">
        <v>2019</v>
      </c>
      <c r="J24" s="15">
        <v>44040</v>
      </c>
      <c r="K24" s="16" t="s">
        <v>31</v>
      </c>
      <c r="L24" s="16">
        <v>44557</v>
      </c>
      <c r="M24" s="12" t="s">
        <v>97</v>
      </c>
      <c r="N24" s="12"/>
      <c r="O24" s="17" t="s">
        <v>83</v>
      </c>
      <c r="P24" s="17">
        <v>299178.3</v>
      </c>
      <c r="Q24" s="17">
        <f>59273.77+847.71</f>
        <v>60121.479999999996</v>
      </c>
      <c r="R24" s="5" t="s">
        <v>354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38.25">
      <c r="A25" s="12">
        <v>20</v>
      </c>
      <c r="B25" s="13" t="s">
        <v>121</v>
      </c>
      <c r="C25" s="12" t="s">
        <v>122</v>
      </c>
      <c r="D25" s="21" t="s">
        <v>123</v>
      </c>
      <c r="E25" s="12" t="s">
        <v>124</v>
      </c>
      <c r="F25" s="13" t="s">
        <v>125</v>
      </c>
      <c r="G25" s="12" t="s">
        <v>47</v>
      </c>
      <c r="H25" s="14">
        <v>7</v>
      </c>
      <c r="I25" s="12">
        <v>2019</v>
      </c>
      <c r="J25" s="15">
        <v>43658</v>
      </c>
      <c r="K25" s="16" t="s">
        <v>103</v>
      </c>
      <c r="L25" s="16">
        <v>44508</v>
      </c>
      <c r="M25" s="12" t="s">
        <v>40</v>
      </c>
      <c r="N25" s="12"/>
      <c r="O25" s="17">
        <f>P25/12</f>
        <v>3285.69</v>
      </c>
      <c r="P25" s="17">
        <v>39428.28</v>
      </c>
      <c r="Q25" s="17">
        <v>31798.17</v>
      </c>
      <c r="R25" s="5" t="s">
        <v>356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38.25">
      <c r="A26" s="24">
        <v>21</v>
      </c>
      <c r="B26" s="13" t="s">
        <v>126</v>
      </c>
      <c r="C26" s="12" t="s">
        <v>127</v>
      </c>
      <c r="D26" s="21" t="s">
        <v>128</v>
      </c>
      <c r="E26" s="12" t="s">
        <v>129</v>
      </c>
      <c r="F26" s="13" t="s">
        <v>130</v>
      </c>
      <c r="G26" s="12" t="s">
        <v>47</v>
      </c>
      <c r="H26" s="14">
        <v>8</v>
      </c>
      <c r="I26" s="12">
        <v>2019</v>
      </c>
      <c r="J26" s="15">
        <v>43685</v>
      </c>
      <c r="K26" s="16" t="s">
        <v>103</v>
      </c>
      <c r="L26" s="16">
        <v>44781</v>
      </c>
      <c r="M26" s="12" t="s">
        <v>31</v>
      </c>
      <c r="N26" s="12"/>
      <c r="O26" s="17" t="s">
        <v>131</v>
      </c>
      <c r="P26" s="17">
        <v>71742</v>
      </c>
      <c r="Q26" s="17">
        <f>3869.73+38557.53</f>
        <v>42427.26</v>
      </c>
      <c r="R26" s="5" t="s">
        <v>354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25.5">
      <c r="A27" s="12">
        <v>22</v>
      </c>
      <c r="B27" s="13" t="s">
        <v>132</v>
      </c>
      <c r="C27" s="12" t="s">
        <v>133</v>
      </c>
      <c r="D27" s="21" t="s">
        <v>134</v>
      </c>
      <c r="E27" s="12" t="s">
        <v>135</v>
      </c>
      <c r="F27" s="13" t="s">
        <v>136</v>
      </c>
      <c r="G27" s="12" t="s">
        <v>39</v>
      </c>
      <c r="H27" s="14">
        <v>11</v>
      </c>
      <c r="I27" s="12">
        <v>2019</v>
      </c>
      <c r="J27" s="15">
        <v>43700</v>
      </c>
      <c r="K27" s="16" t="s">
        <v>103</v>
      </c>
      <c r="L27" s="16">
        <v>44796</v>
      </c>
      <c r="M27" s="12" t="s">
        <v>103</v>
      </c>
      <c r="N27" s="12"/>
      <c r="O27" s="17" t="s">
        <v>131</v>
      </c>
      <c r="P27" s="17">
        <v>1175</v>
      </c>
      <c r="Q27" s="17">
        <v>443.9</v>
      </c>
      <c r="R27" s="5" t="s">
        <v>354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38.25">
      <c r="A28" s="24">
        <v>23</v>
      </c>
      <c r="B28" s="13" t="s">
        <v>137</v>
      </c>
      <c r="C28" s="12" t="s">
        <v>138</v>
      </c>
      <c r="D28" s="21" t="s">
        <v>139</v>
      </c>
      <c r="E28" s="12" t="s">
        <v>140</v>
      </c>
      <c r="F28" s="13" t="s">
        <v>141</v>
      </c>
      <c r="G28" s="12" t="s">
        <v>39</v>
      </c>
      <c r="H28" s="14">
        <v>12</v>
      </c>
      <c r="I28" s="12">
        <v>2019</v>
      </c>
      <c r="J28" s="15">
        <v>43713</v>
      </c>
      <c r="K28" s="16"/>
      <c r="L28" s="16">
        <v>44809</v>
      </c>
      <c r="M28" s="12" t="s">
        <v>103</v>
      </c>
      <c r="N28" s="12"/>
      <c r="O28" s="17">
        <v>874.19</v>
      </c>
      <c r="P28" s="17">
        <v>12890</v>
      </c>
      <c r="Q28" s="17">
        <v>9589.09</v>
      </c>
      <c r="R28" s="5" t="s">
        <v>354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38.25">
      <c r="A29" s="12">
        <v>24</v>
      </c>
      <c r="B29" s="13" t="s">
        <v>142</v>
      </c>
      <c r="C29" s="12" t="s">
        <v>143</v>
      </c>
      <c r="D29" s="21" t="s">
        <v>144</v>
      </c>
      <c r="E29" s="12" t="s">
        <v>145</v>
      </c>
      <c r="F29" s="13" t="s">
        <v>146</v>
      </c>
      <c r="G29" s="12" t="s">
        <v>109</v>
      </c>
      <c r="H29" s="14">
        <v>16</v>
      </c>
      <c r="I29" s="12">
        <v>2019</v>
      </c>
      <c r="J29" s="15" t="s">
        <v>147</v>
      </c>
      <c r="K29" s="16" t="s">
        <v>71</v>
      </c>
      <c r="L29" s="16">
        <v>44636</v>
      </c>
      <c r="M29" s="12" t="s">
        <v>40</v>
      </c>
      <c r="N29" s="12"/>
      <c r="O29" s="17" t="s">
        <v>83</v>
      </c>
      <c r="P29" s="17">
        <v>232571.71</v>
      </c>
      <c r="Q29" s="17">
        <v>29981.22</v>
      </c>
      <c r="R29" s="5" t="s">
        <v>354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51">
      <c r="A30" s="12">
        <v>25</v>
      </c>
      <c r="B30" s="13" t="s">
        <v>148</v>
      </c>
      <c r="C30" s="12" t="s">
        <v>149</v>
      </c>
      <c r="D30" s="21" t="s">
        <v>150</v>
      </c>
      <c r="E30" s="12" t="s">
        <v>151</v>
      </c>
      <c r="F30" s="13" t="s">
        <v>152</v>
      </c>
      <c r="G30" s="12" t="s">
        <v>153</v>
      </c>
      <c r="H30" s="14" t="s">
        <v>154</v>
      </c>
      <c r="I30" s="12">
        <v>2019</v>
      </c>
      <c r="J30" s="15">
        <v>43825</v>
      </c>
      <c r="K30" s="16" t="s">
        <v>103</v>
      </c>
      <c r="L30" s="16">
        <v>45260</v>
      </c>
      <c r="M30" s="12" t="s">
        <v>97</v>
      </c>
      <c r="N30" s="12"/>
      <c r="O30" s="17">
        <f t="shared" ref="O30:O37" si="2">P30/12</f>
        <v>990.42833333333328</v>
      </c>
      <c r="P30" s="17">
        <v>11885.14</v>
      </c>
      <c r="Q30" s="17">
        <f>45.07+10.38+2.7+6.59</f>
        <v>64.740000000000009</v>
      </c>
      <c r="R30" s="5" t="s">
        <v>354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8.25">
      <c r="A31" s="12">
        <v>26</v>
      </c>
      <c r="B31" s="13" t="s">
        <v>155</v>
      </c>
      <c r="C31" s="12" t="s">
        <v>156</v>
      </c>
      <c r="D31" s="21" t="s">
        <v>157</v>
      </c>
      <c r="E31" s="12" t="s">
        <v>158</v>
      </c>
      <c r="F31" s="13" t="s">
        <v>159</v>
      </c>
      <c r="G31" s="12" t="s">
        <v>153</v>
      </c>
      <c r="H31" s="14" t="s">
        <v>160</v>
      </c>
      <c r="I31" s="12">
        <v>2019</v>
      </c>
      <c r="J31" s="15">
        <v>43820</v>
      </c>
      <c r="K31" s="16" t="s">
        <v>103</v>
      </c>
      <c r="L31" s="16">
        <v>45260</v>
      </c>
      <c r="M31" s="12" t="s">
        <v>97</v>
      </c>
      <c r="N31" s="12"/>
      <c r="O31" s="17">
        <f t="shared" si="2"/>
        <v>2211.9183333333335</v>
      </c>
      <c r="P31" s="17">
        <v>26543.02</v>
      </c>
      <c r="Q31" s="17">
        <f>7375.15</f>
        <v>7375.15</v>
      </c>
      <c r="R31" s="5" t="s">
        <v>354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51">
      <c r="A32" s="12">
        <v>27</v>
      </c>
      <c r="B32" s="13" t="s">
        <v>161</v>
      </c>
      <c r="C32" s="12" t="s">
        <v>162</v>
      </c>
      <c r="D32" s="21" t="s">
        <v>163</v>
      </c>
      <c r="E32" s="12" t="s">
        <v>164</v>
      </c>
      <c r="F32" s="13" t="s">
        <v>165</v>
      </c>
      <c r="G32" s="12" t="s">
        <v>153</v>
      </c>
      <c r="H32" s="14">
        <v>1</v>
      </c>
      <c r="I32" s="12">
        <v>2020</v>
      </c>
      <c r="J32" s="15">
        <v>44242</v>
      </c>
      <c r="K32" s="16" t="s">
        <v>34</v>
      </c>
      <c r="L32" s="16">
        <v>44665</v>
      </c>
      <c r="M32" s="12" t="s">
        <v>103</v>
      </c>
      <c r="N32" s="12"/>
      <c r="O32" s="17">
        <f t="shared" si="2"/>
        <v>25675.208333333332</v>
      </c>
      <c r="P32" s="17">
        <v>308102.5</v>
      </c>
      <c r="Q32" s="17">
        <v>0</v>
      </c>
      <c r="R32" s="5" t="s">
        <v>354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14.75">
      <c r="A33" s="12">
        <v>28</v>
      </c>
      <c r="B33" s="13" t="s">
        <v>166</v>
      </c>
      <c r="C33" s="12" t="s">
        <v>167</v>
      </c>
      <c r="D33" s="21" t="s">
        <v>168</v>
      </c>
      <c r="E33" s="12" t="s">
        <v>169</v>
      </c>
      <c r="F33" s="13" t="s">
        <v>170</v>
      </c>
      <c r="G33" s="12" t="s">
        <v>47</v>
      </c>
      <c r="H33" s="14">
        <v>2</v>
      </c>
      <c r="I33" s="12">
        <v>2020</v>
      </c>
      <c r="J33" s="15">
        <v>43944</v>
      </c>
      <c r="K33" s="16" t="s">
        <v>34</v>
      </c>
      <c r="L33" s="16">
        <v>44674</v>
      </c>
      <c r="M33" s="12" t="s">
        <v>34</v>
      </c>
      <c r="N33" s="12"/>
      <c r="O33" s="17">
        <f t="shared" si="2"/>
        <v>6000</v>
      </c>
      <c r="P33" s="17">
        <v>72000</v>
      </c>
      <c r="Q33" s="17">
        <v>0</v>
      </c>
      <c r="R33" s="5" t="s">
        <v>354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63.75">
      <c r="A34" s="12">
        <v>29</v>
      </c>
      <c r="B34" s="13" t="s">
        <v>171</v>
      </c>
      <c r="C34" s="12" t="s">
        <v>172</v>
      </c>
      <c r="D34" s="21" t="s">
        <v>173</v>
      </c>
      <c r="E34" s="12" t="s">
        <v>174</v>
      </c>
      <c r="F34" s="13" t="s">
        <v>175</v>
      </c>
      <c r="G34" s="12" t="s">
        <v>176</v>
      </c>
      <c r="H34" s="14">
        <v>3</v>
      </c>
      <c r="I34" s="12">
        <v>2020</v>
      </c>
      <c r="J34" s="15">
        <v>44032</v>
      </c>
      <c r="K34" s="16" t="s">
        <v>97</v>
      </c>
      <c r="L34" s="16">
        <v>44701</v>
      </c>
      <c r="M34" s="12"/>
      <c r="N34" s="12"/>
      <c r="O34" s="17">
        <f t="shared" si="2"/>
        <v>26666.506666666668</v>
      </c>
      <c r="P34" s="17">
        <v>319998.08000000002</v>
      </c>
      <c r="Q34" s="17">
        <f>24725.82+11966.51</f>
        <v>36692.33</v>
      </c>
      <c r="R34" s="5" t="s">
        <v>354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8.25">
      <c r="A35" s="12">
        <v>30</v>
      </c>
      <c r="B35" s="13" t="s">
        <v>177</v>
      </c>
      <c r="C35" s="12" t="s">
        <v>149</v>
      </c>
      <c r="D35" s="21" t="s">
        <v>178</v>
      </c>
      <c r="E35" s="12" t="s">
        <v>179</v>
      </c>
      <c r="F35" s="13" t="s">
        <v>180</v>
      </c>
      <c r="G35" s="12" t="s">
        <v>153</v>
      </c>
      <c r="H35" s="14" t="s">
        <v>181</v>
      </c>
      <c r="I35" s="12">
        <v>2020</v>
      </c>
      <c r="J35" s="15">
        <v>44013</v>
      </c>
      <c r="K35" s="16" t="s">
        <v>34</v>
      </c>
      <c r="L35" s="16">
        <v>45412</v>
      </c>
      <c r="M35" s="12" t="s">
        <v>34</v>
      </c>
      <c r="N35" s="12"/>
      <c r="O35" s="17">
        <f t="shared" si="2"/>
        <v>11398.449999999999</v>
      </c>
      <c r="P35" s="17">
        <v>136781.4</v>
      </c>
      <c r="Q35" s="17">
        <f>1585.99</f>
        <v>1585.99</v>
      </c>
      <c r="R35" s="5" t="s">
        <v>354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38.25">
      <c r="A36" s="12">
        <v>31</v>
      </c>
      <c r="B36" s="13" t="s">
        <v>182</v>
      </c>
      <c r="C36" s="12" t="s">
        <v>183</v>
      </c>
      <c r="D36" s="21" t="s">
        <v>184</v>
      </c>
      <c r="E36" s="12" t="s">
        <v>185</v>
      </c>
      <c r="F36" s="13" t="s">
        <v>186</v>
      </c>
      <c r="G36" s="12" t="s">
        <v>39</v>
      </c>
      <c r="H36" s="14" t="s">
        <v>187</v>
      </c>
      <c r="I36" s="12">
        <v>2020</v>
      </c>
      <c r="J36" s="15">
        <v>44096</v>
      </c>
      <c r="K36" s="16" t="s">
        <v>103</v>
      </c>
      <c r="L36" s="16">
        <v>44825</v>
      </c>
      <c r="M36" s="12" t="s">
        <v>31</v>
      </c>
      <c r="N36" s="12"/>
      <c r="O36" s="17">
        <f t="shared" si="2"/>
        <v>12140.35</v>
      </c>
      <c r="P36" s="17">
        <v>145684.20000000001</v>
      </c>
      <c r="Q36" s="17">
        <v>95308.98</v>
      </c>
      <c r="R36" s="5" t="s">
        <v>354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51">
      <c r="A37" s="12">
        <v>32</v>
      </c>
      <c r="B37" s="13" t="s">
        <v>148</v>
      </c>
      <c r="C37" s="12" t="s">
        <v>149</v>
      </c>
      <c r="D37" s="21" t="s">
        <v>188</v>
      </c>
      <c r="E37" s="12" t="s">
        <v>189</v>
      </c>
      <c r="F37" s="13" t="s">
        <v>190</v>
      </c>
      <c r="G37" s="12" t="s">
        <v>191</v>
      </c>
      <c r="H37" s="14" t="s">
        <v>192</v>
      </c>
      <c r="I37" s="12">
        <v>2020</v>
      </c>
      <c r="J37" s="15">
        <v>44145</v>
      </c>
      <c r="K37" s="16" t="s">
        <v>97</v>
      </c>
      <c r="L37" s="16">
        <v>44769</v>
      </c>
      <c r="M37" s="12" t="s">
        <v>34</v>
      </c>
      <c r="N37" s="12"/>
      <c r="O37" s="17">
        <f t="shared" si="2"/>
        <v>1930.2616666666665</v>
      </c>
      <c r="P37" s="17">
        <v>23163.14</v>
      </c>
      <c r="Q37" s="17">
        <f>21577.08+1723.02+1585.99+1723.03</f>
        <v>26609.120000000003</v>
      </c>
      <c r="R37" s="5" t="s">
        <v>354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51">
      <c r="A38" s="12">
        <v>33</v>
      </c>
      <c r="B38" s="13" t="s">
        <v>193</v>
      </c>
      <c r="C38" s="12" t="s">
        <v>194</v>
      </c>
      <c r="D38" s="21" t="s">
        <v>195</v>
      </c>
      <c r="E38" s="12" t="s">
        <v>196</v>
      </c>
      <c r="F38" s="13" t="s">
        <v>197</v>
      </c>
      <c r="G38" s="12" t="s">
        <v>176</v>
      </c>
      <c r="H38" s="14">
        <v>5</v>
      </c>
      <c r="I38" s="12">
        <v>2020</v>
      </c>
      <c r="J38" s="15">
        <v>44091</v>
      </c>
      <c r="K38" s="16" t="s">
        <v>97</v>
      </c>
      <c r="L38" s="16">
        <v>44609</v>
      </c>
      <c r="M38" s="12" t="s">
        <v>34</v>
      </c>
      <c r="N38" s="12"/>
      <c r="O38" s="17" t="s">
        <v>83</v>
      </c>
      <c r="P38" s="17">
        <v>55367.31</v>
      </c>
      <c r="Q38" s="17">
        <f>24085.99+617.49</f>
        <v>24703.480000000003</v>
      </c>
      <c r="R38" s="5" t="s">
        <v>354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76.5">
      <c r="A39" s="58">
        <v>34</v>
      </c>
      <c r="B39" s="13" t="s">
        <v>198</v>
      </c>
      <c r="C39" s="12" t="s">
        <v>199</v>
      </c>
      <c r="D39" s="21" t="s">
        <v>200</v>
      </c>
      <c r="E39" s="12" t="s">
        <v>201</v>
      </c>
      <c r="F39" s="13" t="s">
        <v>202</v>
      </c>
      <c r="G39" s="12"/>
      <c r="H39" s="14" t="s">
        <v>203</v>
      </c>
      <c r="I39" s="12"/>
      <c r="J39" s="15">
        <v>44088</v>
      </c>
      <c r="K39" s="16"/>
      <c r="L39" s="16">
        <v>45914</v>
      </c>
      <c r="M39" s="12"/>
      <c r="N39" s="12"/>
      <c r="O39" s="17">
        <f>P39/12</f>
        <v>1000</v>
      </c>
      <c r="P39" s="17">
        <v>12000</v>
      </c>
      <c r="Q39" s="17">
        <v>1658.31</v>
      </c>
      <c r="R39" s="5" t="s">
        <v>354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51">
      <c r="A40" s="12">
        <v>35</v>
      </c>
      <c r="B40" s="13" t="s">
        <v>204</v>
      </c>
      <c r="C40" s="12" t="s">
        <v>205</v>
      </c>
      <c r="D40" s="21" t="s">
        <v>206</v>
      </c>
      <c r="E40" s="12" t="s">
        <v>207</v>
      </c>
      <c r="F40" s="13" t="s">
        <v>208</v>
      </c>
      <c r="G40" s="12" t="s">
        <v>47</v>
      </c>
      <c r="H40" s="14">
        <v>7</v>
      </c>
      <c r="I40" s="12">
        <v>2020</v>
      </c>
      <c r="J40" s="15">
        <v>44161</v>
      </c>
      <c r="K40" s="16"/>
      <c r="L40" s="16">
        <v>44526</v>
      </c>
      <c r="M40" s="12" t="s">
        <v>97</v>
      </c>
      <c r="N40" s="12"/>
      <c r="O40" s="17">
        <f>P40/12</f>
        <v>8749.9974999999995</v>
      </c>
      <c r="P40" s="17">
        <v>104999.97</v>
      </c>
      <c r="Q40" s="17">
        <v>68891.59</v>
      </c>
      <c r="R40" s="5" t="s">
        <v>356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38.25">
      <c r="A41" s="12">
        <v>36</v>
      </c>
      <c r="B41" s="13" t="s">
        <v>209</v>
      </c>
      <c r="C41" s="12" t="s">
        <v>210</v>
      </c>
      <c r="D41" s="21" t="s">
        <v>211</v>
      </c>
      <c r="E41" s="12" t="s">
        <v>212</v>
      </c>
      <c r="F41" s="13" t="s">
        <v>213</v>
      </c>
      <c r="G41" s="12" t="s">
        <v>214</v>
      </c>
      <c r="H41" s="14">
        <v>1</v>
      </c>
      <c r="I41" s="12">
        <v>2021</v>
      </c>
      <c r="J41" s="15">
        <v>44270</v>
      </c>
      <c r="K41" s="16"/>
      <c r="L41" s="16">
        <v>44635</v>
      </c>
      <c r="M41" s="12" t="s">
        <v>34</v>
      </c>
      <c r="N41" s="12"/>
      <c r="O41" s="17">
        <f>P41/12</f>
        <v>51.5</v>
      </c>
      <c r="P41" s="17">
        <v>618</v>
      </c>
      <c r="Q41" s="17">
        <v>140.6</v>
      </c>
      <c r="R41" s="5" t="s">
        <v>354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38.25">
      <c r="A42" s="12">
        <v>37</v>
      </c>
      <c r="B42" s="13" t="s">
        <v>121</v>
      </c>
      <c r="C42" s="12" t="s">
        <v>122</v>
      </c>
      <c r="D42" s="21" t="s">
        <v>215</v>
      </c>
      <c r="E42" s="12" t="s">
        <v>216</v>
      </c>
      <c r="F42" s="13" t="s">
        <v>217</v>
      </c>
      <c r="G42" s="12" t="s">
        <v>218</v>
      </c>
      <c r="H42" s="14">
        <v>2</v>
      </c>
      <c r="I42" s="12">
        <v>2021</v>
      </c>
      <c r="J42" s="15">
        <v>44273</v>
      </c>
      <c r="K42" s="16"/>
      <c r="L42" s="16">
        <v>45003</v>
      </c>
      <c r="M42" s="12" t="s">
        <v>103</v>
      </c>
      <c r="N42" s="12"/>
      <c r="O42" s="17">
        <f>P42/12</f>
        <v>6000</v>
      </c>
      <c r="P42" s="19">
        <v>72000</v>
      </c>
      <c r="Q42" s="17">
        <v>9000</v>
      </c>
      <c r="R42" s="5" t="s">
        <v>354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25.5">
      <c r="A43" s="12">
        <v>38</v>
      </c>
      <c r="B43" s="13" t="s">
        <v>219</v>
      </c>
      <c r="C43" s="12" t="s">
        <v>220</v>
      </c>
      <c r="D43" s="21" t="s">
        <v>221</v>
      </c>
      <c r="E43" s="12" t="s">
        <v>222</v>
      </c>
      <c r="F43" s="13" t="s">
        <v>223</v>
      </c>
      <c r="G43" s="12" t="s">
        <v>224</v>
      </c>
      <c r="H43" s="14">
        <v>3</v>
      </c>
      <c r="I43" s="12">
        <v>2021</v>
      </c>
      <c r="J43" s="15"/>
      <c r="K43" s="16"/>
      <c r="L43" s="16" t="s">
        <v>225</v>
      </c>
      <c r="M43" s="12"/>
      <c r="N43" s="12"/>
      <c r="O43" s="17" t="s">
        <v>83</v>
      </c>
      <c r="P43" s="17">
        <v>584305.55000000005</v>
      </c>
      <c r="Q43" s="17">
        <v>0</v>
      </c>
      <c r="R43" s="5" t="s">
        <v>356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38.25">
      <c r="A44" s="12">
        <v>39</v>
      </c>
      <c r="B44" s="13" t="s">
        <v>219</v>
      </c>
      <c r="C44" s="12" t="s">
        <v>220</v>
      </c>
      <c r="D44" s="21" t="s">
        <v>226</v>
      </c>
      <c r="E44" s="12" t="s">
        <v>227</v>
      </c>
      <c r="F44" s="13" t="s">
        <v>228</v>
      </c>
      <c r="G44" s="12" t="s">
        <v>229</v>
      </c>
      <c r="H44" s="14">
        <v>4</v>
      </c>
      <c r="I44" s="12">
        <v>2021</v>
      </c>
      <c r="J44" s="15"/>
      <c r="K44" s="16"/>
      <c r="L44" s="16" t="s">
        <v>225</v>
      </c>
      <c r="M44" s="12" t="s">
        <v>34</v>
      </c>
      <c r="N44" s="12"/>
      <c r="O44" s="17" t="s">
        <v>83</v>
      </c>
      <c r="P44" s="17">
        <v>220865.65</v>
      </c>
      <c r="Q44" s="17">
        <v>0</v>
      </c>
      <c r="R44" s="5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38.25">
      <c r="A45" s="12">
        <v>40</v>
      </c>
      <c r="B45" s="13" t="s">
        <v>121</v>
      </c>
      <c r="C45" s="12" t="s">
        <v>122</v>
      </c>
      <c r="D45" s="21" t="s">
        <v>230</v>
      </c>
      <c r="E45" s="12" t="s">
        <v>216</v>
      </c>
      <c r="F45" s="13" t="s">
        <v>231</v>
      </c>
      <c r="G45" s="12" t="s">
        <v>218</v>
      </c>
      <c r="H45" s="14">
        <v>5</v>
      </c>
      <c r="I45" s="12">
        <v>2021</v>
      </c>
      <c r="J45" s="15">
        <v>44365</v>
      </c>
      <c r="K45" s="16"/>
      <c r="L45" s="16">
        <v>45095</v>
      </c>
      <c r="M45" s="12"/>
      <c r="N45" s="12"/>
      <c r="O45" s="17">
        <f>P45/12</f>
        <v>6269.6399999999994</v>
      </c>
      <c r="P45" s="19">
        <v>75235.679999999993</v>
      </c>
      <c r="Q45" s="17">
        <v>5329.19</v>
      </c>
      <c r="R45" s="5" t="s">
        <v>354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38.25">
      <c r="A46" s="12">
        <v>41</v>
      </c>
      <c r="B46" s="13" t="s">
        <v>219</v>
      </c>
      <c r="C46" s="12" t="s">
        <v>220</v>
      </c>
      <c r="D46" s="21" t="s">
        <v>232</v>
      </c>
      <c r="E46" s="12" t="s">
        <v>233</v>
      </c>
      <c r="F46" s="13" t="s">
        <v>234</v>
      </c>
      <c r="G46" s="12" t="s">
        <v>235</v>
      </c>
      <c r="H46" s="14">
        <v>6</v>
      </c>
      <c r="I46" s="12">
        <v>2021</v>
      </c>
      <c r="J46" s="15"/>
      <c r="K46" s="16"/>
      <c r="L46" s="16" t="s">
        <v>225</v>
      </c>
      <c r="M46" s="12"/>
      <c r="N46" s="12"/>
      <c r="O46" s="17" t="s">
        <v>83</v>
      </c>
      <c r="P46" s="17">
        <v>547199.56999999995</v>
      </c>
      <c r="Q46" s="17">
        <v>0</v>
      </c>
      <c r="R46" s="5" t="s">
        <v>356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63.75">
      <c r="A47" s="12">
        <v>42</v>
      </c>
      <c r="B47" s="13" t="s">
        <v>236</v>
      </c>
      <c r="C47" s="12" t="s">
        <v>237</v>
      </c>
      <c r="D47" s="21" t="s">
        <v>238</v>
      </c>
      <c r="E47" s="12" t="s">
        <v>239</v>
      </c>
      <c r="F47" s="13" t="s">
        <v>240</v>
      </c>
      <c r="G47" s="12" t="s">
        <v>241</v>
      </c>
      <c r="H47" s="14" t="s">
        <v>242</v>
      </c>
      <c r="I47" s="12">
        <v>2021</v>
      </c>
      <c r="J47" s="15">
        <v>44428</v>
      </c>
      <c r="K47" s="16" t="s">
        <v>34</v>
      </c>
      <c r="L47" s="16">
        <v>44612</v>
      </c>
      <c r="M47" s="12"/>
      <c r="N47" s="12"/>
      <c r="O47" s="17" t="s">
        <v>83</v>
      </c>
      <c r="P47" s="17">
        <v>31902.26</v>
      </c>
      <c r="Q47" s="17">
        <v>7975.56</v>
      </c>
      <c r="R47" s="5" t="s">
        <v>354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38.25">
      <c r="A48" s="12">
        <v>43</v>
      </c>
      <c r="B48" s="13" t="s">
        <v>243</v>
      </c>
      <c r="C48" s="12" t="s">
        <v>244</v>
      </c>
      <c r="D48" s="21" t="s">
        <v>245</v>
      </c>
      <c r="E48" s="12" t="s">
        <v>246</v>
      </c>
      <c r="F48" s="13" t="s">
        <v>247</v>
      </c>
      <c r="G48" s="12" t="s">
        <v>248</v>
      </c>
      <c r="H48" s="14" t="s">
        <v>249</v>
      </c>
      <c r="I48" s="12">
        <v>2021</v>
      </c>
      <c r="J48" s="15">
        <v>44442</v>
      </c>
      <c r="K48" s="16"/>
      <c r="L48" s="16">
        <v>44595</v>
      </c>
      <c r="M48" s="12"/>
      <c r="N48" s="12"/>
      <c r="O48" s="17" t="s">
        <v>83</v>
      </c>
      <c r="P48" s="17">
        <v>699980.75</v>
      </c>
      <c r="Q48" s="17">
        <v>0</v>
      </c>
      <c r="R48" s="5" t="s">
        <v>354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25.5">
      <c r="A49" s="12">
        <v>44</v>
      </c>
      <c r="B49" s="13" t="s">
        <v>250</v>
      </c>
      <c r="C49" s="12" t="s">
        <v>251</v>
      </c>
      <c r="D49" s="21" t="s">
        <v>252</v>
      </c>
      <c r="E49" s="12" t="s">
        <v>253</v>
      </c>
      <c r="F49" s="13" t="s">
        <v>254</v>
      </c>
      <c r="G49" s="12" t="s">
        <v>255</v>
      </c>
      <c r="H49" s="14" t="s">
        <v>256</v>
      </c>
      <c r="I49" s="12">
        <v>2021</v>
      </c>
      <c r="J49" s="15">
        <v>44448</v>
      </c>
      <c r="K49" s="16"/>
      <c r="L49" s="16">
        <v>44813</v>
      </c>
      <c r="M49" s="12"/>
      <c r="N49" s="12"/>
      <c r="O49" s="17" t="s">
        <v>131</v>
      </c>
      <c r="P49" s="17">
        <v>2800</v>
      </c>
      <c r="Q49" s="17">
        <v>1680</v>
      </c>
      <c r="R49" s="5" t="s">
        <v>354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25.5">
      <c r="A50" s="12">
        <v>45</v>
      </c>
      <c r="B50" s="13" t="s">
        <v>257</v>
      </c>
      <c r="C50" s="12" t="s">
        <v>258</v>
      </c>
      <c r="D50" s="21" t="s">
        <v>355</v>
      </c>
      <c r="E50" s="12" t="s">
        <v>259</v>
      </c>
      <c r="F50" s="13" t="s">
        <v>260</v>
      </c>
      <c r="G50" s="12" t="s">
        <v>261</v>
      </c>
      <c r="H50" s="14" t="s">
        <v>262</v>
      </c>
      <c r="I50" s="12">
        <v>2021</v>
      </c>
      <c r="J50" s="15">
        <v>44448</v>
      </c>
      <c r="K50" s="16"/>
      <c r="L50" s="16">
        <v>44813</v>
      </c>
      <c r="M50" s="12"/>
      <c r="N50" s="12"/>
      <c r="O50" s="17" t="s">
        <v>131</v>
      </c>
      <c r="P50" s="17">
        <v>1287</v>
      </c>
      <c r="Q50" s="17">
        <v>1287</v>
      </c>
      <c r="R50" s="5" t="s">
        <v>354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25.5">
      <c r="A51" s="12">
        <v>46</v>
      </c>
      <c r="B51" s="13" t="s">
        <v>263</v>
      </c>
      <c r="C51" s="12" t="s">
        <v>264</v>
      </c>
      <c r="D51" s="21" t="s">
        <v>265</v>
      </c>
      <c r="E51" s="12" t="s">
        <v>259</v>
      </c>
      <c r="F51" s="13" t="s">
        <v>266</v>
      </c>
      <c r="G51" s="12" t="s">
        <v>267</v>
      </c>
      <c r="H51" s="14" t="s">
        <v>268</v>
      </c>
      <c r="I51" s="12">
        <v>2021</v>
      </c>
      <c r="J51" s="15">
        <v>44448</v>
      </c>
      <c r="K51" s="16"/>
      <c r="L51" s="16">
        <v>44813</v>
      </c>
      <c r="M51" s="12"/>
      <c r="N51" s="12"/>
      <c r="O51" s="17" t="s">
        <v>131</v>
      </c>
      <c r="P51" s="17">
        <v>3404</v>
      </c>
      <c r="Q51" s="17">
        <v>574.24</v>
      </c>
      <c r="R51" s="5" t="s">
        <v>354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51">
      <c r="A52" s="12">
        <v>47</v>
      </c>
      <c r="B52" s="18" t="s">
        <v>104</v>
      </c>
      <c r="C52" s="12" t="s">
        <v>105</v>
      </c>
      <c r="D52" s="21" t="s">
        <v>269</v>
      </c>
      <c r="E52" s="12" t="s">
        <v>270</v>
      </c>
      <c r="F52" s="13" t="s">
        <v>271</v>
      </c>
      <c r="G52" s="12" t="s">
        <v>267</v>
      </c>
      <c r="H52" s="14" t="s">
        <v>272</v>
      </c>
      <c r="I52" s="12">
        <v>2021</v>
      </c>
      <c r="J52" s="15" t="s">
        <v>273</v>
      </c>
      <c r="K52" s="16"/>
      <c r="L52" s="16" t="s">
        <v>273</v>
      </c>
      <c r="M52" s="12"/>
      <c r="N52" s="12"/>
      <c r="O52" s="17" t="s">
        <v>83</v>
      </c>
      <c r="P52" s="17">
        <v>222774.02</v>
      </c>
      <c r="Q52" s="17"/>
      <c r="R52" s="5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63.75">
      <c r="A53" s="12">
        <v>48</v>
      </c>
      <c r="B53" s="18" t="s">
        <v>274</v>
      </c>
      <c r="C53" s="12" t="s">
        <v>275</v>
      </c>
      <c r="D53" s="21" t="s">
        <v>276</v>
      </c>
      <c r="E53" s="12" t="s">
        <v>277</v>
      </c>
      <c r="F53" s="13" t="s">
        <v>278</v>
      </c>
      <c r="G53" s="12" t="s">
        <v>279</v>
      </c>
      <c r="H53" s="14" t="s">
        <v>280</v>
      </c>
      <c r="I53" s="12">
        <v>2021</v>
      </c>
      <c r="J53" s="15">
        <v>44475</v>
      </c>
      <c r="K53" s="16"/>
      <c r="L53" s="16">
        <v>44840</v>
      </c>
      <c r="M53" s="12"/>
      <c r="N53" s="12"/>
      <c r="O53" s="17">
        <f>P53/12</f>
        <v>4440</v>
      </c>
      <c r="P53" s="17">
        <v>53280</v>
      </c>
      <c r="Q53" s="17">
        <v>8584</v>
      </c>
      <c r="R53" s="5" t="s">
        <v>354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25.5">
      <c r="A54" s="12">
        <v>49</v>
      </c>
      <c r="B54" s="18" t="s">
        <v>281</v>
      </c>
      <c r="C54" s="12" t="s">
        <v>282</v>
      </c>
      <c r="D54" s="21" t="s">
        <v>283</v>
      </c>
      <c r="E54" s="12" t="s">
        <v>284</v>
      </c>
      <c r="F54" s="13" t="s">
        <v>285</v>
      </c>
      <c r="G54" s="12" t="s">
        <v>286</v>
      </c>
      <c r="H54" s="14" t="s">
        <v>287</v>
      </c>
      <c r="I54" s="12">
        <v>2021</v>
      </c>
      <c r="J54" s="15">
        <v>44476</v>
      </c>
      <c r="K54" s="16"/>
      <c r="L54" s="16">
        <v>44841</v>
      </c>
      <c r="M54" s="12"/>
      <c r="N54" s="12"/>
      <c r="O54" s="17" t="s">
        <v>131</v>
      </c>
      <c r="P54" s="17">
        <v>2724</v>
      </c>
      <c r="Q54" s="17">
        <f>363.2+998.8</f>
        <v>1362</v>
      </c>
      <c r="R54" s="5" t="s">
        <v>354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51.75" customHeight="1">
      <c r="A55" s="12">
        <v>50</v>
      </c>
      <c r="B55" s="18" t="s">
        <v>288</v>
      </c>
      <c r="C55" s="12" t="s">
        <v>289</v>
      </c>
      <c r="D55" s="21" t="s">
        <v>290</v>
      </c>
      <c r="E55" s="12" t="s">
        <v>291</v>
      </c>
      <c r="F55" s="13" t="s">
        <v>292</v>
      </c>
      <c r="G55" s="12" t="s">
        <v>293</v>
      </c>
      <c r="H55" s="14" t="s">
        <v>294</v>
      </c>
      <c r="I55" s="12">
        <v>2021</v>
      </c>
      <c r="J55" s="15">
        <v>44543</v>
      </c>
      <c r="K55" s="16"/>
      <c r="L55" s="16">
        <v>44817</v>
      </c>
      <c r="M55" s="12" t="s">
        <v>34</v>
      </c>
      <c r="N55" s="12"/>
      <c r="O55" s="17" t="s">
        <v>83</v>
      </c>
      <c r="P55" s="17">
        <v>1301520.6399999999</v>
      </c>
      <c r="Q55" s="17">
        <v>0</v>
      </c>
      <c r="R55" s="5" t="s">
        <v>354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38.25">
      <c r="A56" s="12">
        <v>51</v>
      </c>
      <c r="B56" s="18" t="s">
        <v>104</v>
      </c>
      <c r="C56" s="12" t="s">
        <v>105</v>
      </c>
      <c r="D56" s="21" t="s">
        <v>297</v>
      </c>
      <c r="E56" s="12" t="s">
        <v>298</v>
      </c>
      <c r="F56" s="13" t="s">
        <v>299</v>
      </c>
      <c r="G56" s="12" t="s">
        <v>300</v>
      </c>
      <c r="H56" s="14" t="s">
        <v>301</v>
      </c>
      <c r="I56" s="12">
        <v>2021</v>
      </c>
      <c r="J56" s="15">
        <v>44509</v>
      </c>
      <c r="K56" s="16"/>
      <c r="L56" s="16">
        <v>44690</v>
      </c>
      <c r="M56" s="12"/>
      <c r="N56" s="12"/>
      <c r="O56" s="17" t="s">
        <v>83</v>
      </c>
      <c r="P56" s="17">
        <v>365478.68</v>
      </c>
      <c r="Q56" s="17">
        <v>0</v>
      </c>
      <c r="R56" s="5" t="s">
        <v>354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38.25">
      <c r="A57" s="12">
        <v>52</v>
      </c>
      <c r="B57" s="18" t="s">
        <v>104</v>
      </c>
      <c r="C57" s="12" t="s">
        <v>105</v>
      </c>
      <c r="D57" s="21" t="s">
        <v>302</v>
      </c>
      <c r="E57" s="12" t="s">
        <v>303</v>
      </c>
      <c r="F57" s="13" t="s">
        <v>304</v>
      </c>
      <c r="G57" s="12" t="s">
        <v>305</v>
      </c>
      <c r="H57" s="14" t="s">
        <v>306</v>
      </c>
      <c r="I57" s="12">
        <v>2021</v>
      </c>
      <c r="J57" s="15">
        <v>44516</v>
      </c>
      <c r="K57" s="16"/>
      <c r="L57" s="16">
        <v>44667</v>
      </c>
      <c r="M57" s="12"/>
      <c r="N57" s="12"/>
      <c r="O57" s="17" t="s">
        <v>83</v>
      </c>
      <c r="P57" s="17">
        <v>501252.74</v>
      </c>
      <c r="Q57" s="17">
        <v>0</v>
      </c>
      <c r="R57" s="5" t="s">
        <v>354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51">
      <c r="A58" s="12">
        <v>53</v>
      </c>
      <c r="B58" s="18" t="s">
        <v>104</v>
      </c>
      <c r="C58" s="12" t="s">
        <v>105</v>
      </c>
      <c r="D58" s="21" t="s">
        <v>307</v>
      </c>
      <c r="E58" s="12" t="s">
        <v>308</v>
      </c>
      <c r="F58" s="13" t="s">
        <v>309</v>
      </c>
      <c r="G58" s="12" t="s">
        <v>310</v>
      </c>
      <c r="H58" s="14" t="s">
        <v>311</v>
      </c>
      <c r="I58" s="12">
        <v>2021</v>
      </c>
      <c r="J58" s="15">
        <v>44512</v>
      </c>
      <c r="K58" s="16"/>
      <c r="L58" s="16">
        <v>44754</v>
      </c>
      <c r="M58" s="12"/>
      <c r="N58" s="12"/>
      <c r="O58" s="17" t="s">
        <v>83</v>
      </c>
      <c r="P58" s="17">
        <v>522215.01</v>
      </c>
      <c r="Q58" s="17">
        <v>0</v>
      </c>
      <c r="R58" s="5" t="s">
        <v>354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38.25">
      <c r="A59" s="12">
        <v>54</v>
      </c>
      <c r="B59" s="18" t="s">
        <v>142</v>
      </c>
      <c r="C59" s="12" t="s">
        <v>143</v>
      </c>
      <c r="D59" s="21" t="s">
        <v>312</v>
      </c>
      <c r="E59" s="12" t="s">
        <v>313</v>
      </c>
      <c r="F59" s="13" t="s">
        <v>314</v>
      </c>
      <c r="G59" s="12" t="s">
        <v>315</v>
      </c>
      <c r="H59" s="14" t="s">
        <v>316</v>
      </c>
      <c r="I59" s="12">
        <v>2021</v>
      </c>
      <c r="J59" s="15">
        <v>44529</v>
      </c>
      <c r="K59" s="16"/>
      <c r="L59" s="16">
        <v>44710</v>
      </c>
      <c r="M59" s="12"/>
      <c r="N59" s="12"/>
      <c r="O59" s="17" t="s">
        <v>83</v>
      </c>
      <c r="P59" s="17">
        <v>319460.47999999998</v>
      </c>
      <c r="Q59" s="17">
        <v>0</v>
      </c>
      <c r="R59" s="5" t="s">
        <v>354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51">
      <c r="A60" s="12">
        <v>55</v>
      </c>
      <c r="B60" s="18" t="s">
        <v>318</v>
      </c>
      <c r="C60" s="12" t="s">
        <v>319</v>
      </c>
      <c r="D60" s="21" t="s">
        <v>320</v>
      </c>
      <c r="E60" s="12" t="s">
        <v>321</v>
      </c>
      <c r="F60" s="13" t="s">
        <v>322</v>
      </c>
      <c r="G60" s="12" t="s">
        <v>323</v>
      </c>
      <c r="H60" s="14" t="s">
        <v>324</v>
      </c>
      <c r="I60" s="12">
        <v>2021</v>
      </c>
      <c r="J60" s="15">
        <v>44512</v>
      </c>
      <c r="K60" s="16"/>
      <c r="L60" s="16">
        <v>44877</v>
      </c>
      <c r="M60" s="12"/>
      <c r="N60" s="12"/>
      <c r="O60" s="17">
        <f>P60/12</f>
        <v>66214.569999999992</v>
      </c>
      <c r="P60" s="17">
        <v>794574.84</v>
      </c>
      <c r="Q60" s="17">
        <v>0</v>
      </c>
      <c r="R60" s="5" t="s">
        <v>354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51">
      <c r="A61" s="25">
        <v>56</v>
      </c>
      <c r="B61" s="26" t="s">
        <v>325</v>
      </c>
      <c r="C61" s="25" t="s">
        <v>326</v>
      </c>
      <c r="D61" s="27" t="s">
        <v>327</v>
      </c>
      <c r="E61" s="25" t="s">
        <v>328</v>
      </c>
      <c r="F61" s="28" t="s">
        <v>329</v>
      </c>
      <c r="G61" s="25" t="s">
        <v>330</v>
      </c>
      <c r="H61" s="29">
        <v>22</v>
      </c>
      <c r="I61" s="25">
        <v>2021</v>
      </c>
      <c r="J61" s="30">
        <v>44519</v>
      </c>
      <c r="K61" s="31"/>
      <c r="L61" s="31">
        <v>44884</v>
      </c>
      <c r="M61" s="25"/>
      <c r="N61" s="25"/>
      <c r="O61" s="32" t="s">
        <v>131</v>
      </c>
      <c r="P61" s="32">
        <v>199999.97</v>
      </c>
      <c r="Q61" s="32">
        <v>4148.92</v>
      </c>
      <c r="R61" s="33" t="s">
        <v>354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38.25">
      <c r="A62" s="6">
        <v>57</v>
      </c>
      <c r="B62" s="34" t="s">
        <v>358</v>
      </c>
      <c r="C62" s="6" t="s">
        <v>143</v>
      </c>
      <c r="D62" s="20" t="s">
        <v>359</v>
      </c>
      <c r="E62" s="6" t="s">
        <v>360</v>
      </c>
      <c r="F62" s="7" t="s">
        <v>361</v>
      </c>
      <c r="G62" s="6" t="s">
        <v>362</v>
      </c>
      <c r="H62" s="8" t="s">
        <v>363</v>
      </c>
      <c r="I62" s="6">
        <v>2021</v>
      </c>
      <c r="J62" s="9">
        <v>44553</v>
      </c>
      <c r="K62" s="10"/>
      <c r="L62" s="10">
        <v>44857</v>
      </c>
      <c r="M62" s="6"/>
      <c r="N62" s="6"/>
      <c r="O62" s="11" t="s">
        <v>83</v>
      </c>
      <c r="P62" s="11">
        <v>639279.1</v>
      </c>
      <c r="Q62" s="11">
        <v>0</v>
      </c>
      <c r="R62" s="33" t="s">
        <v>354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51">
      <c r="A63" s="59">
        <v>58</v>
      </c>
      <c r="B63" s="60" t="s">
        <v>358</v>
      </c>
      <c r="C63" s="59" t="s">
        <v>366</v>
      </c>
      <c r="D63" s="61" t="s">
        <v>367</v>
      </c>
      <c r="E63" s="59" t="s">
        <v>368</v>
      </c>
      <c r="F63" s="62" t="s">
        <v>369</v>
      </c>
      <c r="G63" s="59" t="s">
        <v>370</v>
      </c>
      <c r="H63" s="63" t="s">
        <v>371</v>
      </c>
      <c r="I63" s="59">
        <v>2021</v>
      </c>
      <c r="J63" s="64" t="s">
        <v>273</v>
      </c>
      <c r="K63" s="65"/>
      <c r="L63" s="65" t="s">
        <v>372</v>
      </c>
      <c r="M63" s="59"/>
      <c r="N63" s="59"/>
      <c r="O63" s="66" t="s">
        <v>83</v>
      </c>
      <c r="P63" s="66">
        <v>301011.62</v>
      </c>
      <c r="Q63" s="66">
        <v>0</v>
      </c>
      <c r="R63" s="3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38.25">
      <c r="A64" s="6">
        <v>59</v>
      </c>
      <c r="B64" s="34" t="s">
        <v>375</v>
      </c>
      <c r="C64" s="6" t="s">
        <v>105</v>
      </c>
      <c r="D64" s="20" t="s">
        <v>376</v>
      </c>
      <c r="E64" s="6" t="s">
        <v>377</v>
      </c>
      <c r="F64" s="7" t="s">
        <v>378</v>
      </c>
      <c r="G64" s="6" t="s">
        <v>379</v>
      </c>
      <c r="H64" s="8" t="s">
        <v>380</v>
      </c>
      <c r="I64" s="6">
        <v>2021</v>
      </c>
      <c r="J64" s="9">
        <v>44562</v>
      </c>
      <c r="K64" s="10"/>
      <c r="L64" s="10">
        <v>44870</v>
      </c>
      <c r="M64" s="6"/>
      <c r="N64" s="6"/>
      <c r="O64" s="11" t="s">
        <v>83</v>
      </c>
      <c r="P64" s="11">
        <v>1044946.8</v>
      </c>
      <c r="Q64" s="11">
        <v>0</v>
      </c>
      <c r="R64" s="35" t="s">
        <v>354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25.5">
      <c r="A65" s="6">
        <v>60</v>
      </c>
      <c r="B65" s="34" t="s">
        <v>381</v>
      </c>
      <c r="C65" s="6" t="s">
        <v>382</v>
      </c>
      <c r="D65" s="20" t="s">
        <v>383</v>
      </c>
      <c r="E65" s="6" t="s">
        <v>384</v>
      </c>
      <c r="F65" s="7" t="s">
        <v>385</v>
      </c>
      <c r="G65" s="6" t="s">
        <v>386</v>
      </c>
      <c r="H65" s="8" t="s">
        <v>387</v>
      </c>
      <c r="I65" s="6">
        <v>2021</v>
      </c>
      <c r="J65" s="9">
        <v>44559</v>
      </c>
      <c r="K65" s="10"/>
      <c r="L65" s="10">
        <v>44924</v>
      </c>
      <c r="M65" s="6"/>
      <c r="N65" s="6"/>
      <c r="O65" s="11">
        <f>P65/12</f>
        <v>1535</v>
      </c>
      <c r="P65" s="11">
        <v>18420</v>
      </c>
      <c r="Q65" s="11">
        <v>0</v>
      </c>
      <c r="R65" s="35" t="s">
        <v>354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>
      <c r="A66" s="36"/>
      <c r="B66" s="37"/>
      <c r="C66" s="36"/>
      <c r="D66" s="38"/>
      <c r="E66" s="36"/>
      <c r="F66" s="39"/>
      <c r="G66" s="36"/>
      <c r="H66" s="40"/>
      <c r="I66" s="36"/>
      <c r="J66" s="41"/>
      <c r="K66" s="42"/>
      <c r="L66" s="42"/>
      <c r="M66" s="36"/>
      <c r="N66" s="36"/>
      <c r="O66" s="43"/>
      <c r="P66" s="43"/>
      <c r="Q66" s="43"/>
      <c r="R66" s="44"/>
    </row>
    <row r="67" spans="1:33">
      <c r="A67" s="36"/>
      <c r="B67" s="37"/>
      <c r="C67" s="36"/>
      <c r="D67" s="38"/>
      <c r="E67" s="36"/>
      <c r="F67" s="39"/>
      <c r="G67" s="36"/>
      <c r="H67" s="40"/>
      <c r="I67" s="36"/>
      <c r="J67" s="41"/>
      <c r="K67" s="42"/>
      <c r="L67" s="42"/>
      <c r="M67" s="36"/>
      <c r="N67" s="36"/>
      <c r="O67" s="43"/>
      <c r="P67" s="43"/>
      <c r="Q67" s="43"/>
      <c r="R67" s="44"/>
    </row>
    <row r="68" spans="1:33" ht="15" customHeight="1">
      <c r="A68" s="48" t="s">
        <v>331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7"/>
    </row>
    <row r="69" spans="1:33" ht="15" customHeight="1">
      <c r="A69" s="49" t="s">
        <v>332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7"/>
    </row>
    <row r="70" spans="1:33" ht="15" customHeight="1">
      <c r="A70" s="45" t="s">
        <v>333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7"/>
    </row>
    <row r="71" spans="1:33" ht="15" customHeight="1">
      <c r="A71" s="45" t="s">
        <v>334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7"/>
    </row>
    <row r="72" spans="1:33" ht="15" customHeight="1">
      <c r="A72" s="45" t="s">
        <v>335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7"/>
    </row>
    <row r="73" spans="1:33" ht="15" customHeight="1">
      <c r="A73" s="45" t="s">
        <v>336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7"/>
    </row>
    <row r="74" spans="1:33" ht="15" customHeight="1">
      <c r="A74" s="45" t="s">
        <v>337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7"/>
    </row>
    <row r="75" spans="1:33" ht="15" customHeight="1">
      <c r="A75" s="45" t="s">
        <v>338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7"/>
    </row>
    <row r="76" spans="1:33" ht="15" customHeight="1">
      <c r="A76" s="45" t="s">
        <v>339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7"/>
    </row>
    <row r="77" spans="1:33" ht="15" customHeight="1">
      <c r="A77" s="45" t="s">
        <v>340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7"/>
    </row>
    <row r="78" spans="1:33" ht="15" customHeight="1">
      <c r="A78" s="45" t="s">
        <v>341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7"/>
    </row>
    <row r="79" spans="1:33" ht="15" customHeight="1">
      <c r="A79" s="45" t="s">
        <v>342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7"/>
    </row>
    <row r="80" spans="1:33" ht="15" customHeight="1">
      <c r="A80" s="45" t="s">
        <v>343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7"/>
    </row>
    <row r="81" spans="1:12" ht="15" customHeight="1">
      <c r="A81" s="45" t="s">
        <v>344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7"/>
    </row>
    <row r="82" spans="1:12" ht="15" customHeight="1">
      <c r="A82" s="45" t="s">
        <v>345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7"/>
    </row>
    <row r="83" spans="1:12" ht="15" customHeight="1">
      <c r="A83" s="45" t="s">
        <v>346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7"/>
    </row>
    <row r="84" spans="1:12" ht="15" customHeight="1">
      <c r="A84" s="45" t="s">
        <v>347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7"/>
    </row>
    <row r="85" spans="1:12" ht="15" customHeight="1">
      <c r="A85" s="45" t="s">
        <v>348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7"/>
    </row>
    <row r="86" spans="1:12" ht="15" customHeight="1">
      <c r="A86" s="45" t="s">
        <v>349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7"/>
    </row>
    <row r="87" spans="1:12" ht="15" customHeight="1">
      <c r="A87" s="45" t="s">
        <v>350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7"/>
    </row>
    <row r="88" spans="1:12" ht="15" customHeight="1">
      <c r="A88" s="45" t="s">
        <v>351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7"/>
    </row>
  </sheetData>
  <mergeCells count="27">
    <mergeCell ref="A1:A3"/>
    <mergeCell ref="B1:R1"/>
    <mergeCell ref="B2:R2"/>
    <mergeCell ref="B3:R3"/>
    <mergeCell ref="A4:B4"/>
    <mergeCell ref="C4:R4"/>
    <mergeCell ref="A79:L79"/>
    <mergeCell ref="A68:L68"/>
    <mergeCell ref="A69:L69"/>
    <mergeCell ref="A70:L70"/>
    <mergeCell ref="A71:L71"/>
    <mergeCell ref="A72:L72"/>
    <mergeCell ref="A73:L73"/>
    <mergeCell ref="A74:L74"/>
    <mergeCell ref="A75:L75"/>
    <mergeCell ref="A76:L76"/>
    <mergeCell ref="A77:L77"/>
    <mergeCell ref="A78:L78"/>
    <mergeCell ref="A86:L86"/>
    <mergeCell ref="A87:L87"/>
    <mergeCell ref="A88:L88"/>
    <mergeCell ref="A80:L80"/>
    <mergeCell ref="A81:L81"/>
    <mergeCell ref="A82:L82"/>
    <mergeCell ref="A83:L83"/>
    <mergeCell ref="A84:L84"/>
    <mergeCell ref="A85:L85"/>
  </mergeCells>
  <dataValidations count="1">
    <dataValidation type="list" allowBlank="1" sqref="R6:R65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Outubro</vt:lpstr>
      <vt:lpstr>Novembro</vt:lpstr>
      <vt:lpstr>Dezembro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Carolina Rattacaso</dc:creator>
  <cp:lastModifiedBy>Renata Magalhães</cp:lastModifiedBy>
  <dcterms:created xsi:type="dcterms:W3CDTF">2021-11-29T18:31:17Z</dcterms:created>
  <dcterms:modified xsi:type="dcterms:W3CDTF">2022-01-17T18:39:48Z</dcterms:modified>
</cp:coreProperties>
</file>