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_Cont$\Processos Controle Interno\2018\2018-005 - Acompanhamento Prestação de Contas Anual 2017 (TCE)\1. SETUR\Item 30 - Relatório de Desempenho da Gestão\"/>
    </mc:Choice>
  </mc:AlternateContent>
  <bookViews>
    <workbookView xWindow="0" yWindow="0" windowWidth="20490" windowHeight="7155"/>
  </bookViews>
  <sheets>
    <sheet name="Plan1" sheetId="10" r:id="rId1"/>
    <sheet name="Relatório (1)" sheetId="8" r:id="rId2"/>
    <sheet name="Prodetur" sheetId="9" r:id="rId3"/>
    <sheet name="Base EFisco (45203)" sheetId="7" r:id="rId4"/>
  </sheets>
  <definedNames>
    <definedName name="_xlnm._FilterDatabase" localSheetId="1" hidden="1">'Relatório (1)'!$A$1:$B$130</definedName>
    <definedName name="_xlnm.Print_Area" localSheetId="0">Plan1!$A$1:$I$130</definedName>
    <definedName name="_xlnm.Print_Area" localSheetId="2">Prodetur!$A$1:$J$38</definedName>
    <definedName name="_xlnm.Print_Area" localSheetId="1">'Relatório (1)'!$A$1:$J$130</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0" i="10" l="1"/>
  <c r="D129" i="10"/>
  <c r="E129" i="10" s="1"/>
  <c r="E128" i="10"/>
  <c r="E127" i="10"/>
  <c r="D127" i="10"/>
  <c r="C127" i="10"/>
  <c r="E126" i="10"/>
  <c r="E125" i="10"/>
  <c r="D125" i="10"/>
  <c r="E124" i="10"/>
  <c r="E123" i="10"/>
  <c r="D122" i="10"/>
  <c r="C122" i="10"/>
  <c r="E121" i="10"/>
  <c r="E120" i="10"/>
  <c r="E119" i="10"/>
  <c r="E118" i="10"/>
  <c r="E117" i="10"/>
  <c r="E116" i="10"/>
  <c r="D115" i="10"/>
  <c r="E115" i="10" s="1"/>
  <c r="C115" i="10"/>
  <c r="E114" i="10"/>
  <c r="E113" i="10"/>
  <c r="D112" i="10"/>
  <c r="E112" i="10" s="1"/>
  <c r="E111" i="10"/>
  <c r="E110" i="10"/>
  <c r="D109" i="10"/>
  <c r="C109" i="10"/>
  <c r="E108" i="10"/>
  <c r="E107" i="10"/>
  <c r="E106" i="10"/>
  <c r="E105" i="10"/>
  <c r="E104" i="10"/>
  <c r="E103" i="10"/>
  <c r="E102" i="10"/>
  <c r="E101" i="10"/>
  <c r="E100" i="10"/>
  <c r="E99" i="10"/>
  <c r="E98" i="10"/>
  <c r="D97" i="10"/>
  <c r="E97" i="10" s="1"/>
  <c r="C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D69" i="10"/>
  <c r="E69" i="10" s="1"/>
  <c r="C69" i="10"/>
  <c r="E68" i="10"/>
  <c r="D67" i="10"/>
  <c r="E67" i="10" s="1"/>
  <c r="E66" i="10"/>
  <c r="E65" i="10"/>
  <c r="E64" i="10"/>
  <c r="E63" i="10"/>
  <c r="E62" i="10"/>
  <c r="D61" i="10"/>
  <c r="C61" i="10"/>
  <c r="E60" i="10"/>
  <c r="E59" i="10"/>
  <c r="E58" i="10"/>
  <c r="E57" i="10"/>
  <c r="E56" i="10"/>
  <c r="E55" i="10"/>
  <c r="E54" i="10"/>
  <c r="E53" i="10"/>
  <c r="E52" i="10"/>
  <c r="E51" i="10"/>
  <c r="E50" i="10"/>
  <c r="D49" i="10"/>
  <c r="C49" i="10"/>
  <c r="E48" i="10"/>
  <c r="E47" i="10"/>
  <c r="E46" i="10"/>
  <c r="D45" i="10"/>
  <c r="C45" i="10"/>
  <c r="E44" i="10"/>
  <c r="D43" i="10"/>
  <c r="E43" i="10" s="1"/>
  <c r="E42" i="10"/>
  <c r="E41" i="10"/>
  <c r="D40" i="10"/>
  <c r="C40" i="10"/>
  <c r="E40" i="10" s="1"/>
  <c r="E39" i="10"/>
  <c r="E38" i="10"/>
  <c r="E37" i="10"/>
  <c r="E36" i="10"/>
  <c r="E35" i="10"/>
  <c r="E34" i="10"/>
  <c r="E33" i="10"/>
  <c r="D32" i="10"/>
  <c r="E32" i="10" s="1"/>
  <c r="C32" i="10"/>
  <c r="E31" i="10"/>
  <c r="E30" i="10"/>
  <c r="C29" i="10"/>
  <c r="E29" i="10" s="1"/>
  <c r="E28" i="10"/>
  <c r="D27" i="10"/>
  <c r="E27" i="10" s="1"/>
  <c r="C27" i="10"/>
  <c r="E26" i="10"/>
  <c r="D25" i="10"/>
  <c r="E25" i="10" s="1"/>
  <c r="E24" i="10"/>
  <c r="D23" i="10"/>
  <c r="E23" i="10" s="1"/>
  <c r="E22" i="10"/>
  <c r="E21" i="10"/>
  <c r="D21" i="10"/>
  <c r="E20" i="10"/>
  <c r="E19" i="10"/>
  <c r="E18" i="10"/>
  <c r="D18" i="10"/>
  <c r="C18" i="10"/>
  <c r="E17" i="10"/>
  <c r="E16" i="10"/>
  <c r="D16" i="10"/>
  <c r="E15" i="10"/>
  <c r="D14" i="10"/>
  <c r="E14" i="10" s="1"/>
  <c r="C14" i="10"/>
  <c r="E13" i="10"/>
  <c r="D12" i="10"/>
  <c r="C12" i="10"/>
  <c r="E11" i="10"/>
  <c r="D10" i="10"/>
  <c r="C10" i="10"/>
  <c r="E9" i="10"/>
  <c r="D8" i="10"/>
  <c r="E8" i="10" s="1"/>
  <c r="C8" i="10"/>
  <c r="E7" i="10"/>
  <c r="E6" i="10"/>
  <c r="E5" i="10"/>
  <c r="E4" i="10"/>
  <c r="E3" i="10"/>
  <c r="D2" i="10"/>
  <c r="E2" i="10" s="1"/>
  <c r="C2" i="10"/>
  <c r="E12" i="10" l="1"/>
  <c r="E49" i="10"/>
  <c r="E61" i="10"/>
  <c r="E109" i="10"/>
  <c r="E10" i="10"/>
  <c r="E45" i="10"/>
  <c r="E122" i="10"/>
  <c r="F37" i="9"/>
  <c r="F36" i="9"/>
  <c r="E35" i="9"/>
  <c r="D35" i="9"/>
  <c r="F34" i="9"/>
  <c r="F33" i="9"/>
  <c r="F32" i="9"/>
  <c r="F31" i="9"/>
  <c r="F30" i="9"/>
  <c r="F29" i="9"/>
  <c r="F28" i="9"/>
  <c r="F27" i="9"/>
  <c r="F26" i="9"/>
  <c r="F25" i="9"/>
  <c r="F24" i="9"/>
  <c r="F23" i="9"/>
  <c r="F22" i="9"/>
  <c r="F21" i="9"/>
  <c r="F20" i="9"/>
  <c r="F19" i="9"/>
  <c r="F18" i="9"/>
  <c r="F17" i="9"/>
  <c r="F16" i="9"/>
  <c r="F15" i="9"/>
  <c r="F14" i="9"/>
  <c r="F13" i="9"/>
  <c r="F12" i="9"/>
  <c r="F11" i="9"/>
  <c r="F10" i="9"/>
  <c r="F9" i="9"/>
  <c r="F8" i="9"/>
  <c r="E7" i="9"/>
  <c r="D7" i="9"/>
  <c r="F6" i="9"/>
  <c r="F5" i="9"/>
  <c r="D4" i="9"/>
  <c r="F4" i="9" s="1"/>
  <c r="F3" i="9"/>
  <c r="E2" i="9"/>
  <c r="D2" i="9"/>
  <c r="F2" i="9" l="1"/>
  <c r="D38" i="9"/>
  <c r="F7" i="9"/>
  <c r="F35" i="9"/>
  <c r="F50" i="8"/>
  <c r="F51" i="8"/>
  <c r="F52" i="8"/>
  <c r="F53" i="8"/>
  <c r="F54" i="8"/>
  <c r="F55" i="8"/>
  <c r="F56" i="8"/>
  <c r="F57" i="8"/>
  <c r="F58" i="8"/>
  <c r="F59" i="8"/>
  <c r="F60" i="8"/>
  <c r="D49" i="8"/>
  <c r="E49" i="8"/>
  <c r="F38" i="9" l="1"/>
  <c r="F49" i="8"/>
  <c r="F108" i="8"/>
  <c r="F107" i="8"/>
  <c r="F106" i="8"/>
  <c r="F105" i="8"/>
  <c r="F104" i="8"/>
  <c r="F103" i="8"/>
  <c r="F102" i="8"/>
  <c r="F101" i="8"/>
  <c r="F100" i="8"/>
  <c r="F99" i="8"/>
  <c r="F98" i="8"/>
  <c r="E97" i="8"/>
  <c r="D97" i="8"/>
  <c r="F97" i="8" l="1"/>
  <c r="E129" i="8"/>
  <c r="E127" i="8"/>
  <c r="E125" i="8"/>
  <c r="E122" i="8"/>
  <c r="E115" i="8"/>
  <c r="E112" i="8"/>
  <c r="E109" i="8"/>
  <c r="E69" i="8"/>
  <c r="E67" i="8"/>
  <c r="E61" i="8"/>
  <c r="E45" i="8"/>
  <c r="E43" i="8"/>
  <c r="E40" i="8"/>
  <c r="E32" i="8"/>
  <c r="E27" i="8"/>
  <c r="E25" i="8"/>
  <c r="E23" i="8"/>
  <c r="E21" i="8"/>
  <c r="E18" i="8"/>
  <c r="E16" i="8"/>
  <c r="E14" i="8"/>
  <c r="E12" i="8"/>
  <c r="E10" i="8"/>
  <c r="E8" i="8"/>
  <c r="E2" i="8"/>
  <c r="F130" i="8" l="1"/>
  <c r="F128" i="8"/>
  <c r="F126" i="8"/>
  <c r="F124" i="8"/>
  <c r="F123" i="8"/>
  <c r="F121" i="8"/>
  <c r="F120" i="8"/>
  <c r="F119" i="8"/>
  <c r="F118" i="8"/>
  <c r="F117" i="8"/>
  <c r="F116" i="8"/>
  <c r="F114" i="8"/>
  <c r="F113" i="8"/>
  <c r="F111" i="8"/>
  <c r="F110" i="8"/>
  <c r="F96" i="8"/>
  <c r="F71" i="8"/>
  <c r="F72" i="8"/>
  <c r="F73" i="8"/>
  <c r="F74" i="8"/>
  <c r="F75" i="8"/>
  <c r="F76" i="8"/>
  <c r="F77" i="8"/>
  <c r="F78" i="8"/>
  <c r="F79" i="8"/>
  <c r="F80" i="8"/>
  <c r="F81" i="8"/>
  <c r="F82" i="8"/>
  <c r="F83" i="8"/>
  <c r="F84" i="8"/>
  <c r="F85" i="8"/>
  <c r="F86" i="8"/>
  <c r="F87" i="8"/>
  <c r="F88" i="8"/>
  <c r="F89" i="8"/>
  <c r="F90" i="8"/>
  <c r="F91" i="8"/>
  <c r="F92" i="8"/>
  <c r="F93" i="8"/>
  <c r="F94" i="8"/>
  <c r="F95" i="8"/>
  <c r="F70" i="8"/>
  <c r="F68" i="8"/>
  <c r="F63" i="8"/>
  <c r="F64" i="8"/>
  <c r="F65" i="8"/>
  <c r="F66" i="8"/>
  <c r="F62" i="8"/>
  <c r="F47" i="8"/>
  <c r="F48" i="8"/>
  <c r="F46" i="8"/>
  <c r="F44" i="8"/>
  <c r="F42" i="8"/>
  <c r="F41" i="8"/>
  <c r="F34" i="8"/>
  <c r="F35" i="8"/>
  <c r="F36" i="8"/>
  <c r="F37" i="8"/>
  <c r="F38" i="8"/>
  <c r="F39" i="8"/>
  <c r="F33" i="8"/>
  <c r="F31" i="8"/>
  <c r="F30" i="8"/>
  <c r="F28" i="8"/>
  <c r="F26" i="8"/>
  <c r="F24" i="8"/>
  <c r="F22" i="8"/>
  <c r="F20" i="8"/>
  <c r="F19" i="8"/>
  <c r="F17" i="8"/>
  <c r="F15" i="8"/>
  <c r="F13" i="8"/>
  <c r="F11" i="8"/>
  <c r="F9" i="8"/>
  <c r="F7" i="8"/>
  <c r="F4" i="8"/>
  <c r="F5" i="8"/>
  <c r="F3" i="8"/>
  <c r="F129" i="8" l="1"/>
  <c r="D127" i="8"/>
  <c r="F127" i="8" s="1"/>
  <c r="F125" i="8"/>
  <c r="D122" i="8"/>
  <c r="F122" i="8" s="1"/>
  <c r="D115" i="8"/>
  <c r="F115" i="8" s="1"/>
  <c r="F112" i="8"/>
  <c r="D109" i="8"/>
  <c r="F109" i="8" s="1"/>
  <c r="D69" i="8"/>
  <c r="F69" i="8" s="1"/>
  <c r="F67" i="8"/>
  <c r="D61" i="8"/>
  <c r="F61" i="8" s="1"/>
  <c r="D45" i="8"/>
  <c r="F45" i="8" s="1"/>
  <c r="F43" i="8"/>
  <c r="D40" i="8"/>
  <c r="F40" i="8" s="1"/>
  <c r="D32" i="8"/>
  <c r="F32" i="8" s="1"/>
  <c r="D29" i="8"/>
  <c r="F29" i="8" s="1"/>
  <c r="D27" i="8"/>
  <c r="F27" i="8" s="1"/>
  <c r="F25" i="8"/>
  <c r="F23" i="8"/>
  <c r="F21" i="8"/>
  <c r="D18" i="8"/>
  <c r="F18" i="8" s="1"/>
  <c r="F16" i="8"/>
  <c r="D14" i="8"/>
  <c r="F14" i="8" s="1"/>
  <c r="D12" i="8"/>
  <c r="F12" i="8" s="1"/>
  <c r="D10" i="8"/>
  <c r="F10" i="8" s="1"/>
  <c r="D8" i="8"/>
  <c r="F8" i="8" s="1"/>
  <c r="F6" i="8"/>
  <c r="D2" i="8"/>
  <c r="F2" i="8" l="1"/>
</calcChain>
</file>

<file path=xl/sharedStrings.xml><?xml version="1.0" encoding="utf-8"?>
<sst xmlns="http://schemas.openxmlformats.org/spreadsheetml/2006/main" count="825" uniqueCount="275">
  <si>
    <t>B063</t>
  </si>
  <si>
    <t>A508</t>
  </si>
  <si>
    <t>A107</t>
  </si>
  <si>
    <t>A085</t>
  </si>
  <si>
    <t>A052</t>
  </si>
  <si>
    <t>A101</t>
  </si>
  <si>
    <t>EERN</t>
  </si>
  <si>
    <t>E056</t>
  </si>
  <si>
    <t>B022</t>
  </si>
  <si>
    <t>B017</t>
  </si>
  <si>
    <t>B038</t>
  </si>
  <si>
    <t>B035</t>
  </si>
  <si>
    <t>A100</t>
  </si>
  <si>
    <t>A099</t>
  </si>
  <si>
    <t>B037</t>
  </si>
  <si>
    <t>B322</t>
  </si>
  <si>
    <t>A897</t>
  </si>
  <si>
    <t>B323</t>
  </si>
  <si>
    <t>B230</t>
  </si>
  <si>
    <t>B234</t>
  </si>
  <si>
    <t>B233</t>
  </si>
  <si>
    <t>B231</t>
  </si>
  <si>
    <t>B228</t>
  </si>
  <si>
    <t>B031</t>
  </si>
  <si>
    <t>B553</t>
  </si>
  <si>
    <t>A958</t>
  </si>
  <si>
    <t>B958</t>
  </si>
  <si>
    <t>B957</t>
  </si>
  <si>
    <t>B956</t>
  </si>
  <si>
    <t>B955</t>
  </si>
  <si>
    <t>B954</t>
  </si>
  <si>
    <t>B953</t>
  </si>
  <si>
    <t>B960</t>
  </si>
  <si>
    <t>B959</t>
  </si>
  <si>
    <t>B961</t>
  </si>
  <si>
    <t>A637</t>
  </si>
  <si>
    <t>B040</t>
  </si>
  <si>
    <t>B039</t>
  </si>
  <si>
    <t>B042</t>
  </si>
  <si>
    <t>A066</t>
  </si>
  <si>
    <t>A051</t>
  </si>
  <si>
    <t>EFB9</t>
  </si>
  <si>
    <t>Região Turística Fortalecida</t>
  </si>
  <si>
    <t>Meta Realizada</t>
  </si>
  <si>
    <t>Programa Realizado</t>
  </si>
  <si>
    <t>Equipamento Desenvolvido</t>
  </si>
  <si>
    <t>Infraestrutura Implantada</t>
  </si>
  <si>
    <t>Servidor Capacitado</t>
  </si>
  <si>
    <t>Rede Mantida</t>
  </si>
  <si>
    <t>Conselho Apoiado</t>
  </si>
  <si>
    <t>Obra Executada</t>
  </si>
  <si>
    <t>Ação Desenvolvida</t>
  </si>
  <si>
    <t>Ouvidoria Mantida</t>
  </si>
  <si>
    <t>1º Nível</t>
  </si>
  <si>
    <t>2º Nível</t>
  </si>
  <si>
    <t>DOTAÇÃO INICIAL</t>
  </si>
  <si>
    <t>CRÉDITO SUPLEMENTAR</t>
  </si>
  <si>
    <t>CRÉDITO ESPECIAL</t>
  </si>
  <si>
    <t>CRÉDITO EXTRAORDINÁRIO</t>
  </si>
  <si>
    <t>CANC. DE CREDITOS ORC. E SUPLEMENTARES</t>
  </si>
  <si>
    <t>CANC. DE CRÉDITO ESPECIAL</t>
  </si>
  <si>
    <t>REDUÇÃO DE CRÉDITO EXTRAORDINÁRIO</t>
  </si>
  <si>
    <t>OUTRAS ALTERAÇÕES ORÇAMENTÁRIAS</t>
  </si>
  <si>
    <t>Ação / Projeto / Atividade</t>
  </si>
  <si>
    <t>SubAção</t>
  </si>
  <si>
    <t>B135</t>
  </si>
  <si>
    <t>Total</t>
  </si>
  <si>
    <t>Valor Líquido</t>
  </si>
  <si>
    <t>1207 - Promoção e Fortalecimento das Rotas Turísticas do Estado</t>
  </si>
  <si>
    <t>4438 - Coordenação e Apoio Operacional ao PRODETUR Nacional - Pernambuco</t>
  </si>
  <si>
    <t>2768 - Fortalecimento Institucional da Secretaria de Turismo Esportes e Lazer</t>
  </si>
  <si>
    <t>3677 - Elaboração de Estudos de Mercado e Desenvolvimento de Projetos no âmbito do PRODETUR Nacional - Pernambuco</t>
  </si>
  <si>
    <t>3682 - Execução de Obras de Infraestrutura - PRODETUR Nacional - Pernambuco</t>
  </si>
  <si>
    <t>4339 - Construção e Requalificação de Pontos e Roteiros Turísticos - PRODETUR Nacional - Pernambuco</t>
  </si>
  <si>
    <t>3036  - Realização de Programa de Fortalecimento Turístico e de Infraestrutura Turística de Pernambuco</t>
  </si>
  <si>
    <t>3039  - Realização de Melhorias no Circuito Náutico</t>
  </si>
  <si>
    <t>4142 - Expansão e Qualificação de Equipamentos Turísticos</t>
  </si>
  <si>
    <t>4224  - Melhoria da Infraestrutura Viária das Rotas Turísticas do Estado</t>
  </si>
  <si>
    <t>4083  - Atração e Implantação de Empreendimentos Turísticos</t>
  </si>
  <si>
    <t>4148  - Promoção e Desenvolvimento do Esporte de Base e Rendimento</t>
  </si>
  <si>
    <t>4532 - Promoção e Desenvolvimento do Esporte Participativo</t>
  </si>
  <si>
    <t xml:space="preserve">4533 - Promoção e Desenvolvimento do Esporte Educacional </t>
  </si>
  <si>
    <t>4056 - Ampliação da Infraestrutura para a Prática Esportiva</t>
  </si>
  <si>
    <t>4115 - Desenvolvimento de Ações de Qualificação do Turismo para Pernambuco</t>
  </si>
  <si>
    <t>2196 - Ampliação da Infraestrutura para o Lazer e Incentivo ao Turismo</t>
  </si>
  <si>
    <t>4470 - Fomento à Cultura Esportiva</t>
  </si>
  <si>
    <t>4589 - Manutenção da Ouvidoria da Secretaria de Turismo, Esportes e Lazer</t>
  </si>
  <si>
    <t>1741 - Capacitação de Recursos Humanos da Secretaria de Turismo, Esportes e Lazer</t>
  </si>
  <si>
    <t>1752 - Ressarcimento de Despesas de Pessoal a Disposição da Secretaria de Turismo, Esportes e Lazer</t>
  </si>
  <si>
    <t>2727 - Operacionalização do Acesso à Rede Digital Corporativa de Governo da Secretaria de Turismo, Esportes e Lazer</t>
  </si>
  <si>
    <t>4394 - Suporte às Atividades Fins da Secretaria de Turismo, Esportes e Lazer</t>
  </si>
  <si>
    <t>0000 - OUTRAS MEDIDAS</t>
  </si>
  <si>
    <t>1342 - Monitoramento do Plano Estratégico do Turismo de Pernambuco</t>
  </si>
  <si>
    <t>767 - Requalificação das rotas e roteiros turísticos de Pernambuco - Rotas da Confecção e do Rio São Francisco</t>
  </si>
  <si>
    <t>B063 - Implantação de ciclovias e operacionalização do programa Pedala PE</t>
  </si>
  <si>
    <t>0183 - Manutenção da rede digital corporativa de governo-SETUREL</t>
  </si>
  <si>
    <t>1175 - Implantação das Academias Pernambuco</t>
  </si>
  <si>
    <t>A085 - Revitalização do Complexo Esportivo de Arcoverde</t>
  </si>
  <si>
    <t>A101 - Revitalização do Complexo Esportivo Santos Dumont</t>
  </si>
  <si>
    <t>A107 - Construção da praça da juventude em Petrolina</t>
  </si>
  <si>
    <t>0424 - Reintegração de posse do terreno da casa do governador (implementação do empreendimento do Grupo Teixeira Duarte)</t>
  </si>
  <si>
    <t>B017 - Execução do projeto para construção do terminal rodoviário de Triunfo</t>
  </si>
  <si>
    <t>0774 - Realização da Meia Maratona de Pernambuco</t>
  </si>
  <si>
    <t>0775 - Execução do Programa Passaporte Esportivo</t>
  </si>
  <si>
    <t>1156 - Realização de Jogos Master</t>
  </si>
  <si>
    <t>1157 - Programa Amigo do Esporte</t>
  </si>
  <si>
    <t>1159 - Programa Mais Que Futebol</t>
  </si>
  <si>
    <t>A099 - Ampliação do Programa Bolsa Atleta</t>
  </si>
  <si>
    <t>A100 - Execução do Programa Time PE</t>
  </si>
  <si>
    <t>B035 - Realização de jogos paraolímpicos de Pernambucano</t>
  </si>
  <si>
    <t>B037 - Concessão do prêmio atitude campeã</t>
  </si>
  <si>
    <t>B038 - Execução do programa Esporte Pernambuco</t>
  </si>
  <si>
    <t>1202 - Implantação de sinalização turística</t>
  </si>
  <si>
    <t>B322 - Promoção da acessibilidade aos atrativos turísticos</t>
  </si>
  <si>
    <t>B323 - Implantação da sinalização trilíngue em pontos turísticos do Estado</t>
  </si>
  <si>
    <t>0411 - Requalificação do Mercado Eufrásio Barbosa</t>
  </si>
  <si>
    <t>1147 - Requalificação do Paço Municipal de Goiana</t>
  </si>
  <si>
    <t>1152 - Requalificação da área do entorno do Porto do Recife</t>
  </si>
  <si>
    <t>1236 - Obras de restauração da Casa do Artesão em Igarassu</t>
  </si>
  <si>
    <t>1251 - Requalificação do museu histórico de Igarassu</t>
  </si>
  <si>
    <t>1260 - Requalificação do Passeio da Avenida Rio Branco no Recife</t>
  </si>
  <si>
    <t>1272 - Instalação de chuveiros automatizados na Praia de Boa Viagem</t>
  </si>
  <si>
    <t>1273 - Implantação da iluminação cênica de Recife</t>
  </si>
  <si>
    <t>1274 - Requalificação do entorno da Enoteca</t>
  </si>
  <si>
    <t>1278 - Implantação da coberta do Cais de Santa Rita</t>
  </si>
  <si>
    <t>1280 - Requalificação da orla de Santa Maria da Boa Vista</t>
  </si>
  <si>
    <t>1151 - Requalificação da Cruz do Patrão e do Monumento Chico Science</t>
  </si>
  <si>
    <t>1237 - Construção do Cais do Sertão Museu Luiz Gonzaga do Porto do Recife 2ª etapa Módulo II</t>
  </si>
  <si>
    <t>1279 - Implantação de dois píeres no Marco Zero e Molhe de Brasília Teimosa</t>
  </si>
  <si>
    <t>1281 - Implantação do balizamento do Aeroporto de Fernando de Noronha</t>
  </si>
  <si>
    <t>1282 - Implantação da iluminação da estrada de acesso à Praia de Muro Alto em Ipojuca</t>
  </si>
  <si>
    <t>1284 - Elaboração do plano diretor cicloviário ligando o Recife antigo ao Centro de Convenções</t>
  </si>
  <si>
    <t>A958 - Implantação, pavimentação e restauração das vias localizadas nos bairros de Floresta Nova e Floresta Velha</t>
  </si>
  <si>
    <t>B031 - Requalificação do Forte de Santo Inácio em Tamandaré</t>
  </si>
  <si>
    <t>B228 - Ampliação da unidade de triagem, compostagem e reciclagem do lixo em Fernando de Noronha</t>
  </si>
  <si>
    <t>B230 - Melhoria do acesso a praia de Muro Alto</t>
  </si>
  <si>
    <t>B231 - Obras de requalificação do Forte Orange em Itamaracá</t>
  </si>
  <si>
    <t>B233 - Elaboração do Plano de capacitação do setor privado</t>
  </si>
  <si>
    <t>B234 - Elaboração do Plano de marketing e comercialização</t>
  </si>
  <si>
    <t>B553 - Implantação de teleférico em Bonito - PE</t>
  </si>
  <si>
    <t>1275 - Prestação de serviços de limpeza e conservação da SETUREL</t>
  </si>
  <si>
    <t>1276 - Despesas com taxa de água e esgoto da SETUREL</t>
  </si>
  <si>
    <t>B953 - Apoio administrativo - Pagamento de estagiários da SETUREL</t>
  </si>
  <si>
    <t>B954 - Despesas com combustível da SETUREL</t>
  </si>
  <si>
    <t>B955 - Fornecimento de passagens e locomoção para a SETUREL</t>
  </si>
  <si>
    <t>B956 - Pagamento de diárias da SETUREL</t>
  </si>
  <si>
    <t>B957 - Despesas com tarifa de energia elétrica da SETUREL</t>
  </si>
  <si>
    <t>B958 - Despesas com locação de veículos da SETUREL</t>
  </si>
  <si>
    <t>B959 - Prestação de serviços de motorista na SETUREL</t>
  </si>
  <si>
    <t>B960 - Prestação de serviços de segurança pessoal e patrimonial na
SETUREL</t>
  </si>
  <si>
    <t>B961 - Manutenção das atividades do PRODETUR</t>
  </si>
  <si>
    <t>A637 - Execução do Programa Futebol pela Cidadania</t>
  </si>
  <si>
    <t>A051 - Ampliação do programa esporte pela vida</t>
  </si>
  <si>
    <t>A066 - Execução dos jogos comunitários do interior de Pernambuco - JOCIPE</t>
  </si>
  <si>
    <t>B039 - Realização dos jogos indígenas</t>
  </si>
  <si>
    <t>B040 - Realização dos jogos solidários da 3ª idade</t>
  </si>
  <si>
    <t>B042 - Execução do programa esporte participativo</t>
  </si>
  <si>
    <t>0370 - Execução dos jogos escolares de Pernambuco - JEP's</t>
  </si>
  <si>
    <t>4535 - Fomento e Apoio aos Conselhos no âmbito da Secretaria de Turismo, Esportes e Lazer</t>
  </si>
  <si>
    <t>Ação / Projeto / Atividade
         =&gt;SubAção (a)</t>
  </si>
  <si>
    <t>Dotação orçamentária original + suplementações – cancelamentos. (b)</t>
  </si>
  <si>
    <t>Total da despesa liquidada (c)</t>
  </si>
  <si>
    <t>Percentual alcançado (c/b)</t>
  </si>
  <si>
    <t>Produto em relação a meta física estipulada</t>
  </si>
  <si>
    <t>Resultado físico previsto</t>
  </si>
  <si>
    <t>Resultado físico alcançado</t>
  </si>
  <si>
    <t>Esclarecimentos técnicos quanto aos resultados físicos e financeiros</t>
  </si>
  <si>
    <t>Total=&gt;</t>
  </si>
  <si>
    <t>1748 - Contribuições Patronais da Secretaria de Turismo, Esportes e Lazer ao FUNAFIN</t>
  </si>
  <si>
    <t>Obra realizada</t>
  </si>
  <si>
    <t>Empreendimento Implantado</t>
  </si>
  <si>
    <t>Núcleo de Informática Mantido</t>
  </si>
  <si>
    <t>Prédio Reformado</t>
  </si>
  <si>
    <t>Indicador previsto para medição do programa</t>
  </si>
  <si>
    <t>0000 - Adequação do Campo de Futebol no Município de São Joaquim do Monte/PE</t>
  </si>
  <si>
    <t>135 - Readequação da Rodovia PE-009, Trecho: Entroncamento da PE-038 (Nossa Senhora de Ó/Porto de Galinhas)</t>
  </si>
  <si>
    <t>A052 - Obras da quadra poliesportiva descoberta no município de SALGUEIRO; construção de um núcleo de esporte e lazer (1ª etapa) na localidade de GUADALAJARA/PAUDALHO e obras de adequação do campo de futebol e construção da quadra poliesportiva, no município de RIBEIRÃO/PE</t>
  </si>
  <si>
    <t>E056 - Serviços de recuperação do Estádio Municipal Luiz Rodolfo, no município de  MACAPARANA/PE.</t>
  </si>
  <si>
    <t>4280 - Operação e Manutenção das Atividades de Informática na Secretaria de Turismo, Esportes e Lazer</t>
  </si>
  <si>
    <t>1261 - Requalificação do Píer de Sirinhaém</t>
  </si>
  <si>
    <t>4534 - Adequação das Instalações Físicas da Secretaria de Turismo, Esportes e Lazer</t>
  </si>
  <si>
    <t>1749 - Devolução de Saldo de Recursos de Convênio da Secretaria de Turismo, Esportes e Lazer</t>
  </si>
  <si>
    <t>1751 - Concessão de Vale Transporte e Auxílio Alimentação a Servidores da Secretaria de Turismo, Esportes e Lazer</t>
  </si>
  <si>
    <t>Responsável</t>
  </si>
  <si>
    <t>GGPG - Graziele Melo</t>
  </si>
  <si>
    <t>GRH - Susy Andrade</t>
  </si>
  <si>
    <t>Ciclomobilidade - Jason Torres</t>
  </si>
  <si>
    <t>GTI - Ângelo Lins</t>
  </si>
  <si>
    <t>SEPTG - João Vinícius</t>
  </si>
  <si>
    <t>PRODETUR - Manuela Marinho</t>
  </si>
  <si>
    <t>GGINF - Cássio Camilo</t>
  </si>
  <si>
    <t>SEEL - Diego Perez</t>
  </si>
  <si>
    <t>-</t>
  </si>
  <si>
    <t>EstudoS e ProjetoS Elaborados</t>
  </si>
  <si>
    <t>Academia Implantada</t>
  </si>
  <si>
    <t>Complexo Revitalizado</t>
  </si>
  <si>
    <t>Logística - Marileide Silva</t>
  </si>
  <si>
    <t>Reintegração Concluída</t>
  </si>
  <si>
    <t>B022 - Obras de 01 escadaria para acesso dos romeiros à estátua do Cristo salvador, partindo da gruta de Nossa Senhora de Lourdes em SOLIDÃO/PE.</t>
  </si>
  <si>
    <t>Atletas Beneficiados</t>
  </si>
  <si>
    <t>Pessoas Beneficiadas</t>
  </si>
  <si>
    <t>Sinalização realizada</t>
  </si>
  <si>
    <t>Acessibilidade promovida</t>
  </si>
  <si>
    <t>Requalificação concluída</t>
  </si>
  <si>
    <t>Instalação concluída</t>
  </si>
  <si>
    <t>Iluminação implantada</t>
  </si>
  <si>
    <t>Coberta implantada</t>
  </si>
  <si>
    <t>Píer implatado</t>
  </si>
  <si>
    <t>Plano elaborado</t>
  </si>
  <si>
    <t>Teleférico Implantado</t>
  </si>
  <si>
    <t>Pessoas Assistidas</t>
  </si>
  <si>
    <t>A ação havia sido realizado em anos anteriores, porém o pagamento só foi realizado efetivamente em 2017</t>
  </si>
  <si>
    <t>Sem orçamento</t>
  </si>
  <si>
    <t>Essa ação foi realizada em 2016 e devidamente paga. Não havia previsão de execução em 2017.</t>
  </si>
  <si>
    <t>Essa ação foi realizada em anos anteriores e devidamente paga. Não havia previsão de execução em 2017.</t>
  </si>
  <si>
    <t>A ação foi realizada e paga em 2016.</t>
  </si>
  <si>
    <t xml:space="preserve">Em função do aumento no fluxo de viagens no primeiro semestre, no meio do ano foi solicitado um aumento de diárias para o segundo semestre, porém nem todo o valor foi necessário. </t>
  </si>
  <si>
    <t>Recurso remanejado</t>
  </si>
  <si>
    <t xml:space="preserve">Pessoas atendidas com êxito, com variação do resultado físico em função dos valores praticados na aquisição dos bilhetes aéreos </t>
  </si>
  <si>
    <t>Recurso remanejado, visando atender as demandas do esporte educacional como meta prioritária</t>
  </si>
  <si>
    <t>318/376</t>
  </si>
  <si>
    <t>Atendemos no1º semestre 318 e no 2º semestre 376 atletas/paratletas, ficando as parcelas referentes aos meses de novembro e dezembro a serem pagas no exercício 2018</t>
  </si>
  <si>
    <t>36/38</t>
  </si>
  <si>
    <t xml:space="preserve">Atendemos no1º semestre 36 e no 2º semestre 38 atletas/paratletas e técnicos, ficando as parcelas referentes aos meses de novembro e dezembro a serem pagas no exercício 2018 </t>
  </si>
  <si>
    <t>Ação realizada com êxito</t>
  </si>
  <si>
    <t>Ação realizada com êxito, na realização das clínicas de capacitação e atendimento às Federações Estaduais.</t>
  </si>
  <si>
    <t>Atendemos o 127 municípios (recorde), durante 08 meses de execução da ação</t>
  </si>
  <si>
    <t>Atendemos todos os 44 grupos durante os 08 dias de realização da ação</t>
  </si>
  <si>
    <t>Ação realizada com êxito, número recorde de atendidos, aumento das modalidades e redução orçamentária na execução</t>
  </si>
  <si>
    <t>Meta atingida</t>
  </si>
  <si>
    <t>Empresa solicitou distrato.</t>
  </si>
  <si>
    <t>Não existiu Convênio e  nem previsão orçamentária para execução.</t>
  </si>
  <si>
    <t>Meta não alcançada por necessidade de ajuste nos Projetos Iniciais, especialmente da piscina.</t>
  </si>
  <si>
    <t>Falta a realização das outras vias de acesso não implantadas por falta de projeto</t>
  </si>
  <si>
    <t>Obra concluída com redução de metas</t>
  </si>
  <si>
    <t>Empresa solicitou distrato por falta de recursos da UNIÃO.</t>
  </si>
  <si>
    <t>Não foi destinada verba de capacitação para a Secretaria no exercício de 2017.</t>
  </si>
  <si>
    <t>Não houve compra de vale transporte de janeiro a abril de 2017.</t>
  </si>
  <si>
    <t>A Secretaria da Fazenda não está autorizando o pagamento do ressarcimento de despesa de pessoal a disposição posto que está realizando um encontro de contas entre os devedores/credores para, posteriormente, efetuar a regularização.</t>
  </si>
  <si>
    <t>Reintegração não realizada. Grupo Teixeira Duarte virá em abril de 2018 para apresentar projeto a prefeitura de Ipojuca com a finalidade de solicitar novas licenças. Ainda sem previsão de execução orçamentária para esta subação.</t>
  </si>
  <si>
    <t>Utilizada a subação B323 para este objeto.</t>
  </si>
  <si>
    <t>Não foi possível atingir a meta prevista devido a necessidade de deflagração de novo processo licitatório para a obra de PAUDALHO.</t>
  </si>
  <si>
    <t>Esta subação não atingiu a meta prevista devido a necessidade de realização de replanilhamentos e deflagração de novos processos licitatórios nas intervenções de Limoeiro, Praças da RMR, Igaraçu, Petrolândia, Chã de Alegria, Araçoiaba, Abreu e Lima, Bonito, Cabrobó, Carpina, Recife - Mercado da Madalena e Parque Santana Ariano Suassuna.</t>
  </si>
  <si>
    <t>Esta subação não atingiu a meta prevista devido a necessidade de realização de replanilhamentos e deflagração de novos processos licitatórios nas intervenções de Mirandiba, Moreno, Santa Cruz do Capibaribe, São Joaquim do Monte.</t>
  </si>
  <si>
    <t>Solicitação de Orçamento para contabilização, sem reflexo financeiro, junto ao sistema de Acompanhamento de Convênios (ACO), atendendo a solicitação do Tribunal de Contas, referente à execução das obras de requalificação do Molhe de Brasília Teimosa.</t>
  </si>
  <si>
    <t>Ação realizada com êxito no exercício.</t>
  </si>
  <si>
    <t>Obra concluída</t>
  </si>
  <si>
    <t>Em andamento, em fase final 2018</t>
  </si>
  <si>
    <t>Ação cancelada</t>
  </si>
  <si>
    <t>Ação da  SETUR pela  PF-2352/  2017</t>
  </si>
  <si>
    <t xml:space="preserve">Obras em andamento (65%), em fase final 2018 - Necessidade de adequação no projeto </t>
  </si>
  <si>
    <t>Obras em andamento (86%), conclusão no 1º semestre de  2018</t>
  </si>
  <si>
    <t>Obras em andamento (90%), conclusão no 1º semestre de  2018</t>
  </si>
  <si>
    <t>Obras em andamento (85%), conclusão no 1º semestre de  2018</t>
  </si>
  <si>
    <t xml:space="preserve">Obras em andamento (74%), conclusão no 1º semestre de  2018 - verificou-se a necessidade de ajustar o projeto, sendo realizado um replanilhamento em novembro de 2017. </t>
  </si>
  <si>
    <t>Obras em andamento (33%), conclusão no 1º semestre de  2018 - Diante da necessidade de revisão do projeto.</t>
  </si>
  <si>
    <t>Obras em andamento (77%), conclusão no 1º semestre de  2018</t>
  </si>
  <si>
    <t>Em execução</t>
  </si>
  <si>
    <t>Estudos e Projetos Elaborados</t>
  </si>
  <si>
    <t>Obras em andamento (69%), em fase final 2018 . Atraso devido as definições por parte do IPHAN, bem como a  restaurações de peças especificações históricas;  e  necessidades de ajustes nos projetos executivos .</t>
  </si>
  <si>
    <t>Dificuldade na disponibilização de área, pelos Municípios, para instalação das academias. Ação será priorizada no exercício de 2018.</t>
  </si>
  <si>
    <t>Obras em andamento (73%), conclusão no 1º semestre de  2018 - Atraso devido à ajustes no projeto, em atendimento  às solicitações do IPHAN .</t>
  </si>
  <si>
    <t>Devolução do Saldo do Convênio MTUR/SETUR-PE Nº 776515/2012 (Ações de Marketing do Polo Costa dos Arrecifes do Estado de Pernambuco), além de regularização de contabilizações no ACO, conforme orientação do TCE-PE AUD - PC 2015-210101 Nº 001/2016 e 002/2016 referentes a convênios, como o CVº 4212 (Feiras Fenearvi e Feneaporto).</t>
  </si>
  <si>
    <t>A ação tem por meta física a ser finalizada em 2018                                           1. Projeto de Museologia e Museografia
2. Estudo de viabilidade da Enoteca e Revitalização da Orla da Boa Vista
3. Plano de Fortalecimento Institucional do "SISTEMA TUR                           4. Projeto Exec. de Requalificação da Orla do Cabo de Santo Agostinho
5. Consultoria para Revisão de Proj. e Elaboração de Estudos de Viabilidade</t>
  </si>
  <si>
    <t xml:space="preserve">Obra concluída. </t>
  </si>
  <si>
    <t>0000 - OUTRAS MEDIDAS (Fornecedores: UNICOM COMUNICACAO E PROMOCAO -EIRELI, GRAFICA E EDITORA CANAA LTDA - EPP e AJS - COMERCIO E REPRESENTACOES LTDA)</t>
  </si>
  <si>
    <t>Solicitação de Orçamento para contabilização, junto ao sistema de Acompanhamento de Convênios (ACO), atendendo a solicitação do Tribunal de Contas, referente à ações de Marketing do projeto do Polo Costa dos Arrecifes e do projeto Aquarela 2012.</t>
  </si>
  <si>
    <t>Ação realizada com êxito, ficando a execução financeira a se realizar no exercício 2018</t>
  </si>
  <si>
    <t>A897 - Implantação e pavimentação da rodovia PE-087 - Gravatá - Mandacaru</t>
  </si>
  <si>
    <t xml:space="preserve">A ação tem por meta física a ser finalizada em 2018                                           1. Projeto Executivo de Revitalização do Sítio Histórico de Goiana
2. Projeto Executivo do Centro Cultural de Gravatá
3.   Avaliação Final do Programa - Elaboração da Documentação de Acervo do Programa 
4. Obras de Reforma do Mercado das Flores
5.  Implantação do Projeto de Sinalização Turística do Polo Agreste
6.  Reforma do Prédio Enoteca
7.  Aquisição de Bens Enoteca                                                   </t>
  </si>
  <si>
    <t>Obras em fase de conclusão (previsão primeiro trimestre de  2018)</t>
  </si>
  <si>
    <t>Píer implantado</t>
  </si>
  <si>
    <t>A ação foi extendida - onde o 1º trecho - Recife - Tacaruna foi concluído. Sendo iniciado no ultimo trimestre de 2017 o 2° trecho   (tacaruna - varadouro) 11%,  com prazo previsto para conclusão exercício de 2018</t>
  </si>
  <si>
    <t xml:space="preserve">Em andamento (85%),  Não foi concluída devido estarmos aguardando a Não objeção do BID. </t>
  </si>
  <si>
    <t>Recurso remanejado tendo em vista a inclusão das etnias indígenas na participação dos Jogos Abertos de Pernambuco. A despesa liquidada se refere ao exercício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</si>
</sst>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1">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right" vertical="center" wrapText="1"/>
    </xf>
    <xf numFmtId="4" fontId="0" fillId="0" borderId="0" xfId="0" applyNumberFormat="1" applyAlignment="1">
      <alignment horizontal="right" vertical="center" wrapText="1"/>
    </xf>
    <xf numFmtId="4" fontId="0" fillId="0" borderId="0" xfId="0" applyNumberFormat="1" applyAlignment="1">
      <alignment vertical="center" wrapText="1"/>
    </xf>
    <xf numFmtId="4" fontId="3" fillId="0" borderId="0" xfId="0" applyNumberFormat="1" applyFont="1" applyAlignment="1">
      <alignment vertical="center" wrapText="1"/>
    </xf>
    <xf numFmtId="0" fontId="3" fillId="0" borderId="0" xfId="0" applyFont="1" applyAlignment="1">
      <alignment vertical="center" wrapText="1"/>
    </xf>
    <xf numFmtId="4" fontId="3" fillId="0" borderId="0" xfId="0" applyNumberFormat="1" applyFont="1" applyAlignment="1">
      <alignment horizontal="right" vertical="center" wrapText="1"/>
    </xf>
    <xf numFmtId="0" fontId="0" fillId="0" borderId="0" xfId="0"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0" fillId="0" borderId="1" xfId="0" applyBorder="1" applyAlignment="1">
      <alignment horizontal="center"/>
    </xf>
    <xf numFmtId="43" fontId="0" fillId="0" borderId="1" xfId="1" applyFont="1" applyBorder="1" applyAlignment="1">
      <alignment horizontal="right" vertical="center" wrapText="1"/>
    </xf>
    <xf numFmtId="0" fontId="0" fillId="0" borderId="1" xfId="0" applyBorder="1" applyAlignment="1">
      <alignment horizontal="center" vertical="center" wrapText="1"/>
    </xf>
    <xf numFmtId="0" fontId="0" fillId="0" borderId="1" xfId="0" applyBorder="1"/>
    <xf numFmtId="0" fontId="1" fillId="0" borderId="1" xfId="0" applyFont="1" applyBorder="1" applyAlignment="1">
      <alignment horizontal="right" vertical="center" wrapText="1"/>
    </xf>
    <xf numFmtId="0" fontId="0" fillId="2" borderId="1" xfId="0" applyFill="1" applyBorder="1" applyAlignment="1">
      <alignment horizontal="center"/>
    </xf>
    <xf numFmtId="43" fontId="0" fillId="2" borderId="1" xfId="1" applyFont="1" applyFill="1" applyBorder="1" applyAlignment="1">
      <alignment horizontal="right"/>
    </xf>
    <xf numFmtId="0" fontId="0" fillId="2" borderId="0" xfId="0" applyFill="1"/>
    <xf numFmtId="43" fontId="0" fillId="0" borderId="0" xfId="1" applyFont="1" applyBorder="1" applyAlignment="1">
      <alignment horizontal="right" vertical="center" wrapText="1"/>
    </xf>
    <xf numFmtId="0" fontId="0" fillId="0" borderId="0" xfId="0" applyBorder="1"/>
    <xf numFmtId="0" fontId="0" fillId="0" borderId="0" xfId="0" applyBorder="1" applyAlignment="1">
      <alignment horizontal="center"/>
    </xf>
    <xf numFmtId="43" fontId="1" fillId="0" borderId="1" xfId="1" applyFont="1" applyBorder="1" applyAlignment="1">
      <alignment horizontal="right" vertical="center" wrapText="1"/>
    </xf>
    <xf numFmtId="0" fontId="0" fillId="2" borderId="1" xfId="0" applyFill="1" applyBorder="1"/>
    <xf numFmtId="0" fontId="1" fillId="0" borderId="1" xfId="0" applyFont="1" applyBorder="1" applyAlignment="1">
      <alignment vertical="center" wrapText="1"/>
    </xf>
    <xf numFmtId="0" fontId="0" fillId="2" borderId="1" xfId="0" applyFill="1" applyBorder="1" applyAlignment="1">
      <alignment wrapText="1"/>
    </xf>
    <xf numFmtId="9" fontId="1" fillId="0" borderId="1" xfId="2" applyFont="1" applyBorder="1" applyAlignment="1">
      <alignment horizontal="right" vertical="center" wrapText="1"/>
    </xf>
    <xf numFmtId="0" fontId="0" fillId="0" borderId="1" xfId="0" applyBorder="1" applyAlignment="1">
      <alignment horizontal="justify" vertical="center" wrapText="1"/>
    </xf>
    <xf numFmtId="0" fontId="0" fillId="0" borderId="1" xfId="0" applyFill="1" applyBorder="1" applyAlignment="1">
      <alignment horizontal="justify"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justify" vertical="center"/>
    </xf>
    <xf numFmtId="0" fontId="0" fillId="0" borderId="1" xfId="0" applyBorder="1"/>
    <xf numFmtId="0" fontId="0" fillId="2" borderId="1" xfId="0" applyFill="1" applyBorder="1"/>
    <xf numFmtId="0" fontId="0" fillId="0" borderId="1" xfId="0" applyBorder="1" applyAlignment="1">
      <alignment wrapText="1"/>
    </xf>
    <xf numFmtId="0" fontId="0" fillId="0" borderId="1" xfId="0" applyFill="1" applyBorder="1" applyAlignment="1">
      <alignment vertical="center" wrapText="1"/>
    </xf>
    <xf numFmtId="43" fontId="1" fillId="2" borderId="1" xfId="0" applyNumberFormat="1" applyFont="1" applyFill="1" applyBorder="1" applyAlignment="1">
      <alignment horizontal="right"/>
    </xf>
    <xf numFmtId="43" fontId="1" fillId="2" borderId="1" xfId="1" applyFont="1" applyFill="1" applyBorder="1" applyAlignment="1">
      <alignment horizontal="right"/>
    </xf>
    <xf numFmtId="4" fontId="1" fillId="2" borderId="1" xfId="0" applyNumberFormat="1" applyFont="1" applyFill="1" applyBorder="1" applyAlignment="1">
      <alignment horizontal="right"/>
    </xf>
    <xf numFmtId="4" fontId="0" fillId="0" borderId="1" xfId="0" applyNumberFormat="1" applyBorder="1" applyAlignment="1">
      <alignment horizontal="right"/>
    </xf>
    <xf numFmtId="0" fontId="0" fillId="2" borderId="1" xfId="0" applyFill="1" applyBorder="1" applyAlignment="1">
      <alignment horizontal="right"/>
    </xf>
    <xf numFmtId="0" fontId="0" fillId="0" borderId="1" xfId="0" applyBorder="1" applyAlignment="1">
      <alignment horizontal="right"/>
    </xf>
    <xf numFmtId="9" fontId="0" fillId="2" borderId="1" xfId="2" applyFont="1" applyFill="1" applyBorder="1" applyAlignment="1">
      <alignment horizontal="right" vertical="center"/>
    </xf>
    <xf numFmtId="9" fontId="0" fillId="0" borderId="1" xfId="2" applyFont="1" applyBorder="1" applyAlignment="1">
      <alignment horizontal="right" vertical="center"/>
    </xf>
    <xf numFmtId="0" fontId="0" fillId="2" borderId="1" xfId="0" applyFill="1" applyBorder="1" applyAlignment="1">
      <alignment horizontal="right" vertical="center"/>
    </xf>
    <xf numFmtId="0" fontId="0" fillId="0" borderId="1" xfId="0" applyBorder="1" applyAlignment="1">
      <alignment horizontal="right" vertical="center"/>
    </xf>
    <xf numFmtId="9" fontId="0" fillId="0" borderId="1" xfId="0" applyNumberFormat="1" applyBorder="1" applyAlignment="1">
      <alignment horizontal="right" vertical="center"/>
    </xf>
    <xf numFmtId="9" fontId="0" fillId="0" borderId="1" xfId="0" applyNumberFormat="1" applyFill="1" applyBorder="1" applyAlignment="1">
      <alignment horizontal="right" vertical="center"/>
    </xf>
    <xf numFmtId="0" fontId="0" fillId="0" borderId="1" xfId="0" applyFill="1" applyBorder="1" applyAlignment="1">
      <alignment horizontal="right" vertical="center"/>
    </xf>
    <xf numFmtId="10" fontId="0" fillId="0" borderId="1" xfId="0" applyNumberFormat="1" applyFill="1" applyBorder="1" applyAlignment="1">
      <alignment horizontal="right" vertical="center"/>
    </xf>
    <xf numFmtId="3" fontId="0" fillId="0" borderId="1" xfId="0" applyNumberFormat="1" applyBorder="1" applyAlignment="1">
      <alignment horizontal="right" vertical="center"/>
    </xf>
    <xf numFmtId="0" fontId="0" fillId="0" borderId="1" xfId="0" applyBorder="1" applyAlignment="1">
      <alignment vertical="center"/>
    </xf>
    <xf numFmtId="43" fontId="0" fillId="0" borderId="1" xfId="1" applyFont="1" applyFill="1" applyBorder="1" applyAlignment="1">
      <alignment horizontal="right" vertical="center" wrapText="1"/>
    </xf>
    <xf numFmtId="9" fontId="0" fillId="0" borderId="1" xfId="2" applyFont="1" applyFill="1" applyBorder="1" applyAlignment="1">
      <alignment horizontal="right" vertical="center"/>
    </xf>
    <xf numFmtId="0" fontId="0" fillId="0" borderId="1" xfId="0" applyFill="1" applyBorder="1"/>
    <xf numFmtId="43" fontId="1" fillId="2" borderId="1" xfId="1" applyFont="1" applyFill="1" applyBorder="1" applyAlignment="1">
      <alignment horizontal="right" vertical="center" wrapText="1"/>
    </xf>
    <xf numFmtId="0" fontId="0" fillId="3" borderId="0" xfId="0" applyFill="1" applyAlignment="1">
      <alignment vertical="center" wrapText="1"/>
    </xf>
    <xf numFmtId="4" fontId="0" fillId="3" borderId="0" xfId="0" applyNumberFormat="1" applyFill="1" applyAlignment="1">
      <alignment vertical="center" wrapText="1"/>
    </xf>
    <xf numFmtId="4" fontId="3" fillId="3" borderId="0" xfId="0" applyNumberFormat="1" applyFont="1" applyFill="1" applyAlignment="1">
      <alignment vertical="center" wrapText="1"/>
    </xf>
    <xf numFmtId="4" fontId="0" fillId="3" borderId="0" xfId="0" applyNumberFormat="1" applyFill="1" applyAlignment="1">
      <alignment horizontal="righ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right" vertical="center" wrapText="1"/>
    </xf>
    <xf numFmtId="0" fontId="4" fillId="0" borderId="1" xfId="0" applyFont="1" applyFill="1" applyBorder="1" applyAlignment="1">
      <alignment horizontal="right" vertical="center"/>
    </xf>
    <xf numFmtId="9" fontId="4" fillId="0" borderId="1" xfId="0" applyNumberFormat="1" applyFont="1" applyFill="1" applyBorder="1" applyAlignment="1">
      <alignment horizontal="right" vertical="center"/>
    </xf>
  </cellXfs>
  <cellStyles count="4">
    <cellStyle name="Normal" xfId="0" builtinId="0"/>
    <cellStyle name="Porcentagem" xfId="2" builtinId="5"/>
    <cellStyle name="Vírgula" xfId="1" builtinId="3"/>
    <cellStyle name="Vírgul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tabSelected="1" zoomScaleNormal="100" workbookViewId="0">
      <selection activeCell="C6" sqref="C6"/>
    </sheetView>
  </sheetViews>
  <sheetFormatPr defaultRowHeight="15" x14ac:dyDescent="0.25"/>
  <cols>
    <col min="1" max="1" width="78.28515625" customWidth="1"/>
    <col min="2" max="2" width="7.5703125" style="9" customWidth="1"/>
    <col min="3" max="3" width="20.42578125" customWidth="1"/>
    <col min="4" max="4" width="20.140625" customWidth="1"/>
    <col min="5" max="5" width="15" customWidth="1"/>
    <col min="6" max="6" width="29.28515625" customWidth="1"/>
    <col min="7" max="8" width="13.5703125" customWidth="1"/>
    <col min="9" max="9" width="57.85546875" customWidth="1"/>
    <col min="10" max="10" width="18.140625" customWidth="1"/>
  </cols>
  <sheetData>
    <row r="1" spans="1:10" ht="60" x14ac:dyDescent="0.25">
      <c r="A1" s="10" t="s">
        <v>159</v>
      </c>
      <c r="B1" s="11"/>
      <c r="C1" s="11" t="s">
        <v>160</v>
      </c>
      <c r="D1" s="11" t="s">
        <v>161</v>
      </c>
      <c r="E1" s="11" t="s">
        <v>162</v>
      </c>
      <c r="F1" s="11" t="s">
        <v>163</v>
      </c>
      <c r="G1" s="11" t="s">
        <v>164</v>
      </c>
      <c r="H1" s="11" t="s">
        <v>165</v>
      </c>
      <c r="I1" s="11" t="s">
        <v>166</v>
      </c>
      <c r="J1" s="11" t="s">
        <v>173</v>
      </c>
    </row>
    <row r="2" spans="1:10" s="20" customFormat="1" ht="15" customHeight="1" x14ac:dyDescent="0.25">
      <c r="A2" s="12" t="s">
        <v>68</v>
      </c>
      <c r="B2" s="11"/>
      <c r="C2" s="57">
        <f>SUM(C3:C5)</f>
        <v>320987.33</v>
      </c>
      <c r="D2" s="38">
        <f>SUM(D3:D5)</f>
        <v>320987.33</v>
      </c>
      <c r="E2" s="44">
        <f>D2/C2</f>
        <v>1</v>
      </c>
      <c r="F2" s="35"/>
      <c r="G2" s="46"/>
      <c r="H2" s="46"/>
      <c r="I2" s="35"/>
      <c r="J2" s="35"/>
    </row>
    <row r="3" spans="1:10" ht="30" x14ac:dyDescent="0.25">
      <c r="A3" s="29" t="s">
        <v>91</v>
      </c>
      <c r="B3" s="13"/>
      <c r="C3" s="14">
        <v>320987.33</v>
      </c>
      <c r="D3" s="14">
        <v>320987.33</v>
      </c>
      <c r="E3" s="45">
        <f>D3/C3</f>
        <v>1</v>
      </c>
      <c r="F3" s="34" t="s">
        <v>42</v>
      </c>
      <c r="G3" s="47">
        <v>1</v>
      </c>
      <c r="H3" s="47">
        <v>1</v>
      </c>
      <c r="I3" s="29" t="s">
        <v>211</v>
      </c>
      <c r="J3" s="34"/>
    </row>
    <row r="4" spans="1:10" ht="30" x14ac:dyDescent="0.25">
      <c r="A4" s="29" t="s">
        <v>93</v>
      </c>
      <c r="B4" s="13"/>
      <c r="C4" s="14">
        <v>0</v>
      </c>
      <c r="D4" s="14">
        <v>0</v>
      </c>
      <c r="E4" s="45" t="e">
        <f t="shared" ref="E4:E31" si="0">D4/C4</f>
        <v>#DIV/0!</v>
      </c>
      <c r="F4" s="34"/>
      <c r="G4" s="47" t="s">
        <v>192</v>
      </c>
      <c r="H4" s="47" t="s">
        <v>192</v>
      </c>
      <c r="I4" s="29" t="s">
        <v>214</v>
      </c>
      <c r="J4" s="34"/>
    </row>
    <row r="5" spans="1:10" x14ac:dyDescent="0.25">
      <c r="A5" s="29" t="s">
        <v>92</v>
      </c>
      <c r="B5" s="13"/>
      <c r="C5" s="14">
        <v>0</v>
      </c>
      <c r="D5" s="14">
        <v>0</v>
      </c>
      <c r="E5" s="45" t="e">
        <f t="shared" si="0"/>
        <v>#DIV/0!</v>
      </c>
      <c r="F5" s="34"/>
      <c r="G5" s="47" t="s">
        <v>192</v>
      </c>
      <c r="H5" s="47" t="s">
        <v>192</v>
      </c>
      <c r="I5" s="29" t="s">
        <v>212</v>
      </c>
      <c r="J5" s="34"/>
    </row>
    <row r="6" spans="1:10" s="20" customFormat="1" ht="15" customHeight="1" x14ac:dyDescent="0.25">
      <c r="A6" s="12" t="s">
        <v>87</v>
      </c>
      <c r="B6" s="18"/>
      <c r="C6" s="19">
        <v>0</v>
      </c>
      <c r="D6" s="19"/>
      <c r="E6" s="44" t="e">
        <f t="shared" si="0"/>
        <v>#DIV/0!</v>
      </c>
      <c r="F6" s="35"/>
      <c r="G6" s="46"/>
      <c r="H6" s="46"/>
      <c r="I6" s="35"/>
      <c r="J6" s="35"/>
    </row>
    <row r="7" spans="1:10" ht="30" x14ac:dyDescent="0.25">
      <c r="A7" s="29" t="s">
        <v>91</v>
      </c>
      <c r="B7" s="31"/>
      <c r="C7" s="14">
        <v>0</v>
      </c>
      <c r="D7" s="14"/>
      <c r="E7" s="45" t="e">
        <f t="shared" si="0"/>
        <v>#DIV/0!</v>
      </c>
      <c r="F7" s="34" t="s">
        <v>47</v>
      </c>
      <c r="G7" s="47">
        <v>1</v>
      </c>
      <c r="H7" s="47">
        <v>0</v>
      </c>
      <c r="I7" s="29" t="s">
        <v>236</v>
      </c>
      <c r="J7" s="34"/>
    </row>
    <row r="8" spans="1:10" s="20" customFormat="1" ht="15" customHeight="1" x14ac:dyDescent="0.25">
      <c r="A8" s="12" t="s">
        <v>168</v>
      </c>
      <c r="B8" s="18"/>
      <c r="C8" s="39">
        <f>C9</f>
        <v>40000</v>
      </c>
      <c r="D8" s="40">
        <f>D9</f>
        <v>27173.47</v>
      </c>
      <c r="E8" s="44">
        <f t="shared" si="0"/>
        <v>0.67933675000000004</v>
      </c>
      <c r="F8" s="35"/>
      <c r="G8" s="46"/>
      <c r="H8" s="46"/>
      <c r="I8" s="35"/>
      <c r="J8" s="35"/>
    </row>
    <row r="9" spans="1:10" x14ac:dyDescent="0.25">
      <c r="A9" s="29" t="s">
        <v>91</v>
      </c>
      <c r="B9" s="31"/>
      <c r="C9" s="14">
        <v>40000</v>
      </c>
      <c r="D9" s="41">
        <v>27173.47</v>
      </c>
      <c r="E9" s="45">
        <f t="shared" si="0"/>
        <v>0.67933675000000004</v>
      </c>
      <c r="F9" s="34" t="s">
        <v>43</v>
      </c>
      <c r="G9" s="47">
        <v>1</v>
      </c>
      <c r="H9" s="47">
        <v>1</v>
      </c>
      <c r="I9" s="29"/>
      <c r="J9" s="34"/>
    </row>
    <row r="10" spans="1:10" s="20" customFormat="1" ht="30" x14ac:dyDescent="0.25">
      <c r="A10" s="12" t="s">
        <v>181</v>
      </c>
      <c r="B10" s="18"/>
      <c r="C10" s="39">
        <f>C11</f>
        <v>2985684.38</v>
      </c>
      <c r="D10" s="40">
        <f>D11</f>
        <v>2977141.66</v>
      </c>
      <c r="E10" s="44">
        <f t="shared" si="0"/>
        <v>0.99713877325506195</v>
      </c>
      <c r="F10" s="35"/>
      <c r="G10" s="46"/>
      <c r="H10" s="46"/>
      <c r="I10" s="35"/>
      <c r="J10" s="35"/>
    </row>
    <row r="11" spans="1:10" ht="90" x14ac:dyDescent="0.25">
      <c r="A11" s="29" t="s">
        <v>91</v>
      </c>
      <c r="B11" s="31"/>
      <c r="C11" s="14">
        <v>2985684.38</v>
      </c>
      <c r="D11" s="14">
        <v>2977141.66</v>
      </c>
      <c r="E11" s="45">
        <f t="shared" si="0"/>
        <v>0.99713877325506195</v>
      </c>
      <c r="F11" s="34" t="s">
        <v>43</v>
      </c>
      <c r="G11" s="47">
        <v>1</v>
      </c>
      <c r="H11" s="47">
        <v>1</v>
      </c>
      <c r="I11" s="29" t="s">
        <v>262</v>
      </c>
      <c r="J11" s="34"/>
    </row>
    <row r="12" spans="1:10" s="20" customFormat="1" ht="30" x14ac:dyDescent="0.25">
      <c r="A12" s="12" t="s">
        <v>182</v>
      </c>
      <c r="B12" s="18"/>
      <c r="C12" s="39">
        <f>C13</f>
        <v>30000</v>
      </c>
      <c r="D12" s="40">
        <f>D13</f>
        <v>20521.02</v>
      </c>
      <c r="E12" s="44">
        <f t="shared" si="0"/>
        <v>0.68403400000000003</v>
      </c>
      <c r="F12" s="35"/>
      <c r="G12" s="46"/>
      <c r="H12" s="46"/>
      <c r="I12" s="35"/>
      <c r="J12" s="35"/>
    </row>
    <row r="13" spans="1:10" ht="30" x14ac:dyDescent="0.25">
      <c r="A13" s="29" t="s">
        <v>91</v>
      </c>
      <c r="B13" s="31"/>
      <c r="C13" s="14">
        <v>30000</v>
      </c>
      <c r="D13" s="41">
        <v>20521.02</v>
      </c>
      <c r="E13" s="45">
        <f t="shared" si="0"/>
        <v>0.68403400000000003</v>
      </c>
      <c r="F13" s="34" t="s">
        <v>43</v>
      </c>
      <c r="G13" s="47">
        <v>1</v>
      </c>
      <c r="H13" s="47">
        <v>1</v>
      </c>
      <c r="I13" s="29" t="s">
        <v>237</v>
      </c>
      <c r="J13" s="34"/>
    </row>
    <row r="14" spans="1:10" s="20" customFormat="1" ht="30" x14ac:dyDescent="0.25">
      <c r="A14" s="12" t="s">
        <v>88</v>
      </c>
      <c r="B14" s="18"/>
      <c r="C14" s="39">
        <f>C15</f>
        <v>352902.39</v>
      </c>
      <c r="D14" s="40">
        <f>D15</f>
        <v>64267.72</v>
      </c>
      <c r="E14" s="44">
        <f t="shared" si="0"/>
        <v>0.18211188651910235</v>
      </c>
      <c r="F14" s="35"/>
      <c r="G14" s="46"/>
      <c r="H14" s="46"/>
      <c r="I14" s="35"/>
      <c r="J14" s="35"/>
    </row>
    <row r="15" spans="1:10" ht="75" x14ac:dyDescent="0.25">
      <c r="A15" s="29" t="s">
        <v>91</v>
      </c>
      <c r="B15" s="31"/>
      <c r="C15" s="14">
        <v>352902.39</v>
      </c>
      <c r="D15" s="14">
        <v>64267.72</v>
      </c>
      <c r="E15" s="45">
        <f t="shared" si="0"/>
        <v>0.18211188651910235</v>
      </c>
      <c r="F15" s="34" t="s">
        <v>43</v>
      </c>
      <c r="G15" s="47">
        <v>1</v>
      </c>
      <c r="H15" s="47">
        <v>0</v>
      </c>
      <c r="I15" s="29" t="s">
        <v>238</v>
      </c>
      <c r="J15" s="34"/>
    </row>
    <row r="16" spans="1:10" s="20" customFormat="1" ht="30.75" customHeight="1" x14ac:dyDescent="0.25">
      <c r="A16" s="12" t="s">
        <v>84</v>
      </c>
      <c r="B16" s="18"/>
      <c r="C16" s="39">
        <v>0</v>
      </c>
      <c r="D16" s="39">
        <f>D17</f>
        <v>0</v>
      </c>
      <c r="E16" s="44" t="e">
        <f t="shared" si="0"/>
        <v>#DIV/0!</v>
      </c>
      <c r="F16" s="35"/>
      <c r="G16" s="46"/>
      <c r="H16" s="46"/>
      <c r="I16" s="35"/>
      <c r="J16" s="35"/>
    </row>
    <row r="17" spans="1:10" ht="44.25" customHeight="1" x14ac:dyDescent="0.25">
      <c r="A17" s="29" t="s">
        <v>94</v>
      </c>
      <c r="B17" s="31"/>
      <c r="C17" s="14">
        <v>0</v>
      </c>
      <c r="D17" s="14">
        <v>0</v>
      </c>
      <c r="E17" s="45" t="e">
        <f t="shared" si="0"/>
        <v>#DIV/0!</v>
      </c>
      <c r="F17" s="34" t="s">
        <v>50</v>
      </c>
      <c r="G17" s="48">
        <v>0.5</v>
      </c>
      <c r="H17" s="47">
        <v>0</v>
      </c>
      <c r="I17" s="29" t="s">
        <v>214</v>
      </c>
      <c r="J17" s="34"/>
    </row>
    <row r="18" spans="1:10" s="20" customFormat="1" ht="30" x14ac:dyDescent="0.25">
      <c r="A18" s="12" t="s">
        <v>89</v>
      </c>
      <c r="B18" s="18"/>
      <c r="C18" s="39">
        <f>SUM(C19:C20)</f>
        <v>129568.79</v>
      </c>
      <c r="D18" s="38">
        <f>SUM(D19:D20)</f>
        <v>118062.57</v>
      </c>
      <c r="E18" s="44">
        <f t="shared" si="0"/>
        <v>0.91119605269139281</v>
      </c>
      <c r="F18" s="35"/>
      <c r="G18" s="46"/>
      <c r="H18" s="46"/>
      <c r="I18" s="35"/>
      <c r="J18" s="35"/>
    </row>
    <row r="19" spans="1:10" x14ac:dyDescent="0.25">
      <c r="A19" s="29" t="s">
        <v>91</v>
      </c>
      <c r="B19" s="31"/>
      <c r="C19" s="14">
        <v>0</v>
      </c>
      <c r="D19" s="14">
        <v>0</v>
      </c>
      <c r="E19" s="45" t="e">
        <f t="shared" si="0"/>
        <v>#DIV/0!</v>
      </c>
      <c r="F19" s="34"/>
      <c r="G19" s="47" t="s">
        <v>192</v>
      </c>
      <c r="H19" s="47" t="s">
        <v>192</v>
      </c>
      <c r="I19" s="34"/>
      <c r="J19" s="34"/>
    </row>
    <row r="20" spans="1:10" x14ac:dyDescent="0.25">
      <c r="A20" s="29" t="s">
        <v>95</v>
      </c>
      <c r="B20" s="31"/>
      <c r="C20" s="14">
        <v>129568.79</v>
      </c>
      <c r="D20" s="41">
        <v>118062.57</v>
      </c>
      <c r="E20" s="45">
        <f t="shared" si="0"/>
        <v>0.91119605269139281</v>
      </c>
      <c r="F20" s="34" t="s">
        <v>48</v>
      </c>
      <c r="G20" s="47">
        <v>1</v>
      </c>
      <c r="H20" s="47">
        <v>1</v>
      </c>
      <c r="I20" s="34"/>
      <c r="J20" s="34"/>
    </row>
    <row r="21" spans="1:10" s="20" customFormat="1" ht="15" customHeight="1" x14ac:dyDescent="0.25">
      <c r="A21" s="12" t="s">
        <v>70</v>
      </c>
      <c r="B21" s="18"/>
      <c r="C21" s="19">
        <v>0</v>
      </c>
      <c r="D21" s="19">
        <f>D22</f>
        <v>0</v>
      </c>
      <c r="E21" s="44" t="e">
        <f t="shared" si="0"/>
        <v>#DIV/0!</v>
      </c>
      <c r="F21" s="35"/>
      <c r="G21" s="46"/>
      <c r="H21" s="46"/>
      <c r="I21" s="35"/>
      <c r="J21" s="35"/>
    </row>
    <row r="22" spans="1:10" ht="30" x14ac:dyDescent="0.25">
      <c r="A22" s="29" t="s">
        <v>91</v>
      </c>
      <c r="B22" s="31"/>
      <c r="C22" s="14">
        <v>0</v>
      </c>
      <c r="D22" s="14">
        <v>0</v>
      </c>
      <c r="E22" s="45" t="e">
        <f t="shared" si="0"/>
        <v>#DIV/0!</v>
      </c>
      <c r="F22" s="34" t="s">
        <v>43</v>
      </c>
      <c r="G22" s="47">
        <v>1</v>
      </c>
      <c r="H22" s="47">
        <v>0</v>
      </c>
      <c r="I22" s="29" t="s">
        <v>214</v>
      </c>
      <c r="J22" s="34"/>
    </row>
    <row r="23" spans="1:10" s="20" customFormat="1" ht="30" x14ac:dyDescent="0.25">
      <c r="A23" s="12" t="s">
        <v>74</v>
      </c>
      <c r="B23" s="18"/>
      <c r="C23" s="19">
        <v>0</v>
      </c>
      <c r="D23" s="19">
        <f>D24</f>
        <v>0</v>
      </c>
      <c r="E23" s="44" t="e">
        <f t="shared" si="0"/>
        <v>#DIV/0!</v>
      </c>
      <c r="F23" s="35"/>
      <c r="G23" s="46"/>
      <c r="H23" s="46"/>
      <c r="I23" s="35"/>
      <c r="J23" s="35"/>
    </row>
    <row r="24" spans="1:10" ht="30" x14ac:dyDescent="0.25">
      <c r="A24" s="29" t="s">
        <v>91</v>
      </c>
      <c r="B24" s="31"/>
      <c r="C24" s="14">
        <v>0</v>
      </c>
      <c r="D24" s="14">
        <v>0</v>
      </c>
      <c r="E24" s="45" t="e">
        <f t="shared" si="0"/>
        <v>#DIV/0!</v>
      </c>
      <c r="F24" s="34" t="s">
        <v>44</v>
      </c>
      <c r="G24" s="47">
        <v>1</v>
      </c>
      <c r="H24" s="47">
        <v>0</v>
      </c>
      <c r="I24" s="29" t="s">
        <v>214</v>
      </c>
      <c r="J24" s="34"/>
    </row>
    <row r="25" spans="1:10" s="20" customFormat="1" x14ac:dyDescent="0.25">
      <c r="A25" s="12" t="s">
        <v>75</v>
      </c>
      <c r="B25" s="18"/>
      <c r="C25" s="19">
        <v>0</v>
      </c>
      <c r="D25" s="19">
        <f>D26</f>
        <v>0</v>
      </c>
      <c r="E25" s="44" t="e">
        <f t="shared" si="0"/>
        <v>#DIV/0!</v>
      </c>
      <c r="F25" s="35"/>
      <c r="G25" s="46"/>
      <c r="H25" s="46"/>
      <c r="I25" s="35"/>
      <c r="J25" s="35"/>
    </row>
    <row r="26" spans="1:10" ht="30" x14ac:dyDescent="0.25">
      <c r="A26" s="29" t="s">
        <v>91</v>
      </c>
      <c r="B26" s="31"/>
      <c r="C26" s="14">
        <v>0</v>
      </c>
      <c r="D26" s="14">
        <v>0</v>
      </c>
      <c r="E26" s="45" t="e">
        <f t="shared" si="0"/>
        <v>#DIV/0!</v>
      </c>
      <c r="F26" s="34" t="s">
        <v>43</v>
      </c>
      <c r="G26" s="47">
        <v>1</v>
      </c>
      <c r="H26" s="47">
        <v>0</v>
      </c>
      <c r="I26" s="29" t="s">
        <v>213</v>
      </c>
      <c r="J26" s="34"/>
    </row>
    <row r="27" spans="1:10" s="20" customFormat="1" ht="30" customHeight="1" x14ac:dyDescent="0.25">
      <c r="A27" s="12" t="s">
        <v>71</v>
      </c>
      <c r="B27" s="18"/>
      <c r="C27" s="39">
        <f>C28</f>
        <v>3184338.22</v>
      </c>
      <c r="D27" s="40">
        <f>D28</f>
        <v>2876544.31</v>
      </c>
      <c r="E27" s="44">
        <f t="shared" si="0"/>
        <v>0.90334132597259087</v>
      </c>
      <c r="F27" s="35"/>
      <c r="G27" s="46"/>
      <c r="H27" s="46"/>
      <c r="I27" s="35"/>
      <c r="J27" s="35"/>
    </row>
    <row r="28" spans="1:10" ht="135" x14ac:dyDescent="0.25">
      <c r="A28" s="29" t="s">
        <v>91</v>
      </c>
      <c r="B28" s="31"/>
      <c r="C28" s="14">
        <v>3184338.22</v>
      </c>
      <c r="D28" s="14">
        <v>2876544.31</v>
      </c>
      <c r="E28" s="45">
        <f t="shared" si="0"/>
        <v>0.90334132597259087</v>
      </c>
      <c r="F28" s="34" t="s">
        <v>258</v>
      </c>
      <c r="G28" s="47">
        <v>3</v>
      </c>
      <c r="H28" s="50">
        <v>5</v>
      </c>
      <c r="I28" s="29" t="s">
        <v>263</v>
      </c>
      <c r="J28" s="34"/>
    </row>
    <row r="29" spans="1:10" s="20" customFormat="1" ht="15" customHeight="1" x14ac:dyDescent="0.25">
      <c r="A29" s="12" t="s">
        <v>72</v>
      </c>
      <c r="B29" s="18"/>
      <c r="C29" s="39">
        <f>SUM(C30:C31)</f>
        <v>1511524.01</v>
      </c>
      <c r="D29" s="42"/>
      <c r="E29" s="44">
        <f t="shared" si="0"/>
        <v>0</v>
      </c>
      <c r="F29" s="35"/>
      <c r="G29" s="46"/>
      <c r="H29" s="46"/>
      <c r="I29" s="35"/>
      <c r="J29" s="35"/>
    </row>
    <row r="30" spans="1:10" ht="75" x14ac:dyDescent="0.25">
      <c r="A30" s="29" t="s">
        <v>91</v>
      </c>
      <c r="B30" s="31"/>
      <c r="C30" s="14">
        <v>1333228.03</v>
      </c>
      <c r="D30" s="14">
        <v>0</v>
      </c>
      <c r="E30" s="45">
        <f t="shared" si="0"/>
        <v>0</v>
      </c>
      <c r="F30" s="34" t="s">
        <v>169</v>
      </c>
      <c r="G30" s="47">
        <v>3</v>
      </c>
      <c r="H30" s="47">
        <v>3</v>
      </c>
      <c r="I30" s="29" t="s">
        <v>244</v>
      </c>
      <c r="J30" s="34"/>
    </row>
    <row r="31" spans="1:10" ht="30" x14ac:dyDescent="0.25">
      <c r="A31" s="29" t="s">
        <v>175</v>
      </c>
      <c r="B31" s="31"/>
      <c r="C31" s="14">
        <v>178295.98</v>
      </c>
      <c r="D31" s="14">
        <v>178295.98</v>
      </c>
      <c r="E31" s="45">
        <f t="shared" si="0"/>
        <v>1</v>
      </c>
      <c r="F31" s="34" t="s">
        <v>169</v>
      </c>
      <c r="G31" s="47" t="s">
        <v>192</v>
      </c>
      <c r="H31" s="50">
        <v>1</v>
      </c>
      <c r="I31" s="29" t="s">
        <v>264</v>
      </c>
      <c r="J31" s="34"/>
    </row>
    <row r="32" spans="1:10" s="20" customFormat="1" ht="15" customHeight="1" x14ac:dyDescent="0.25">
      <c r="A32" s="12" t="s">
        <v>82</v>
      </c>
      <c r="B32" s="18"/>
      <c r="C32" s="39">
        <f>SUM(C33:C39)</f>
        <v>5471631.6399999997</v>
      </c>
      <c r="D32" s="40">
        <f>SUM(D33:D39)</f>
        <v>2689379.7800000003</v>
      </c>
      <c r="E32" s="44">
        <f>D32/C32</f>
        <v>0.49151331027832135</v>
      </c>
      <c r="F32" s="35"/>
      <c r="G32" s="46"/>
      <c r="H32" s="46"/>
      <c r="I32" s="35"/>
      <c r="J32" s="35"/>
    </row>
    <row r="33" spans="1:10" ht="26.25" customHeight="1" x14ac:dyDescent="0.25">
      <c r="A33" s="29" t="s">
        <v>174</v>
      </c>
      <c r="B33" s="31"/>
      <c r="C33" s="14">
        <v>323075.38</v>
      </c>
      <c r="D33" s="14">
        <v>107651.7</v>
      </c>
      <c r="E33" s="45">
        <f>D33/C33</f>
        <v>0.33320923432791444</v>
      </c>
      <c r="F33" s="34" t="s">
        <v>169</v>
      </c>
      <c r="G33" s="47" t="s">
        <v>192</v>
      </c>
      <c r="H33" s="49">
        <v>0.33</v>
      </c>
      <c r="I33" s="30" t="s">
        <v>230</v>
      </c>
      <c r="J33" s="34"/>
    </row>
    <row r="34" spans="1:10" ht="45" x14ac:dyDescent="0.25">
      <c r="A34" s="29" t="s">
        <v>96</v>
      </c>
      <c r="B34" s="31"/>
      <c r="C34" s="14">
        <v>826215.16</v>
      </c>
      <c r="D34" s="14">
        <v>75356.800000000003</v>
      </c>
      <c r="E34" s="45">
        <f t="shared" ref="E34:E48" si="1">D34/C34</f>
        <v>9.1207234686906502E-2</v>
      </c>
      <c r="F34" s="34" t="s">
        <v>194</v>
      </c>
      <c r="G34" s="47">
        <v>10</v>
      </c>
      <c r="H34" s="50">
        <v>0</v>
      </c>
      <c r="I34" s="30" t="s">
        <v>260</v>
      </c>
      <c r="J34" s="34"/>
    </row>
    <row r="35" spans="1:10" ht="60" x14ac:dyDescent="0.25">
      <c r="A35" s="29" t="s">
        <v>176</v>
      </c>
      <c r="B35" s="31"/>
      <c r="C35" s="14">
        <v>231151.73</v>
      </c>
      <c r="D35" s="14">
        <v>167019.73000000001</v>
      </c>
      <c r="E35" s="45">
        <f t="shared" si="1"/>
        <v>0.72255453160571204</v>
      </c>
      <c r="F35" s="34" t="s">
        <v>169</v>
      </c>
      <c r="G35" s="47">
        <v>1</v>
      </c>
      <c r="H35" s="50">
        <v>0</v>
      </c>
      <c r="I35" s="30" t="s">
        <v>241</v>
      </c>
      <c r="J35" s="34"/>
    </row>
    <row r="36" spans="1:10" ht="30" x14ac:dyDescent="0.25">
      <c r="A36" s="29" t="s">
        <v>97</v>
      </c>
      <c r="B36" s="31"/>
      <c r="C36" s="14">
        <v>0</v>
      </c>
      <c r="D36" s="14">
        <v>0</v>
      </c>
      <c r="E36" s="45" t="e">
        <f t="shared" si="1"/>
        <v>#DIV/0!</v>
      </c>
      <c r="F36" s="34" t="s">
        <v>195</v>
      </c>
      <c r="G36" s="48">
        <v>0.5</v>
      </c>
      <c r="H36" s="50">
        <v>0</v>
      </c>
      <c r="I36" s="30" t="s">
        <v>231</v>
      </c>
      <c r="J36" s="34"/>
    </row>
    <row r="37" spans="1:10" ht="30" x14ac:dyDescent="0.25">
      <c r="A37" s="29" t="s">
        <v>98</v>
      </c>
      <c r="B37" s="31"/>
      <c r="C37" s="14">
        <v>3584487.67</v>
      </c>
      <c r="D37" s="41">
        <v>1857483.37</v>
      </c>
      <c r="E37" s="45">
        <f t="shared" si="1"/>
        <v>0.51820051873689388</v>
      </c>
      <c r="F37" s="34" t="s">
        <v>195</v>
      </c>
      <c r="G37" s="48">
        <v>0.5</v>
      </c>
      <c r="H37" s="51">
        <v>0.1406</v>
      </c>
      <c r="I37" s="30" t="s">
        <v>232</v>
      </c>
      <c r="J37" s="34"/>
    </row>
    <row r="38" spans="1:10" x14ac:dyDescent="0.25">
      <c r="A38" s="29" t="s">
        <v>99</v>
      </c>
      <c r="B38" s="31"/>
      <c r="C38" s="14">
        <v>446701.7</v>
      </c>
      <c r="D38" s="41">
        <v>446701.7</v>
      </c>
      <c r="E38" s="45">
        <f t="shared" si="1"/>
        <v>1</v>
      </c>
      <c r="F38" s="34" t="s">
        <v>169</v>
      </c>
      <c r="G38" s="48">
        <v>1</v>
      </c>
      <c r="H38" s="49">
        <v>1</v>
      </c>
      <c r="I38" s="30" t="s">
        <v>229</v>
      </c>
      <c r="J38" s="34"/>
    </row>
    <row r="39" spans="1:10" ht="30" x14ac:dyDescent="0.25">
      <c r="A39" s="29" t="s">
        <v>177</v>
      </c>
      <c r="B39" s="31"/>
      <c r="C39" s="14">
        <v>60000</v>
      </c>
      <c r="D39" s="14">
        <v>35166.480000000003</v>
      </c>
      <c r="E39" s="45">
        <f t="shared" si="1"/>
        <v>0.58610800000000007</v>
      </c>
      <c r="F39" s="34" t="s">
        <v>169</v>
      </c>
      <c r="G39" s="47" t="s">
        <v>192</v>
      </c>
      <c r="H39" s="51">
        <v>0.54090000000000005</v>
      </c>
      <c r="I39" s="30" t="s">
        <v>230</v>
      </c>
      <c r="J39" s="34"/>
    </row>
    <row r="40" spans="1:10" s="20" customFormat="1" ht="15" customHeight="1" x14ac:dyDescent="0.25">
      <c r="A40" s="12" t="s">
        <v>78</v>
      </c>
      <c r="B40" s="18"/>
      <c r="C40" s="39">
        <f>SUM(C41:C42)</f>
        <v>1154408.6000000001</v>
      </c>
      <c r="D40" s="40">
        <f>SUM(D41:D42)</f>
        <v>1144780.5900000001</v>
      </c>
      <c r="E40" s="44">
        <f t="shared" si="1"/>
        <v>0.99165979012976857</v>
      </c>
      <c r="F40" s="35"/>
      <c r="G40" s="46"/>
      <c r="H40" s="46"/>
      <c r="I40" s="35"/>
      <c r="J40" s="35"/>
    </row>
    <row r="41" spans="1:10" ht="75" x14ac:dyDescent="0.25">
      <c r="A41" s="29" t="s">
        <v>265</v>
      </c>
      <c r="B41" s="31"/>
      <c r="C41" s="14">
        <v>1154408.6000000001</v>
      </c>
      <c r="D41" s="14">
        <v>1144780.5900000001</v>
      </c>
      <c r="E41" s="45">
        <f t="shared" si="1"/>
        <v>0.99165979012976857</v>
      </c>
      <c r="F41" s="53" t="s">
        <v>170</v>
      </c>
      <c r="G41" s="47">
        <v>1</v>
      </c>
      <c r="H41" s="47">
        <v>1</v>
      </c>
      <c r="I41" s="30" t="s">
        <v>266</v>
      </c>
      <c r="J41" s="34"/>
    </row>
    <row r="42" spans="1:10" ht="60" x14ac:dyDescent="0.25">
      <c r="A42" s="29" t="s">
        <v>100</v>
      </c>
      <c r="B42" s="31"/>
      <c r="C42" s="14">
        <v>0</v>
      </c>
      <c r="D42" s="14">
        <v>0</v>
      </c>
      <c r="E42" s="45" t="e">
        <f t="shared" si="1"/>
        <v>#DIV/0!</v>
      </c>
      <c r="F42" s="34" t="s">
        <v>197</v>
      </c>
      <c r="G42" s="47">
        <v>1</v>
      </c>
      <c r="H42" s="47">
        <v>0</v>
      </c>
      <c r="I42" s="30" t="s">
        <v>239</v>
      </c>
      <c r="J42" s="34"/>
    </row>
    <row r="43" spans="1:10" s="20" customFormat="1" ht="15" customHeight="1" x14ac:dyDescent="0.25">
      <c r="A43" s="12" t="s">
        <v>83</v>
      </c>
      <c r="B43" s="18"/>
      <c r="C43" s="19">
        <v>0</v>
      </c>
      <c r="D43" s="19">
        <f>D44</f>
        <v>0</v>
      </c>
      <c r="E43" s="44" t="e">
        <f t="shared" si="1"/>
        <v>#DIV/0!</v>
      </c>
      <c r="F43" s="35"/>
      <c r="G43" s="46"/>
      <c r="H43" s="46"/>
      <c r="I43" s="35"/>
      <c r="J43" s="35"/>
    </row>
    <row r="44" spans="1:10" ht="30" x14ac:dyDescent="0.25">
      <c r="A44" s="29" t="s">
        <v>91</v>
      </c>
      <c r="B44" s="31"/>
      <c r="C44" s="14">
        <v>0</v>
      </c>
      <c r="D44" s="14">
        <v>0</v>
      </c>
      <c r="E44" s="45" t="e">
        <f t="shared" si="1"/>
        <v>#DIV/0!</v>
      </c>
      <c r="F44" s="34" t="s">
        <v>43</v>
      </c>
      <c r="G44" s="47">
        <v>1</v>
      </c>
      <c r="H44" s="47">
        <v>0</v>
      </c>
      <c r="I44" s="30" t="s">
        <v>214</v>
      </c>
      <c r="J44" s="34"/>
    </row>
    <row r="45" spans="1:10" s="20" customFormat="1" ht="15" customHeight="1" x14ac:dyDescent="0.25">
      <c r="A45" s="12" t="s">
        <v>76</v>
      </c>
      <c r="B45" s="18"/>
      <c r="C45" s="39">
        <f>SUM(C46:C48)</f>
        <v>5786396.7599999998</v>
      </c>
      <c r="D45" s="40">
        <f>SUM(D46:D48)</f>
        <v>4677142.6400000006</v>
      </c>
      <c r="E45" s="44">
        <f t="shared" si="1"/>
        <v>0.80829967836495209</v>
      </c>
      <c r="F45" s="35"/>
      <c r="G45" s="46"/>
      <c r="H45" s="46"/>
      <c r="I45" s="35"/>
      <c r="J45" s="35"/>
    </row>
    <row r="46" spans="1:10" ht="90" x14ac:dyDescent="0.25">
      <c r="A46" s="29" t="s">
        <v>91</v>
      </c>
      <c r="B46" s="31"/>
      <c r="C46" s="14">
        <v>5479944.4299999997</v>
      </c>
      <c r="D46" s="41">
        <v>4376824.7</v>
      </c>
      <c r="E46" s="45">
        <f t="shared" si="1"/>
        <v>0.79869873789942802</v>
      </c>
      <c r="F46" s="34" t="s">
        <v>45</v>
      </c>
      <c r="G46" s="48">
        <v>1</v>
      </c>
      <c r="H46" s="48">
        <v>0.8</v>
      </c>
      <c r="I46" s="30" t="s">
        <v>242</v>
      </c>
      <c r="J46" s="34"/>
    </row>
    <row r="47" spans="1:10" x14ac:dyDescent="0.25">
      <c r="A47" s="29" t="s">
        <v>101</v>
      </c>
      <c r="B47" s="31"/>
      <c r="C47" s="14">
        <v>0</v>
      </c>
      <c r="D47" s="14">
        <v>0</v>
      </c>
      <c r="E47" s="45" t="e">
        <f t="shared" si="1"/>
        <v>#DIV/0!</v>
      </c>
      <c r="F47" s="34" t="s">
        <v>169</v>
      </c>
      <c r="G47" s="48">
        <v>1</v>
      </c>
      <c r="H47" s="49">
        <v>1</v>
      </c>
      <c r="I47" s="37" t="s">
        <v>229</v>
      </c>
      <c r="J47" s="34"/>
    </row>
    <row r="48" spans="1:10" ht="30" x14ac:dyDescent="0.25">
      <c r="A48" s="29" t="s">
        <v>198</v>
      </c>
      <c r="B48" s="31"/>
      <c r="C48" s="14">
        <v>306452.33</v>
      </c>
      <c r="D48" s="14">
        <v>300317.94</v>
      </c>
      <c r="E48" s="45">
        <f t="shared" si="1"/>
        <v>0.97998256368290615</v>
      </c>
      <c r="F48" s="34" t="s">
        <v>169</v>
      </c>
      <c r="G48" s="47" t="s">
        <v>192</v>
      </c>
      <c r="H48" s="49">
        <v>1</v>
      </c>
      <c r="I48" s="37" t="s">
        <v>229</v>
      </c>
      <c r="J48" s="34"/>
    </row>
    <row r="49" spans="1:10" s="20" customFormat="1" ht="15" customHeight="1" x14ac:dyDescent="0.25">
      <c r="A49" s="12" t="s">
        <v>79</v>
      </c>
      <c r="B49" s="18"/>
      <c r="C49" s="39">
        <f>SUM(C50:C60)</f>
        <v>4786674.8499999996</v>
      </c>
      <c r="D49" s="38">
        <f>SUM(D50:D60)</f>
        <v>4514483.13</v>
      </c>
      <c r="E49" s="44">
        <f>D49/C49</f>
        <v>0.94313553175645515</v>
      </c>
      <c r="F49" s="35"/>
      <c r="G49" s="46"/>
      <c r="H49" s="46"/>
      <c r="I49" s="35"/>
      <c r="J49" s="35"/>
    </row>
    <row r="50" spans="1:10" x14ac:dyDescent="0.25">
      <c r="A50" s="29" t="s">
        <v>91</v>
      </c>
      <c r="B50" s="31"/>
      <c r="C50" s="14">
        <v>0</v>
      </c>
      <c r="D50" s="14">
        <v>0</v>
      </c>
      <c r="E50" s="45" t="e">
        <f>D50/C50</f>
        <v>#DIV/0!</v>
      </c>
      <c r="F50" s="34" t="s">
        <v>51</v>
      </c>
      <c r="G50" s="47">
        <v>1</v>
      </c>
      <c r="H50" s="47">
        <v>0</v>
      </c>
      <c r="I50" s="33" t="s">
        <v>217</v>
      </c>
      <c r="J50" s="34"/>
    </row>
    <row r="51" spans="1:10" x14ac:dyDescent="0.25">
      <c r="A51" s="29" t="s">
        <v>102</v>
      </c>
      <c r="B51" s="31"/>
      <c r="C51" s="14">
        <v>0</v>
      </c>
      <c r="D51" s="14">
        <v>0</v>
      </c>
      <c r="E51" s="45" t="e">
        <f t="shared" ref="E51:E60" si="2">D51/C51</f>
        <v>#DIV/0!</v>
      </c>
      <c r="F51" s="34" t="s">
        <v>51</v>
      </c>
      <c r="G51" s="47">
        <v>1</v>
      </c>
      <c r="H51" s="47">
        <v>0</v>
      </c>
      <c r="I51" s="33" t="s">
        <v>217</v>
      </c>
      <c r="J51" s="34"/>
    </row>
    <row r="52" spans="1:10" ht="45" x14ac:dyDescent="0.25">
      <c r="A52" s="29" t="s">
        <v>103</v>
      </c>
      <c r="B52" s="31"/>
      <c r="C52" s="14">
        <v>147087.73000000001</v>
      </c>
      <c r="D52" s="14">
        <v>122850.96</v>
      </c>
      <c r="E52" s="45">
        <f t="shared" si="2"/>
        <v>0.83522235335333539</v>
      </c>
      <c r="F52" s="34" t="s">
        <v>200</v>
      </c>
      <c r="G52" s="47">
        <v>180</v>
      </c>
      <c r="H52" s="47">
        <v>99</v>
      </c>
      <c r="I52" s="29" t="s">
        <v>218</v>
      </c>
      <c r="J52" s="34"/>
    </row>
    <row r="53" spans="1:10" x14ac:dyDescent="0.25">
      <c r="A53" s="29" t="s">
        <v>104</v>
      </c>
      <c r="B53" s="31"/>
      <c r="C53" s="14">
        <v>0</v>
      </c>
      <c r="D53" s="14">
        <v>0</v>
      </c>
      <c r="E53" s="45" t="e">
        <f t="shared" si="2"/>
        <v>#DIV/0!</v>
      </c>
      <c r="F53" s="34" t="s">
        <v>200</v>
      </c>
      <c r="G53" s="52">
        <v>1000</v>
      </c>
      <c r="H53" s="47">
        <v>0</v>
      </c>
      <c r="I53" s="33" t="s">
        <v>217</v>
      </c>
      <c r="J53" s="34"/>
    </row>
    <row r="54" spans="1:10" x14ac:dyDescent="0.25">
      <c r="A54" s="29" t="s">
        <v>105</v>
      </c>
      <c r="B54" s="31"/>
      <c r="C54" s="14">
        <v>0</v>
      </c>
      <c r="D54" s="14">
        <v>0</v>
      </c>
      <c r="E54" s="45" t="e">
        <f t="shared" si="2"/>
        <v>#DIV/0!</v>
      </c>
      <c r="F54" s="34" t="s">
        <v>51</v>
      </c>
      <c r="G54" s="47">
        <v>1</v>
      </c>
      <c r="H54" s="47">
        <v>0</v>
      </c>
      <c r="I54" s="33" t="s">
        <v>217</v>
      </c>
      <c r="J54" s="34"/>
    </row>
    <row r="55" spans="1:10" ht="30" x14ac:dyDescent="0.25">
      <c r="A55" s="29" t="s">
        <v>106</v>
      </c>
      <c r="B55" s="31"/>
      <c r="C55" s="14">
        <v>0</v>
      </c>
      <c r="D55" s="14">
        <v>0</v>
      </c>
      <c r="E55" s="45" t="e">
        <f t="shared" si="2"/>
        <v>#DIV/0!</v>
      </c>
      <c r="F55" s="34" t="s">
        <v>51</v>
      </c>
      <c r="G55" s="47">
        <v>1</v>
      </c>
      <c r="H55" s="47">
        <v>1</v>
      </c>
      <c r="I55" s="29" t="s">
        <v>219</v>
      </c>
      <c r="J55" s="34"/>
    </row>
    <row r="56" spans="1:10" ht="45" x14ac:dyDescent="0.25">
      <c r="A56" s="29" t="s">
        <v>107</v>
      </c>
      <c r="B56" s="31"/>
      <c r="C56" s="14">
        <v>3241735.25</v>
      </c>
      <c r="D56" s="14">
        <v>3226684.98</v>
      </c>
      <c r="E56" s="45">
        <f t="shared" si="2"/>
        <v>0.99535734141151722</v>
      </c>
      <c r="F56" s="34" t="s">
        <v>199</v>
      </c>
      <c r="G56" s="47">
        <v>302</v>
      </c>
      <c r="H56" s="47" t="s">
        <v>220</v>
      </c>
      <c r="I56" s="29" t="s">
        <v>221</v>
      </c>
      <c r="J56" s="34"/>
    </row>
    <row r="57" spans="1:10" ht="60" x14ac:dyDescent="0.25">
      <c r="A57" s="29" t="s">
        <v>108</v>
      </c>
      <c r="B57" s="31"/>
      <c r="C57" s="14">
        <v>972004.62</v>
      </c>
      <c r="D57" s="41">
        <v>905870.28</v>
      </c>
      <c r="E57" s="45">
        <f t="shared" si="2"/>
        <v>0.9319608789513778</v>
      </c>
      <c r="F57" s="34" t="s">
        <v>200</v>
      </c>
      <c r="G57" s="47">
        <v>37</v>
      </c>
      <c r="H57" s="47" t="s">
        <v>222</v>
      </c>
      <c r="I57" s="29" t="s">
        <v>223</v>
      </c>
      <c r="J57" s="34"/>
    </row>
    <row r="58" spans="1:10" x14ac:dyDescent="0.25">
      <c r="A58" s="29" t="s">
        <v>109</v>
      </c>
      <c r="B58" s="31"/>
      <c r="C58" s="14">
        <v>294967.25</v>
      </c>
      <c r="D58" s="41">
        <v>228300.41</v>
      </c>
      <c r="E58" s="45">
        <f t="shared" si="2"/>
        <v>0.77398562043752317</v>
      </c>
      <c r="F58" s="34" t="s">
        <v>51</v>
      </c>
      <c r="G58" s="47">
        <v>1</v>
      </c>
      <c r="H58" s="47">
        <v>1</v>
      </c>
      <c r="I58" s="33" t="s">
        <v>224</v>
      </c>
      <c r="J58" s="34"/>
    </row>
    <row r="59" spans="1:10" ht="30" x14ac:dyDescent="0.25">
      <c r="A59" s="29" t="s">
        <v>110</v>
      </c>
      <c r="B59" s="31"/>
      <c r="C59" s="14">
        <v>100000</v>
      </c>
      <c r="D59" s="41">
        <v>0</v>
      </c>
      <c r="E59" s="45">
        <f t="shared" si="2"/>
        <v>0</v>
      </c>
      <c r="F59" s="34" t="s">
        <v>51</v>
      </c>
      <c r="G59" s="47">
        <v>1</v>
      </c>
      <c r="H59" s="47">
        <v>1</v>
      </c>
      <c r="I59" s="33" t="s">
        <v>267</v>
      </c>
      <c r="J59" s="34"/>
    </row>
    <row r="60" spans="1:10" ht="30" x14ac:dyDescent="0.25">
      <c r="A60" s="29" t="s">
        <v>111</v>
      </c>
      <c r="B60" s="31"/>
      <c r="C60" s="14">
        <v>30880</v>
      </c>
      <c r="D60" s="41">
        <v>30776.5</v>
      </c>
      <c r="E60" s="45">
        <f t="shared" si="2"/>
        <v>0.99664831606217619</v>
      </c>
      <c r="F60" s="34" t="s">
        <v>51</v>
      </c>
      <c r="G60" s="47">
        <v>1</v>
      </c>
      <c r="H60" s="47">
        <v>1</v>
      </c>
      <c r="I60" s="29" t="s">
        <v>225</v>
      </c>
      <c r="J60" s="34"/>
    </row>
    <row r="61" spans="1:10" s="20" customFormat="1" ht="15" customHeight="1" x14ac:dyDescent="0.25">
      <c r="A61" s="12" t="s">
        <v>77</v>
      </c>
      <c r="B61" s="18"/>
      <c r="C61" s="39">
        <f>SUM(C62:C66)</f>
        <v>4049791.9400000004</v>
      </c>
      <c r="D61" s="40">
        <f>SUM(D62:D66)</f>
        <v>3442748.29</v>
      </c>
      <c r="E61" s="44">
        <f>D61/C61</f>
        <v>0.8501049784794622</v>
      </c>
      <c r="F61" s="35"/>
      <c r="G61" s="46"/>
      <c r="H61" s="46"/>
      <c r="I61" s="35"/>
      <c r="J61" s="35"/>
    </row>
    <row r="62" spans="1:10" ht="60" x14ac:dyDescent="0.25">
      <c r="A62" s="29" t="s">
        <v>91</v>
      </c>
      <c r="B62" s="31"/>
      <c r="C62" s="14">
        <v>1017871.28</v>
      </c>
      <c r="D62" s="41">
        <v>889488.48</v>
      </c>
      <c r="E62" s="45">
        <f>D62/C62</f>
        <v>0.87387128164182015</v>
      </c>
      <c r="F62" s="34" t="s">
        <v>46</v>
      </c>
      <c r="G62" s="49">
        <v>1</v>
      </c>
      <c r="H62" s="49">
        <v>0.87</v>
      </c>
      <c r="I62" s="29" t="s">
        <v>243</v>
      </c>
      <c r="J62" s="34"/>
    </row>
    <row r="63" spans="1:10" x14ac:dyDescent="0.25">
      <c r="A63" s="30" t="s">
        <v>112</v>
      </c>
      <c r="B63" s="62"/>
      <c r="C63" s="54">
        <v>0</v>
      </c>
      <c r="D63" s="54">
        <v>0</v>
      </c>
      <c r="E63" s="55" t="e">
        <f t="shared" ref="E63:E66" si="3">D63/C63</f>
        <v>#DIV/0!</v>
      </c>
      <c r="F63" s="56" t="s">
        <v>201</v>
      </c>
      <c r="G63" s="49">
        <v>1</v>
      </c>
      <c r="H63" s="51">
        <v>0</v>
      </c>
      <c r="I63" s="37" t="s">
        <v>240</v>
      </c>
      <c r="J63" s="34"/>
    </row>
    <row r="64" spans="1:10" ht="30" x14ac:dyDescent="0.25">
      <c r="A64" s="29" t="s">
        <v>268</v>
      </c>
      <c r="B64" s="31"/>
      <c r="C64" s="14">
        <v>1037944.88</v>
      </c>
      <c r="D64" s="41">
        <v>673041.9</v>
      </c>
      <c r="E64" s="45">
        <f t="shared" si="3"/>
        <v>0.64843703453694002</v>
      </c>
      <c r="F64" s="34" t="s">
        <v>169</v>
      </c>
      <c r="G64" s="48">
        <v>1</v>
      </c>
      <c r="H64" s="49">
        <v>0.8</v>
      </c>
      <c r="I64" s="37" t="s">
        <v>233</v>
      </c>
      <c r="J64" s="34"/>
    </row>
    <row r="65" spans="1:10" x14ac:dyDescent="0.25">
      <c r="A65" s="29" t="s">
        <v>113</v>
      </c>
      <c r="B65" s="31"/>
      <c r="C65" s="14">
        <v>321834.06</v>
      </c>
      <c r="D65" s="41">
        <v>313950.99</v>
      </c>
      <c r="E65" s="45">
        <f t="shared" si="3"/>
        <v>0.97550579326501363</v>
      </c>
      <c r="F65" s="34" t="s">
        <v>202</v>
      </c>
      <c r="G65" s="47">
        <v>1</v>
      </c>
      <c r="H65" s="47">
        <v>0</v>
      </c>
      <c r="I65" s="37" t="s">
        <v>235</v>
      </c>
      <c r="J65" s="34"/>
    </row>
    <row r="66" spans="1:10" x14ac:dyDescent="0.25">
      <c r="A66" s="29" t="s">
        <v>114</v>
      </c>
      <c r="B66" s="31"/>
      <c r="C66" s="14">
        <v>1672141.72</v>
      </c>
      <c r="D66" s="41">
        <v>1566266.92</v>
      </c>
      <c r="E66" s="45">
        <f t="shared" si="3"/>
        <v>0.93668311798356418</v>
      </c>
      <c r="F66" s="34" t="s">
        <v>201</v>
      </c>
      <c r="G66" s="47">
        <v>1</v>
      </c>
      <c r="H66" s="47">
        <v>1</v>
      </c>
      <c r="I66" s="37" t="s">
        <v>234</v>
      </c>
      <c r="J66" s="34"/>
    </row>
    <row r="67" spans="1:10" s="20" customFormat="1" ht="30" x14ac:dyDescent="0.25">
      <c r="A67" s="12" t="s">
        <v>178</v>
      </c>
      <c r="B67" s="18"/>
      <c r="C67" s="19">
        <v>0</v>
      </c>
      <c r="D67" s="19">
        <f>D68</f>
        <v>0</v>
      </c>
      <c r="E67" s="44" t="e">
        <f>D67/C67</f>
        <v>#DIV/0!</v>
      </c>
      <c r="F67" s="27"/>
      <c r="G67" s="46"/>
      <c r="H67" s="46"/>
      <c r="I67" s="35"/>
      <c r="J67" s="35"/>
    </row>
    <row r="68" spans="1:10" ht="30" x14ac:dyDescent="0.25">
      <c r="A68" s="29" t="s">
        <v>91</v>
      </c>
      <c r="B68" s="31"/>
      <c r="C68" s="14">
        <v>0</v>
      </c>
      <c r="D68" s="14">
        <v>0</v>
      </c>
      <c r="E68" s="45" t="e">
        <f>D68/C68</f>
        <v>#DIV/0!</v>
      </c>
      <c r="F68" s="34" t="s">
        <v>171</v>
      </c>
      <c r="G68" s="47">
        <v>1</v>
      </c>
      <c r="H68" s="47">
        <v>0</v>
      </c>
      <c r="I68" s="30" t="s">
        <v>214</v>
      </c>
      <c r="J68" s="34"/>
    </row>
    <row r="69" spans="1:10" s="20" customFormat="1" ht="30" x14ac:dyDescent="0.25">
      <c r="A69" s="12" t="s">
        <v>73</v>
      </c>
      <c r="B69" s="18"/>
      <c r="C69" s="39">
        <f>SUM(C70:C96)</f>
        <v>65197409.800000004</v>
      </c>
      <c r="D69" s="40">
        <f>SUM(D70:D96)</f>
        <v>62322098.580000006</v>
      </c>
      <c r="E69" s="44">
        <f>D69/C69</f>
        <v>0.95589838263789428</v>
      </c>
      <c r="F69" s="35"/>
      <c r="G69" s="46"/>
      <c r="H69" s="46"/>
      <c r="I69" s="35"/>
      <c r="J69" s="35"/>
    </row>
    <row r="70" spans="1:10" ht="159" customHeight="1" x14ac:dyDescent="0.25">
      <c r="A70" s="29" t="s">
        <v>91</v>
      </c>
      <c r="B70" s="31"/>
      <c r="C70" s="14">
        <v>3904745.9</v>
      </c>
      <c r="D70" s="14">
        <v>3079982.25</v>
      </c>
      <c r="E70" s="45">
        <f>D70/C70</f>
        <v>0.78877917510586282</v>
      </c>
      <c r="F70" s="34"/>
      <c r="G70" s="47">
        <v>4</v>
      </c>
      <c r="H70" s="69">
        <v>7</v>
      </c>
      <c r="I70" s="30" t="s">
        <v>269</v>
      </c>
      <c r="J70" s="34"/>
    </row>
    <row r="71" spans="1:10" ht="60" x14ac:dyDescent="0.25">
      <c r="A71" s="29" t="s">
        <v>115</v>
      </c>
      <c r="B71" s="31"/>
      <c r="C71" s="14">
        <v>8782342.4499999993</v>
      </c>
      <c r="D71" s="14">
        <v>8443669.6400000006</v>
      </c>
      <c r="E71" s="45">
        <f t="shared" ref="E71:E95" si="4">D71/C71</f>
        <v>0.96143707536706235</v>
      </c>
      <c r="F71" s="34" t="s">
        <v>169</v>
      </c>
      <c r="G71" s="48">
        <v>0.7</v>
      </c>
      <c r="H71" s="70">
        <v>0.68</v>
      </c>
      <c r="I71" s="30" t="s">
        <v>259</v>
      </c>
      <c r="J71" s="34"/>
    </row>
    <row r="72" spans="1:10" x14ac:dyDescent="0.25">
      <c r="A72" s="29" t="s">
        <v>116</v>
      </c>
      <c r="B72" s="31"/>
      <c r="C72" s="14">
        <v>1679314.83</v>
      </c>
      <c r="D72" s="41">
        <v>1675930.56</v>
      </c>
      <c r="E72" s="45">
        <f t="shared" si="4"/>
        <v>0.99798473166583068</v>
      </c>
      <c r="F72" s="34" t="s">
        <v>169</v>
      </c>
      <c r="G72" s="48">
        <v>0.7</v>
      </c>
      <c r="H72" s="70">
        <v>0.77</v>
      </c>
      <c r="I72" s="30" t="s">
        <v>246</v>
      </c>
      <c r="J72" s="34"/>
    </row>
    <row r="73" spans="1:10" x14ac:dyDescent="0.25">
      <c r="A73" s="29" t="s">
        <v>126</v>
      </c>
      <c r="B73" s="31"/>
      <c r="C73" s="14">
        <v>40060</v>
      </c>
      <c r="D73" s="41">
        <v>40060</v>
      </c>
      <c r="E73" s="45">
        <f t="shared" si="4"/>
        <v>1</v>
      </c>
      <c r="F73" s="34" t="s">
        <v>203</v>
      </c>
      <c r="G73" s="47">
        <v>1</v>
      </c>
      <c r="H73" s="69">
        <v>1</v>
      </c>
      <c r="I73" s="30" t="s">
        <v>247</v>
      </c>
      <c r="J73" s="34"/>
    </row>
    <row r="74" spans="1:10" x14ac:dyDescent="0.25">
      <c r="A74" s="29" t="s">
        <v>117</v>
      </c>
      <c r="B74" s="31"/>
      <c r="C74" s="14">
        <v>0</v>
      </c>
      <c r="D74" s="14">
        <v>0</v>
      </c>
      <c r="E74" s="45" t="e">
        <f t="shared" si="4"/>
        <v>#DIV/0!</v>
      </c>
      <c r="F74" s="34" t="s">
        <v>169</v>
      </c>
      <c r="G74" s="48">
        <v>0.8</v>
      </c>
      <c r="H74" s="69">
        <v>0</v>
      </c>
      <c r="I74" s="30" t="s">
        <v>248</v>
      </c>
      <c r="J74" s="34"/>
    </row>
    <row r="75" spans="1:10" x14ac:dyDescent="0.25">
      <c r="A75" s="29" t="s">
        <v>118</v>
      </c>
      <c r="B75" s="31"/>
      <c r="C75" s="14">
        <v>163408.1</v>
      </c>
      <c r="D75" s="41">
        <v>163408.1</v>
      </c>
      <c r="E75" s="45">
        <f t="shared" si="4"/>
        <v>1</v>
      </c>
      <c r="F75" s="34" t="s">
        <v>169</v>
      </c>
      <c r="G75" s="48">
        <v>0.8</v>
      </c>
      <c r="H75" s="70">
        <v>0.8</v>
      </c>
      <c r="I75" s="30" t="s">
        <v>246</v>
      </c>
      <c r="J75" s="34"/>
    </row>
    <row r="76" spans="1:10" ht="30" x14ac:dyDescent="0.25">
      <c r="A76" s="29" t="s">
        <v>127</v>
      </c>
      <c r="B76" s="31"/>
      <c r="C76" s="14">
        <v>16624027.9</v>
      </c>
      <c r="D76" s="14">
        <v>16624027.9</v>
      </c>
      <c r="E76" s="45">
        <f t="shared" si="4"/>
        <v>1</v>
      </c>
      <c r="F76" s="34" t="s">
        <v>169</v>
      </c>
      <c r="G76" s="48">
        <v>0.9</v>
      </c>
      <c r="H76" s="70">
        <v>0.56999999999999995</v>
      </c>
      <c r="I76" s="30" t="s">
        <v>250</v>
      </c>
      <c r="J76" s="34"/>
    </row>
    <row r="77" spans="1:10" x14ac:dyDescent="0.25">
      <c r="A77" s="29" t="s">
        <v>119</v>
      </c>
      <c r="B77" s="31"/>
      <c r="C77" s="14">
        <v>382533.84</v>
      </c>
      <c r="D77" s="41">
        <v>373165.73</v>
      </c>
      <c r="E77" s="45">
        <f t="shared" si="4"/>
        <v>0.97551037576178867</v>
      </c>
      <c r="F77" s="34" t="s">
        <v>169</v>
      </c>
      <c r="G77" s="48">
        <v>0.8</v>
      </c>
      <c r="H77" s="70">
        <v>0.98</v>
      </c>
      <c r="I77" s="30" t="s">
        <v>246</v>
      </c>
      <c r="J77" s="34"/>
    </row>
    <row r="78" spans="1:10" ht="30" x14ac:dyDescent="0.25">
      <c r="A78" s="29" t="s">
        <v>120</v>
      </c>
      <c r="B78" s="31"/>
      <c r="C78" s="14">
        <v>5303232.8099999996</v>
      </c>
      <c r="D78" s="41">
        <v>5303232.8099999996</v>
      </c>
      <c r="E78" s="45">
        <f t="shared" si="4"/>
        <v>1</v>
      </c>
      <c r="F78" s="34" t="s">
        <v>169</v>
      </c>
      <c r="G78" s="48">
        <v>0.8</v>
      </c>
      <c r="H78" s="70">
        <v>0.92</v>
      </c>
      <c r="I78" s="30" t="s">
        <v>270</v>
      </c>
      <c r="J78" s="34"/>
    </row>
    <row r="79" spans="1:10" x14ac:dyDescent="0.25">
      <c r="A79" s="29" t="s">
        <v>179</v>
      </c>
      <c r="B79" s="31"/>
      <c r="C79" s="14">
        <v>0</v>
      </c>
      <c r="D79" s="14">
        <v>0</v>
      </c>
      <c r="E79" s="45" t="e">
        <f t="shared" si="4"/>
        <v>#DIV/0!</v>
      </c>
      <c r="F79" s="34" t="s">
        <v>169</v>
      </c>
      <c r="G79" s="48">
        <v>0.7</v>
      </c>
      <c r="H79" s="69">
        <v>0</v>
      </c>
      <c r="I79" s="30" t="s">
        <v>248</v>
      </c>
      <c r="J79" s="34"/>
    </row>
    <row r="80" spans="1:10" ht="18.75" customHeight="1" x14ac:dyDescent="0.25">
      <c r="A80" s="29" t="s">
        <v>121</v>
      </c>
      <c r="B80" s="31"/>
      <c r="C80" s="14">
        <v>624528.22</v>
      </c>
      <c r="D80" s="41">
        <v>624528.22</v>
      </c>
      <c r="E80" s="45">
        <f t="shared" si="4"/>
        <v>1</v>
      </c>
      <c r="F80" s="34" t="s">
        <v>204</v>
      </c>
      <c r="G80" s="47">
        <v>1</v>
      </c>
      <c r="H80" s="69">
        <v>1</v>
      </c>
      <c r="I80" s="30" t="s">
        <v>251</v>
      </c>
      <c r="J80" s="34"/>
    </row>
    <row r="81" spans="1:10" ht="19.5" customHeight="1" x14ac:dyDescent="0.25">
      <c r="A81" s="29" t="s">
        <v>122</v>
      </c>
      <c r="B81" s="31"/>
      <c r="C81" s="14">
        <v>3080785.56</v>
      </c>
      <c r="D81" s="41">
        <v>3080785.56</v>
      </c>
      <c r="E81" s="45">
        <f t="shared" si="4"/>
        <v>1</v>
      </c>
      <c r="F81" s="34" t="s">
        <v>205</v>
      </c>
      <c r="G81" s="47">
        <v>1</v>
      </c>
      <c r="H81" s="69">
        <v>1</v>
      </c>
      <c r="I81" s="30" t="s">
        <v>252</v>
      </c>
      <c r="J81" s="34"/>
    </row>
    <row r="82" spans="1:10" x14ac:dyDescent="0.25">
      <c r="A82" s="29" t="s">
        <v>123</v>
      </c>
      <c r="B82" s="31"/>
      <c r="C82" s="14">
        <v>277879.15000000002</v>
      </c>
      <c r="D82" s="41">
        <v>271023.06</v>
      </c>
      <c r="E82" s="45">
        <f t="shared" si="4"/>
        <v>0.97532708013537528</v>
      </c>
      <c r="F82" s="34" t="s">
        <v>203</v>
      </c>
      <c r="G82" s="47">
        <v>1</v>
      </c>
      <c r="H82" s="69">
        <v>1</v>
      </c>
      <c r="I82" s="30" t="s">
        <v>246</v>
      </c>
      <c r="J82" s="34"/>
    </row>
    <row r="83" spans="1:10" ht="22.5" customHeight="1" x14ac:dyDescent="0.25">
      <c r="A83" s="29" t="s">
        <v>124</v>
      </c>
      <c r="B83" s="31"/>
      <c r="C83" s="14">
        <v>3375796.04</v>
      </c>
      <c r="D83" s="41">
        <v>3375796.04</v>
      </c>
      <c r="E83" s="45">
        <f t="shared" si="4"/>
        <v>1</v>
      </c>
      <c r="F83" s="34" t="s">
        <v>206</v>
      </c>
      <c r="G83" s="47">
        <v>1</v>
      </c>
      <c r="H83" s="69">
        <v>1</v>
      </c>
      <c r="I83" s="30" t="s">
        <v>253</v>
      </c>
      <c r="J83" s="34"/>
    </row>
    <row r="84" spans="1:10" x14ac:dyDescent="0.25">
      <c r="A84" s="29" t="s">
        <v>128</v>
      </c>
      <c r="B84" s="31"/>
      <c r="C84" s="14">
        <v>0</v>
      </c>
      <c r="D84" s="14">
        <v>0</v>
      </c>
      <c r="E84" s="45" t="e">
        <f t="shared" si="4"/>
        <v>#DIV/0!</v>
      </c>
      <c r="F84" s="34" t="s">
        <v>271</v>
      </c>
      <c r="G84" s="47">
        <v>1</v>
      </c>
      <c r="H84" s="69">
        <v>0</v>
      </c>
      <c r="I84" s="30" t="s">
        <v>248</v>
      </c>
      <c r="J84" s="34"/>
    </row>
    <row r="85" spans="1:10" ht="45" x14ac:dyDescent="0.25">
      <c r="A85" s="29" t="s">
        <v>125</v>
      </c>
      <c r="B85" s="31"/>
      <c r="C85" s="14">
        <v>1031120.99</v>
      </c>
      <c r="D85" s="41">
        <v>1031120.99</v>
      </c>
      <c r="E85" s="45">
        <f t="shared" si="4"/>
        <v>1</v>
      </c>
      <c r="F85" s="34" t="s">
        <v>203</v>
      </c>
      <c r="G85" s="48">
        <v>1</v>
      </c>
      <c r="H85" s="70">
        <v>0.66</v>
      </c>
      <c r="I85" s="30" t="s">
        <v>254</v>
      </c>
      <c r="J85" s="34"/>
    </row>
    <row r="86" spans="1:10" x14ac:dyDescent="0.25">
      <c r="A86" s="29" t="s">
        <v>129</v>
      </c>
      <c r="B86" s="31"/>
      <c r="C86" s="14">
        <v>0</v>
      </c>
      <c r="D86" s="14">
        <v>0</v>
      </c>
      <c r="E86" s="45" t="e">
        <f t="shared" si="4"/>
        <v>#DIV/0!</v>
      </c>
      <c r="F86" s="34" t="s">
        <v>169</v>
      </c>
      <c r="G86" s="48">
        <v>0.8</v>
      </c>
      <c r="H86" s="69">
        <v>0</v>
      </c>
      <c r="I86" s="30" t="s">
        <v>248</v>
      </c>
      <c r="J86" s="34"/>
    </row>
    <row r="87" spans="1:10" ht="30" x14ac:dyDescent="0.25">
      <c r="A87" s="29" t="s">
        <v>130</v>
      </c>
      <c r="B87" s="31"/>
      <c r="C87" s="14">
        <v>95649.72</v>
      </c>
      <c r="D87" s="14">
        <v>95649.72</v>
      </c>
      <c r="E87" s="45">
        <f t="shared" si="4"/>
        <v>1</v>
      </c>
      <c r="F87" s="34" t="s">
        <v>169</v>
      </c>
      <c r="G87" s="48">
        <v>0.7</v>
      </c>
      <c r="H87" s="70">
        <v>0.13</v>
      </c>
      <c r="I87" s="30" t="s">
        <v>255</v>
      </c>
      <c r="J87" s="34"/>
    </row>
    <row r="88" spans="1:10" ht="60" x14ac:dyDescent="0.25">
      <c r="A88" s="29" t="s">
        <v>131</v>
      </c>
      <c r="B88" s="31"/>
      <c r="C88" s="14">
        <v>2312016.7400000002</v>
      </c>
      <c r="D88" s="14">
        <v>2312016.7400000002</v>
      </c>
      <c r="E88" s="45">
        <f t="shared" si="4"/>
        <v>1</v>
      </c>
      <c r="F88" s="34" t="s">
        <v>208</v>
      </c>
      <c r="G88" s="47">
        <v>1</v>
      </c>
      <c r="H88" s="69">
        <v>1</v>
      </c>
      <c r="I88" s="30" t="s">
        <v>272</v>
      </c>
      <c r="J88" s="34"/>
    </row>
    <row r="89" spans="1:10" ht="30" x14ac:dyDescent="0.25">
      <c r="A89" s="29" t="s">
        <v>132</v>
      </c>
      <c r="B89" s="31"/>
      <c r="C89" s="14">
        <v>10015771.470000001</v>
      </c>
      <c r="D89" s="14">
        <v>10015771.470000001</v>
      </c>
      <c r="E89" s="45">
        <f t="shared" si="4"/>
        <v>1</v>
      </c>
      <c r="F89" s="34" t="s">
        <v>169</v>
      </c>
      <c r="G89" s="48">
        <v>0.7</v>
      </c>
      <c r="H89" s="70">
        <v>0.77</v>
      </c>
      <c r="I89" s="30" t="s">
        <v>256</v>
      </c>
      <c r="J89" s="34"/>
    </row>
    <row r="90" spans="1:10" x14ac:dyDescent="0.25">
      <c r="A90" s="29" t="s">
        <v>133</v>
      </c>
      <c r="B90" s="31"/>
      <c r="C90" s="14">
        <v>2252943.17</v>
      </c>
      <c r="D90" s="41">
        <v>2252943.17</v>
      </c>
      <c r="E90" s="45">
        <f t="shared" si="4"/>
        <v>1</v>
      </c>
      <c r="F90" s="34" t="s">
        <v>169</v>
      </c>
      <c r="G90" s="48">
        <v>0.7</v>
      </c>
      <c r="H90" s="70">
        <v>1</v>
      </c>
      <c r="I90" s="30" t="s">
        <v>246</v>
      </c>
      <c r="J90" s="34"/>
    </row>
    <row r="91" spans="1:10" ht="30" x14ac:dyDescent="0.25">
      <c r="A91" s="29" t="s">
        <v>134</v>
      </c>
      <c r="B91" s="31"/>
      <c r="C91" s="14">
        <v>0</v>
      </c>
      <c r="D91" s="14">
        <v>0</v>
      </c>
      <c r="E91" s="45" t="e">
        <f t="shared" si="4"/>
        <v>#DIV/0!</v>
      </c>
      <c r="F91" s="34" t="s">
        <v>169</v>
      </c>
      <c r="G91" s="48">
        <v>1</v>
      </c>
      <c r="H91" s="69">
        <v>0</v>
      </c>
      <c r="I91" s="30" t="s">
        <v>214</v>
      </c>
      <c r="J91" s="34"/>
    </row>
    <row r="92" spans="1:10" x14ac:dyDescent="0.25">
      <c r="A92" s="29" t="s">
        <v>135</v>
      </c>
      <c r="B92" s="31"/>
      <c r="C92" s="14">
        <v>1587200.95</v>
      </c>
      <c r="D92" s="14">
        <v>0</v>
      </c>
      <c r="E92" s="45">
        <f t="shared" si="4"/>
        <v>0</v>
      </c>
      <c r="F92" s="34" t="s">
        <v>169</v>
      </c>
      <c r="G92" s="48">
        <v>1</v>
      </c>
      <c r="H92" s="69">
        <v>0</v>
      </c>
      <c r="I92" s="30" t="s">
        <v>249</v>
      </c>
      <c r="J92" s="34"/>
    </row>
    <row r="93" spans="1:10" ht="45" x14ac:dyDescent="0.25">
      <c r="A93" s="29" t="s">
        <v>136</v>
      </c>
      <c r="B93" s="31"/>
      <c r="C93" s="14">
        <v>3337349.02</v>
      </c>
      <c r="D93" s="41">
        <v>3232283.68</v>
      </c>
      <c r="E93" s="45">
        <f t="shared" si="4"/>
        <v>0.96851832416377004</v>
      </c>
      <c r="F93" s="34" t="s">
        <v>169</v>
      </c>
      <c r="G93" s="48">
        <v>1</v>
      </c>
      <c r="H93" s="70">
        <v>0.73</v>
      </c>
      <c r="I93" s="30" t="s">
        <v>261</v>
      </c>
      <c r="J93" s="34"/>
    </row>
    <row r="94" spans="1:10" x14ac:dyDescent="0.25">
      <c r="A94" s="29" t="s">
        <v>137</v>
      </c>
      <c r="B94" s="31"/>
      <c r="C94" s="14">
        <v>0</v>
      </c>
      <c r="D94" s="14">
        <v>0</v>
      </c>
      <c r="E94" s="45" t="e">
        <f t="shared" si="4"/>
        <v>#DIV/0!</v>
      </c>
      <c r="F94" s="34" t="s">
        <v>208</v>
      </c>
      <c r="G94" s="47">
        <v>4</v>
      </c>
      <c r="H94" s="69">
        <v>0</v>
      </c>
      <c r="I94" s="30" t="s">
        <v>248</v>
      </c>
      <c r="J94" s="34"/>
    </row>
    <row r="95" spans="1:10" ht="30" x14ac:dyDescent="0.25">
      <c r="A95" s="29" t="s">
        <v>138</v>
      </c>
      <c r="B95" s="31"/>
      <c r="C95" s="14">
        <v>123732.82</v>
      </c>
      <c r="D95" s="41">
        <v>123732.82</v>
      </c>
      <c r="E95" s="45">
        <f t="shared" si="4"/>
        <v>1</v>
      </c>
      <c r="F95" s="34" t="s">
        <v>208</v>
      </c>
      <c r="G95" s="47">
        <v>1</v>
      </c>
      <c r="H95" s="69">
        <v>1</v>
      </c>
      <c r="I95" s="30" t="s">
        <v>273</v>
      </c>
      <c r="J95" s="34"/>
    </row>
    <row r="96" spans="1:10" x14ac:dyDescent="0.25">
      <c r="A96" s="29" t="s">
        <v>139</v>
      </c>
      <c r="B96" s="31"/>
      <c r="C96" s="14">
        <v>202970.12</v>
      </c>
      <c r="D96" s="41">
        <v>202970.12</v>
      </c>
      <c r="E96" s="45">
        <f>D96/C96</f>
        <v>1</v>
      </c>
      <c r="F96" s="34" t="s">
        <v>209</v>
      </c>
      <c r="G96" s="47">
        <v>1</v>
      </c>
      <c r="H96" s="69">
        <v>1</v>
      </c>
      <c r="I96" s="30" t="s">
        <v>246</v>
      </c>
      <c r="J96" s="34"/>
    </row>
    <row r="97" spans="1:10" s="20" customFormat="1" ht="15" customHeight="1" x14ac:dyDescent="0.25">
      <c r="A97" s="12" t="s">
        <v>90</v>
      </c>
      <c r="B97" s="18"/>
      <c r="C97" s="39">
        <f>SUM(C98:C108)</f>
        <v>10423294.949999999</v>
      </c>
      <c r="D97" s="40">
        <f>SUM(D98:D108)</f>
        <v>10078508.469999999</v>
      </c>
      <c r="E97" s="44">
        <f>D97/C97</f>
        <v>0.96692154624291804</v>
      </c>
      <c r="F97" s="35"/>
      <c r="G97" s="46"/>
      <c r="H97" s="46"/>
      <c r="I97" s="35"/>
      <c r="J97" s="35"/>
    </row>
    <row r="98" spans="1:10" x14ac:dyDescent="0.25">
      <c r="A98" s="29" t="s">
        <v>91</v>
      </c>
      <c r="B98" s="31"/>
      <c r="C98" s="14">
        <v>7619953.5700000003</v>
      </c>
      <c r="D98" s="41">
        <v>7454356.8399999999</v>
      </c>
      <c r="E98" s="45">
        <f>D98/C98</f>
        <v>0.97826801325247437</v>
      </c>
      <c r="F98" s="34" t="s">
        <v>43</v>
      </c>
      <c r="G98" s="47">
        <v>1</v>
      </c>
      <c r="H98" s="47">
        <v>1</v>
      </c>
      <c r="I98" s="34"/>
      <c r="J98" s="34"/>
    </row>
    <row r="99" spans="1:10" x14ac:dyDescent="0.25">
      <c r="A99" s="29" t="s">
        <v>140</v>
      </c>
      <c r="B99" s="31"/>
      <c r="C99" s="14">
        <v>577239.32999999996</v>
      </c>
      <c r="D99" s="41">
        <v>533207.1</v>
      </c>
      <c r="E99" s="45">
        <f t="shared" ref="E99:E130" si="5">D99/C99</f>
        <v>0.92371928295322503</v>
      </c>
      <c r="F99" s="34" t="s">
        <v>43</v>
      </c>
      <c r="G99" s="47">
        <v>1</v>
      </c>
      <c r="H99" s="47">
        <v>1</v>
      </c>
      <c r="I99" s="34"/>
      <c r="J99" s="34"/>
    </row>
    <row r="100" spans="1:10" x14ac:dyDescent="0.25">
      <c r="A100" s="29" t="s">
        <v>141</v>
      </c>
      <c r="B100" s="31"/>
      <c r="C100" s="14">
        <v>108436.64</v>
      </c>
      <c r="D100" s="41">
        <v>95997.21</v>
      </c>
      <c r="E100" s="45">
        <f t="shared" si="5"/>
        <v>0.88528388559438953</v>
      </c>
      <c r="F100" s="34" t="s">
        <v>43</v>
      </c>
      <c r="G100" s="47">
        <v>1</v>
      </c>
      <c r="H100" s="47">
        <v>1</v>
      </c>
      <c r="I100" s="34"/>
      <c r="J100" s="34"/>
    </row>
    <row r="101" spans="1:10" x14ac:dyDescent="0.25">
      <c r="A101" s="29" t="s">
        <v>142</v>
      </c>
      <c r="B101" s="31"/>
      <c r="C101" s="14">
        <v>31262.11</v>
      </c>
      <c r="D101" s="41">
        <v>29412.67</v>
      </c>
      <c r="E101" s="45">
        <f t="shared" si="5"/>
        <v>0.94084084535560775</v>
      </c>
      <c r="F101" s="34" t="s">
        <v>43</v>
      </c>
      <c r="G101" s="47">
        <v>1</v>
      </c>
      <c r="H101" s="47">
        <v>1</v>
      </c>
      <c r="I101" s="34"/>
      <c r="J101" s="34"/>
    </row>
    <row r="102" spans="1:10" x14ac:dyDescent="0.25">
      <c r="A102" s="29" t="s">
        <v>143</v>
      </c>
      <c r="B102" s="31"/>
      <c r="C102" s="14">
        <v>96138.81</v>
      </c>
      <c r="D102" s="41">
        <v>86846.55</v>
      </c>
      <c r="E102" s="45">
        <f t="shared" si="5"/>
        <v>0.90334538153738331</v>
      </c>
      <c r="F102" s="34" t="s">
        <v>43</v>
      </c>
      <c r="G102" s="47">
        <v>1</v>
      </c>
      <c r="H102" s="47">
        <v>1</v>
      </c>
      <c r="I102" s="34"/>
      <c r="J102" s="34"/>
    </row>
    <row r="103" spans="1:10" x14ac:dyDescent="0.25">
      <c r="A103" s="29" t="s">
        <v>144</v>
      </c>
      <c r="B103" s="31"/>
      <c r="C103" s="14">
        <v>223458.66</v>
      </c>
      <c r="D103" s="41">
        <v>199986.99</v>
      </c>
      <c r="E103" s="45">
        <f t="shared" si="5"/>
        <v>0.8949619137606929</v>
      </c>
      <c r="F103" s="34" t="s">
        <v>43</v>
      </c>
      <c r="G103" s="47">
        <v>1</v>
      </c>
      <c r="H103" s="47">
        <v>1</v>
      </c>
      <c r="I103" s="34"/>
      <c r="J103" s="34"/>
    </row>
    <row r="104" spans="1:10" ht="60" x14ac:dyDescent="0.25">
      <c r="A104" s="29" t="s">
        <v>145</v>
      </c>
      <c r="B104" s="31"/>
      <c r="C104" s="14">
        <v>100008.67</v>
      </c>
      <c r="D104" s="41">
        <v>60310.86</v>
      </c>
      <c r="E104" s="45">
        <f t="shared" si="5"/>
        <v>0.60305631501748802</v>
      </c>
      <c r="F104" s="34" t="s">
        <v>43</v>
      </c>
      <c r="G104" s="47">
        <v>1</v>
      </c>
      <c r="H104" s="47">
        <v>1</v>
      </c>
      <c r="I104" s="29" t="s">
        <v>216</v>
      </c>
      <c r="J104" s="34"/>
    </row>
    <row r="105" spans="1:10" x14ac:dyDescent="0.25">
      <c r="A105" s="29" t="s">
        <v>146</v>
      </c>
      <c r="B105" s="31"/>
      <c r="C105" s="14">
        <v>135047.07</v>
      </c>
      <c r="D105" s="41">
        <v>129421.03</v>
      </c>
      <c r="E105" s="45">
        <f t="shared" si="5"/>
        <v>0.95834015502890946</v>
      </c>
      <c r="F105" s="34" t="s">
        <v>43</v>
      </c>
      <c r="G105" s="47">
        <v>1</v>
      </c>
      <c r="H105" s="47">
        <v>1</v>
      </c>
      <c r="I105" s="34"/>
      <c r="J105" s="34"/>
    </row>
    <row r="106" spans="1:10" x14ac:dyDescent="0.25">
      <c r="A106" s="29" t="s">
        <v>147</v>
      </c>
      <c r="B106" s="31"/>
      <c r="C106" s="14">
        <v>135643.45000000001</v>
      </c>
      <c r="D106" s="41">
        <v>124541.31</v>
      </c>
      <c r="E106" s="45">
        <f t="shared" si="5"/>
        <v>0.91815203756613373</v>
      </c>
      <c r="F106" s="34" t="s">
        <v>43</v>
      </c>
      <c r="G106" s="47">
        <v>1</v>
      </c>
      <c r="H106" s="47">
        <v>1</v>
      </c>
      <c r="I106" s="34"/>
      <c r="J106" s="34"/>
    </row>
    <row r="107" spans="1:10" x14ac:dyDescent="0.25">
      <c r="A107" s="29" t="s">
        <v>148</v>
      </c>
      <c r="B107" s="31"/>
      <c r="C107" s="14">
        <v>290241.02</v>
      </c>
      <c r="D107" s="41">
        <v>262580.25</v>
      </c>
      <c r="E107" s="45">
        <f t="shared" si="5"/>
        <v>0.90469724093444814</v>
      </c>
      <c r="F107" s="34" t="s">
        <v>43</v>
      </c>
      <c r="G107" s="47">
        <v>1</v>
      </c>
      <c r="H107" s="47">
        <v>1</v>
      </c>
      <c r="I107" s="34"/>
      <c r="J107" s="34"/>
    </row>
    <row r="108" spans="1:10" ht="30" x14ac:dyDescent="0.25">
      <c r="A108" s="29" t="s">
        <v>149</v>
      </c>
      <c r="B108" s="31"/>
      <c r="C108" s="14">
        <v>1105865.6200000001</v>
      </c>
      <c r="D108" s="14">
        <v>1101847.6599999999</v>
      </c>
      <c r="E108" s="45">
        <f t="shared" si="5"/>
        <v>0.99636668332269862</v>
      </c>
      <c r="F108" s="34" t="s">
        <v>43</v>
      </c>
      <c r="G108" s="47">
        <v>1</v>
      </c>
      <c r="H108" s="47">
        <v>1</v>
      </c>
      <c r="I108" s="34"/>
      <c r="J108" s="34"/>
    </row>
    <row r="109" spans="1:10" s="20" customFormat="1" ht="15" customHeight="1" x14ac:dyDescent="0.25">
      <c r="A109" s="12" t="s">
        <v>69</v>
      </c>
      <c r="B109" s="18"/>
      <c r="C109" s="39">
        <f>SUM(C110:C111)</f>
        <v>6338766.8700000001</v>
      </c>
      <c r="D109" s="40">
        <f>SUM(D110:D111)</f>
        <v>6311747.6699999999</v>
      </c>
      <c r="E109" s="44">
        <f t="shared" si="5"/>
        <v>0.99573746746739078</v>
      </c>
      <c r="F109" s="35"/>
      <c r="G109" s="46"/>
      <c r="H109" s="46"/>
      <c r="I109" s="35"/>
      <c r="J109" s="35"/>
    </row>
    <row r="110" spans="1:10" x14ac:dyDescent="0.25">
      <c r="A110" s="29" t="s">
        <v>91</v>
      </c>
      <c r="B110" s="31"/>
      <c r="C110" s="14">
        <v>6135192.8799999999</v>
      </c>
      <c r="D110" s="41">
        <v>6127199.4000000004</v>
      </c>
      <c r="E110" s="45">
        <f t="shared" si="5"/>
        <v>0.99869711023657348</v>
      </c>
      <c r="F110" s="34" t="s">
        <v>43</v>
      </c>
      <c r="G110" s="47">
        <v>1</v>
      </c>
      <c r="H110" s="47">
        <v>1</v>
      </c>
      <c r="I110" s="29" t="s">
        <v>247</v>
      </c>
      <c r="J110" s="34"/>
    </row>
    <row r="111" spans="1:10" x14ac:dyDescent="0.25">
      <c r="A111" s="29" t="s">
        <v>150</v>
      </c>
      <c r="B111" s="31"/>
      <c r="C111" s="14">
        <v>203573.99</v>
      </c>
      <c r="D111" s="41">
        <v>184548.27</v>
      </c>
      <c r="E111" s="45">
        <f t="shared" si="5"/>
        <v>0.90654149874451051</v>
      </c>
      <c r="F111" s="34" t="s">
        <v>43</v>
      </c>
      <c r="G111" s="47">
        <v>1</v>
      </c>
      <c r="H111" s="47">
        <v>1</v>
      </c>
      <c r="I111" s="29" t="s">
        <v>257</v>
      </c>
      <c r="J111" s="34"/>
    </row>
    <row r="112" spans="1:10" s="20" customFormat="1" ht="15" customHeight="1" x14ac:dyDescent="0.25">
      <c r="A112" s="12" t="s">
        <v>85</v>
      </c>
      <c r="B112" s="18"/>
      <c r="C112" s="19">
        <v>0</v>
      </c>
      <c r="D112" s="19">
        <f>SUM(D113:D114)</f>
        <v>0</v>
      </c>
      <c r="E112" s="44" t="e">
        <f t="shared" si="5"/>
        <v>#DIV/0!</v>
      </c>
      <c r="F112" s="35"/>
      <c r="G112" s="46"/>
      <c r="H112" s="46"/>
      <c r="I112" s="35"/>
      <c r="J112" s="35"/>
    </row>
    <row r="113" spans="1:10" x14ac:dyDescent="0.25">
      <c r="A113" s="29" t="s">
        <v>91</v>
      </c>
      <c r="B113" s="31"/>
      <c r="C113" s="14">
        <v>0</v>
      </c>
      <c r="D113" s="14">
        <v>0</v>
      </c>
      <c r="E113" s="45" t="e">
        <f t="shared" si="5"/>
        <v>#DIV/0!</v>
      </c>
      <c r="F113" s="34" t="s">
        <v>43</v>
      </c>
      <c r="G113" s="47">
        <v>1</v>
      </c>
      <c r="H113" s="47">
        <v>0</v>
      </c>
      <c r="I113" s="34" t="s">
        <v>217</v>
      </c>
      <c r="J113" s="34"/>
    </row>
    <row r="114" spans="1:10" x14ac:dyDescent="0.25">
      <c r="A114" s="29" t="s">
        <v>151</v>
      </c>
      <c r="B114" s="31"/>
      <c r="C114" s="14">
        <v>0</v>
      </c>
      <c r="D114" s="14">
        <v>0</v>
      </c>
      <c r="E114" s="45" t="e">
        <f t="shared" si="5"/>
        <v>#DIV/0!</v>
      </c>
      <c r="F114" s="34" t="s">
        <v>43</v>
      </c>
      <c r="G114" s="47">
        <v>1</v>
      </c>
      <c r="H114" s="47">
        <v>0</v>
      </c>
      <c r="I114" s="34" t="s">
        <v>217</v>
      </c>
      <c r="J114" s="34"/>
    </row>
    <row r="115" spans="1:10" s="20" customFormat="1" x14ac:dyDescent="0.25">
      <c r="A115" s="12" t="s">
        <v>80</v>
      </c>
      <c r="B115" s="18"/>
      <c r="C115" s="39">
        <f>SUM(C116:C121)</f>
        <v>1086976.46</v>
      </c>
      <c r="D115" s="38">
        <f>SUM(D116:D121)</f>
        <v>961306.62</v>
      </c>
      <c r="E115" s="44">
        <f t="shared" si="5"/>
        <v>0.88438586793314733</v>
      </c>
      <c r="F115" s="35"/>
      <c r="G115" s="46"/>
      <c r="H115" s="46"/>
      <c r="I115" s="35"/>
      <c r="J115" s="35"/>
    </row>
    <row r="116" spans="1:10" x14ac:dyDescent="0.25">
      <c r="A116" s="29" t="s">
        <v>91</v>
      </c>
      <c r="B116" s="31"/>
      <c r="C116" s="14">
        <v>0</v>
      </c>
      <c r="D116" s="14">
        <v>0</v>
      </c>
      <c r="E116" s="45" t="e">
        <f t="shared" si="5"/>
        <v>#DIV/0!</v>
      </c>
      <c r="F116" s="34" t="s">
        <v>43</v>
      </c>
      <c r="G116" s="47">
        <v>1</v>
      </c>
      <c r="H116" s="47">
        <v>0</v>
      </c>
      <c r="I116" s="33" t="s">
        <v>217</v>
      </c>
      <c r="J116" s="34"/>
    </row>
    <row r="117" spans="1:10" x14ac:dyDescent="0.25">
      <c r="A117" s="29" t="s">
        <v>152</v>
      </c>
      <c r="B117" s="31"/>
      <c r="C117" s="14">
        <v>0</v>
      </c>
      <c r="D117" s="14">
        <v>0</v>
      </c>
      <c r="E117" s="45" t="e">
        <f t="shared" si="5"/>
        <v>#DIV/0!</v>
      </c>
      <c r="F117" s="34" t="s">
        <v>200</v>
      </c>
      <c r="G117" s="47">
        <v>17</v>
      </c>
      <c r="H117" s="47">
        <v>0</v>
      </c>
      <c r="I117" s="33" t="s">
        <v>217</v>
      </c>
      <c r="J117" s="34"/>
    </row>
    <row r="118" spans="1:10" ht="30" x14ac:dyDescent="0.25">
      <c r="A118" s="29" t="s">
        <v>153</v>
      </c>
      <c r="B118" s="31"/>
      <c r="C118" s="14">
        <v>915377.84</v>
      </c>
      <c r="D118" s="14">
        <v>840894.86</v>
      </c>
      <c r="E118" s="45">
        <f t="shared" si="5"/>
        <v>0.9186314363913376</v>
      </c>
      <c r="F118" s="34" t="s">
        <v>210</v>
      </c>
      <c r="G118" s="52">
        <v>7300</v>
      </c>
      <c r="H118" s="52">
        <v>9454</v>
      </c>
      <c r="I118" s="33" t="s">
        <v>226</v>
      </c>
      <c r="J118" s="34"/>
    </row>
    <row r="119" spans="1:10" ht="45" x14ac:dyDescent="0.25">
      <c r="A119" s="29" t="s">
        <v>154</v>
      </c>
      <c r="B119" s="31"/>
      <c r="C119" s="14">
        <v>25494.14</v>
      </c>
      <c r="D119" s="14">
        <v>25494.14</v>
      </c>
      <c r="E119" s="45">
        <f t="shared" si="5"/>
        <v>1</v>
      </c>
      <c r="F119" s="34" t="s">
        <v>210</v>
      </c>
      <c r="G119" s="47">
        <v>375</v>
      </c>
      <c r="H119" s="47">
        <v>0</v>
      </c>
      <c r="I119" s="29" t="s">
        <v>274</v>
      </c>
      <c r="J119" s="34"/>
    </row>
    <row r="120" spans="1:10" ht="30" x14ac:dyDescent="0.25">
      <c r="A120" s="29" t="s">
        <v>155</v>
      </c>
      <c r="B120" s="31"/>
      <c r="C120" s="14">
        <v>110000</v>
      </c>
      <c r="D120" s="14">
        <v>66214.38</v>
      </c>
      <c r="E120" s="45">
        <f t="shared" si="5"/>
        <v>0.60194890909090915</v>
      </c>
      <c r="F120" s="34" t="s">
        <v>210</v>
      </c>
      <c r="G120" s="52">
        <v>2600</v>
      </c>
      <c r="H120" s="52">
        <v>2600</v>
      </c>
      <c r="I120" s="33" t="s">
        <v>227</v>
      </c>
      <c r="J120" s="34"/>
    </row>
    <row r="121" spans="1:10" x14ac:dyDescent="0.25">
      <c r="A121" s="29" t="s">
        <v>156</v>
      </c>
      <c r="B121" s="31"/>
      <c r="C121" s="14">
        <v>36104.480000000003</v>
      </c>
      <c r="D121" s="14">
        <v>28703.24</v>
      </c>
      <c r="E121" s="45">
        <f t="shared" si="5"/>
        <v>0.79500494121505139</v>
      </c>
      <c r="F121" s="34" t="s">
        <v>200</v>
      </c>
      <c r="G121" s="47">
        <v>5</v>
      </c>
      <c r="H121" s="47">
        <v>5</v>
      </c>
      <c r="I121" s="33" t="s">
        <v>245</v>
      </c>
      <c r="J121" s="34"/>
    </row>
    <row r="122" spans="1:10" s="20" customFormat="1" x14ac:dyDescent="0.25">
      <c r="A122" s="12" t="s">
        <v>81</v>
      </c>
      <c r="B122" s="18"/>
      <c r="C122" s="39">
        <f>SUM(C123:C124)</f>
        <v>2738627.58</v>
      </c>
      <c r="D122" s="38">
        <f>SUM(D123:D124)</f>
        <v>2552808.21</v>
      </c>
      <c r="E122" s="44">
        <f t="shared" si="5"/>
        <v>0.932148726114852</v>
      </c>
      <c r="F122" s="35"/>
      <c r="G122" s="46"/>
      <c r="H122" s="46"/>
      <c r="I122" s="35"/>
      <c r="J122" s="35"/>
    </row>
    <row r="123" spans="1:10" x14ac:dyDescent="0.25">
      <c r="A123" s="29" t="s">
        <v>91</v>
      </c>
      <c r="B123" s="31"/>
      <c r="C123" s="14">
        <v>0</v>
      </c>
      <c r="D123" s="14">
        <v>0</v>
      </c>
      <c r="E123" s="45" t="e">
        <f t="shared" si="5"/>
        <v>#DIV/0!</v>
      </c>
      <c r="F123" s="34" t="s">
        <v>43</v>
      </c>
      <c r="G123" s="47">
        <v>1</v>
      </c>
      <c r="H123" s="47">
        <v>1</v>
      </c>
      <c r="I123" s="34" t="s">
        <v>217</v>
      </c>
      <c r="J123" s="34"/>
    </row>
    <row r="124" spans="1:10" ht="45" x14ac:dyDescent="0.25">
      <c r="A124" s="29" t="s">
        <v>157</v>
      </c>
      <c r="B124" s="31"/>
      <c r="C124" s="14">
        <v>2738627.58</v>
      </c>
      <c r="D124" s="14">
        <v>2552808.21</v>
      </c>
      <c r="E124" s="45">
        <f t="shared" si="5"/>
        <v>0.932148726114852</v>
      </c>
      <c r="F124" s="34" t="s">
        <v>210</v>
      </c>
      <c r="G124" s="52">
        <v>65300</v>
      </c>
      <c r="H124" s="47">
        <v>65300</v>
      </c>
      <c r="I124" s="36" t="s">
        <v>228</v>
      </c>
      <c r="J124" s="34"/>
    </row>
    <row r="125" spans="1:10" s="20" customFormat="1" ht="15" customHeight="1" x14ac:dyDescent="0.25">
      <c r="A125" s="12" t="s">
        <v>180</v>
      </c>
      <c r="B125" s="18"/>
      <c r="C125" s="19">
        <v>0</v>
      </c>
      <c r="D125" s="19">
        <f>D126</f>
        <v>0</v>
      </c>
      <c r="E125" s="44" t="e">
        <f t="shared" si="5"/>
        <v>#DIV/0!</v>
      </c>
      <c r="F125" s="35"/>
      <c r="G125" s="46"/>
      <c r="H125" s="46"/>
      <c r="I125" s="35"/>
      <c r="J125" s="35"/>
    </row>
    <row r="126" spans="1:10" x14ac:dyDescent="0.25">
      <c r="A126" s="29" t="s">
        <v>91</v>
      </c>
      <c r="B126" s="31"/>
      <c r="C126" s="14">
        <v>0</v>
      </c>
      <c r="D126" s="14">
        <v>0</v>
      </c>
      <c r="E126" s="45" t="e">
        <f t="shared" si="5"/>
        <v>#DIV/0!</v>
      </c>
      <c r="F126" s="34" t="s">
        <v>172</v>
      </c>
      <c r="G126" s="47">
        <v>1</v>
      </c>
      <c r="H126" s="47">
        <v>0</v>
      </c>
      <c r="I126" s="34" t="s">
        <v>215</v>
      </c>
      <c r="J126" s="34"/>
    </row>
    <row r="127" spans="1:10" s="20" customFormat="1" ht="30" x14ac:dyDescent="0.25">
      <c r="A127" s="12" t="s">
        <v>158</v>
      </c>
      <c r="B127" s="18"/>
      <c r="C127" s="39">
        <f>C128</f>
        <v>1800</v>
      </c>
      <c r="D127" s="40">
        <f>D128</f>
        <v>1350</v>
      </c>
      <c r="E127" s="44">
        <f t="shared" si="5"/>
        <v>0.75</v>
      </c>
      <c r="F127" s="35"/>
      <c r="G127" s="46"/>
      <c r="H127" s="46"/>
      <c r="I127" s="35"/>
      <c r="J127" s="35"/>
    </row>
    <row r="128" spans="1:10" x14ac:dyDescent="0.25">
      <c r="A128" s="29" t="s">
        <v>91</v>
      </c>
      <c r="B128" s="31"/>
      <c r="C128" s="14">
        <v>1800</v>
      </c>
      <c r="D128" s="41">
        <v>1350</v>
      </c>
      <c r="E128" s="45">
        <f t="shared" si="5"/>
        <v>0.75</v>
      </c>
      <c r="F128" s="34" t="s">
        <v>49</v>
      </c>
      <c r="G128" s="47">
        <v>1</v>
      </c>
      <c r="H128" s="47">
        <v>1</v>
      </c>
      <c r="I128" s="34"/>
      <c r="J128" s="34"/>
    </row>
    <row r="129" spans="1:10" s="20" customFormat="1" ht="15" customHeight="1" x14ac:dyDescent="0.25">
      <c r="A129" s="12" t="s">
        <v>86</v>
      </c>
      <c r="B129" s="18"/>
      <c r="C129" s="19">
        <v>0</v>
      </c>
      <c r="D129" s="19">
        <f>D130</f>
        <v>0</v>
      </c>
      <c r="E129" s="44" t="e">
        <f t="shared" si="5"/>
        <v>#DIV/0!</v>
      </c>
      <c r="F129" s="35"/>
      <c r="G129" s="46"/>
      <c r="H129" s="46"/>
      <c r="I129" s="35"/>
      <c r="J129" s="35"/>
    </row>
    <row r="130" spans="1:10" x14ac:dyDescent="0.25">
      <c r="A130" s="29" t="s">
        <v>91</v>
      </c>
      <c r="B130" s="31"/>
      <c r="C130" s="14">
        <v>0</v>
      </c>
      <c r="D130" s="14">
        <v>0</v>
      </c>
      <c r="E130" s="45" t="e">
        <f t="shared" si="5"/>
        <v>#DIV/0!</v>
      </c>
      <c r="F130" s="34" t="s">
        <v>52</v>
      </c>
      <c r="G130" s="47">
        <v>1</v>
      </c>
      <c r="H130" s="47">
        <v>0</v>
      </c>
      <c r="I130" s="34"/>
      <c r="J130" s="34"/>
    </row>
    <row r="131" spans="1:10" x14ac:dyDescent="0.25">
      <c r="A131" s="22"/>
      <c r="B131" s="23"/>
      <c r="C131" s="21"/>
    </row>
  </sheetData>
  <pageMargins left="0.511811024" right="0.511811024" top="0.78740157499999996" bottom="0.78740157499999996" header="0.31496062000000002" footer="0.31496062000000002"/>
  <pageSetup paperSize="9" scale="51" orientation="landscape" r:id="rId1"/>
  <rowBreaks count="4" manualBreakCount="4">
    <brk id="26" max="8" man="1"/>
    <brk id="48" max="8" man="1"/>
    <brk id="78" max="8" man="1"/>
    <brk id="12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topLeftCell="A71" zoomScaleNormal="100" workbookViewId="0">
      <selection activeCell="A69" sqref="A1:XFD1048576"/>
    </sheetView>
  </sheetViews>
  <sheetFormatPr defaultRowHeight="15" x14ac:dyDescent="0.25"/>
  <cols>
    <col min="1" max="1" width="18.28515625" customWidth="1"/>
    <col min="2" max="2" width="78.28515625" customWidth="1"/>
    <col min="3" max="3" width="7.5703125" style="9" customWidth="1"/>
    <col min="4" max="4" width="20.42578125" customWidth="1"/>
    <col min="5" max="5" width="20.140625" customWidth="1"/>
    <col min="6" max="6" width="15" customWidth="1"/>
    <col min="7" max="7" width="29.28515625" customWidth="1"/>
    <col min="8" max="9" width="13.5703125" customWidth="1"/>
    <col min="10" max="10" width="57.85546875" customWidth="1"/>
    <col min="11" max="11" width="18.140625" customWidth="1"/>
  </cols>
  <sheetData>
    <row r="1" spans="1:11" ht="60" x14ac:dyDescent="0.25">
      <c r="A1" s="10" t="s">
        <v>183</v>
      </c>
      <c r="B1" s="10" t="s">
        <v>159</v>
      </c>
      <c r="C1" s="11"/>
      <c r="D1" s="11" t="s">
        <v>160</v>
      </c>
      <c r="E1" s="11" t="s">
        <v>161</v>
      </c>
      <c r="F1" s="11" t="s">
        <v>162</v>
      </c>
      <c r="G1" s="11" t="s">
        <v>163</v>
      </c>
      <c r="H1" s="11" t="s">
        <v>164</v>
      </c>
      <c r="I1" s="11" t="s">
        <v>165</v>
      </c>
      <c r="J1" s="11" t="s">
        <v>166</v>
      </c>
      <c r="K1" s="11" t="s">
        <v>173</v>
      </c>
    </row>
    <row r="2" spans="1:11" s="20" customFormat="1" x14ac:dyDescent="0.25">
      <c r="A2" s="63" t="s">
        <v>184</v>
      </c>
      <c r="B2" s="12" t="s">
        <v>68</v>
      </c>
      <c r="C2" s="11"/>
      <c r="D2" s="57">
        <f>SUM(D3:D5)</f>
        <v>320987.33</v>
      </c>
      <c r="E2" s="38">
        <f>SUM(E3:E5)</f>
        <v>320987.33</v>
      </c>
      <c r="F2" s="44">
        <f>E2/D2</f>
        <v>1</v>
      </c>
      <c r="G2" s="25"/>
      <c r="H2" s="46"/>
      <c r="I2" s="46"/>
      <c r="J2" s="25"/>
      <c r="K2" s="25"/>
    </row>
    <row r="3" spans="1:11" ht="30" x14ac:dyDescent="0.25">
      <c r="A3" s="63"/>
      <c r="B3" s="29" t="s">
        <v>91</v>
      </c>
      <c r="C3" s="13"/>
      <c r="D3" s="14">
        <v>320987.33</v>
      </c>
      <c r="E3" s="14">
        <v>320987.33</v>
      </c>
      <c r="F3" s="45">
        <f>E3/D3</f>
        <v>1</v>
      </c>
      <c r="G3" s="16" t="s">
        <v>42</v>
      </c>
      <c r="H3" s="47">
        <v>1</v>
      </c>
      <c r="I3" s="47">
        <v>1</v>
      </c>
      <c r="J3" s="29" t="s">
        <v>211</v>
      </c>
      <c r="K3" s="16"/>
    </row>
    <row r="4" spans="1:11" ht="30" x14ac:dyDescent="0.25">
      <c r="A4" s="63"/>
      <c r="B4" s="29" t="s">
        <v>93</v>
      </c>
      <c r="C4" s="13"/>
      <c r="D4" s="14">
        <v>0</v>
      </c>
      <c r="E4" s="14">
        <v>0</v>
      </c>
      <c r="F4" s="45" t="e">
        <f t="shared" ref="F4:F5" si="0">E4/D4</f>
        <v>#DIV/0!</v>
      </c>
      <c r="G4" s="16"/>
      <c r="H4" s="47" t="s">
        <v>192</v>
      </c>
      <c r="I4" s="47" t="s">
        <v>192</v>
      </c>
      <c r="J4" s="29" t="s">
        <v>214</v>
      </c>
      <c r="K4" s="16"/>
    </row>
    <row r="5" spans="1:11" x14ac:dyDescent="0.25">
      <c r="A5" s="63"/>
      <c r="B5" s="29" t="s">
        <v>92</v>
      </c>
      <c r="C5" s="13"/>
      <c r="D5" s="14">
        <v>0</v>
      </c>
      <c r="E5" s="14">
        <v>0</v>
      </c>
      <c r="F5" s="45" t="e">
        <f t="shared" si="0"/>
        <v>#DIV/0!</v>
      </c>
      <c r="G5" s="16"/>
      <c r="H5" s="47" t="s">
        <v>192</v>
      </c>
      <c r="I5" s="47" t="s">
        <v>192</v>
      </c>
      <c r="J5" s="29" t="s">
        <v>212</v>
      </c>
      <c r="K5" s="16"/>
    </row>
    <row r="6" spans="1:11" s="20" customFormat="1" x14ac:dyDescent="0.25">
      <c r="A6" s="63" t="s">
        <v>185</v>
      </c>
      <c r="B6" s="12" t="s">
        <v>87</v>
      </c>
      <c r="C6" s="18"/>
      <c r="D6" s="19">
        <v>0</v>
      </c>
      <c r="E6" s="19"/>
      <c r="F6" s="44" t="e">
        <f t="shared" ref="F6:F30" si="1">E6/D6</f>
        <v>#DIV/0!</v>
      </c>
      <c r="G6" s="25"/>
      <c r="H6" s="46"/>
      <c r="I6" s="46"/>
      <c r="J6" s="25"/>
      <c r="K6" s="25"/>
    </row>
    <row r="7" spans="1:11" ht="30" x14ac:dyDescent="0.25">
      <c r="A7" s="63"/>
      <c r="B7" s="29" t="s">
        <v>91</v>
      </c>
      <c r="C7" s="15"/>
      <c r="D7" s="14">
        <v>0</v>
      </c>
      <c r="E7" s="14"/>
      <c r="F7" s="45" t="e">
        <f t="shared" si="1"/>
        <v>#DIV/0!</v>
      </c>
      <c r="G7" s="16" t="s">
        <v>47</v>
      </c>
      <c r="H7" s="47">
        <v>1</v>
      </c>
      <c r="I7" s="47">
        <v>0</v>
      </c>
      <c r="J7" s="29" t="s">
        <v>236</v>
      </c>
      <c r="K7" s="16"/>
    </row>
    <row r="8" spans="1:11" s="20" customFormat="1" ht="15" customHeight="1" x14ac:dyDescent="0.25">
      <c r="A8" s="63" t="s">
        <v>185</v>
      </c>
      <c r="B8" s="12" t="s">
        <v>168</v>
      </c>
      <c r="C8" s="18"/>
      <c r="D8" s="39">
        <f>D9</f>
        <v>40000</v>
      </c>
      <c r="E8" s="40">
        <f>E9</f>
        <v>27173.47</v>
      </c>
      <c r="F8" s="44">
        <f t="shared" si="1"/>
        <v>0.67933675000000004</v>
      </c>
      <c r="G8" s="25"/>
      <c r="H8" s="46"/>
      <c r="I8" s="46"/>
      <c r="J8" s="25"/>
      <c r="K8" s="25"/>
    </row>
    <row r="9" spans="1:11" x14ac:dyDescent="0.25">
      <c r="A9" s="63"/>
      <c r="B9" s="29" t="s">
        <v>91</v>
      </c>
      <c r="C9" s="15"/>
      <c r="D9" s="14">
        <v>40000</v>
      </c>
      <c r="E9" s="41">
        <v>27173.47</v>
      </c>
      <c r="F9" s="45">
        <f t="shared" si="1"/>
        <v>0.67933675000000004</v>
      </c>
      <c r="G9" s="16" t="s">
        <v>43</v>
      </c>
      <c r="H9" s="47">
        <v>1</v>
      </c>
      <c r="I9" s="47">
        <v>1</v>
      </c>
      <c r="J9" s="29"/>
      <c r="K9" s="16"/>
    </row>
    <row r="10" spans="1:11" s="20" customFormat="1" ht="30" x14ac:dyDescent="0.25">
      <c r="A10" s="63" t="s">
        <v>184</v>
      </c>
      <c r="B10" s="12" t="s">
        <v>181</v>
      </c>
      <c r="C10" s="18"/>
      <c r="D10" s="39">
        <f>D11</f>
        <v>2985684.38</v>
      </c>
      <c r="E10" s="40">
        <f>E11</f>
        <v>2977141.66</v>
      </c>
      <c r="F10" s="44">
        <f t="shared" si="1"/>
        <v>0.99713877325506195</v>
      </c>
      <c r="G10" s="25"/>
      <c r="H10" s="46"/>
      <c r="I10" s="46"/>
      <c r="J10" s="25"/>
      <c r="K10" s="25"/>
    </row>
    <row r="11" spans="1:11" ht="90" x14ac:dyDescent="0.25">
      <c r="A11" s="63"/>
      <c r="B11" s="29" t="s">
        <v>91</v>
      </c>
      <c r="C11" s="15"/>
      <c r="D11" s="14">
        <v>2985684.38</v>
      </c>
      <c r="E11" s="14">
        <v>2977141.66</v>
      </c>
      <c r="F11" s="45">
        <f t="shared" si="1"/>
        <v>0.99713877325506195</v>
      </c>
      <c r="G11" s="16" t="s">
        <v>43</v>
      </c>
      <c r="H11" s="47">
        <v>1</v>
      </c>
      <c r="I11" s="47">
        <v>1</v>
      </c>
      <c r="J11" s="29" t="s">
        <v>262</v>
      </c>
      <c r="K11" s="16"/>
    </row>
    <row r="12" spans="1:11" s="20" customFormat="1" ht="30" x14ac:dyDescent="0.25">
      <c r="A12" s="63" t="s">
        <v>185</v>
      </c>
      <c r="B12" s="12" t="s">
        <v>182</v>
      </c>
      <c r="C12" s="18"/>
      <c r="D12" s="39">
        <f>D13</f>
        <v>30000</v>
      </c>
      <c r="E12" s="40">
        <f>E13</f>
        <v>20521.02</v>
      </c>
      <c r="F12" s="44">
        <f t="shared" si="1"/>
        <v>0.68403400000000003</v>
      </c>
      <c r="G12" s="25"/>
      <c r="H12" s="46"/>
      <c r="I12" s="46"/>
      <c r="J12" s="25"/>
      <c r="K12" s="25"/>
    </row>
    <row r="13" spans="1:11" ht="30" x14ac:dyDescent="0.25">
      <c r="A13" s="63"/>
      <c r="B13" s="29" t="s">
        <v>91</v>
      </c>
      <c r="C13" s="15"/>
      <c r="D13" s="14">
        <v>30000</v>
      </c>
      <c r="E13" s="41">
        <v>20521.02</v>
      </c>
      <c r="F13" s="45">
        <f t="shared" si="1"/>
        <v>0.68403400000000003</v>
      </c>
      <c r="G13" s="16" t="s">
        <v>43</v>
      </c>
      <c r="H13" s="47">
        <v>1</v>
      </c>
      <c r="I13" s="47">
        <v>1</v>
      </c>
      <c r="J13" s="29" t="s">
        <v>237</v>
      </c>
      <c r="K13" s="16"/>
    </row>
    <row r="14" spans="1:11" s="20" customFormat="1" ht="30" x14ac:dyDescent="0.25">
      <c r="A14" s="63" t="s">
        <v>185</v>
      </c>
      <c r="B14" s="12" t="s">
        <v>88</v>
      </c>
      <c r="C14" s="18"/>
      <c r="D14" s="39">
        <f>D15</f>
        <v>352902.39</v>
      </c>
      <c r="E14" s="40">
        <f>E15</f>
        <v>64267.72</v>
      </c>
      <c r="F14" s="44">
        <f t="shared" si="1"/>
        <v>0.18211188651910235</v>
      </c>
      <c r="G14" s="25"/>
      <c r="H14" s="46"/>
      <c r="I14" s="46"/>
      <c r="J14" s="25"/>
      <c r="K14" s="25"/>
    </row>
    <row r="15" spans="1:11" ht="75" x14ac:dyDescent="0.25">
      <c r="A15" s="63"/>
      <c r="B15" s="29" t="s">
        <v>91</v>
      </c>
      <c r="C15" s="15"/>
      <c r="D15" s="14">
        <v>352902.39</v>
      </c>
      <c r="E15" s="14">
        <v>64267.72</v>
      </c>
      <c r="F15" s="45">
        <f t="shared" si="1"/>
        <v>0.18211188651910235</v>
      </c>
      <c r="G15" s="16" t="s">
        <v>43</v>
      </c>
      <c r="H15" s="47">
        <v>1</v>
      </c>
      <c r="I15" s="47">
        <v>0</v>
      </c>
      <c r="J15" s="29" t="s">
        <v>238</v>
      </c>
      <c r="K15" s="16"/>
    </row>
    <row r="16" spans="1:11" s="20" customFormat="1" ht="30.75" customHeight="1" x14ac:dyDescent="0.25">
      <c r="A16" s="63" t="s">
        <v>186</v>
      </c>
      <c r="B16" s="12" t="s">
        <v>84</v>
      </c>
      <c r="C16" s="18"/>
      <c r="D16" s="39">
        <v>0</v>
      </c>
      <c r="E16" s="39">
        <f>E17</f>
        <v>0</v>
      </c>
      <c r="F16" s="44" t="e">
        <f t="shared" si="1"/>
        <v>#DIV/0!</v>
      </c>
      <c r="G16" s="25"/>
      <c r="H16" s="46"/>
      <c r="I16" s="46"/>
      <c r="J16" s="25"/>
      <c r="K16" s="25"/>
    </row>
    <row r="17" spans="1:11" ht="44.25" customHeight="1" x14ac:dyDescent="0.25">
      <c r="A17" s="63"/>
      <c r="B17" s="29" t="s">
        <v>94</v>
      </c>
      <c r="C17" s="15"/>
      <c r="D17" s="14">
        <v>0</v>
      </c>
      <c r="E17" s="14">
        <v>0</v>
      </c>
      <c r="F17" s="45" t="e">
        <f t="shared" si="1"/>
        <v>#DIV/0!</v>
      </c>
      <c r="G17" s="16" t="s">
        <v>50</v>
      </c>
      <c r="H17" s="48">
        <v>0.5</v>
      </c>
      <c r="I17" s="47">
        <v>0</v>
      </c>
      <c r="J17" s="29" t="s">
        <v>214</v>
      </c>
      <c r="K17" s="16"/>
    </row>
    <row r="18" spans="1:11" s="20" customFormat="1" ht="30" x14ac:dyDescent="0.25">
      <c r="A18" s="64" t="s">
        <v>187</v>
      </c>
      <c r="B18" s="12" t="s">
        <v>89</v>
      </c>
      <c r="C18" s="18"/>
      <c r="D18" s="39">
        <f>SUM(D19:D20)</f>
        <v>129568.79</v>
      </c>
      <c r="E18" s="38">
        <f>SUM(E19:E20)</f>
        <v>118062.57</v>
      </c>
      <c r="F18" s="44">
        <f t="shared" si="1"/>
        <v>0.91119605269139281</v>
      </c>
      <c r="G18" s="25"/>
      <c r="H18" s="46"/>
      <c r="I18" s="46"/>
      <c r="J18" s="25"/>
      <c r="K18" s="25"/>
    </row>
    <row r="19" spans="1:11" x14ac:dyDescent="0.25">
      <c r="A19" s="65"/>
      <c r="B19" s="29" t="s">
        <v>91</v>
      </c>
      <c r="C19" s="15"/>
      <c r="D19" s="14">
        <v>0</v>
      </c>
      <c r="E19" s="14">
        <v>0</v>
      </c>
      <c r="F19" s="45" t="e">
        <f t="shared" si="1"/>
        <v>#DIV/0!</v>
      </c>
      <c r="G19" s="16"/>
      <c r="H19" s="47" t="s">
        <v>192</v>
      </c>
      <c r="I19" s="47" t="s">
        <v>192</v>
      </c>
      <c r="J19" s="16"/>
      <c r="K19" s="16"/>
    </row>
    <row r="20" spans="1:11" x14ac:dyDescent="0.25">
      <c r="A20" s="66"/>
      <c r="B20" s="29" t="s">
        <v>95</v>
      </c>
      <c r="C20" s="15"/>
      <c r="D20" s="14">
        <v>129568.79</v>
      </c>
      <c r="E20" s="41">
        <v>118062.57</v>
      </c>
      <c r="F20" s="45">
        <f t="shared" si="1"/>
        <v>0.91119605269139281</v>
      </c>
      <c r="G20" s="16" t="s">
        <v>48</v>
      </c>
      <c r="H20" s="47">
        <v>1</v>
      </c>
      <c r="I20" s="47">
        <v>1</v>
      </c>
      <c r="J20" s="16"/>
      <c r="K20" s="16"/>
    </row>
    <row r="21" spans="1:11" s="20" customFormat="1" x14ac:dyDescent="0.25">
      <c r="A21" s="64" t="s">
        <v>184</v>
      </c>
      <c r="B21" s="12" t="s">
        <v>70</v>
      </c>
      <c r="C21" s="18"/>
      <c r="D21" s="19">
        <v>0</v>
      </c>
      <c r="E21" s="19">
        <f>E22</f>
        <v>0</v>
      </c>
      <c r="F21" s="44" t="e">
        <f t="shared" si="1"/>
        <v>#DIV/0!</v>
      </c>
      <c r="G21" s="25"/>
      <c r="H21" s="46"/>
      <c r="I21" s="46"/>
      <c r="J21" s="25"/>
      <c r="K21" s="25"/>
    </row>
    <row r="22" spans="1:11" ht="30" x14ac:dyDescent="0.25">
      <c r="A22" s="65"/>
      <c r="B22" s="29" t="s">
        <v>91</v>
      </c>
      <c r="C22" s="15"/>
      <c r="D22" s="14">
        <v>0</v>
      </c>
      <c r="E22" s="14">
        <v>0</v>
      </c>
      <c r="F22" s="45" t="e">
        <f t="shared" si="1"/>
        <v>#DIV/0!</v>
      </c>
      <c r="G22" s="16" t="s">
        <v>43</v>
      </c>
      <c r="H22" s="47">
        <v>1</v>
      </c>
      <c r="I22" s="47">
        <v>0</v>
      </c>
      <c r="J22" s="29" t="s">
        <v>214</v>
      </c>
      <c r="K22" s="16"/>
    </row>
    <row r="23" spans="1:11" s="20" customFormat="1" ht="30" x14ac:dyDescent="0.25">
      <c r="A23" s="65"/>
      <c r="B23" s="12" t="s">
        <v>74</v>
      </c>
      <c r="C23" s="18"/>
      <c r="D23" s="19">
        <v>0</v>
      </c>
      <c r="E23" s="19">
        <f>E24</f>
        <v>0</v>
      </c>
      <c r="F23" s="44" t="e">
        <f t="shared" si="1"/>
        <v>#DIV/0!</v>
      </c>
      <c r="G23" s="25"/>
      <c r="H23" s="46"/>
      <c r="I23" s="46"/>
      <c r="J23" s="25"/>
      <c r="K23" s="25"/>
    </row>
    <row r="24" spans="1:11" ht="30" x14ac:dyDescent="0.25">
      <c r="A24" s="65"/>
      <c r="B24" s="29" t="s">
        <v>91</v>
      </c>
      <c r="C24" s="15"/>
      <c r="D24" s="14">
        <v>0</v>
      </c>
      <c r="E24" s="14">
        <v>0</v>
      </c>
      <c r="F24" s="45" t="e">
        <f t="shared" si="1"/>
        <v>#DIV/0!</v>
      </c>
      <c r="G24" s="16" t="s">
        <v>44</v>
      </c>
      <c r="H24" s="47">
        <v>1</v>
      </c>
      <c r="I24" s="47">
        <v>0</v>
      </c>
      <c r="J24" s="29" t="s">
        <v>214</v>
      </c>
      <c r="K24" s="16"/>
    </row>
    <row r="25" spans="1:11" s="20" customFormat="1" x14ac:dyDescent="0.25">
      <c r="A25" s="65"/>
      <c r="B25" s="12" t="s">
        <v>75</v>
      </c>
      <c r="C25" s="18"/>
      <c r="D25" s="19">
        <v>0</v>
      </c>
      <c r="E25" s="19">
        <f>E26</f>
        <v>0</v>
      </c>
      <c r="F25" s="44" t="e">
        <f t="shared" si="1"/>
        <v>#DIV/0!</v>
      </c>
      <c r="G25" s="25"/>
      <c r="H25" s="46"/>
      <c r="I25" s="46"/>
      <c r="J25" s="25"/>
      <c r="K25" s="25"/>
    </row>
    <row r="26" spans="1:11" ht="30" x14ac:dyDescent="0.25">
      <c r="A26" s="66"/>
      <c r="B26" s="29" t="s">
        <v>91</v>
      </c>
      <c r="C26" s="15"/>
      <c r="D26" s="14">
        <v>0</v>
      </c>
      <c r="E26" s="14">
        <v>0</v>
      </c>
      <c r="F26" s="45" t="e">
        <f t="shared" si="1"/>
        <v>#DIV/0!</v>
      </c>
      <c r="G26" s="16" t="s">
        <v>43</v>
      </c>
      <c r="H26" s="47">
        <v>1</v>
      </c>
      <c r="I26" s="47">
        <v>0</v>
      </c>
      <c r="J26" s="29" t="s">
        <v>213</v>
      </c>
      <c r="K26" s="16"/>
    </row>
    <row r="27" spans="1:11" s="20" customFormat="1" ht="30" customHeight="1" x14ac:dyDescent="0.25">
      <c r="A27" s="64" t="s">
        <v>189</v>
      </c>
      <c r="B27" s="12" t="s">
        <v>71</v>
      </c>
      <c r="C27" s="18"/>
      <c r="D27" s="39">
        <f>D28</f>
        <v>3184338.22</v>
      </c>
      <c r="E27" s="40">
        <f>E28</f>
        <v>2876544.31</v>
      </c>
      <c r="F27" s="44">
        <f t="shared" si="1"/>
        <v>0.90334132597259087</v>
      </c>
      <c r="G27" s="25"/>
      <c r="H27" s="46"/>
      <c r="I27" s="46"/>
      <c r="J27" s="25"/>
      <c r="K27" s="25"/>
    </row>
    <row r="28" spans="1:11" ht="135" x14ac:dyDescent="0.25">
      <c r="A28" s="65"/>
      <c r="B28" s="29" t="s">
        <v>91</v>
      </c>
      <c r="C28" s="15"/>
      <c r="D28" s="14">
        <v>3184338.22</v>
      </c>
      <c r="E28" s="14">
        <v>2876544.31</v>
      </c>
      <c r="F28" s="45">
        <f t="shared" si="1"/>
        <v>0.90334132597259087</v>
      </c>
      <c r="G28" s="16" t="s">
        <v>258</v>
      </c>
      <c r="H28" s="47">
        <v>3</v>
      </c>
      <c r="I28" s="50">
        <v>5</v>
      </c>
      <c r="J28" s="29" t="s">
        <v>263</v>
      </c>
      <c r="K28" s="16"/>
    </row>
    <row r="29" spans="1:11" s="20" customFormat="1" ht="15" customHeight="1" x14ac:dyDescent="0.25">
      <c r="A29" s="65"/>
      <c r="B29" s="12" t="s">
        <v>72</v>
      </c>
      <c r="C29" s="18"/>
      <c r="D29" s="39">
        <f>SUM(D30:D31)</f>
        <v>1511524.01</v>
      </c>
      <c r="E29" s="42"/>
      <c r="F29" s="44">
        <f t="shared" si="1"/>
        <v>0</v>
      </c>
      <c r="G29" s="25"/>
      <c r="H29" s="46"/>
      <c r="I29" s="46"/>
      <c r="J29" s="25"/>
      <c r="K29" s="25"/>
    </row>
    <row r="30" spans="1:11" ht="75" x14ac:dyDescent="0.25">
      <c r="A30" s="65"/>
      <c r="B30" s="29" t="s">
        <v>91</v>
      </c>
      <c r="C30" s="15"/>
      <c r="D30" s="14">
        <v>1333228.03</v>
      </c>
      <c r="E30" s="14">
        <v>0</v>
      </c>
      <c r="F30" s="45">
        <f t="shared" si="1"/>
        <v>0</v>
      </c>
      <c r="G30" s="16" t="s">
        <v>169</v>
      </c>
      <c r="H30" s="47">
        <v>3</v>
      </c>
      <c r="I30" s="47">
        <v>3</v>
      </c>
      <c r="J30" s="29" t="s">
        <v>244</v>
      </c>
      <c r="K30" s="16"/>
    </row>
    <row r="31" spans="1:11" ht="30" x14ac:dyDescent="0.25">
      <c r="A31" s="65"/>
      <c r="B31" s="29" t="s">
        <v>175</v>
      </c>
      <c r="C31" s="15"/>
      <c r="D31" s="14">
        <v>178295.98</v>
      </c>
      <c r="E31" s="14">
        <v>178295.98</v>
      </c>
      <c r="F31" s="45">
        <f t="shared" ref="F31" si="2">E31/D31</f>
        <v>1</v>
      </c>
      <c r="G31" s="16" t="s">
        <v>169</v>
      </c>
      <c r="H31" s="47" t="s">
        <v>192</v>
      </c>
      <c r="I31" s="50">
        <v>1</v>
      </c>
      <c r="J31" s="29" t="s">
        <v>264</v>
      </c>
      <c r="K31" s="16"/>
    </row>
    <row r="32" spans="1:11" s="20" customFormat="1" x14ac:dyDescent="0.25">
      <c r="A32" s="63" t="s">
        <v>190</v>
      </c>
      <c r="B32" s="12" t="s">
        <v>82</v>
      </c>
      <c r="C32" s="18"/>
      <c r="D32" s="39">
        <f>SUM(D33:D39)</f>
        <v>5471631.6399999997</v>
      </c>
      <c r="E32" s="40">
        <f>SUM(E33:E39)</f>
        <v>2689379.7800000003</v>
      </c>
      <c r="F32" s="44">
        <f>E32/D32</f>
        <v>0.49151331027832135</v>
      </c>
      <c r="G32" s="25"/>
      <c r="H32" s="46"/>
      <c r="I32" s="46"/>
      <c r="J32" s="25"/>
      <c r="K32" s="25"/>
    </row>
    <row r="33" spans="1:11" ht="26.25" customHeight="1" x14ac:dyDescent="0.25">
      <c r="A33" s="63"/>
      <c r="B33" s="29" t="s">
        <v>174</v>
      </c>
      <c r="C33" s="15"/>
      <c r="D33" s="14">
        <v>323075.38</v>
      </c>
      <c r="E33" s="14">
        <v>107651.7</v>
      </c>
      <c r="F33" s="45">
        <f>E33/D33</f>
        <v>0.33320923432791444</v>
      </c>
      <c r="G33" s="16" t="s">
        <v>169</v>
      </c>
      <c r="H33" s="47" t="s">
        <v>192</v>
      </c>
      <c r="I33" s="49">
        <v>0.33</v>
      </c>
      <c r="J33" s="30" t="s">
        <v>230</v>
      </c>
      <c r="K33" s="16"/>
    </row>
    <row r="34" spans="1:11" ht="45" x14ac:dyDescent="0.25">
      <c r="A34" s="63"/>
      <c r="B34" s="29" t="s">
        <v>96</v>
      </c>
      <c r="C34" s="31"/>
      <c r="D34" s="14">
        <v>826215.16</v>
      </c>
      <c r="E34" s="14">
        <v>75356.800000000003</v>
      </c>
      <c r="F34" s="45">
        <f t="shared" ref="F34:F39" si="3">E34/D34</f>
        <v>9.1207234686906502E-2</v>
      </c>
      <c r="G34" s="34" t="s">
        <v>194</v>
      </c>
      <c r="H34" s="47">
        <v>10</v>
      </c>
      <c r="I34" s="50">
        <v>0</v>
      </c>
      <c r="J34" s="30" t="s">
        <v>260</v>
      </c>
      <c r="K34" s="16"/>
    </row>
    <row r="35" spans="1:11" ht="60" x14ac:dyDescent="0.25">
      <c r="A35" s="63"/>
      <c r="B35" s="29" t="s">
        <v>176</v>
      </c>
      <c r="C35" s="15"/>
      <c r="D35" s="14">
        <v>231151.73</v>
      </c>
      <c r="E35" s="14">
        <v>167019.73000000001</v>
      </c>
      <c r="F35" s="45">
        <f t="shared" si="3"/>
        <v>0.72255453160571204</v>
      </c>
      <c r="G35" s="16" t="s">
        <v>169</v>
      </c>
      <c r="H35" s="47">
        <v>1</v>
      </c>
      <c r="I35" s="50">
        <v>0</v>
      </c>
      <c r="J35" s="30" t="s">
        <v>241</v>
      </c>
      <c r="K35" s="16"/>
    </row>
    <row r="36" spans="1:11" ht="30" x14ac:dyDescent="0.25">
      <c r="A36" s="63"/>
      <c r="B36" s="29" t="s">
        <v>97</v>
      </c>
      <c r="C36" s="15"/>
      <c r="D36" s="14">
        <v>0</v>
      </c>
      <c r="E36" s="14">
        <v>0</v>
      </c>
      <c r="F36" s="45" t="e">
        <f t="shared" si="3"/>
        <v>#DIV/0!</v>
      </c>
      <c r="G36" s="16" t="s">
        <v>195</v>
      </c>
      <c r="H36" s="48">
        <v>0.5</v>
      </c>
      <c r="I36" s="50">
        <v>0</v>
      </c>
      <c r="J36" s="30" t="s">
        <v>231</v>
      </c>
      <c r="K36" s="16"/>
    </row>
    <row r="37" spans="1:11" ht="30" x14ac:dyDescent="0.25">
      <c r="A37" s="63"/>
      <c r="B37" s="29" t="s">
        <v>98</v>
      </c>
      <c r="C37" s="15"/>
      <c r="D37" s="14">
        <v>3584487.67</v>
      </c>
      <c r="E37" s="41">
        <v>1857483.37</v>
      </c>
      <c r="F37" s="45">
        <f t="shared" si="3"/>
        <v>0.51820051873689388</v>
      </c>
      <c r="G37" s="16" t="s">
        <v>195</v>
      </c>
      <c r="H37" s="48">
        <v>0.5</v>
      </c>
      <c r="I37" s="51">
        <v>0.1406</v>
      </c>
      <c r="J37" s="30" t="s">
        <v>232</v>
      </c>
      <c r="K37" s="16"/>
    </row>
    <row r="38" spans="1:11" x14ac:dyDescent="0.25">
      <c r="A38" s="63"/>
      <c r="B38" s="29" t="s">
        <v>99</v>
      </c>
      <c r="C38" s="15"/>
      <c r="D38" s="14">
        <v>446701.7</v>
      </c>
      <c r="E38" s="41">
        <v>446701.7</v>
      </c>
      <c r="F38" s="45">
        <f t="shared" si="3"/>
        <v>1</v>
      </c>
      <c r="G38" s="16" t="s">
        <v>169</v>
      </c>
      <c r="H38" s="48">
        <v>1</v>
      </c>
      <c r="I38" s="49">
        <v>1</v>
      </c>
      <c r="J38" s="30" t="s">
        <v>229</v>
      </c>
      <c r="K38" s="16"/>
    </row>
    <row r="39" spans="1:11" ht="30" x14ac:dyDescent="0.25">
      <c r="A39" s="63"/>
      <c r="B39" s="29" t="s">
        <v>177</v>
      </c>
      <c r="C39" s="15"/>
      <c r="D39" s="14">
        <v>60000</v>
      </c>
      <c r="E39" s="14">
        <v>35166.480000000003</v>
      </c>
      <c r="F39" s="45">
        <f t="shared" si="3"/>
        <v>0.58610800000000007</v>
      </c>
      <c r="G39" s="16" t="s">
        <v>169</v>
      </c>
      <c r="H39" s="47" t="s">
        <v>192</v>
      </c>
      <c r="I39" s="51">
        <v>0.54090000000000005</v>
      </c>
      <c r="J39" s="30" t="s">
        <v>230</v>
      </c>
      <c r="K39" s="16"/>
    </row>
    <row r="40" spans="1:11" s="20" customFormat="1" ht="15" customHeight="1" x14ac:dyDescent="0.25">
      <c r="A40" s="63" t="s">
        <v>188</v>
      </c>
      <c r="B40" s="12" t="s">
        <v>78</v>
      </c>
      <c r="C40" s="18"/>
      <c r="D40" s="39">
        <f>SUM(D41:D42)</f>
        <v>1154408.6000000001</v>
      </c>
      <c r="E40" s="40">
        <f>SUM(E41:E42)</f>
        <v>1144780.5900000001</v>
      </c>
      <c r="F40" s="44">
        <f t="shared" ref="F40:F46" si="4">E40/D40</f>
        <v>0.99165979012976857</v>
      </c>
      <c r="G40" s="25"/>
      <c r="H40" s="46"/>
      <c r="I40" s="46"/>
      <c r="J40" s="25"/>
      <c r="K40" s="25"/>
    </row>
    <row r="41" spans="1:11" ht="75" x14ac:dyDescent="0.25">
      <c r="A41" s="63"/>
      <c r="B41" s="29" t="s">
        <v>265</v>
      </c>
      <c r="C41" s="15"/>
      <c r="D41" s="14">
        <v>1154408.6000000001</v>
      </c>
      <c r="E41" s="14">
        <v>1144780.5900000001</v>
      </c>
      <c r="F41" s="45">
        <f t="shared" si="4"/>
        <v>0.99165979012976857</v>
      </c>
      <c r="G41" s="53" t="s">
        <v>170</v>
      </c>
      <c r="H41" s="47">
        <v>1</v>
      </c>
      <c r="I41" s="47">
        <v>1</v>
      </c>
      <c r="J41" s="30" t="s">
        <v>266</v>
      </c>
      <c r="K41" s="16"/>
    </row>
    <row r="42" spans="1:11" ht="60" x14ac:dyDescent="0.25">
      <c r="A42" s="63"/>
      <c r="B42" s="29" t="s">
        <v>100</v>
      </c>
      <c r="C42" s="15"/>
      <c r="D42" s="14">
        <v>0</v>
      </c>
      <c r="E42" s="14">
        <v>0</v>
      </c>
      <c r="F42" s="45" t="e">
        <f t="shared" si="4"/>
        <v>#DIV/0!</v>
      </c>
      <c r="G42" s="16" t="s">
        <v>197</v>
      </c>
      <c r="H42" s="47">
        <v>1</v>
      </c>
      <c r="I42" s="47">
        <v>0</v>
      </c>
      <c r="J42" s="30" t="s">
        <v>239</v>
      </c>
      <c r="K42" s="16"/>
    </row>
    <row r="43" spans="1:11" s="20" customFormat="1" x14ac:dyDescent="0.25">
      <c r="A43" s="63" t="s">
        <v>184</v>
      </c>
      <c r="B43" s="12" t="s">
        <v>83</v>
      </c>
      <c r="C43" s="18"/>
      <c r="D43" s="19">
        <v>0</v>
      </c>
      <c r="E43" s="19">
        <f>E44</f>
        <v>0</v>
      </c>
      <c r="F43" s="44" t="e">
        <f t="shared" si="4"/>
        <v>#DIV/0!</v>
      </c>
      <c r="G43" s="25"/>
      <c r="H43" s="46"/>
      <c r="I43" s="46"/>
      <c r="J43" s="25"/>
      <c r="K43" s="25"/>
    </row>
    <row r="44" spans="1:11" ht="30" x14ac:dyDescent="0.25">
      <c r="A44" s="63"/>
      <c r="B44" s="29" t="s">
        <v>91</v>
      </c>
      <c r="C44" s="15"/>
      <c r="D44" s="14">
        <v>0</v>
      </c>
      <c r="E44" s="14">
        <v>0</v>
      </c>
      <c r="F44" s="45" t="e">
        <f t="shared" si="4"/>
        <v>#DIV/0!</v>
      </c>
      <c r="G44" s="16" t="s">
        <v>43</v>
      </c>
      <c r="H44" s="47">
        <v>1</v>
      </c>
      <c r="I44" s="47">
        <v>0</v>
      </c>
      <c r="J44" s="30" t="s">
        <v>214</v>
      </c>
      <c r="K44" s="16"/>
    </row>
    <row r="45" spans="1:11" s="20" customFormat="1" x14ac:dyDescent="0.25">
      <c r="A45" s="64" t="s">
        <v>190</v>
      </c>
      <c r="B45" s="12" t="s">
        <v>76</v>
      </c>
      <c r="C45" s="18"/>
      <c r="D45" s="39">
        <f>SUM(D46:D48)</f>
        <v>5786396.7599999998</v>
      </c>
      <c r="E45" s="40">
        <f>SUM(E46:E48)</f>
        <v>4677142.6400000006</v>
      </c>
      <c r="F45" s="44">
        <f t="shared" si="4"/>
        <v>0.80829967836495209</v>
      </c>
      <c r="G45" s="25"/>
      <c r="H45" s="46"/>
      <c r="I45" s="46"/>
      <c r="J45" s="25"/>
      <c r="K45" s="25"/>
    </row>
    <row r="46" spans="1:11" ht="90" x14ac:dyDescent="0.25">
      <c r="A46" s="65"/>
      <c r="B46" s="29" t="s">
        <v>91</v>
      </c>
      <c r="C46" s="15"/>
      <c r="D46" s="14">
        <v>5479944.4299999997</v>
      </c>
      <c r="E46" s="41">
        <v>4376824.7</v>
      </c>
      <c r="F46" s="45">
        <f t="shared" si="4"/>
        <v>0.79869873789942802</v>
      </c>
      <c r="G46" s="16" t="s">
        <v>45</v>
      </c>
      <c r="H46" s="48">
        <v>1</v>
      </c>
      <c r="I46" s="48">
        <v>0.8</v>
      </c>
      <c r="J46" s="30" t="s">
        <v>242</v>
      </c>
      <c r="K46" s="16"/>
    </row>
    <row r="47" spans="1:11" x14ac:dyDescent="0.25">
      <c r="A47" s="65"/>
      <c r="B47" s="29" t="s">
        <v>101</v>
      </c>
      <c r="C47" s="15"/>
      <c r="D47" s="14">
        <v>0</v>
      </c>
      <c r="E47" s="14">
        <v>0</v>
      </c>
      <c r="F47" s="45" t="e">
        <f t="shared" ref="F47:F48" si="5">E47/D47</f>
        <v>#DIV/0!</v>
      </c>
      <c r="G47" s="16" t="s">
        <v>169</v>
      </c>
      <c r="H47" s="48">
        <v>1</v>
      </c>
      <c r="I47" s="49">
        <v>1</v>
      </c>
      <c r="J47" s="37" t="s">
        <v>229</v>
      </c>
      <c r="K47" s="16"/>
    </row>
    <row r="48" spans="1:11" ht="30" x14ac:dyDescent="0.25">
      <c r="A48" s="66"/>
      <c r="B48" s="29" t="s">
        <v>198</v>
      </c>
      <c r="C48" s="15"/>
      <c r="D48" s="14">
        <v>306452.33</v>
      </c>
      <c r="E48" s="14">
        <v>300317.94</v>
      </c>
      <c r="F48" s="45">
        <f t="shared" si="5"/>
        <v>0.97998256368290615</v>
      </c>
      <c r="G48" s="16" t="s">
        <v>169</v>
      </c>
      <c r="H48" s="47" t="s">
        <v>192</v>
      </c>
      <c r="I48" s="49">
        <v>1</v>
      </c>
      <c r="J48" s="37" t="s">
        <v>229</v>
      </c>
      <c r="K48" s="16"/>
    </row>
    <row r="49" spans="1:11" s="20" customFormat="1" ht="15" customHeight="1" x14ac:dyDescent="0.25">
      <c r="A49" s="64" t="s">
        <v>191</v>
      </c>
      <c r="B49" s="12" t="s">
        <v>79</v>
      </c>
      <c r="C49" s="18"/>
      <c r="D49" s="39">
        <f>SUM(D50:D60)</f>
        <v>4786674.8499999996</v>
      </c>
      <c r="E49" s="38">
        <f>SUM(E50:E60)</f>
        <v>4514483.13</v>
      </c>
      <c r="F49" s="44">
        <f>E49/D49</f>
        <v>0.94313553175645515</v>
      </c>
      <c r="G49" s="25"/>
      <c r="H49" s="46"/>
      <c r="I49" s="46"/>
      <c r="J49" s="25"/>
      <c r="K49" s="25"/>
    </row>
    <row r="50" spans="1:11" x14ac:dyDescent="0.25">
      <c r="A50" s="65"/>
      <c r="B50" s="29" t="s">
        <v>91</v>
      </c>
      <c r="C50" s="31"/>
      <c r="D50" s="14">
        <v>0</v>
      </c>
      <c r="E50" s="14">
        <v>0</v>
      </c>
      <c r="F50" s="45" t="e">
        <f>E50/D50</f>
        <v>#DIV/0!</v>
      </c>
      <c r="G50" s="32" t="s">
        <v>51</v>
      </c>
      <c r="H50" s="47">
        <v>1</v>
      </c>
      <c r="I50" s="47">
        <v>0</v>
      </c>
      <c r="J50" s="33" t="s">
        <v>217</v>
      </c>
      <c r="K50" s="16"/>
    </row>
    <row r="51" spans="1:11" x14ac:dyDescent="0.25">
      <c r="A51" s="65"/>
      <c r="B51" s="29" t="s">
        <v>102</v>
      </c>
      <c r="C51" s="31"/>
      <c r="D51" s="14">
        <v>0</v>
      </c>
      <c r="E51" s="14">
        <v>0</v>
      </c>
      <c r="F51" s="45" t="e">
        <f t="shared" ref="F51:F60" si="6">E51/D51</f>
        <v>#DIV/0!</v>
      </c>
      <c r="G51" s="32" t="s">
        <v>51</v>
      </c>
      <c r="H51" s="47">
        <v>1</v>
      </c>
      <c r="I51" s="47">
        <v>0</v>
      </c>
      <c r="J51" s="33" t="s">
        <v>217</v>
      </c>
      <c r="K51" s="16"/>
    </row>
    <row r="52" spans="1:11" ht="45" x14ac:dyDescent="0.25">
      <c r="A52" s="65"/>
      <c r="B52" s="29" t="s">
        <v>103</v>
      </c>
      <c r="C52" s="31"/>
      <c r="D52" s="14">
        <v>147087.73000000001</v>
      </c>
      <c r="E52" s="14">
        <v>122850.96</v>
      </c>
      <c r="F52" s="45">
        <f t="shared" si="6"/>
        <v>0.83522235335333539</v>
      </c>
      <c r="G52" s="32" t="s">
        <v>200</v>
      </c>
      <c r="H52" s="47">
        <v>180</v>
      </c>
      <c r="I52" s="47">
        <v>99</v>
      </c>
      <c r="J52" s="29" t="s">
        <v>218</v>
      </c>
      <c r="K52" s="16"/>
    </row>
    <row r="53" spans="1:11" x14ac:dyDescent="0.25">
      <c r="A53" s="65"/>
      <c r="B53" s="29" t="s">
        <v>104</v>
      </c>
      <c r="C53" s="31"/>
      <c r="D53" s="14">
        <v>0</v>
      </c>
      <c r="E53" s="14">
        <v>0</v>
      </c>
      <c r="F53" s="45" t="e">
        <f t="shared" si="6"/>
        <v>#DIV/0!</v>
      </c>
      <c r="G53" s="32" t="s">
        <v>200</v>
      </c>
      <c r="H53" s="52">
        <v>1000</v>
      </c>
      <c r="I53" s="47">
        <v>0</v>
      </c>
      <c r="J53" s="33" t="s">
        <v>217</v>
      </c>
      <c r="K53" s="16"/>
    </row>
    <row r="54" spans="1:11" x14ac:dyDescent="0.25">
      <c r="A54" s="65"/>
      <c r="B54" s="29" t="s">
        <v>105</v>
      </c>
      <c r="C54" s="31"/>
      <c r="D54" s="14">
        <v>0</v>
      </c>
      <c r="E54" s="14">
        <v>0</v>
      </c>
      <c r="F54" s="45" t="e">
        <f t="shared" si="6"/>
        <v>#DIV/0!</v>
      </c>
      <c r="G54" s="32" t="s">
        <v>51</v>
      </c>
      <c r="H54" s="47">
        <v>1</v>
      </c>
      <c r="I54" s="47">
        <v>0</v>
      </c>
      <c r="J54" s="33" t="s">
        <v>217</v>
      </c>
      <c r="K54" s="16"/>
    </row>
    <row r="55" spans="1:11" ht="30" x14ac:dyDescent="0.25">
      <c r="A55" s="65"/>
      <c r="B55" s="29" t="s">
        <v>106</v>
      </c>
      <c r="C55" s="31"/>
      <c r="D55" s="14">
        <v>0</v>
      </c>
      <c r="E55" s="14">
        <v>0</v>
      </c>
      <c r="F55" s="45" t="e">
        <f t="shared" si="6"/>
        <v>#DIV/0!</v>
      </c>
      <c r="G55" s="32" t="s">
        <v>51</v>
      </c>
      <c r="H55" s="47">
        <v>1</v>
      </c>
      <c r="I55" s="47">
        <v>1</v>
      </c>
      <c r="J55" s="29" t="s">
        <v>219</v>
      </c>
      <c r="K55" s="16"/>
    </row>
    <row r="56" spans="1:11" ht="45" x14ac:dyDescent="0.25">
      <c r="A56" s="65"/>
      <c r="B56" s="29" t="s">
        <v>107</v>
      </c>
      <c r="C56" s="31"/>
      <c r="D56" s="14">
        <v>3241735.25</v>
      </c>
      <c r="E56" s="14">
        <v>3226684.98</v>
      </c>
      <c r="F56" s="45">
        <f t="shared" si="6"/>
        <v>0.99535734141151722</v>
      </c>
      <c r="G56" s="32" t="s">
        <v>199</v>
      </c>
      <c r="H56" s="47">
        <v>302</v>
      </c>
      <c r="I56" s="47" t="s">
        <v>220</v>
      </c>
      <c r="J56" s="29" t="s">
        <v>221</v>
      </c>
      <c r="K56" s="16"/>
    </row>
    <row r="57" spans="1:11" ht="60" x14ac:dyDescent="0.25">
      <c r="A57" s="65"/>
      <c r="B57" s="29" t="s">
        <v>108</v>
      </c>
      <c r="C57" s="31"/>
      <c r="D57" s="14">
        <v>972004.62</v>
      </c>
      <c r="E57" s="41">
        <v>905870.28</v>
      </c>
      <c r="F57" s="45">
        <f t="shared" si="6"/>
        <v>0.9319608789513778</v>
      </c>
      <c r="G57" s="32" t="s">
        <v>200</v>
      </c>
      <c r="H57" s="47">
        <v>37</v>
      </c>
      <c r="I57" s="47" t="s">
        <v>222</v>
      </c>
      <c r="J57" s="29" t="s">
        <v>223</v>
      </c>
      <c r="K57" s="16"/>
    </row>
    <row r="58" spans="1:11" x14ac:dyDescent="0.25">
      <c r="A58" s="65"/>
      <c r="B58" s="29" t="s">
        <v>109</v>
      </c>
      <c r="C58" s="31"/>
      <c r="D58" s="14">
        <v>294967.25</v>
      </c>
      <c r="E58" s="41">
        <v>228300.41</v>
      </c>
      <c r="F58" s="45">
        <f t="shared" si="6"/>
        <v>0.77398562043752317</v>
      </c>
      <c r="G58" s="32" t="s">
        <v>51</v>
      </c>
      <c r="H58" s="47">
        <v>1</v>
      </c>
      <c r="I58" s="47">
        <v>1</v>
      </c>
      <c r="J58" s="33" t="s">
        <v>224</v>
      </c>
      <c r="K58" s="16"/>
    </row>
    <row r="59" spans="1:11" ht="30" x14ac:dyDescent="0.25">
      <c r="A59" s="65"/>
      <c r="B59" s="29" t="s">
        <v>110</v>
      </c>
      <c r="C59" s="31"/>
      <c r="D59" s="14">
        <v>100000</v>
      </c>
      <c r="E59" s="41">
        <v>0</v>
      </c>
      <c r="F59" s="45">
        <f t="shared" si="6"/>
        <v>0</v>
      </c>
      <c r="G59" s="32" t="s">
        <v>51</v>
      </c>
      <c r="H59" s="47">
        <v>1</v>
      </c>
      <c r="I59" s="47">
        <v>1</v>
      </c>
      <c r="J59" s="33" t="s">
        <v>267</v>
      </c>
      <c r="K59" s="16"/>
    </row>
    <row r="60" spans="1:11" ht="30" x14ac:dyDescent="0.25">
      <c r="A60" s="66"/>
      <c r="B60" s="29" t="s">
        <v>111</v>
      </c>
      <c r="C60" s="31"/>
      <c r="D60" s="14">
        <v>30880</v>
      </c>
      <c r="E60" s="41">
        <v>30776.5</v>
      </c>
      <c r="F60" s="45">
        <f t="shared" si="6"/>
        <v>0.99664831606217619</v>
      </c>
      <c r="G60" s="32" t="s">
        <v>51</v>
      </c>
      <c r="H60" s="47">
        <v>1</v>
      </c>
      <c r="I60" s="47">
        <v>1</v>
      </c>
      <c r="J60" s="29" t="s">
        <v>225</v>
      </c>
      <c r="K60" s="16"/>
    </row>
    <row r="61" spans="1:11" s="20" customFormat="1" x14ac:dyDescent="0.25">
      <c r="A61" s="63" t="s">
        <v>190</v>
      </c>
      <c r="B61" s="12" t="s">
        <v>77</v>
      </c>
      <c r="C61" s="18"/>
      <c r="D61" s="39">
        <f>SUM(D62:D66)</f>
        <v>4049791.9400000004</v>
      </c>
      <c r="E61" s="40">
        <f>SUM(E62:E66)</f>
        <v>3442748.29</v>
      </c>
      <c r="F61" s="44">
        <f>E61/D61</f>
        <v>0.8501049784794622</v>
      </c>
      <c r="G61" s="35"/>
      <c r="H61" s="46"/>
      <c r="I61" s="46"/>
      <c r="J61" s="35"/>
      <c r="K61" s="35"/>
    </row>
    <row r="62" spans="1:11" ht="60" x14ac:dyDescent="0.25">
      <c r="A62" s="63"/>
      <c r="B62" s="29" t="s">
        <v>91</v>
      </c>
      <c r="C62" s="31"/>
      <c r="D62" s="14">
        <v>1017871.28</v>
      </c>
      <c r="E62" s="41">
        <v>889488.48</v>
      </c>
      <c r="F62" s="45">
        <f>E62/D62</f>
        <v>0.87387128164182015</v>
      </c>
      <c r="G62" s="34" t="s">
        <v>46</v>
      </c>
      <c r="H62" s="49">
        <v>1</v>
      </c>
      <c r="I62" s="49">
        <v>0.87</v>
      </c>
      <c r="J62" s="29" t="s">
        <v>243</v>
      </c>
      <c r="K62" s="34"/>
    </row>
    <row r="63" spans="1:11" x14ac:dyDescent="0.25">
      <c r="A63" s="63"/>
      <c r="B63" s="30" t="s">
        <v>112</v>
      </c>
      <c r="C63" s="62"/>
      <c r="D63" s="54">
        <v>0</v>
      </c>
      <c r="E63" s="54">
        <v>0</v>
      </c>
      <c r="F63" s="55" t="e">
        <f t="shared" ref="F63:F66" si="7">E63/D63</f>
        <v>#DIV/0!</v>
      </c>
      <c r="G63" s="56" t="s">
        <v>201</v>
      </c>
      <c r="H63" s="49">
        <v>1</v>
      </c>
      <c r="I63" s="51">
        <v>0</v>
      </c>
      <c r="J63" s="37" t="s">
        <v>240</v>
      </c>
      <c r="K63" s="34"/>
    </row>
    <row r="64" spans="1:11" ht="30" x14ac:dyDescent="0.25">
      <c r="A64" s="63"/>
      <c r="B64" s="29" t="s">
        <v>268</v>
      </c>
      <c r="C64" s="31"/>
      <c r="D64" s="14">
        <v>1037944.88</v>
      </c>
      <c r="E64" s="41">
        <v>673041.9</v>
      </c>
      <c r="F64" s="45">
        <f t="shared" si="7"/>
        <v>0.64843703453694002</v>
      </c>
      <c r="G64" s="34" t="s">
        <v>169</v>
      </c>
      <c r="H64" s="48">
        <v>1</v>
      </c>
      <c r="I64" s="49">
        <v>0.8</v>
      </c>
      <c r="J64" s="37" t="s">
        <v>233</v>
      </c>
      <c r="K64" s="34"/>
    </row>
    <row r="65" spans="1:11" x14ac:dyDescent="0.25">
      <c r="A65" s="63"/>
      <c r="B65" s="29" t="s">
        <v>113</v>
      </c>
      <c r="C65" s="31"/>
      <c r="D65" s="14">
        <v>321834.06</v>
      </c>
      <c r="E65" s="41">
        <v>313950.99</v>
      </c>
      <c r="F65" s="45">
        <f t="shared" si="7"/>
        <v>0.97550579326501363</v>
      </c>
      <c r="G65" s="34" t="s">
        <v>202</v>
      </c>
      <c r="H65" s="47">
        <v>1</v>
      </c>
      <c r="I65" s="47">
        <v>0</v>
      </c>
      <c r="J65" s="37" t="s">
        <v>235</v>
      </c>
      <c r="K65" s="34"/>
    </row>
    <row r="66" spans="1:11" x14ac:dyDescent="0.25">
      <c r="A66" s="63"/>
      <c r="B66" s="29" t="s">
        <v>114</v>
      </c>
      <c r="C66" s="31"/>
      <c r="D66" s="14">
        <v>1672141.72</v>
      </c>
      <c r="E66" s="41">
        <v>1566266.92</v>
      </c>
      <c r="F66" s="45">
        <f t="shared" si="7"/>
        <v>0.93668311798356418</v>
      </c>
      <c r="G66" s="34" t="s">
        <v>201</v>
      </c>
      <c r="H66" s="47">
        <v>1</v>
      </c>
      <c r="I66" s="47">
        <v>1</v>
      </c>
      <c r="J66" s="37" t="s">
        <v>234</v>
      </c>
      <c r="K66" s="34"/>
    </row>
    <row r="67" spans="1:11" s="20" customFormat="1" ht="30" x14ac:dyDescent="0.25">
      <c r="A67" s="63" t="s">
        <v>187</v>
      </c>
      <c r="B67" s="12" t="s">
        <v>178</v>
      </c>
      <c r="C67" s="18"/>
      <c r="D67" s="19">
        <v>0</v>
      </c>
      <c r="E67" s="19">
        <f>E68</f>
        <v>0</v>
      </c>
      <c r="F67" s="44" t="e">
        <f>E67/D67</f>
        <v>#DIV/0!</v>
      </c>
      <c r="G67" s="27"/>
      <c r="H67" s="46"/>
      <c r="I67" s="46"/>
      <c r="J67" s="35"/>
      <c r="K67" s="35"/>
    </row>
    <row r="68" spans="1:11" ht="30" x14ac:dyDescent="0.25">
      <c r="A68" s="63"/>
      <c r="B68" s="29" t="s">
        <v>91</v>
      </c>
      <c r="C68" s="31"/>
      <c r="D68" s="14">
        <v>0</v>
      </c>
      <c r="E68" s="14">
        <v>0</v>
      </c>
      <c r="F68" s="45" t="e">
        <f>E68/D68</f>
        <v>#DIV/0!</v>
      </c>
      <c r="G68" s="34" t="s">
        <v>171</v>
      </c>
      <c r="H68" s="47">
        <v>1</v>
      </c>
      <c r="I68" s="47">
        <v>0</v>
      </c>
      <c r="J68" s="30" t="s">
        <v>214</v>
      </c>
      <c r="K68" s="34"/>
    </row>
    <row r="69" spans="1:11" s="20" customFormat="1" ht="30" x14ac:dyDescent="0.25">
      <c r="A69" s="64" t="s">
        <v>189</v>
      </c>
      <c r="B69" s="12" t="s">
        <v>73</v>
      </c>
      <c r="C69" s="18"/>
      <c r="D69" s="39">
        <f>SUM(D70:D96)</f>
        <v>65197409.800000004</v>
      </c>
      <c r="E69" s="40">
        <f>SUM(E70:E96)</f>
        <v>62322098.580000006</v>
      </c>
      <c r="F69" s="44">
        <f>E69/D69</f>
        <v>0.95589838263789428</v>
      </c>
      <c r="G69" s="25"/>
      <c r="H69" s="46"/>
      <c r="I69" s="46"/>
      <c r="J69" s="25"/>
      <c r="K69" s="25"/>
    </row>
    <row r="70" spans="1:11" ht="159" customHeight="1" x14ac:dyDescent="0.25">
      <c r="A70" s="65"/>
      <c r="B70" s="29" t="s">
        <v>91</v>
      </c>
      <c r="C70" s="15"/>
      <c r="D70" s="14">
        <v>3904745.9</v>
      </c>
      <c r="E70" s="14">
        <v>3079982.25</v>
      </c>
      <c r="F70" s="45">
        <f>E70/D70</f>
        <v>0.78877917510586282</v>
      </c>
      <c r="G70" s="16"/>
      <c r="H70" s="47">
        <v>4</v>
      </c>
      <c r="I70" s="69">
        <v>7</v>
      </c>
      <c r="J70" s="30" t="s">
        <v>269</v>
      </c>
      <c r="K70" s="16"/>
    </row>
    <row r="71" spans="1:11" ht="60" x14ac:dyDescent="0.25">
      <c r="A71" s="65"/>
      <c r="B71" s="29" t="s">
        <v>115</v>
      </c>
      <c r="C71" s="15"/>
      <c r="D71" s="14">
        <v>8782342.4499999993</v>
      </c>
      <c r="E71" s="14">
        <v>8443669.6400000006</v>
      </c>
      <c r="F71" s="45">
        <f t="shared" ref="F71:F95" si="8">E71/D71</f>
        <v>0.96143707536706235</v>
      </c>
      <c r="G71" s="16" t="s">
        <v>169</v>
      </c>
      <c r="H71" s="48">
        <v>0.7</v>
      </c>
      <c r="I71" s="70">
        <v>0.68</v>
      </c>
      <c r="J71" s="30" t="s">
        <v>259</v>
      </c>
      <c r="K71" s="16"/>
    </row>
    <row r="72" spans="1:11" x14ac:dyDescent="0.25">
      <c r="A72" s="65"/>
      <c r="B72" s="29" t="s">
        <v>116</v>
      </c>
      <c r="C72" s="15"/>
      <c r="D72" s="14">
        <v>1679314.83</v>
      </c>
      <c r="E72" s="41">
        <v>1675930.56</v>
      </c>
      <c r="F72" s="45">
        <f t="shared" si="8"/>
        <v>0.99798473166583068</v>
      </c>
      <c r="G72" s="16" t="s">
        <v>169</v>
      </c>
      <c r="H72" s="48">
        <v>0.7</v>
      </c>
      <c r="I72" s="70">
        <v>0.77</v>
      </c>
      <c r="J72" s="30" t="s">
        <v>246</v>
      </c>
      <c r="K72" s="16"/>
    </row>
    <row r="73" spans="1:11" x14ac:dyDescent="0.25">
      <c r="A73" s="65"/>
      <c r="B73" s="29" t="s">
        <v>126</v>
      </c>
      <c r="C73" s="15"/>
      <c r="D73" s="14">
        <v>40060</v>
      </c>
      <c r="E73" s="41">
        <v>40060</v>
      </c>
      <c r="F73" s="45">
        <f t="shared" si="8"/>
        <v>1</v>
      </c>
      <c r="G73" s="16" t="s">
        <v>203</v>
      </c>
      <c r="H73" s="47">
        <v>1</v>
      </c>
      <c r="I73" s="69">
        <v>1</v>
      </c>
      <c r="J73" s="30" t="s">
        <v>247</v>
      </c>
      <c r="K73" s="16"/>
    </row>
    <row r="74" spans="1:11" x14ac:dyDescent="0.25">
      <c r="A74" s="65"/>
      <c r="B74" s="29" t="s">
        <v>117</v>
      </c>
      <c r="C74" s="15"/>
      <c r="D74" s="14">
        <v>0</v>
      </c>
      <c r="E74" s="14">
        <v>0</v>
      </c>
      <c r="F74" s="45" t="e">
        <f t="shared" si="8"/>
        <v>#DIV/0!</v>
      </c>
      <c r="G74" s="16" t="s">
        <v>169</v>
      </c>
      <c r="H74" s="48">
        <v>0.8</v>
      </c>
      <c r="I74" s="69">
        <v>0</v>
      </c>
      <c r="J74" s="30" t="s">
        <v>248</v>
      </c>
      <c r="K74" s="16"/>
    </row>
    <row r="75" spans="1:11" x14ac:dyDescent="0.25">
      <c r="A75" s="65"/>
      <c r="B75" s="29" t="s">
        <v>118</v>
      </c>
      <c r="C75" s="15"/>
      <c r="D75" s="14">
        <v>163408.1</v>
      </c>
      <c r="E75" s="41">
        <v>163408.1</v>
      </c>
      <c r="F75" s="45">
        <f t="shared" si="8"/>
        <v>1</v>
      </c>
      <c r="G75" s="16" t="s">
        <v>169</v>
      </c>
      <c r="H75" s="48">
        <v>0.8</v>
      </c>
      <c r="I75" s="70">
        <v>0.8</v>
      </c>
      <c r="J75" s="30" t="s">
        <v>246</v>
      </c>
      <c r="K75" s="16"/>
    </row>
    <row r="76" spans="1:11" ht="30" x14ac:dyDescent="0.25">
      <c r="A76" s="65"/>
      <c r="B76" s="29" t="s">
        <v>127</v>
      </c>
      <c r="C76" s="15"/>
      <c r="D76" s="14">
        <v>16624027.9</v>
      </c>
      <c r="E76" s="14">
        <v>16624027.9</v>
      </c>
      <c r="F76" s="45">
        <f t="shared" si="8"/>
        <v>1</v>
      </c>
      <c r="G76" s="16" t="s">
        <v>169</v>
      </c>
      <c r="H76" s="48">
        <v>0.9</v>
      </c>
      <c r="I76" s="70">
        <v>0.56999999999999995</v>
      </c>
      <c r="J76" s="30" t="s">
        <v>250</v>
      </c>
      <c r="K76" s="16"/>
    </row>
    <row r="77" spans="1:11" x14ac:dyDescent="0.25">
      <c r="A77" s="65"/>
      <c r="B77" s="29" t="s">
        <v>119</v>
      </c>
      <c r="C77" s="15"/>
      <c r="D77" s="14">
        <v>382533.84</v>
      </c>
      <c r="E77" s="41">
        <v>373165.73</v>
      </c>
      <c r="F77" s="45">
        <f t="shared" si="8"/>
        <v>0.97551037576178867</v>
      </c>
      <c r="G77" s="16" t="s">
        <v>169</v>
      </c>
      <c r="H77" s="48">
        <v>0.8</v>
      </c>
      <c r="I77" s="70">
        <v>0.98</v>
      </c>
      <c r="J77" s="30" t="s">
        <v>246</v>
      </c>
      <c r="K77" s="16"/>
    </row>
    <row r="78" spans="1:11" ht="30" x14ac:dyDescent="0.25">
      <c r="A78" s="65"/>
      <c r="B78" s="29" t="s">
        <v>120</v>
      </c>
      <c r="C78" s="15"/>
      <c r="D78" s="14">
        <v>5303232.8099999996</v>
      </c>
      <c r="E78" s="41">
        <v>5303232.8099999996</v>
      </c>
      <c r="F78" s="45">
        <f t="shared" si="8"/>
        <v>1</v>
      </c>
      <c r="G78" s="16" t="s">
        <v>169</v>
      </c>
      <c r="H78" s="48">
        <v>0.8</v>
      </c>
      <c r="I78" s="70">
        <v>0.92</v>
      </c>
      <c r="J78" s="30" t="s">
        <v>270</v>
      </c>
      <c r="K78" s="16"/>
    </row>
    <row r="79" spans="1:11" x14ac:dyDescent="0.25">
      <c r="A79" s="65"/>
      <c r="B79" s="29" t="s">
        <v>179</v>
      </c>
      <c r="C79" s="15"/>
      <c r="D79" s="14">
        <v>0</v>
      </c>
      <c r="E79" s="14">
        <v>0</v>
      </c>
      <c r="F79" s="45" t="e">
        <f t="shared" si="8"/>
        <v>#DIV/0!</v>
      </c>
      <c r="G79" s="16" t="s">
        <v>169</v>
      </c>
      <c r="H79" s="48">
        <v>0.7</v>
      </c>
      <c r="I79" s="69">
        <v>0</v>
      </c>
      <c r="J79" s="30" t="s">
        <v>248</v>
      </c>
      <c r="K79" s="16"/>
    </row>
    <row r="80" spans="1:11" ht="18.75" customHeight="1" x14ac:dyDescent="0.25">
      <c r="A80" s="65"/>
      <c r="B80" s="29" t="s">
        <v>121</v>
      </c>
      <c r="C80" s="15"/>
      <c r="D80" s="14">
        <v>624528.22</v>
      </c>
      <c r="E80" s="41">
        <v>624528.22</v>
      </c>
      <c r="F80" s="45">
        <f t="shared" si="8"/>
        <v>1</v>
      </c>
      <c r="G80" s="16" t="s">
        <v>204</v>
      </c>
      <c r="H80" s="47">
        <v>1</v>
      </c>
      <c r="I80" s="69">
        <v>1</v>
      </c>
      <c r="J80" s="30" t="s">
        <v>251</v>
      </c>
      <c r="K80" s="16"/>
    </row>
    <row r="81" spans="1:11" ht="19.5" customHeight="1" x14ac:dyDescent="0.25">
      <c r="A81" s="65"/>
      <c r="B81" s="29" t="s">
        <v>122</v>
      </c>
      <c r="C81" s="15"/>
      <c r="D81" s="14">
        <v>3080785.56</v>
      </c>
      <c r="E81" s="41">
        <v>3080785.56</v>
      </c>
      <c r="F81" s="45">
        <f t="shared" si="8"/>
        <v>1</v>
      </c>
      <c r="G81" s="16" t="s">
        <v>205</v>
      </c>
      <c r="H81" s="47">
        <v>1</v>
      </c>
      <c r="I81" s="69">
        <v>1</v>
      </c>
      <c r="J81" s="30" t="s">
        <v>252</v>
      </c>
      <c r="K81" s="16"/>
    </row>
    <row r="82" spans="1:11" x14ac:dyDescent="0.25">
      <c r="A82" s="65"/>
      <c r="B82" s="29" t="s">
        <v>123</v>
      </c>
      <c r="C82" s="15"/>
      <c r="D82" s="14">
        <v>277879.15000000002</v>
      </c>
      <c r="E82" s="41">
        <v>271023.06</v>
      </c>
      <c r="F82" s="45">
        <f t="shared" si="8"/>
        <v>0.97532708013537528</v>
      </c>
      <c r="G82" s="16" t="s">
        <v>203</v>
      </c>
      <c r="H82" s="47">
        <v>1</v>
      </c>
      <c r="I82" s="69">
        <v>1</v>
      </c>
      <c r="J82" s="30" t="s">
        <v>246</v>
      </c>
      <c r="K82" s="16"/>
    </row>
    <row r="83" spans="1:11" ht="22.5" customHeight="1" x14ac:dyDescent="0.25">
      <c r="A83" s="65"/>
      <c r="B83" s="29" t="s">
        <v>124</v>
      </c>
      <c r="C83" s="15"/>
      <c r="D83" s="14">
        <v>3375796.04</v>
      </c>
      <c r="E83" s="41">
        <v>3375796.04</v>
      </c>
      <c r="F83" s="45">
        <f t="shared" si="8"/>
        <v>1</v>
      </c>
      <c r="G83" s="16" t="s">
        <v>206</v>
      </c>
      <c r="H83" s="47">
        <v>1</v>
      </c>
      <c r="I83" s="69">
        <v>1</v>
      </c>
      <c r="J83" s="30" t="s">
        <v>253</v>
      </c>
      <c r="K83" s="16"/>
    </row>
    <row r="84" spans="1:11" x14ac:dyDescent="0.25">
      <c r="A84" s="65"/>
      <c r="B84" s="29" t="s">
        <v>128</v>
      </c>
      <c r="C84" s="15"/>
      <c r="D84" s="14">
        <v>0</v>
      </c>
      <c r="E84" s="14">
        <v>0</v>
      </c>
      <c r="F84" s="45" t="e">
        <f t="shared" si="8"/>
        <v>#DIV/0!</v>
      </c>
      <c r="G84" s="16" t="s">
        <v>271</v>
      </c>
      <c r="H84" s="47">
        <v>1</v>
      </c>
      <c r="I84" s="69">
        <v>0</v>
      </c>
      <c r="J84" s="30" t="s">
        <v>248</v>
      </c>
      <c r="K84" s="16"/>
    </row>
    <row r="85" spans="1:11" ht="45" x14ac:dyDescent="0.25">
      <c r="A85" s="65"/>
      <c r="B85" s="29" t="s">
        <v>125</v>
      </c>
      <c r="C85" s="15"/>
      <c r="D85" s="14">
        <v>1031120.99</v>
      </c>
      <c r="E85" s="41">
        <v>1031120.99</v>
      </c>
      <c r="F85" s="45">
        <f t="shared" si="8"/>
        <v>1</v>
      </c>
      <c r="G85" s="16" t="s">
        <v>203</v>
      </c>
      <c r="H85" s="48">
        <v>1</v>
      </c>
      <c r="I85" s="70">
        <v>0.66</v>
      </c>
      <c r="J85" s="30" t="s">
        <v>254</v>
      </c>
      <c r="K85" s="16"/>
    </row>
    <row r="86" spans="1:11" x14ac:dyDescent="0.25">
      <c r="A86" s="65"/>
      <c r="B86" s="29" t="s">
        <v>129</v>
      </c>
      <c r="C86" s="15"/>
      <c r="D86" s="14">
        <v>0</v>
      </c>
      <c r="E86" s="14">
        <v>0</v>
      </c>
      <c r="F86" s="45" t="e">
        <f t="shared" si="8"/>
        <v>#DIV/0!</v>
      </c>
      <c r="G86" s="16" t="s">
        <v>169</v>
      </c>
      <c r="H86" s="48">
        <v>0.8</v>
      </c>
      <c r="I86" s="69">
        <v>0</v>
      </c>
      <c r="J86" s="30" t="s">
        <v>248</v>
      </c>
      <c r="K86" s="16"/>
    </row>
    <row r="87" spans="1:11" ht="30" x14ac:dyDescent="0.25">
      <c r="A87" s="65"/>
      <c r="B87" s="29" t="s">
        <v>130</v>
      </c>
      <c r="C87" s="15"/>
      <c r="D87" s="14">
        <v>95649.72</v>
      </c>
      <c r="E87" s="14">
        <v>95649.72</v>
      </c>
      <c r="F87" s="45">
        <f t="shared" si="8"/>
        <v>1</v>
      </c>
      <c r="G87" s="16" t="s">
        <v>169</v>
      </c>
      <c r="H87" s="48">
        <v>0.7</v>
      </c>
      <c r="I87" s="70">
        <v>0.13</v>
      </c>
      <c r="J87" s="30" t="s">
        <v>255</v>
      </c>
      <c r="K87" s="16"/>
    </row>
    <row r="88" spans="1:11" ht="60" x14ac:dyDescent="0.25">
      <c r="A88" s="65"/>
      <c r="B88" s="29" t="s">
        <v>131</v>
      </c>
      <c r="C88" s="15"/>
      <c r="D88" s="14">
        <v>2312016.7400000002</v>
      </c>
      <c r="E88" s="14">
        <v>2312016.7400000002</v>
      </c>
      <c r="F88" s="45">
        <f t="shared" si="8"/>
        <v>1</v>
      </c>
      <c r="G88" s="16" t="s">
        <v>208</v>
      </c>
      <c r="H88" s="47">
        <v>1</v>
      </c>
      <c r="I88" s="69">
        <v>1</v>
      </c>
      <c r="J88" s="30" t="s">
        <v>272</v>
      </c>
      <c r="K88" s="16"/>
    </row>
    <row r="89" spans="1:11" ht="30" x14ac:dyDescent="0.25">
      <c r="A89" s="65"/>
      <c r="B89" s="29" t="s">
        <v>132</v>
      </c>
      <c r="C89" s="15"/>
      <c r="D89" s="14">
        <v>10015771.470000001</v>
      </c>
      <c r="E89" s="14">
        <v>10015771.470000001</v>
      </c>
      <c r="F89" s="45">
        <f t="shared" si="8"/>
        <v>1</v>
      </c>
      <c r="G89" s="16" t="s">
        <v>169</v>
      </c>
      <c r="H89" s="48">
        <v>0.7</v>
      </c>
      <c r="I89" s="70">
        <v>0.77</v>
      </c>
      <c r="J89" s="30" t="s">
        <v>256</v>
      </c>
      <c r="K89" s="16"/>
    </row>
    <row r="90" spans="1:11" x14ac:dyDescent="0.25">
      <c r="A90" s="65"/>
      <c r="B90" s="29" t="s">
        <v>133</v>
      </c>
      <c r="C90" s="15"/>
      <c r="D90" s="14">
        <v>2252943.17</v>
      </c>
      <c r="E90" s="41">
        <v>2252943.17</v>
      </c>
      <c r="F90" s="45">
        <f t="shared" si="8"/>
        <v>1</v>
      </c>
      <c r="G90" s="16" t="s">
        <v>169</v>
      </c>
      <c r="H90" s="48">
        <v>0.7</v>
      </c>
      <c r="I90" s="70">
        <v>1</v>
      </c>
      <c r="J90" s="30" t="s">
        <v>246</v>
      </c>
      <c r="K90" s="16"/>
    </row>
    <row r="91" spans="1:11" ht="30" x14ac:dyDescent="0.25">
      <c r="A91" s="65"/>
      <c r="B91" s="29" t="s">
        <v>134</v>
      </c>
      <c r="C91" s="15"/>
      <c r="D91" s="14">
        <v>0</v>
      </c>
      <c r="E91" s="14">
        <v>0</v>
      </c>
      <c r="F91" s="45" t="e">
        <f t="shared" si="8"/>
        <v>#DIV/0!</v>
      </c>
      <c r="G91" s="16" t="s">
        <v>169</v>
      </c>
      <c r="H91" s="48">
        <v>1</v>
      </c>
      <c r="I91" s="69">
        <v>0</v>
      </c>
      <c r="J91" s="30" t="s">
        <v>214</v>
      </c>
      <c r="K91" s="16"/>
    </row>
    <row r="92" spans="1:11" x14ac:dyDescent="0.25">
      <c r="A92" s="65"/>
      <c r="B92" s="29" t="s">
        <v>135</v>
      </c>
      <c r="C92" s="15"/>
      <c r="D92" s="14">
        <v>1587200.95</v>
      </c>
      <c r="E92" s="14">
        <v>0</v>
      </c>
      <c r="F92" s="45">
        <f t="shared" si="8"/>
        <v>0</v>
      </c>
      <c r="G92" s="16" t="s">
        <v>169</v>
      </c>
      <c r="H92" s="48">
        <v>1</v>
      </c>
      <c r="I92" s="69">
        <v>0</v>
      </c>
      <c r="J92" s="30" t="s">
        <v>249</v>
      </c>
      <c r="K92" s="16"/>
    </row>
    <row r="93" spans="1:11" ht="45" x14ac:dyDescent="0.25">
      <c r="A93" s="65"/>
      <c r="B93" s="29" t="s">
        <v>136</v>
      </c>
      <c r="C93" s="15"/>
      <c r="D93" s="14">
        <v>3337349.02</v>
      </c>
      <c r="E93" s="41">
        <v>3232283.68</v>
      </c>
      <c r="F93" s="45">
        <f t="shared" si="8"/>
        <v>0.96851832416377004</v>
      </c>
      <c r="G93" s="16" t="s">
        <v>169</v>
      </c>
      <c r="H93" s="48">
        <v>1</v>
      </c>
      <c r="I93" s="70">
        <v>0.73</v>
      </c>
      <c r="J93" s="30" t="s">
        <v>261</v>
      </c>
      <c r="K93" s="16"/>
    </row>
    <row r="94" spans="1:11" x14ac:dyDescent="0.25">
      <c r="A94" s="65"/>
      <c r="B94" s="29" t="s">
        <v>137</v>
      </c>
      <c r="C94" s="15"/>
      <c r="D94" s="14">
        <v>0</v>
      </c>
      <c r="E94" s="14">
        <v>0</v>
      </c>
      <c r="F94" s="45" t="e">
        <f t="shared" si="8"/>
        <v>#DIV/0!</v>
      </c>
      <c r="G94" s="16" t="s">
        <v>208</v>
      </c>
      <c r="H94" s="47">
        <v>4</v>
      </c>
      <c r="I94" s="69">
        <v>0</v>
      </c>
      <c r="J94" s="30" t="s">
        <v>248</v>
      </c>
      <c r="K94" s="16"/>
    </row>
    <row r="95" spans="1:11" ht="30" x14ac:dyDescent="0.25">
      <c r="A95" s="65"/>
      <c r="B95" s="29" t="s">
        <v>138</v>
      </c>
      <c r="C95" s="15"/>
      <c r="D95" s="14">
        <v>123732.82</v>
      </c>
      <c r="E95" s="41">
        <v>123732.82</v>
      </c>
      <c r="F95" s="45">
        <f t="shared" si="8"/>
        <v>1</v>
      </c>
      <c r="G95" s="16" t="s">
        <v>208</v>
      </c>
      <c r="H95" s="47">
        <v>1</v>
      </c>
      <c r="I95" s="69">
        <v>1</v>
      </c>
      <c r="J95" s="30" t="s">
        <v>273</v>
      </c>
      <c r="K95" s="16"/>
    </row>
    <row r="96" spans="1:11" x14ac:dyDescent="0.25">
      <c r="A96" s="66"/>
      <c r="B96" s="29" t="s">
        <v>139</v>
      </c>
      <c r="C96" s="15"/>
      <c r="D96" s="14">
        <v>202970.12</v>
      </c>
      <c r="E96" s="41">
        <v>202970.12</v>
      </c>
      <c r="F96" s="45">
        <f>E96/D96</f>
        <v>1</v>
      </c>
      <c r="G96" s="16" t="s">
        <v>209</v>
      </c>
      <c r="H96" s="47">
        <v>1</v>
      </c>
      <c r="I96" s="69">
        <v>1</v>
      </c>
      <c r="J96" s="30" t="s">
        <v>246</v>
      </c>
      <c r="K96" s="16"/>
    </row>
    <row r="97" spans="1:11" s="20" customFormat="1" ht="15" customHeight="1" x14ac:dyDescent="0.25">
      <c r="A97" s="64" t="s">
        <v>196</v>
      </c>
      <c r="B97" s="12" t="s">
        <v>90</v>
      </c>
      <c r="C97" s="18"/>
      <c r="D97" s="39">
        <f>SUM(D98:D108)</f>
        <v>10423294.949999999</v>
      </c>
      <c r="E97" s="40">
        <f>SUM(E98:E108)</f>
        <v>10078508.469999999</v>
      </c>
      <c r="F97" s="44">
        <f>E97/D97</f>
        <v>0.96692154624291804</v>
      </c>
      <c r="G97" s="25"/>
      <c r="H97" s="46"/>
      <c r="I97" s="46"/>
      <c r="J97" s="25"/>
      <c r="K97" s="25"/>
    </row>
    <row r="98" spans="1:11" x14ac:dyDescent="0.25">
      <c r="A98" s="65"/>
      <c r="B98" s="29" t="s">
        <v>91</v>
      </c>
      <c r="C98" s="15"/>
      <c r="D98" s="14">
        <v>7619953.5700000003</v>
      </c>
      <c r="E98" s="41">
        <v>7454356.8399999999</v>
      </c>
      <c r="F98" s="45">
        <f>E98/D98</f>
        <v>0.97826801325247437</v>
      </c>
      <c r="G98" s="16" t="s">
        <v>43</v>
      </c>
      <c r="H98" s="47">
        <v>1</v>
      </c>
      <c r="I98" s="47">
        <v>1</v>
      </c>
      <c r="J98" s="16"/>
      <c r="K98" s="16"/>
    </row>
    <row r="99" spans="1:11" x14ac:dyDescent="0.25">
      <c r="A99" s="65"/>
      <c r="B99" s="29" t="s">
        <v>140</v>
      </c>
      <c r="C99" s="15"/>
      <c r="D99" s="14">
        <v>577239.32999999996</v>
      </c>
      <c r="E99" s="41">
        <v>533207.1</v>
      </c>
      <c r="F99" s="45">
        <f t="shared" ref="F99:F108" si="9">E99/D99</f>
        <v>0.92371928295322503</v>
      </c>
      <c r="G99" s="16" t="s">
        <v>43</v>
      </c>
      <c r="H99" s="47">
        <v>1</v>
      </c>
      <c r="I99" s="47">
        <v>1</v>
      </c>
      <c r="J99" s="16"/>
      <c r="K99" s="16"/>
    </row>
    <row r="100" spans="1:11" x14ac:dyDescent="0.25">
      <c r="A100" s="65"/>
      <c r="B100" s="29" t="s">
        <v>141</v>
      </c>
      <c r="C100" s="15"/>
      <c r="D100" s="14">
        <v>108436.64</v>
      </c>
      <c r="E100" s="41">
        <v>95997.21</v>
      </c>
      <c r="F100" s="45">
        <f t="shared" si="9"/>
        <v>0.88528388559438953</v>
      </c>
      <c r="G100" s="16" t="s">
        <v>43</v>
      </c>
      <c r="H100" s="47">
        <v>1</v>
      </c>
      <c r="I100" s="47">
        <v>1</v>
      </c>
      <c r="J100" s="16"/>
      <c r="K100" s="16"/>
    </row>
    <row r="101" spans="1:11" x14ac:dyDescent="0.25">
      <c r="A101" s="65"/>
      <c r="B101" s="29" t="s">
        <v>142</v>
      </c>
      <c r="C101" s="15"/>
      <c r="D101" s="14">
        <v>31262.11</v>
      </c>
      <c r="E101" s="41">
        <v>29412.67</v>
      </c>
      <c r="F101" s="45">
        <f t="shared" si="9"/>
        <v>0.94084084535560775</v>
      </c>
      <c r="G101" s="16" t="s">
        <v>43</v>
      </c>
      <c r="H101" s="47">
        <v>1</v>
      </c>
      <c r="I101" s="47">
        <v>1</v>
      </c>
      <c r="J101" s="16"/>
      <c r="K101" s="16"/>
    </row>
    <row r="102" spans="1:11" x14ac:dyDescent="0.25">
      <c r="A102" s="65"/>
      <c r="B102" s="29" t="s">
        <v>143</v>
      </c>
      <c r="C102" s="15"/>
      <c r="D102" s="14">
        <v>96138.81</v>
      </c>
      <c r="E102" s="41">
        <v>86846.55</v>
      </c>
      <c r="F102" s="45">
        <f t="shared" si="9"/>
        <v>0.90334538153738331</v>
      </c>
      <c r="G102" s="16" t="s">
        <v>43</v>
      </c>
      <c r="H102" s="47">
        <v>1</v>
      </c>
      <c r="I102" s="47">
        <v>1</v>
      </c>
      <c r="J102" s="16"/>
      <c r="K102" s="16"/>
    </row>
    <row r="103" spans="1:11" x14ac:dyDescent="0.25">
      <c r="A103" s="65"/>
      <c r="B103" s="29" t="s">
        <v>144</v>
      </c>
      <c r="C103" s="15"/>
      <c r="D103" s="14">
        <v>223458.66</v>
      </c>
      <c r="E103" s="41">
        <v>199986.99</v>
      </c>
      <c r="F103" s="45">
        <f t="shared" si="9"/>
        <v>0.8949619137606929</v>
      </c>
      <c r="G103" s="16" t="s">
        <v>43</v>
      </c>
      <c r="H103" s="47">
        <v>1</v>
      </c>
      <c r="I103" s="47">
        <v>1</v>
      </c>
      <c r="J103" s="16"/>
      <c r="K103" s="16"/>
    </row>
    <row r="104" spans="1:11" ht="60" x14ac:dyDescent="0.25">
      <c r="A104" s="65"/>
      <c r="B104" s="29" t="s">
        <v>145</v>
      </c>
      <c r="C104" s="15"/>
      <c r="D104" s="14">
        <v>100008.67</v>
      </c>
      <c r="E104" s="41">
        <v>60310.86</v>
      </c>
      <c r="F104" s="45">
        <f t="shared" si="9"/>
        <v>0.60305631501748802</v>
      </c>
      <c r="G104" s="16" t="s">
        <v>43</v>
      </c>
      <c r="H104" s="47">
        <v>1</v>
      </c>
      <c r="I104" s="47">
        <v>1</v>
      </c>
      <c r="J104" s="29" t="s">
        <v>216</v>
      </c>
      <c r="K104" s="16"/>
    </row>
    <row r="105" spans="1:11" x14ac:dyDescent="0.25">
      <c r="A105" s="65"/>
      <c r="B105" s="29" t="s">
        <v>146</v>
      </c>
      <c r="C105" s="15"/>
      <c r="D105" s="14">
        <v>135047.07</v>
      </c>
      <c r="E105" s="41">
        <v>129421.03</v>
      </c>
      <c r="F105" s="45">
        <f t="shared" si="9"/>
        <v>0.95834015502890946</v>
      </c>
      <c r="G105" s="16" t="s">
        <v>43</v>
      </c>
      <c r="H105" s="47">
        <v>1</v>
      </c>
      <c r="I105" s="47">
        <v>1</v>
      </c>
      <c r="J105" s="16"/>
      <c r="K105" s="16"/>
    </row>
    <row r="106" spans="1:11" x14ac:dyDescent="0.25">
      <c r="A106" s="65"/>
      <c r="B106" s="29" t="s">
        <v>147</v>
      </c>
      <c r="C106" s="15"/>
      <c r="D106" s="14">
        <v>135643.45000000001</v>
      </c>
      <c r="E106" s="41">
        <v>124541.31</v>
      </c>
      <c r="F106" s="45">
        <f t="shared" si="9"/>
        <v>0.91815203756613373</v>
      </c>
      <c r="G106" s="16" t="s">
        <v>43</v>
      </c>
      <c r="H106" s="47">
        <v>1</v>
      </c>
      <c r="I106" s="47">
        <v>1</v>
      </c>
      <c r="J106" s="16"/>
      <c r="K106" s="16"/>
    </row>
    <row r="107" spans="1:11" x14ac:dyDescent="0.25">
      <c r="A107" s="65"/>
      <c r="B107" s="29" t="s">
        <v>148</v>
      </c>
      <c r="C107" s="15"/>
      <c r="D107" s="14">
        <v>290241.02</v>
      </c>
      <c r="E107" s="41">
        <v>262580.25</v>
      </c>
      <c r="F107" s="45">
        <f t="shared" si="9"/>
        <v>0.90469724093444814</v>
      </c>
      <c r="G107" s="16" t="s">
        <v>43</v>
      </c>
      <c r="H107" s="47">
        <v>1</v>
      </c>
      <c r="I107" s="47">
        <v>1</v>
      </c>
      <c r="J107" s="16"/>
      <c r="K107" s="16"/>
    </row>
    <row r="108" spans="1:11" ht="30" x14ac:dyDescent="0.25">
      <c r="A108" s="66"/>
      <c r="B108" s="29" t="s">
        <v>149</v>
      </c>
      <c r="C108" s="15"/>
      <c r="D108" s="14">
        <v>1105865.6200000001</v>
      </c>
      <c r="E108" s="14">
        <v>1101847.6599999999</v>
      </c>
      <c r="F108" s="45">
        <f t="shared" si="9"/>
        <v>0.99636668332269862</v>
      </c>
      <c r="G108" s="16" t="s">
        <v>43</v>
      </c>
      <c r="H108" s="47">
        <v>1</v>
      </c>
      <c r="I108" s="47">
        <v>1</v>
      </c>
      <c r="J108" s="16"/>
      <c r="K108" s="16"/>
    </row>
    <row r="109" spans="1:11" s="20" customFormat="1" x14ac:dyDescent="0.25">
      <c r="A109" s="64" t="s">
        <v>189</v>
      </c>
      <c r="B109" s="12" t="s">
        <v>69</v>
      </c>
      <c r="C109" s="18"/>
      <c r="D109" s="39">
        <f>SUM(D110:D111)</f>
        <v>6338766.8700000001</v>
      </c>
      <c r="E109" s="40">
        <f>SUM(E110:E111)</f>
        <v>6311747.6699999999</v>
      </c>
      <c r="F109" s="44">
        <f t="shared" ref="F109:F130" si="10">E109/D109</f>
        <v>0.99573746746739078</v>
      </c>
      <c r="G109" s="25"/>
      <c r="H109" s="46"/>
      <c r="I109" s="46"/>
      <c r="J109" s="25"/>
      <c r="K109" s="25"/>
    </row>
    <row r="110" spans="1:11" x14ac:dyDescent="0.25">
      <c r="A110" s="65"/>
      <c r="B110" s="29" t="s">
        <v>91</v>
      </c>
      <c r="C110" s="15"/>
      <c r="D110" s="14">
        <v>6135192.8799999999</v>
      </c>
      <c r="E110" s="41">
        <v>6127199.4000000004</v>
      </c>
      <c r="F110" s="45">
        <f t="shared" si="10"/>
        <v>0.99869711023657348</v>
      </c>
      <c r="G110" s="16" t="s">
        <v>43</v>
      </c>
      <c r="H110" s="47">
        <v>1</v>
      </c>
      <c r="I110" s="47">
        <v>1</v>
      </c>
      <c r="J110" s="29" t="s">
        <v>247</v>
      </c>
      <c r="K110" s="16"/>
    </row>
    <row r="111" spans="1:11" x14ac:dyDescent="0.25">
      <c r="A111" s="66"/>
      <c r="B111" s="29" t="s">
        <v>150</v>
      </c>
      <c r="C111" s="15"/>
      <c r="D111" s="14">
        <v>203573.99</v>
      </c>
      <c r="E111" s="41">
        <v>184548.27</v>
      </c>
      <c r="F111" s="45">
        <f t="shared" si="10"/>
        <v>0.90654149874451051</v>
      </c>
      <c r="G111" s="16" t="s">
        <v>43</v>
      </c>
      <c r="H111" s="47">
        <v>1</v>
      </c>
      <c r="I111" s="47">
        <v>1</v>
      </c>
      <c r="J111" s="29" t="s">
        <v>257</v>
      </c>
      <c r="K111" s="16"/>
    </row>
    <row r="112" spans="1:11" s="20" customFormat="1" ht="15" customHeight="1" x14ac:dyDescent="0.25">
      <c r="A112" s="64" t="s">
        <v>191</v>
      </c>
      <c r="B112" s="12" t="s">
        <v>85</v>
      </c>
      <c r="C112" s="18"/>
      <c r="D112" s="19">
        <v>0</v>
      </c>
      <c r="E112" s="19">
        <f>SUM(E113:E114)</f>
        <v>0</v>
      </c>
      <c r="F112" s="44" t="e">
        <f t="shared" si="10"/>
        <v>#DIV/0!</v>
      </c>
      <c r="G112" s="25"/>
      <c r="H112" s="46"/>
      <c r="I112" s="46"/>
      <c r="J112" s="25"/>
      <c r="K112" s="25"/>
    </row>
    <row r="113" spans="1:11" x14ac:dyDescent="0.25">
      <c r="A113" s="65"/>
      <c r="B113" s="29" t="s">
        <v>91</v>
      </c>
      <c r="C113" s="15"/>
      <c r="D113" s="14">
        <v>0</v>
      </c>
      <c r="E113" s="14">
        <v>0</v>
      </c>
      <c r="F113" s="45" t="e">
        <f t="shared" si="10"/>
        <v>#DIV/0!</v>
      </c>
      <c r="G113" s="16" t="s">
        <v>43</v>
      </c>
      <c r="H113" s="47">
        <v>1</v>
      </c>
      <c r="I113" s="47">
        <v>0</v>
      </c>
      <c r="J113" s="34" t="s">
        <v>217</v>
      </c>
      <c r="K113" s="16"/>
    </row>
    <row r="114" spans="1:11" x14ac:dyDescent="0.25">
      <c r="A114" s="65"/>
      <c r="B114" s="29" t="s">
        <v>151</v>
      </c>
      <c r="C114" s="15"/>
      <c r="D114" s="14">
        <v>0</v>
      </c>
      <c r="E114" s="14">
        <v>0</v>
      </c>
      <c r="F114" s="45" t="e">
        <f t="shared" si="10"/>
        <v>#DIV/0!</v>
      </c>
      <c r="G114" s="16" t="s">
        <v>43</v>
      </c>
      <c r="H114" s="47">
        <v>1</v>
      </c>
      <c r="I114" s="47">
        <v>0</v>
      </c>
      <c r="J114" s="34" t="s">
        <v>217</v>
      </c>
      <c r="K114" s="16"/>
    </row>
    <row r="115" spans="1:11" s="20" customFormat="1" x14ac:dyDescent="0.25">
      <c r="A115" s="65"/>
      <c r="B115" s="12" t="s">
        <v>80</v>
      </c>
      <c r="C115" s="18"/>
      <c r="D115" s="39">
        <f>SUM(D116:D121)</f>
        <v>1086976.46</v>
      </c>
      <c r="E115" s="38">
        <f>SUM(E116:E121)</f>
        <v>961306.62</v>
      </c>
      <c r="F115" s="44">
        <f t="shared" si="10"/>
        <v>0.88438586793314733</v>
      </c>
      <c r="G115" s="25"/>
      <c r="H115" s="46"/>
      <c r="I115" s="46"/>
      <c r="J115" s="35"/>
      <c r="K115" s="25"/>
    </row>
    <row r="116" spans="1:11" x14ac:dyDescent="0.25">
      <c r="A116" s="65"/>
      <c r="B116" s="29" t="s">
        <v>91</v>
      </c>
      <c r="C116" s="15"/>
      <c r="D116" s="14">
        <v>0</v>
      </c>
      <c r="E116" s="14">
        <v>0</v>
      </c>
      <c r="F116" s="45" t="e">
        <f t="shared" si="10"/>
        <v>#DIV/0!</v>
      </c>
      <c r="G116" s="16" t="s">
        <v>43</v>
      </c>
      <c r="H116" s="47">
        <v>1</v>
      </c>
      <c r="I116" s="47">
        <v>0</v>
      </c>
      <c r="J116" s="33" t="s">
        <v>217</v>
      </c>
      <c r="K116" s="16"/>
    </row>
    <row r="117" spans="1:11" x14ac:dyDescent="0.25">
      <c r="A117" s="65"/>
      <c r="B117" s="29" t="s">
        <v>152</v>
      </c>
      <c r="C117" s="15"/>
      <c r="D117" s="14">
        <v>0</v>
      </c>
      <c r="E117" s="14">
        <v>0</v>
      </c>
      <c r="F117" s="45" t="e">
        <f t="shared" si="10"/>
        <v>#DIV/0!</v>
      </c>
      <c r="G117" s="16" t="s">
        <v>200</v>
      </c>
      <c r="H117" s="47">
        <v>17</v>
      </c>
      <c r="I117" s="47">
        <v>0</v>
      </c>
      <c r="J117" s="33" t="s">
        <v>217</v>
      </c>
      <c r="K117" s="16"/>
    </row>
    <row r="118" spans="1:11" ht="30" x14ac:dyDescent="0.25">
      <c r="A118" s="65"/>
      <c r="B118" s="29" t="s">
        <v>153</v>
      </c>
      <c r="C118" s="15"/>
      <c r="D118" s="14">
        <v>915377.84</v>
      </c>
      <c r="E118" s="14">
        <v>840894.86</v>
      </c>
      <c r="F118" s="45">
        <f t="shared" si="10"/>
        <v>0.9186314363913376</v>
      </c>
      <c r="G118" s="16" t="s">
        <v>210</v>
      </c>
      <c r="H118" s="52">
        <v>7300</v>
      </c>
      <c r="I118" s="52">
        <v>9454</v>
      </c>
      <c r="J118" s="33" t="s">
        <v>226</v>
      </c>
      <c r="K118" s="16"/>
    </row>
    <row r="119" spans="1:11" ht="45" x14ac:dyDescent="0.25">
      <c r="A119" s="65"/>
      <c r="B119" s="29" t="s">
        <v>154</v>
      </c>
      <c r="C119" s="15"/>
      <c r="D119" s="14">
        <v>25494.14</v>
      </c>
      <c r="E119" s="14">
        <v>25494.14</v>
      </c>
      <c r="F119" s="45">
        <f t="shared" si="10"/>
        <v>1</v>
      </c>
      <c r="G119" s="16" t="s">
        <v>210</v>
      </c>
      <c r="H119" s="47">
        <v>375</v>
      </c>
      <c r="I119" s="47">
        <v>0</v>
      </c>
      <c r="J119" s="29" t="s">
        <v>274</v>
      </c>
      <c r="K119" s="16"/>
    </row>
    <row r="120" spans="1:11" ht="30" x14ac:dyDescent="0.25">
      <c r="A120" s="65"/>
      <c r="B120" s="29" t="s">
        <v>155</v>
      </c>
      <c r="C120" s="15"/>
      <c r="D120" s="14">
        <v>110000</v>
      </c>
      <c r="E120" s="14">
        <v>66214.38</v>
      </c>
      <c r="F120" s="45">
        <f t="shared" si="10"/>
        <v>0.60194890909090915</v>
      </c>
      <c r="G120" s="16" t="s">
        <v>210</v>
      </c>
      <c r="H120" s="52">
        <v>2600</v>
      </c>
      <c r="I120" s="52">
        <v>2600</v>
      </c>
      <c r="J120" s="33" t="s">
        <v>227</v>
      </c>
      <c r="K120" s="16"/>
    </row>
    <row r="121" spans="1:11" x14ac:dyDescent="0.25">
      <c r="A121" s="65"/>
      <c r="B121" s="29" t="s">
        <v>156</v>
      </c>
      <c r="C121" s="15"/>
      <c r="D121" s="14">
        <v>36104.480000000003</v>
      </c>
      <c r="E121" s="14">
        <v>28703.24</v>
      </c>
      <c r="F121" s="45">
        <f t="shared" si="10"/>
        <v>0.79500494121505139</v>
      </c>
      <c r="G121" s="16" t="s">
        <v>200</v>
      </c>
      <c r="H121" s="47">
        <v>5</v>
      </c>
      <c r="I121" s="47">
        <v>5</v>
      </c>
      <c r="J121" s="33" t="s">
        <v>245</v>
      </c>
      <c r="K121" s="16"/>
    </row>
    <row r="122" spans="1:11" s="20" customFormat="1" x14ac:dyDescent="0.25">
      <c r="A122" s="65"/>
      <c r="B122" s="12" t="s">
        <v>81</v>
      </c>
      <c r="C122" s="18"/>
      <c r="D122" s="39">
        <f>SUM(D123:D124)</f>
        <v>2738627.58</v>
      </c>
      <c r="E122" s="38">
        <f>SUM(E123:E124)</f>
        <v>2552808.21</v>
      </c>
      <c r="F122" s="44">
        <f t="shared" si="10"/>
        <v>0.932148726114852</v>
      </c>
      <c r="G122" s="25"/>
      <c r="H122" s="46"/>
      <c r="I122" s="46"/>
      <c r="J122" s="35"/>
      <c r="K122" s="25"/>
    </row>
    <row r="123" spans="1:11" x14ac:dyDescent="0.25">
      <c r="A123" s="65"/>
      <c r="B123" s="29" t="s">
        <v>91</v>
      </c>
      <c r="C123" s="15"/>
      <c r="D123" s="14">
        <v>0</v>
      </c>
      <c r="E123" s="14">
        <v>0</v>
      </c>
      <c r="F123" s="45" t="e">
        <f t="shared" si="10"/>
        <v>#DIV/0!</v>
      </c>
      <c r="G123" s="16" t="s">
        <v>43</v>
      </c>
      <c r="H123" s="47">
        <v>1</v>
      </c>
      <c r="I123" s="47">
        <v>1</v>
      </c>
      <c r="J123" s="34" t="s">
        <v>217</v>
      </c>
      <c r="K123" s="16"/>
    </row>
    <row r="124" spans="1:11" ht="45" x14ac:dyDescent="0.25">
      <c r="A124" s="66"/>
      <c r="B124" s="29" t="s">
        <v>157</v>
      </c>
      <c r="C124" s="15"/>
      <c r="D124" s="14">
        <v>2738627.58</v>
      </c>
      <c r="E124" s="14">
        <v>2552808.21</v>
      </c>
      <c r="F124" s="45">
        <f t="shared" si="10"/>
        <v>0.932148726114852</v>
      </c>
      <c r="G124" s="16" t="s">
        <v>210</v>
      </c>
      <c r="H124" s="52">
        <v>65300</v>
      </c>
      <c r="I124" s="47">
        <v>65300</v>
      </c>
      <c r="J124" s="36" t="s">
        <v>228</v>
      </c>
      <c r="K124" s="16"/>
    </row>
    <row r="125" spans="1:11" s="20" customFormat="1" x14ac:dyDescent="0.25">
      <c r="A125" s="64" t="s">
        <v>184</v>
      </c>
      <c r="B125" s="12" t="s">
        <v>180</v>
      </c>
      <c r="C125" s="18"/>
      <c r="D125" s="19">
        <v>0</v>
      </c>
      <c r="E125" s="19">
        <f>E126</f>
        <v>0</v>
      </c>
      <c r="F125" s="44" t="e">
        <f t="shared" si="10"/>
        <v>#DIV/0!</v>
      </c>
      <c r="G125" s="25"/>
      <c r="H125" s="46"/>
      <c r="I125" s="46"/>
      <c r="J125" s="25"/>
      <c r="K125" s="25"/>
    </row>
    <row r="126" spans="1:11" x14ac:dyDescent="0.25">
      <c r="A126" s="66"/>
      <c r="B126" s="29" t="s">
        <v>91</v>
      </c>
      <c r="C126" s="15"/>
      <c r="D126" s="14">
        <v>0</v>
      </c>
      <c r="E126" s="14">
        <v>0</v>
      </c>
      <c r="F126" s="45" t="e">
        <f t="shared" si="10"/>
        <v>#DIV/0!</v>
      </c>
      <c r="G126" s="16" t="s">
        <v>172</v>
      </c>
      <c r="H126" s="47">
        <v>1</v>
      </c>
      <c r="I126" s="47">
        <v>0</v>
      </c>
      <c r="J126" s="16" t="s">
        <v>215</v>
      </c>
      <c r="K126" s="16"/>
    </row>
    <row r="127" spans="1:11" s="20" customFormat="1" ht="30" x14ac:dyDescent="0.25">
      <c r="A127" s="63" t="s">
        <v>188</v>
      </c>
      <c r="B127" s="12" t="s">
        <v>158</v>
      </c>
      <c r="C127" s="18"/>
      <c r="D127" s="39">
        <f>D128</f>
        <v>1800</v>
      </c>
      <c r="E127" s="40">
        <f>E128</f>
        <v>1350</v>
      </c>
      <c r="F127" s="44">
        <f t="shared" si="10"/>
        <v>0.75</v>
      </c>
      <c r="G127" s="35"/>
      <c r="H127" s="46"/>
      <c r="I127" s="46"/>
      <c r="J127" s="35"/>
      <c r="K127" s="35"/>
    </row>
    <row r="128" spans="1:11" x14ac:dyDescent="0.25">
      <c r="A128" s="63"/>
      <c r="B128" s="29" t="s">
        <v>91</v>
      </c>
      <c r="C128" s="31"/>
      <c r="D128" s="14">
        <v>1800</v>
      </c>
      <c r="E128" s="41">
        <v>1350</v>
      </c>
      <c r="F128" s="45">
        <f t="shared" si="10"/>
        <v>0.75</v>
      </c>
      <c r="G128" s="34" t="s">
        <v>49</v>
      </c>
      <c r="H128" s="47">
        <v>1</v>
      </c>
      <c r="I128" s="47">
        <v>1</v>
      </c>
      <c r="J128" s="34"/>
      <c r="K128" s="34"/>
    </row>
    <row r="129" spans="1:11" s="20" customFormat="1" ht="15" customHeight="1" x14ac:dyDescent="0.25">
      <c r="A129" s="63"/>
      <c r="B129" s="12" t="s">
        <v>86</v>
      </c>
      <c r="C129" s="18"/>
      <c r="D129" s="19">
        <v>0</v>
      </c>
      <c r="E129" s="19">
        <f>E130</f>
        <v>0</v>
      </c>
      <c r="F129" s="44" t="e">
        <f t="shared" si="10"/>
        <v>#DIV/0!</v>
      </c>
      <c r="G129" s="35"/>
      <c r="H129" s="46"/>
      <c r="I129" s="46"/>
      <c r="J129" s="35"/>
      <c r="K129" s="35"/>
    </row>
    <row r="130" spans="1:11" x14ac:dyDescent="0.25">
      <c r="A130" s="63"/>
      <c r="B130" s="29" t="s">
        <v>91</v>
      </c>
      <c r="C130" s="31"/>
      <c r="D130" s="14">
        <v>0</v>
      </c>
      <c r="E130" s="14">
        <v>0</v>
      </c>
      <c r="F130" s="45" t="e">
        <f t="shared" si="10"/>
        <v>#DIV/0!</v>
      </c>
      <c r="G130" s="34" t="s">
        <v>52</v>
      </c>
      <c r="H130" s="47">
        <v>1</v>
      </c>
      <c r="I130" s="47">
        <v>0</v>
      </c>
      <c r="J130" s="34"/>
      <c r="K130" s="34"/>
    </row>
    <row r="131" spans="1:11" x14ac:dyDescent="0.25">
      <c r="B131" s="22"/>
      <c r="C131" s="23"/>
      <c r="D131" s="21"/>
    </row>
  </sheetData>
  <autoFilter ref="A1:B130"/>
  <mergeCells count="23">
    <mergeCell ref="A112:A124"/>
    <mergeCell ref="A125:A126"/>
    <mergeCell ref="A127:A130"/>
    <mergeCell ref="A61:A66"/>
    <mergeCell ref="A67:A68"/>
    <mergeCell ref="A69:A96"/>
    <mergeCell ref="A97:A108"/>
    <mergeCell ref="A109:A111"/>
    <mergeCell ref="A32:A39"/>
    <mergeCell ref="A40:A42"/>
    <mergeCell ref="A45:A48"/>
    <mergeCell ref="A49:A60"/>
    <mergeCell ref="A43:A44"/>
    <mergeCell ref="A16:A17"/>
    <mergeCell ref="A18:A20"/>
    <mergeCell ref="A21:A26"/>
    <mergeCell ref="A27:A31"/>
    <mergeCell ref="A2:A5"/>
    <mergeCell ref="A6:A7"/>
    <mergeCell ref="A8:A9"/>
    <mergeCell ref="A10:A11"/>
    <mergeCell ref="A12:A13"/>
    <mergeCell ref="A14:A15"/>
  </mergeCells>
  <pageMargins left="0.511811024" right="0.511811024" top="0.78740157499999996" bottom="0.78740157499999996" header="0.31496062000000002" footer="0.31496062000000002"/>
  <pageSetup paperSize="9" scale="43" orientation="landscape" r:id="rId1"/>
  <rowBreaks count="3" manualBreakCount="3">
    <brk id="31" max="9" man="1"/>
    <brk id="66" max="9" man="1"/>
    <brk id="10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zoomScale="60" zoomScaleNormal="100" workbookViewId="0">
      <selection activeCell="J9" sqref="J9"/>
    </sheetView>
  </sheetViews>
  <sheetFormatPr defaultRowHeight="15" x14ac:dyDescent="0.25"/>
  <cols>
    <col min="1" max="1" width="16.5703125" customWidth="1"/>
    <col min="2" max="2" width="78.28515625" customWidth="1"/>
    <col min="3" max="3" width="7.5703125" style="9" customWidth="1"/>
    <col min="4" max="4" width="20.42578125" customWidth="1"/>
    <col min="5" max="5" width="20.140625" customWidth="1"/>
    <col min="6" max="6" width="15" customWidth="1"/>
    <col min="7" max="7" width="29.28515625" customWidth="1"/>
    <col min="8" max="9" width="13.5703125" customWidth="1"/>
    <col min="10" max="10" width="57.85546875" customWidth="1"/>
    <col min="11" max="11" width="18.140625" customWidth="1"/>
  </cols>
  <sheetData>
    <row r="1" spans="1:11" ht="60" x14ac:dyDescent="0.25">
      <c r="A1" s="10" t="s">
        <v>183</v>
      </c>
      <c r="B1" s="10" t="s">
        <v>159</v>
      </c>
      <c r="C1" s="11"/>
      <c r="D1" s="11" t="s">
        <v>160</v>
      </c>
      <c r="E1" s="11" t="s">
        <v>161</v>
      </c>
      <c r="F1" s="11" t="s">
        <v>162</v>
      </c>
      <c r="G1" s="11" t="s">
        <v>163</v>
      </c>
      <c r="H1" s="11" t="s">
        <v>164</v>
      </c>
      <c r="I1" s="11" t="s">
        <v>165</v>
      </c>
      <c r="J1" s="11" t="s">
        <v>166</v>
      </c>
      <c r="K1" s="11" t="s">
        <v>173</v>
      </c>
    </row>
    <row r="2" spans="1:11" s="20" customFormat="1" ht="30" customHeight="1" x14ac:dyDescent="0.25">
      <c r="A2" s="64" t="s">
        <v>189</v>
      </c>
      <c r="B2" s="12" t="s">
        <v>71</v>
      </c>
      <c r="C2" s="18"/>
      <c r="D2" s="39">
        <f>D3</f>
        <v>3184338.22</v>
      </c>
      <c r="E2" s="40">
        <f>E3</f>
        <v>2876544.31</v>
      </c>
      <c r="F2" s="44">
        <f t="shared" ref="F2:F6" si="0">E2/D2</f>
        <v>0.90334132597259087</v>
      </c>
      <c r="G2" s="35"/>
      <c r="H2" s="46"/>
      <c r="I2" s="46"/>
      <c r="J2" s="35"/>
      <c r="K2" s="35"/>
    </row>
    <row r="3" spans="1:11" x14ac:dyDescent="0.25">
      <c r="A3" s="65"/>
      <c r="B3" s="29" t="s">
        <v>91</v>
      </c>
      <c r="C3" s="31"/>
      <c r="D3" s="14">
        <v>3184338.22</v>
      </c>
      <c r="E3" s="41">
        <v>2876544.31</v>
      </c>
      <c r="F3" s="45">
        <f t="shared" si="0"/>
        <v>0.90334132597259087</v>
      </c>
      <c r="G3" s="34" t="s">
        <v>193</v>
      </c>
      <c r="H3" s="47">
        <v>3</v>
      </c>
      <c r="I3" s="47"/>
      <c r="J3" s="34"/>
      <c r="K3" s="34"/>
    </row>
    <row r="4" spans="1:11" s="20" customFormat="1" ht="15" customHeight="1" x14ac:dyDescent="0.25">
      <c r="A4" s="65"/>
      <c r="B4" s="12" t="s">
        <v>72</v>
      </c>
      <c r="C4" s="18"/>
      <c r="D4" s="39">
        <f>SUM(D5:D6)</f>
        <v>1511524.01</v>
      </c>
      <c r="E4" s="42"/>
      <c r="F4" s="44">
        <f t="shared" si="0"/>
        <v>0</v>
      </c>
      <c r="G4" s="35"/>
      <c r="H4" s="46"/>
      <c r="I4" s="46"/>
      <c r="J4" s="35"/>
      <c r="K4" s="35"/>
    </row>
    <row r="5" spans="1:11" x14ac:dyDescent="0.25">
      <c r="A5" s="65"/>
      <c r="B5" s="29" t="s">
        <v>91</v>
      </c>
      <c r="C5" s="31"/>
      <c r="D5" s="14">
        <v>1333228.03</v>
      </c>
      <c r="E5" s="14">
        <v>0</v>
      </c>
      <c r="F5" s="45">
        <f t="shared" si="0"/>
        <v>0</v>
      </c>
      <c r="G5" s="34" t="s">
        <v>169</v>
      </c>
      <c r="H5" s="47">
        <v>3</v>
      </c>
      <c r="I5" s="47"/>
      <c r="J5" s="34"/>
      <c r="K5" s="34"/>
    </row>
    <row r="6" spans="1:11" ht="30" x14ac:dyDescent="0.25">
      <c r="A6" s="65"/>
      <c r="B6" s="29" t="s">
        <v>175</v>
      </c>
      <c r="C6" s="31"/>
      <c r="D6" s="14">
        <v>178295.98</v>
      </c>
      <c r="E6" s="14">
        <v>178295.98</v>
      </c>
      <c r="F6" s="45">
        <f t="shared" si="0"/>
        <v>1</v>
      </c>
      <c r="G6" s="34" t="s">
        <v>169</v>
      </c>
      <c r="H6" s="47" t="s">
        <v>192</v>
      </c>
      <c r="I6" s="47"/>
      <c r="J6" s="34"/>
      <c r="K6" s="34"/>
    </row>
    <row r="7" spans="1:11" s="20" customFormat="1" ht="30" x14ac:dyDescent="0.25">
      <c r="A7" s="64" t="s">
        <v>189</v>
      </c>
      <c r="B7" s="12" t="s">
        <v>73</v>
      </c>
      <c r="C7" s="18"/>
      <c r="D7" s="39">
        <f>SUM(D8:D34)</f>
        <v>65197409.800000004</v>
      </c>
      <c r="E7" s="40">
        <f>SUM(E8:E34)</f>
        <v>62322098.580000006</v>
      </c>
      <c r="F7" s="44">
        <f>E7/D7</f>
        <v>0.95589838263789428</v>
      </c>
      <c r="G7" s="35"/>
      <c r="H7" s="46"/>
      <c r="I7" s="46"/>
      <c r="J7" s="35"/>
      <c r="K7" s="35"/>
    </row>
    <row r="8" spans="1:11" x14ac:dyDescent="0.25">
      <c r="A8" s="65"/>
      <c r="B8" s="29" t="s">
        <v>91</v>
      </c>
      <c r="C8" s="31"/>
      <c r="D8" s="14">
        <v>3904745.9</v>
      </c>
      <c r="E8" s="41">
        <v>3079982.25</v>
      </c>
      <c r="F8" s="45">
        <f>E8/D8</f>
        <v>0.78877917510586282</v>
      </c>
      <c r="G8" s="34"/>
      <c r="H8" s="47">
        <v>4</v>
      </c>
      <c r="I8" s="47"/>
      <c r="J8" s="34"/>
      <c r="K8" s="34"/>
    </row>
    <row r="9" spans="1:11" x14ac:dyDescent="0.25">
      <c r="A9" s="65"/>
      <c r="B9" s="29" t="s">
        <v>115</v>
      </c>
      <c r="C9" s="31"/>
      <c r="D9" s="14">
        <v>8782342.4499999993</v>
      </c>
      <c r="E9" s="41">
        <v>8443669.6400000006</v>
      </c>
      <c r="F9" s="45">
        <f t="shared" ref="F9:F33" si="1">E9/D9</f>
        <v>0.96143707536706235</v>
      </c>
      <c r="G9" s="34" t="s">
        <v>169</v>
      </c>
      <c r="H9" s="48">
        <v>0.7</v>
      </c>
      <c r="I9" s="47"/>
      <c r="J9" s="34"/>
      <c r="K9" s="34"/>
    </row>
    <row r="10" spans="1:11" x14ac:dyDescent="0.25">
      <c r="A10" s="65"/>
      <c r="B10" s="29" t="s">
        <v>116</v>
      </c>
      <c r="C10" s="31"/>
      <c r="D10" s="14">
        <v>1679314.83</v>
      </c>
      <c r="E10" s="41">
        <v>1675930.56</v>
      </c>
      <c r="F10" s="45">
        <f t="shared" si="1"/>
        <v>0.99798473166583068</v>
      </c>
      <c r="G10" s="34" t="s">
        <v>169</v>
      </c>
      <c r="H10" s="48">
        <v>0.7</v>
      </c>
      <c r="I10" s="47"/>
      <c r="J10" s="34"/>
      <c r="K10" s="34"/>
    </row>
    <row r="11" spans="1:11" x14ac:dyDescent="0.25">
      <c r="A11" s="65"/>
      <c r="B11" s="29" t="s">
        <v>126</v>
      </c>
      <c r="C11" s="31"/>
      <c r="D11" s="14">
        <v>40060</v>
      </c>
      <c r="E11" s="41">
        <v>40060</v>
      </c>
      <c r="F11" s="45">
        <f t="shared" si="1"/>
        <v>1</v>
      </c>
      <c r="G11" s="34" t="s">
        <v>203</v>
      </c>
      <c r="H11" s="47">
        <v>1</v>
      </c>
      <c r="I11" s="47"/>
      <c r="J11" s="34"/>
      <c r="K11" s="34"/>
    </row>
    <row r="12" spans="1:11" x14ac:dyDescent="0.25">
      <c r="A12" s="65"/>
      <c r="B12" s="29" t="s">
        <v>117</v>
      </c>
      <c r="C12" s="31"/>
      <c r="D12" s="14">
        <v>0</v>
      </c>
      <c r="E12" s="14">
        <v>0</v>
      </c>
      <c r="F12" s="45" t="e">
        <f t="shared" si="1"/>
        <v>#DIV/0!</v>
      </c>
      <c r="G12" s="34" t="s">
        <v>169</v>
      </c>
      <c r="H12" s="48">
        <v>0.8</v>
      </c>
      <c r="I12" s="47"/>
      <c r="J12" s="34"/>
      <c r="K12" s="34"/>
    </row>
    <row r="13" spans="1:11" x14ac:dyDescent="0.25">
      <c r="A13" s="65"/>
      <c r="B13" s="29" t="s">
        <v>118</v>
      </c>
      <c r="C13" s="31"/>
      <c r="D13" s="14">
        <v>163408.1</v>
      </c>
      <c r="E13" s="41">
        <v>163408.1</v>
      </c>
      <c r="F13" s="45">
        <f t="shared" si="1"/>
        <v>1</v>
      </c>
      <c r="G13" s="34" t="s">
        <v>169</v>
      </c>
      <c r="H13" s="48">
        <v>0.8</v>
      </c>
      <c r="I13" s="47"/>
      <c r="J13" s="34"/>
      <c r="K13" s="34"/>
    </row>
    <row r="14" spans="1:11" ht="30" x14ac:dyDescent="0.25">
      <c r="A14" s="65"/>
      <c r="B14" s="29" t="s">
        <v>127</v>
      </c>
      <c r="C14" s="31"/>
      <c r="D14" s="14">
        <v>16624027.9</v>
      </c>
      <c r="E14" s="14">
        <v>16624027.9</v>
      </c>
      <c r="F14" s="45">
        <f t="shared" si="1"/>
        <v>1</v>
      </c>
      <c r="G14" s="34" t="s">
        <v>169</v>
      </c>
      <c r="H14" s="48">
        <v>0.9</v>
      </c>
      <c r="I14" s="47"/>
      <c r="J14" s="34"/>
      <c r="K14" s="34"/>
    </row>
    <row r="15" spans="1:11" x14ac:dyDescent="0.25">
      <c r="A15" s="65"/>
      <c r="B15" s="29" t="s">
        <v>119</v>
      </c>
      <c r="C15" s="31"/>
      <c r="D15" s="14">
        <v>382533.84</v>
      </c>
      <c r="E15" s="41">
        <v>373165.73</v>
      </c>
      <c r="F15" s="45">
        <f t="shared" si="1"/>
        <v>0.97551037576178867</v>
      </c>
      <c r="G15" s="34" t="s">
        <v>169</v>
      </c>
      <c r="H15" s="48">
        <v>0.8</v>
      </c>
      <c r="I15" s="47"/>
      <c r="J15" s="34"/>
      <c r="K15" s="34"/>
    </row>
    <row r="16" spans="1:11" x14ac:dyDescent="0.25">
      <c r="A16" s="65"/>
      <c r="B16" s="29" t="s">
        <v>120</v>
      </c>
      <c r="C16" s="31"/>
      <c r="D16" s="14">
        <v>5303232.8099999996</v>
      </c>
      <c r="E16" s="41">
        <v>5303232.8099999996</v>
      </c>
      <c r="F16" s="45">
        <f t="shared" si="1"/>
        <v>1</v>
      </c>
      <c r="G16" s="34" t="s">
        <v>169</v>
      </c>
      <c r="H16" s="48">
        <v>0.8</v>
      </c>
      <c r="I16" s="47"/>
      <c r="J16" s="34"/>
      <c r="K16" s="34"/>
    </row>
    <row r="17" spans="1:11" x14ac:dyDescent="0.25">
      <c r="A17" s="65"/>
      <c r="B17" s="29" t="s">
        <v>179</v>
      </c>
      <c r="C17" s="31"/>
      <c r="D17" s="14">
        <v>0</v>
      </c>
      <c r="E17" s="14">
        <v>0</v>
      </c>
      <c r="F17" s="45" t="e">
        <f t="shared" si="1"/>
        <v>#DIV/0!</v>
      </c>
      <c r="G17" s="34" t="s">
        <v>169</v>
      </c>
      <c r="H17" s="48">
        <v>0.7</v>
      </c>
      <c r="I17" s="47"/>
      <c r="J17" s="34"/>
      <c r="K17" s="34"/>
    </row>
    <row r="18" spans="1:11" x14ac:dyDescent="0.25">
      <c r="A18" s="65"/>
      <c r="B18" s="29" t="s">
        <v>121</v>
      </c>
      <c r="C18" s="31"/>
      <c r="D18" s="14">
        <v>624528.22</v>
      </c>
      <c r="E18" s="41">
        <v>624528.22</v>
      </c>
      <c r="F18" s="45">
        <f t="shared" si="1"/>
        <v>1</v>
      </c>
      <c r="G18" s="34" t="s">
        <v>204</v>
      </c>
      <c r="H18" s="47">
        <v>1</v>
      </c>
      <c r="I18" s="47"/>
      <c r="J18" s="34"/>
      <c r="K18" s="34"/>
    </row>
    <row r="19" spans="1:11" x14ac:dyDescent="0.25">
      <c r="A19" s="65"/>
      <c r="B19" s="29" t="s">
        <v>122</v>
      </c>
      <c r="C19" s="31"/>
      <c r="D19" s="14">
        <v>3080785.56</v>
      </c>
      <c r="E19" s="41">
        <v>3080785.56</v>
      </c>
      <c r="F19" s="45">
        <f t="shared" si="1"/>
        <v>1</v>
      </c>
      <c r="G19" s="34" t="s">
        <v>205</v>
      </c>
      <c r="H19" s="47">
        <v>1</v>
      </c>
      <c r="I19" s="47"/>
      <c r="J19" s="34"/>
      <c r="K19" s="34"/>
    </row>
    <row r="20" spans="1:11" x14ac:dyDescent="0.25">
      <c r="A20" s="65"/>
      <c r="B20" s="29" t="s">
        <v>123</v>
      </c>
      <c r="C20" s="31"/>
      <c r="D20" s="14">
        <v>277879.15000000002</v>
      </c>
      <c r="E20" s="41">
        <v>271023.06</v>
      </c>
      <c r="F20" s="45">
        <f t="shared" si="1"/>
        <v>0.97532708013537528</v>
      </c>
      <c r="G20" s="34" t="s">
        <v>203</v>
      </c>
      <c r="H20" s="47">
        <v>1</v>
      </c>
      <c r="I20" s="47"/>
      <c r="J20" s="34"/>
      <c r="K20" s="34"/>
    </row>
    <row r="21" spans="1:11" x14ac:dyDescent="0.25">
      <c r="A21" s="65"/>
      <c r="B21" s="29" t="s">
        <v>124</v>
      </c>
      <c r="C21" s="31"/>
      <c r="D21" s="14">
        <v>3375796.04</v>
      </c>
      <c r="E21" s="41">
        <v>3375796.04</v>
      </c>
      <c r="F21" s="45">
        <f t="shared" si="1"/>
        <v>1</v>
      </c>
      <c r="G21" s="34" t="s">
        <v>206</v>
      </c>
      <c r="H21" s="47">
        <v>1</v>
      </c>
      <c r="I21" s="47"/>
      <c r="J21" s="34"/>
      <c r="K21" s="34"/>
    </row>
    <row r="22" spans="1:11" x14ac:dyDescent="0.25">
      <c r="A22" s="65"/>
      <c r="B22" s="29" t="s">
        <v>128</v>
      </c>
      <c r="C22" s="31"/>
      <c r="D22" s="14">
        <v>0</v>
      </c>
      <c r="E22" s="14">
        <v>0</v>
      </c>
      <c r="F22" s="45" t="e">
        <f t="shared" si="1"/>
        <v>#DIV/0!</v>
      </c>
      <c r="G22" s="34" t="s">
        <v>207</v>
      </c>
      <c r="H22" s="47">
        <v>1</v>
      </c>
      <c r="I22" s="47"/>
      <c r="J22" s="34"/>
      <c r="K22" s="34"/>
    </row>
    <row r="23" spans="1:11" x14ac:dyDescent="0.25">
      <c r="A23" s="65"/>
      <c r="B23" s="29" t="s">
        <v>125</v>
      </c>
      <c r="C23" s="31"/>
      <c r="D23" s="14">
        <v>1031120.99</v>
      </c>
      <c r="E23" s="41">
        <v>1031120.99</v>
      </c>
      <c r="F23" s="45">
        <f t="shared" si="1"/>
        <v>1</v>
      </c>
      <c r="G23" s="34" t="s">
        <v>203</v>
      </c>
      <c r="H23" s="48">
        <v>1</v>
      </c>
      <c r="I23" s="47"/>
      <c r="J23" s="34"/>
      <c r="K23" s="34"/>
    </row>
    <row r="24" spans="1:11" x14ac:dyDescent="0.25">
      <c r="A24" s="65"/>
      <c r="B24" s="29" t="s">
        <v>129</v>
      </c>
      <c r="C24" s="31"/>
      <c r="D24" s="14">
        <v>0</v>
      </c>
      <c r="E24" s="14">
        <v>0</v>
      </c>
      <c r="F24" s="45" t="e">
        <f t="shared" si="1"/>
        <v>#DIV/0!</v>
      </c>
      <c r="G24" s="34" t="s">
        <v>169</v>
      </c>
      <c r="H24" s="48">
        <v>0.8</v>
      </c>
      <c r="I24" s="47"/>
      <c r="J24" s="34"/>
      <c r="K24" s="34"/>
    </row>
    <row r="25" spans="1:11" ht="30" x14ac:dyDescent="0.25">
      <c r="A25" s="65"/>
      <c r="B25" s="29" t="s">
        <v>130</v>
      </c>
      <c r="C25" s="31"/>
      <c r="D25" s="14">
        <v>95649.72</v>
      </c>
      <c r="E25" s="14">
        <v>95649.72</v>
      </c>
      <c r="F25" s="45">
        <f t="shared" si="1"/>
        <v>1</v>
      </c>
      <c r="G25" s="34" t="s">
        <v>169</v>
      </c>
      <c r="H25" s="48">
        <v>0.7</v>
      </c>
      <c r="I25" s="47"/>
      <c r="J25" s="34"/>
      <c r="K25" s="34"/>
    </row>
    <row r="26" spans="1:11" ht="30" x14ac:dyDescent="0.25">
      <c r="A26" s="65"/>
      <c r="B26" s="29" t="s">
        <v>131</v>
      </c>
      <c r="C26" s="31"/>
      <c r="D26" s="14">
        <v>2312016.7400000002</v>
      </c>
      <c r="E26" s="14">
        <v>2312016.7400000002</v>
      </c>
      <c r="F26" s="45">
        <f t="shared" si="1"/>
        <v>1</v>
      </c>
      <c r="G26" s="34" t="s">
        <v>208</v>
      </c>
      <c r="H26" s="47">
        <v>1</v>
      </c>
      <c r="I26" s="47"/>
      <c r="J26" s="34"/>
      <c r="K26" s="34"/>
    </row>
    <row r="27" spans="1:11" ht="30" x14ac:dyDescent="0.25">
      <c r="A27" s="65"/>
      <c r="B27" s="29" t="s">
        <v>132</v>
      </c>
      <c r="C27" s="31"/>
      <c r="D27" s="14">
        <v>10015771.470000001</v>
      </c>
      <c r="E27" s="14">
        <v>10015771.470000001</v>
      </c>
      <c r="F27" s="45">
        <f t="shared" si="1"/>
        <v>1</v>
      </c>
      <c r="G27" s="34" t="s">
        <v>169</v>
      </c>
      <c r="H27" s="48">
        <v>0.7</v>
      </c>
      <c r="I27" s="47"/>
      <c r="J27" s="34"/>
      <c r="K27" s="34"/>
    </row>
    <row r="28" spans="1:11" x14ac:dyDescent="0.25">
      <c r="A28" s="65"/>
      <c r="B28" s="29" t="s">
        <v>133</v>
      </c>
      <c r="C28" s="31"/>
      <c r="D28" s="14">
        <v>2252943.17</v>
      </c>
      <c r="E28" s="41">
        <v>2252943.17</v>
      </c>
      <c r="F28" s="45">
        <f t="shared" si="1"/>
        <v>1</v>
      </c>
      <c r="G28" s="34" t="s">
        <v>169</v>
      </c>
      <c r="H28" s="48">
        <v>0.7</v>
      </c>
      <c r="I28" s="47"/>
      <c r="J28" s="34"/>
      <c r="K28" s="34"/>
    </row>
    <row r="29" spans="1:11" ht="30" x14ac:dyDescent="0.25">
      <c r="A29" s="65"/>
      <c r="B29" s="29" t="s">
        <v>134</v>
      </c>
      <c r="C29" s="31"/>
      <c r="D29" s="14">
        <v>0</v>
      </c>
      <c r="E29" s="14">
        <v>0</v>
      </c>
      <c r="F29" s="45" t="e">
        <f t="shared" si="1"/>
        <v>#DIV/0!</v>
      </c>
      <c r="G29" s="34" t="s">
        <v>169</v>
      </c>
      <c r="H29" s="48">
        <v>1</v>
      </c>
      <c r="I29" s="47"/>
      <c r="J29" s="34"/>
      <c r="K29" s="34"/>
    </row>
    <row r="30" spans="1:11" x14ac:dyDescent="0.25">
      <c r="A30" s="65"/>
      <c r="B30" s="29" t="s">
        <v>135</v>
      </c>
      <c r="C30" s="31"/>
      <c r="D30" s="14">
        <v>1587200.95</v>
      </c>
      <c r="E30" s="14">
        <v>0</v>
      </c>
      <c r="F30" s="45">
        <f t="shared" si="1"/>
        <v>0</v>
      </c>
      <c r="G30" s="34" t="s">
        <v>169</v>
      </c>
      <c r="H30" s="48">
        <v>1</v>
      </c>
      <c r="I30" s="47"/>
      <c r="J30" s="34"/>
      <c r="K30" s="34"/>
    </row>
    <row r="31" spans="1:11" x14ac:dyDescent="0.25">
      <c r="A31" s="65"/>
      <c r="B31" s="29" t="s">
        <v>136</v>
      </c>
      <c r="C31" s="31"/>
      <c r="D31" s="14">
        <v>3337349.02</v>
      </c>
      <c r="E31" s="41">
        <v>3232283.68</v>
      </c>
      <c r="F31" s="45">
        <f t="shared" si="1"/>
        <v>0.96851832416377004</v>
      </c>
      <c r="G31" s="34" t="s">
        <v>169</v>
      </c>
      <c r="H31" s="48">
        <v>1</v>
      </c>
      <c r="I31" s="47"/>
      <c r="J31" s="34"/>
      <c r="K31" s="34"/>
    </row>
    <row r="32" spans="1:11" x14ac:dyDescent="0.25">
      <c r="A32" s="65"/>
      <c r="B32" s="29" t="s">
        <v>137</v>
      </c>
      <c r="C32" s="31"/>
      <c r="D32" s="14">
        <v>0</v>
      </c>
      <c r="E32" s="14">
        <v>0</v>
      </c>
      <c r="F32" s="45" t="e">
        <f t="shared" si="1"/>
        <v>#DIV/0!</v>
      </c>
      <c r="G32" s="34" t="s">
        <v>208</v>
      </c>
      <c r="H32" s="47">
        <v>4</v>
      </c>
      <c r="I32" s="47"/>
      <c r="J32" s="34"/>
      <c r="K32" s="34"/>
    </row>
    <row r="33" spans="1:11" x14ac:dyDescent="0.25">
      <c r="A33" s="65"/>
      <c r="B33" s="29" t="s">
        <v>138</v>
      </c>
      <c r="C33" s="31"/>
      <c r="D33" s="14">
        <v>123732.82</v>
      </c>
      <c r="E33" s="41">
        <v>123732.82</v>
      </c>
      <c r="F33" s="45">
        <f t="shared" si="1"/>
        <v>1</v>
      </c>
      <c r="G33" s="34" t="s">
        <v>208</v>
      </c>
      <c r="H33" s="47">
        <v>1</v>
      </c>
      <c r="I33" s="47"/>
      <c r="J33" s="34"/>
      <c r="K33" s="34"/>
    </row>
    <row r="34" spans="1:11" x14ac:dyDescent="0.25">
      <c r="A34" s="66"/>
      <c r="B34" s="29" t="s">
        <v>139</v>
      </c>
      <c r="C34" s="31"/>
      <c r="D34" s="14">
        <v>202970.12</v>
      </c>
      <c r="E34" s="41">
        <v>202970.12</v>
      </c>
      <c r="F34" s="45">
        <f>E34/D34</f>
        <v>1</v>
      </c>
      <c r="G34" s="34" t="s">
        <v>209</v>
      </c>
      <c r="H34" s="47">
        <v>1</v>
      </c>
      <c r="I34" s="47"/>
      <c r="J34" s="34"/>
      <c r="K34" s="34"/>
    </row>
    <row r="35" spans="1:11" s="20" customFormat="1" x14ac:dyDescent="0.25">
      <c r="A35" s="64" t="s">
        <v>189</v>
      </c>
      <c r="B35" s="12" t="s">
        <v>69</v>
      </c>
      <c r="C35" s="18"/>
      <c r="D35" s="39">
        <f>SUM(D36:D37)</f>
        <v>6338766.8700000001</v>
      </c>
      <c r="E35" s="40">
        <f>SUM(E36:E37)</f>
        <v>6311747.6699999999</v>
      </c>
      <c r="F35" s="44">
        <f t="shared" ref="F35:F37" si="2">E35/D35</f>
        <v>0.99573746746739078</v>
      </c>
      <c r="G35" s="35"/>
      <c r="H35" s="46"/>
      <c r="I35" s="46"/>
      <c r="J35" s="35"/>
      <c r="K35" s="35"/>
    </row>
    <row r="36" spans="1:11" x14ac:dyDescent="0.25">
      <c r="A36" s="65"/>
      <c r="B36" s="29" t="s">
        <v>91</v>
      </c>
      <c r="C36" s="31"/>
      <c r="D36" s="14">
        <v>6135192.8799999999</v>
      </c>
      <c r="E36" s="41">
        <v>6127199.4000000004</v>
      </c>
      <c r="F36" s="45">
        <f t="shared" si="2"/>
        <v>0.99869711023657348</v>
      </c>
      <c r="G36" s="34" t="s">
        <v>43</v>
      </c>
      <c r="H36" s="47">
        <v>1</v>
      </c>
      <c r="I36" s="47"/>
      <c r="J36" s="34"/>
      <c r="K36" s="34"/>
    </row>
    <row r="37" spans="1:11" x14ac:dyDescent="0.25">
      <c r="A37" s="66"/>
      <c r="B37" s="29" t="s">
        <v>150</v>
      </c>
      <c r="C37" s="31"/>
      <c r="D37" s="14">
        <v>203573.99</v>
      </c>
      <c r="E37" s="41">
        <v>184548.27</v>
      </c>
      <c r="F37" s="45">
        <f t="shared" si="2"/>
        <v>0.90654149874451051</v>
      </c>
      <c r="G37" s="34" t="s">
        <v>43</v>
      </c>
      <c r="H37" s="47">
        <v>1</v>
      </c>
      <c r="I37" s="47"/>
      <c r="J37" s="34"/>
      <c r="K37" s="34"/>
    </row>
    <row r="38" spans="1:11" x14ac:dyDescent="0.25">
      <c r="A38" s="34"/>
      <c r="B38" s="17" t="s">
        <v>167</v>
      </c>
      <c r="C38" s="26"/>
      <c r="D38" s="24" t="e">
        <f>#REF!+#REF!+#REF!+#REF!+#REF!+#REF!+#REF!+#REF!+#REF!+#REF!+D2+D4+#REF!+#REF!+#REF!+#REF!+#REF!+#REF!+#REF!+#REF!+D7+#REF!+D35+#REF!+#REF!+#REF!+#REF!+#REF!+#REF!</f>
        <v>#REF!</v>
      </c>
      <c r="E38" s="43"/>
      <c r="F38" s="28" t="e">
        <f>#REF!+#REF!+#REF!+#REF!+#REF!+#REF!+#REF!+#REF!+#REF!+#REF!+F2+F4+#REF!+#REF!+#REF!+#REF!+#REF!+#REF!+#REF!+#REF!+F7+#REF!+F35+#REF!+#REF!+#REF!+#REF!+#REF!+#REF!</f>
        <v>#REF!</v>
      </c>
      <c r="G38" s="34"/>
      <c r="H38" s="47"/>
      <c r="I38" s="47"/>
      <c r="J38" s="34"/>
      <c r="K38" s="34"/>
    </row>
    <row r="39" spans="1:11" x14ac:dyDescent="0.25">
      <c r="B39" s="22"/>
      <c r="C39" s="23"/>
      <c r="D39" s="21"/>
    </row>
  </sheetData>
  <mergeCells count="3">
    <mergeCell ref="A35:A37"/>
    <mergeCell ref="A7:A34"/>
    <mergeCell ref="A2:A6"/>
  </mergeCells>
  <pageMargins left="0.511811024" right="0.511811024" top="0.78740157499999996" bottom="0.78740157499999996" header="0.31496062000000002" footer="0.31496062000000002"/>
  <pageSetup paperSize="9" scale="67" orientation="landscape" r:id="rId1"/>
  <colBreaks count="2" manualBreakCount="2">
    <brk id="7" max="37"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workbookViewId="0">
      <selection activeCell="M5" sqref="M5"/>
    </sheetView>
  </sheetViews>
  <sheetFormatPr defaultRowHeight="15" x14ac:dyDescent="0.25"/>
  <cols>
    <col min="1" max="1" width="10.140625" customWidth="1"/>
    <col min="2" max="2" width="10" customWidth="1"/>
    <col min="3" max="5" width="14" customWidth="1"/>
    <col min="6" max="6" width="16.85546875" customWidth="1"/>
    <col min="7" max="7" width="16.7109375" customWidth="1"/>
    <col min="8" max="8" width="14" customWidth="1"/>
    <col min="9" max="9" width="17.28515625" customWidth="1"/>
    <col min="10" max="10" width="16.7109375" customWidth="1"/>
    <col min="11" max="11" width="13.85546875" customWidth="1"/>
  </cols>
  <sheetData>
    <row r="1" spans="1:11" ht="15" customHeight="1" x14ac:dyDescent="0.25">
      <c r="A1" s="1" t="s">
        <v>53</v>
      </c>
      <c r="B1" s="1" t="s">
        <v>54</v>
      </c>
      <c r="C1" s="67" t="s">
        <v>55</v>
      </c>
      <c r="D1" s="67" t="s">
        <v>56</v>
      </c>
      <c r="E1" s="67" t="s">
        <v>57</v>
      </c>
      <c r="F1" s="67" t="s">
        <v>58</v>
      </c>
      <c r="G1" s="67" t="s">
        <v>59</v>
      </c>
      <c r="H1" s="67" t="s">
        <v>60</v>
      </c>
      <c r="I1" s="67" t="s">
        <v>61</v>
      </c>
      <c r="J1" s="67" t="s">
        <v>62</v>
      </c>
      <c r="K1" s="67" t="s">
        <v>67</v>
      </c>
    </row>
    <row r="2" spans="1:11" ht="45" x14ac:dyDescent="0.25">
      <c r="A2" s="1" t="s">
        <v>63</v>
      </c>
      <c r="B2" s="1" t="s">
        <v>64</v>
      </c>
      <c r="C2" s="67"/>
      <c r="D2" s="67"/>
      <c r="E2" s="67"/>
      <c r="F2" s="67"/>
      <c r="G2" s="67"/>
      <c r="H2" s="67"/>
      <c r="I2" s="67"/>
      <c r="J2" s="67"/>
      <c r="K2" s="67"/>
    </row>
    <row r="3" spans="1:11" x14ac:dyDescent="0.25">
      <c r="A3" s="2">
        <v>1207</v>
      </c>
      <c r="B3" s="2">
        <v>0</v>
      </c>
      <c r="C3" s="5">
        <v>672900</v>
      </c>
      <c r="D3" s="5">
        <v>320987.33</v>
      </c>
      <c r="E3" s="2">
        <v>0</v>
      </c>
      <c r="F3" s="2">
        <v>0</v>
      </c>
      <c r="G3" s="6">
        <v>672900</v>
      </c>
      <c r="H3" s="2">
        <v>0</v>
      </c>
      <c r="I3" s="2">
        <v>0</v>
      </c>
      <c r="J3" s="2">
        <v>0</v>
      </c>
      <c r="K3" s="4">
        <v>320987.33</v>
      </c>
    </row>
    <row r="4" spans="1:11" x14ac:dyDescent="0.25">
      <c r="A4" s="2"/>
      <c r="B4" s="2">
        <v>767</v>
      </c>
      <c r="C4" s="5">
        <v>21200</v>
      </c>
      <c r="D4" s="2">
        <v>0</v>
      </c>
      <c r="E4" s="2">
        <v>0</v>
      </c>
      <c r="F4" s="2">
        <v>0</v>
      </c>
      <c r="G4" s="6">
        <v>21200</v>
      </c>
      <c r="H4" s="2">
        <v>0</v>
      </c>
      <c r="I4" s="2">
        <v>0</v>
      </c>
      <c r="J4" s="2">
        <v>0</v>
      </c>
      <c r="K4" s="3">
        <v>0</v>
      </c>
    </row>
    <row r="5" spans="1:11" x14ac:dyDescent="0.25">
      <c r="A5" s="2"/>
      <c r="B5" s="2">
        <v>1342</v>
      </c>
      <c r="C5" s="5">
        <v>5400</v>
      </c>
      <c r="D5" s="2">
        <v>0</v>
      </c>
      <c r="E5" s="2">
        <v>0</v>
      </c>
      <c r="F5" s="2">
        <v>0</v>
      </c>
      <c r="G5" s="6">
        <v>5400</v>
      </c>
      <c r="H5" s="2">
        <v>0</v>
      </c>
      <c r="I5" s="2">
        <v>0</v>
      </c>
      <c r="J5" s="2">
        <v>0</v>
      </c>
      <c r="K5" s="3">
        <v>0</v>
      </c>
    </row>
    <row r="6" spans="1:11" x14ac:dyDescent="0.25">
      <c r="A6" s="2">
        <v>1741</v>
      </c>
      <c r="B6" s="2">
        <v>0</v>
      </c>
      <c r="C6" s="5">
        <v>5400</v>
      </c>
      <c r="D6" s="2">
        <v>0</v>
      </c>
      <c r="E6" s="2">
        <v>0</v>
      </c>
      <c r="F6" s="2">
        <v>0</v>
      </c>
      <c r="G6" s="6">
        <v>5400</v>
      </c>
      <c r="H6" s="2">
        <v>0</v>
      </c>
      <c r="I6" s="2">
        <v>0</v>
      </c>
      <c r="J6" s="2">
        <v>0</v>
      </c>
      <c r="K6" s="3">
        <v>0</v>
      </c>
    </row>
    <row r="7" spans="1:11" x14ac:dyDescent="0.25">
      <c r="A7" s="2">
        <v>1748</v>
      </c>
      <c r="B7" s="2">
        <v>0</v>
      </c>
      <c r="C7" s="5">
        <v>40000</v>
      </c>
      <c r="D7" s="2">
        <v>0</v>
      </c>
      <c r="E7" s="2">
        <v>0</v>
      </c>
      <c r="F7" s="2">
        <v>0</v>
      </c>
      <c r="G7" s="2">
        <v>0</v>
      </c>
      <c r="H7" s="2">
        <v>0</v>
      </c>
      <c r="I7" s="2">
        <v>0</v>
      </c>
      <c r="J7" s="2">
        <v>0</v>
      </c>
      <c r="K7" s="4">
        <v>40000</v>
      </c>
    </row>
    <row r="8" spans="1:11" x14ac:dyDescent="0.25">
      <c r="A8" s="2">
        <v>1749</v>
      </c>
      <c r="B8" s="2">
        <v>0</v>
      </c>
      <c r="C8" s="5">
        <v>5400</v>
      </c>
      <c r="D8" s="5">
        <v>6119237.6200000001</v>
      </c>
      <c r="E8" s="2">
        <v>0</v>
      </c>
      <c r="F8" s="2">
        <v>0</v>
      </c>
      <c r="G8" s="6">
        <v>3138953.24</v>
      </c>
      <c r="H8" s="2">
        <v>0</v>
      </c>
      <c r="I8" s="2">
        <v>0</v>
      </c>
      <c r="J8" s="2">
        <v>0</v>
      </c>
      <c r="K8" s="4">
        <v>2985684.38</v>
      </c>
    </row>
    <row r="9" spans="1:11" x14ac:dyDescent="0.25">
      <c r="A9" s="2">
        <v>1751</v>
      </c>
      <c r="B9" s="2">
        <v>0</v>
      </c>
      <c r="C9" s="5">
        <v>42700</v>
      </c>
      <c r="D9" s="5">
        <v>17300</v>
      </c>
      <c r="E9" s="2">
        <v>0</v>
      </c>
      <c r="F9" s="2">
        <v>0</v>
      </c>
      <c r="G9" s="6">
        <v>30000</v>
      </c>
      <c r="H9" s="2">
        <v>0</v>
      </c>
      <c r="I9" s="2">
        <v>0</v>
      </c>
      <c r="J9" s="2">
        <v>0</v>
      </c>
      <c r="K9" s="4">
        <v>30000</v>
      </c>
    </row>
    <row r="10" spans="1:11" x14ac:dyDescent="0.25">
      <c r="A10" s="2">
        <v>1752</v>
      </c>
      <c r="B10" s="2">
        <v>0</v>
      </c>
      <c r="C10" s="5">
        <v>430000</v>
      </c>
      <c r="D10" s="2">
        <v>0</v>
      </c>
      <c r="E10" s="2">
        <v>0</v>
      </c>
      <c r="F10" s="2">
        <v>0</v>
      </c>
      <c r="G10" s="6">
        <v>77097.61</v>
      </c>
      <c r="H10" s="2">
        <v>0</v>
      </c>
      <c r="I10" s="2">
        <v>0</v>
      </c>
      <c r="J10" s="2">
        <v>0</v>
      </c>
      <c r="K10" s="4">
        <v>352902.39</v>
      </c>
    </row>
    <row r="11" spans="1:11" x14ac:dyDescent="0.25">
      <c r="A11" s="2">
        <v>2196</v>
      </c>
      <c r="B11" s="2" t="s">
        <v>0</v>
      </c>
      <c r="C11" s="5">
        <v>5000</v>
      </c>
      <c r="D11" s="2">
        <v>0</v>
      </c>
      <c r="E11" s="2">
        <v>0</v>
      </c>
      <c r="F11" s="2">
        <v>0</v>
      </c>
      <c r="G11" s="6">
        <v>5000</v>
      </c>
      <c r="H11" s="2">
        <v>0</v>
      </c>
      <c r="I11" s="2">
        <v>0</v>
      </c>
      <c r="J11" s="2">
        <v>0</v>
      </c>
      <c r="K11" s="3">
        <v>0</v>
      </c>
    </row>
    <row r="12" spans="1:11" x14ac:dyDescent="0.25">
      <c r="A12" s="2">
        <v>2727</v>
      </c>
      <c r="B12" s="2">
        <v>0</v>
      </c>
      <c r="C12" s="5">
        <v>5400</v>
      </c>
      <c r="D12" s="2">
        <v>0</v>
      </c>
      <c r="E12" s="2">
        <v>0</v>
      </c>
      <c r="F12" s="2">
        <v>0</v>
      </c>
      <c r="G12" s="6">
        <v>5400</v>
      </c>
      <c r="H12" s="2">
        <v>0</v>
      </c>
      <c r="I12" s="2">
        <v>0</v>
      </c>
      <c r="J12" s="2">
        <v>0</v>
      </c>
      <c r="K12" s="3">
        <v>0</v>
      </c>
    </row>
    <row r="13" spans="1:11" x14ac:dyDescent="0.25">
      <c r="A13" s="2"/>
      <c r="B13" s="2">
        <v>183</v>
      </c>
      <c r="C13" s="5">
        <v>261600</v>
      </c>
      <c r="D13" s="2">
        <v>0</v>
      </c>
      <c r="E13" s="2">
        <v>0</v>
      </c>
      <c r="F13" s="2">
        <v>0</v>
      </c>
      <c r="G13" s="6">
        <v>132031.21</v>
      </c>
      <c r="H13" s="2">
        <v>0</v>
      </c>
      <c r="I13" s="2">
        <v>0</v>
      </c>
      <c r="J13" s="2">
        <v>0</v>
      </c>
      <c r="K13" s="4">
        <v>129568.79</v>
      </c>
    </row>
    <row r="14" spans="1:11" x14ac:dyDescent="0.25">
      <c r="A14" s="2">
        <v>2768</v>
      </c>
      <c r="B14" s="2">
        <v>0</v>
      </c>
      <c r="C14" s="5">
        <v>25000</v>
      </c>
      <c r="D14" s="5">
        <v>7159</v>
      </c>
      <c r="E14" s="2">
        <v>0</v>
      </c>
      <c r="F14" s="2">
        <v>0</v>
      </c>
      <c r="G14" s="6">
        <v>32159</v>
      </c>
      <c r="H14" s="2">
        <v>0</v>
      </c>
      <c r="I14" s="2">
        <v>0</v>
      </c>
      <c r="J14" s="2">
        <v>0</v>
      </c>
      <c r="K14" s="3">
        <v>0</v>
      </c>
    </row>
    <row r="15" spans="1:11" x14ac:dyDescent="0.25">
      <c r="A15" s="2">
        <v>3036</v>
      </c>
      <c r="B15" s="2">
        <v>0</v>
      </c>
      <c r="C15" s="5">
        <v>5400</v>
      </c>
      <c r="D15" s="5">
        <v>590019.24</v>
      </c>
      <c r="E15" s="2">
        <v>0</v>
      </c>
      <c r="F15" s="2">
        <v>0</v>
      </c>
      <c r="G15" s="6">
        <v>595419.24</v>
      </c>
      <c r="H15" s="2">
        <v>0</v>
      </c>
      <c r="I15" s="2">
        <v>0</v>
      </c>
      <c r="J15" s="2">
        <v>0</v>
      </c>
      <c r="K15" s="3">
        <v>0</v>
      </c>
    </row>
    <row r="16" spans="1:11" x14ac:dyDescent="0.25">
      <c r="A16" s="2">
        <v>3039</v>
      </c>
      <c r="B16" s="2">
        <v>0</v>
      </c>
      <c r="C16" s="5">
        <v>8000</v>
      </c>
      <c r="D16" s="2">
        <v>0</v>
      </c>
      <c r="E16" s="2">
        <v>0</v>
      </c>
      <c r="F16" s="2">
        <v>0</v>
      </c>
      <c r="G16" s="6">
        <v>8000</v>
      </c>
      <c r="H16" s="2">
        <v>0</v>
      </c>
      <c r="I16" s="2">
        <v>0</v>
      </c>
      <c r="J16" s="2">
        <v>0</v>
      </c>
      <c r="K16" s="3">
        <v>0</v>
      </c>
    </row>
    <row r="17" spans="1:11" x14ac:dyDescent="0.25">
      <c r="A17" s="2">
        <v>3677</v>
      </c>
      <c r="B17" s="2">
        <v>0</v>
      </c>
      <c r="C17" s="5">
        <v>9000000</v>
      </c>
      <c r="D17" s="2">
        <v>0</v>
      </c>
      <c r="E17" s="2">
        <v>0</v>
      </c>
      <c r="F17" s="2">
        <v>0</v>
      </c>
      <c r="G17" s="6">
        <v>5815661.7800000003</v>
      </c>
      <c r="H17" s="2">
        <v>0</v>
      </c>
      <c r="I17" s="2">
        <v>0</v>
      </c>
      <c r="J17" s="2">
        <v>0</v>
      </c>
      <c r="K17" s="4">
        <v>3184338.22</v>
      </c>
    </row>
    <row r="18" spans="1:11" x14ac:dyDescent="0.25">
      <c r="A18" s="58">
        <v>3682</v>
      </c>
      <c r="B18" s="58">
        <v>0</v>
      </c>
      <c r="C18" s="59">
        <v>10000</v>
      </c>
      <c r="D18" s="59">
        <v>1939838.52</v>
      </c>
      <c r="E18" s="58">
        <v>0</v>
      </c>
      <c r="F18" s="58">
        <v>0</v>
      </c>
      <c r="G18" s="60">
        <v>606610.49</v>
      </c>
      <c r="H18" s="58">
        <v>0</v>
      </c>
      <c r="I18" s="58">
        <v>0</v>
      </c>
      <c r="J18" s="60">
        <v>10000</v>
      </c>
      <c r="K18" s="61">
        <v>1333228.03</v>
      </c>
    </row>
    <row r="19" spans="1:11" x14ac:dyDescent="0.25">
      <c r="A19" s="2"/>
      <c r="B19" s="2">
        <v>135</v>
      </c>
      <c r="C19" s="2">
        <v>0</v>
      </c>
      <c r="D19" s="5">
        <v>300000</v>
      </c>
      <c r="E19" s="2">
        <v>0</v>
      </c>
      <c r="F19" s="2">
        <v>0</v>
      </c>
      <c r="G19" s="6">
        <v>126704.02</v>
      </c>
      <c r="H19" s="2">
        <v>0</v>
      </c>
      <c r="I19" s="2">
        <v>0</v>
      </c>
      <c r="J19" s="5">
        <v>5000</v>
      </c>
      <c r="K19" s="4">
        <v>178295.98</v>
      </c>
    </row>
    <row r="20" spans="1:11" x14ac:dyDescent="0.25">
      <c r="A20" s="2"/>
      <c r="B20" s="2" t="s">
        <v>1</v>
      </c>
      <c r="C20" s="2">
        <v>0</v>
      </c>
      <c r="D20" s="2">
        <v>0</v>
      </c>
      <c r="E20" s="2">
        <v>0</v>
      </c>
      <c r="F20" s="2">
        <v>0</v>
      </c>
      <c r="G20" s="6">
        <v>1116.07</v>
      </c>
      <c r="H20" s="2">
        <v>0</v>
      </c>
      <c r="I20" s="2">
        <v>0</v>
      </c>
      <c r="J20" s="5">
        <v>5000</v>
      </c>
      <c r="K20" s="4">
        <v>3883.93</v>
      </c>
    </row>
    <row r="21" spans="1:11" x14ac:dyDescent="0.25">
      <c r="A21" s="2">
        <v>4056</v>
      </c>
      <c r="B21" s="2">
        <v>0</v>
      </c>
      <c r="C21" s="2">
        <v>0</v>
      </c>
      <c r="D21" s="5">
        <v>499486.7</v>
      </c>
      <c r="E21" s="2">
        <v>0</v>
      </c>
      <c r="F21" s="2">
        <v>0</v>
      </c>
      <c r="G21" s="6">
        <v>294171.32</v>
      </c>
      <c r="H21" s="2">
        <v>0</v>
      </c>
      <c r="I21" s="2">
        <v>0</v>
      </c>
      <c r="J21" s="5">
        <v>117760</v>
      </c>
      <c r="K21" s="4">
        <v>323075.38</v>
      </c>
    </row>
    <row r="22" spans="1:11" x14ac:dyDescent="0.25">
      <c r="A22" s="2"/>
      <c r="B22" s="2">
        <v>1175</v>
      </c>
      <c r="C22" s="5">
        <v>137400</v>
      </c>
      <c r="D22" s="5">
        <v>38815.160000000003</v>
      </c>
      <c r="E22" s="2">
        <v>0</v>
      </c>
      <c r="F22" s="2">
        <v>0</v>
      </c>
      <c r="G22" s="2">
        <v>0</v>
      </c>
      <c r="H22" s="2">
        <v>0</v>
      </c>
      <c r="I22" s="2">
        <v>0</v>
      </c>
      <c r="J22" s="5">
        <v>650000</v>
      </c>
      <c r="K22" s="4">
        <v>826215.16</v>
      </c>
    </row>
    <row r="23" spans="1:11" x14ac:dyDescent="0.25">
      <c r="A23" s="2"/>
      <c r="B23" s="2" t="s">
        <v>4</v>
      </c>
      <c r="C23" s="2">
        <v>0</v>
      </c>
      <c r="D23" s="5">
        <v>737848.8</v>
      </c>
      <c r="E23" s="2">
        <v>0</v>
      </c>
      <c r="F23" s="2">
        <v>0</v>
      </c>
      <c r="G23" s="6">
        <v>1297315.8999999999</v>
      </c>
      <c r="H23" s="2">
        <v>0</v>
      </c>
      <c r="I23" s="2">
        <v>0</v>
      </c>
      <c r="J23" s="5">
        <v>790618.83</v>
      </c>
      <c r="K23" s="4">
        <v>231151.73</v>
      </c>
    </row>
    <row r="24" spans="1:11" x14ac:dyDescent="0.25">
      <c r="A24" s="2"/>
      <c r="B24" s="2" t="s">
        <v>3</v>
      </c>
      <c r="C24" s="5">
        <v>2312070</v>
      </c>
      <c r="D24" s="2">
        <v>0</v>
      </c>
      <c r="E24" s="2">
        <v>0</v>
      </c>
      <c r="F24" s="2">
        <v>0</v>
      </c>
      <c r="G24" s="2">
        <v>0</v>
      </c>
      <c r="H24" s="2">
        <v>0</v>
      </c>
      <c r="I24" s="2">
        <v>0</v>
      </c>
      <c r="J24" s="6">
        <v>2312070</v>
      </c>
      <c r="K24" s="3">
        <v>0</v>
      </c>
    </row>
    <row r="25" spans="1:11" x14ac:dyDescent="0.25">
      <c r="A25" s="2"/>
      <c r="B25" s="2" t="s">
        <v>5</v>
      </c>
      <c r="C25" s="5">
        <v>3300000</v>
      </c>
      <c r="D25" s="5">
        <v>8000000</v>
      </c>
      <c r="E25" s="2">
        <v>0</v>
      </c>
      <c r="F25" s="2">
        <v>0</v>
      </c>
      <c r="G25" s="6">
        <v>8451152.5600000005</v>
      </c>
      <c r="H25" s="2">
        <v>0</v>
      </c>
      <c r="I25" s="2">
        <v>0</v>
      </c>
      <c r="J25" s="5">
        <v>735640.23</v>
      </c>
      <c r="K25" s="4">
        <v>3584487.67</v>
      </c>
    </row>
    <row r="26" spans="1:11" x14ac:dyDescent="0.25">
      <c r="A26" s="2"/>
      <c r="B26" s="2" t="s">
        <v>2</v>
      </c>
      <c r="C26" s="5">
        <v>474000</v>
      </c>
      <c r="D26" s="5">
        <v>58464</v>
      </c>
      <c r="E26" s="2">
        <v>0</v>
      </c>
      <c r="F26" s="2">
        <v>0</v>
      </c>
      <c r="G26" s="6">
        <v>85845.26</v>
      </c>
      <c r="H26" s="2">
        <v>0</v>
      </c>
      <c r="I26" s="2">
        <v>0</v>
      </c>
      <c r="J26" s="2">
        <v>82.96</v>
      </c>
      <c r="K26" s="4">
        <v>446701.7</v>
      </c>
    </row>
    <row r="27" spans="1:11" x14ac:dyDescent="0.25">
      <c r="A27" s="2"/>
      <c r="B27" s="2" t="s">
        <v>7</v>
      </c>
      <c r="C27" s="2">
        <v>0</v>
      </c>
      <c r="D27" s="5">
        <v>60000</v>
      </c>
      <c r="E27" s="2">
        <v>0</v>
      </c>
      <c r="F27" s="2">
        <v>0</v>
      </c>
      <c r="G27" s="2">
        <v>0</v>
      </c>
      <c r="H27" s="2">
        <v>0</v>
      </c>
      <c r="I27" s="2">
        <v>0</v>
      </c>
      <c r="J27" s="2">
        <v>0</v>
      </c>
      <c r="K27" s="4">
        <v>60000</v>
      </c>
    </row>
    <row r="28" spans="1:11" x14ac:dyDescent="0.25">
      <c r="A28" s="2"/>
      <c r="B28" s="2" t="s">
        <v>6</v>
      </c>
      <c r="C28" s="2">
        <v>0</v>
      </c>
      <c r="D28" s="2">
        <v>0</v>
      </c>
      <c r="E28" s="2">
        <v>0</v>
      </c>
      <c r="F28" s="2">
        <v>0</v>
      </c>
      <c r="G28" s="2">
        <v>0</v>
      </c>
      <c r="H28" s="2">
        <v>0</v>
      </c>
      <c r="I28" s="2">
        <v>0</v>
      </c>
      <c r="J28" s="5">
        <v>17967.98</v>
      </c>
      <c r="K28" s="4">
        <v>17967.98</v>
      </c>
    </row>
    <row r="29" spans="1:11" x14ac:dyDescent="0.25">
      <c r="A29" s="2">
        <v>4083</v>
      </c>
      <c r="B29" s="2">
        <v>0</v>
      </c>
      <c r="C29" s="5">
        <v>3000</v>
      </c>
      <c r="D29" s="5">
        <v>1329552.43</v>
      </c>
      <c r="E29" s="2">
        <v>0</v>
      </c>
      <c r="F29" s="2">
        <v>0</v>
      </c>
      <c r="G29" s="6">
        <v>178143.83</v>
      </c>
      <c r="H29" s="2">
        <v>0</v>
      </c>
      <c r="I29" s="2">
        <v>0</v>
      </c>
      <c r="J29" s="2">
        <v>0</v>
      </c>
      <c r="K29" s="4">
        <v>1154408.6000000001</v>
      </c>
    </row>
    <row r="30" spans="1:11" x14ac:dyDescent="0.25">
      <c r="A30" s="2"/>
      <c r="B30" s="2">
        <v>424</v>
      </c>
      <c r="C30" s="5">
        <v>27900</v>
      </c>
      <c r="D30" s="2">
        <v>0</v>
      </c>
      <c r="E30" s="2">
        <v>0</v>
      </c>
      <c r="F30" s="2">
        <v>0</v>
      </c>
      <c r="G30" s="6">
        <v>27900</v>
      </c>
      <c r="H30" s="2">
        <v>0</v>
      </c>
      <c r="I30" s="2">
        <v>0</v>
      </c>
      <c r="J30" s="2">
        <v>0</v>
      </c>
      <c r="K30" s="3">
        <v>0</v>
      </c>
    </row>
    <row r="31" spans="1:11" x14ac:dyDescent="0.25">
      <c r="A31" s="2">
        <v>4115</v>
      </c>
      <c r="B31" s="2">
        <v>0</v>
      </c>
      <c r="C31" s="5">
        <v>5400</v>
      </c>
      <c r="D31" s="2">
        <v>0</v>
      </c>
      <c r="E31" s="2">
        <v>0</v>
      </c>
      <c r="F31" s="2">
        <v>0</v>
      </c>
      <c r="G31" s="6">
        <v>5400</v>
      </c>
      <c r="H31" s="2">
        <v>0</v>
      </c>
      <c r="I31" s="2">
        <v>0</v>
      </c>
      <c r="J31" s="2">
        <v>0</v>
      </c>
      <c r="K31" s="3">
        <v>0</v>
      </c>
    </row>
    <row r="32" spans="1:11" x14ac:dyDescent="0.25">
      <c r="A32" s="2">
        <v>4142</v>
      </c>
      <c r="B32" s="2">
        <v>0</v>
      </c>
      <c r="C32" s="5">
        <v>7935100</v>
      </c>
      <c r="D32" s="5">
        <v>5780285.75</v>
      </c>
      <c r="E32" s="2">
        <v>0</v>
      </c>
      <c r="F32" s="2">
        <v>0</v>
      </c>
      <c r="G32" s="6">
        <v>8050988.9900000002</v>
      </c>
      <c r="H32" s="2">
        <v>0</v>
      </c>
      <c r="I32" s="2">
        <v>0</v>
      </c>
      <c r="J32" s="6">
        <v>184452.33</v>
      </c>
      <c r="K32" s="4">
        <v>5479944.4299999997</v>
      </c>
    </row>
    <row r="33" spans="1:11" x14ac:dyDescent="0.25">
      <c r="A33" s="2"/>
      <c r="B33" s="2">
        <v>1736</v>
      </c>
      <c r="C33" s="2">
        <v>0</v>
      </c>
      <c r="D33" s="5">
        <v>1500000</v>
      </c>
      <c r="E33" s="2">
        <v>0</v>
      </c>
      <c r="F33" s="2">
        <v>0</v>
      </c>
      <c r="G33" s="6">
        <v>1500000</v>
      </c>
      <c r="H33" s="2">
        <v>0</v>
      </c>
      <c r="I33" s="2">
        <v>0</v>
      </c>
      <c r="J33" s="2">
        <v>0</v>
      </c>
      <c r="K33" s="3">
        <v>0</v>
      </c>
    </row>
    <row r="34" spans="1:11" x14ac:dyDescent="0.25">
      <c r="A34" s="2"/>
      <c r="B34" s="2" t="s">
        <v>9</v>
      </c>
      <c r="C34" s="5">
        <v>145100</v>
      </c>
      <c r="D34" s="2">
        <v>0</v>
      </c>
      <c r="E34" s="2">
        <v>0</v>
      </c>
      <c r="F34" s="2">
        <v>0</v>
      </c>
      <c r="G34" s="6">
        <v>23100</v>
      </c>
      <c r="H34" s="2">
        <v>0</v>
      </c>
      <c r="I34" s="2">
        <v>0</v>
      </c>
      <c r="J34" s="6">
        <v>122000</v>
      </c>
      <c r="K34" s="3">
        <v>0</v>
      </c>
    </row>
    <row r="35" spans="1:11" x14ac:dyDescent="0.25">
      <c r="A35" s="2"/>
      <c r="B35" s="2" t="s">
        <v>8</v>
      </c>
      <c r="C35" s="2">
        <v>0</v>
      </c>
      <c r="D35" s="5">
        <v>1014.35</v>
      </c>
      <c r="E35" s="2">
        <v>0</v>
      </c>
      <c r="F35" s="2">
        <v>0</v>
      </c>
      <c r="G35" s="6">
        <v>1014.35</v>
      </c>
      <c r="H35" s="2">
        <v>0</v>
      </c>
      <c r="I35" s="2">
        <v>0</v>
      </c>
      <c r="J35" s="5">
        <v>306452.33</v>
      </c>
      <c r="K35" s="4">
        <v>306452.33</v>
      </c>
    </row>
    <row r="36" spans="1:11" x14ac:dyDescent="0.25">
      <c r="A36" s="2"/>
      <c r="B36" s="2" t="s">
        <v>41</v>
      </c>
      <c r="C36" s="5">
        <v>100000</v>
      </c>
      <c r="D36" s="2">
        <v>0</v>
      </c>
      <c r="E36" s="2">
        <v>0</v>
      </c>
      <c r="F36" s="2">
        <v>0</v>
      </c>
      <c r="G36" s="6">
        <v>100000</v>
      </c>
      <c r="H36" s="2">
        <v>0</v>
      </c>
      <c r="I36" s="2">
        <v>0</v>
      </c>
      <c r="J36" s="2">
        <v>0</v>
      </c>
      <c r="K36" s="3">
        <v>0</v>
      </c>
    </row>
    <row r="37" spans="1:11" x14ac:dyDescent="0.25">
      <c r="A37" s="2">
        <v>4148</v>
      </c>
      <c r="B37" s="2">
        <v>0</v>
      </c>
      <c r="C37" s="5">
        <v>3000</v>
      </c>
      <c r="D37" s="2">
        <v>0</v>
      </c>
      <c r="E37" s="2">
        <v>0</v>
      </c>
      <c r="F37" s="2">
        <v>0</v>
      </c>
      <c r="G37" s="6">
        <v>3000</v>
      </c>
      <c r="H37" s="2">
        <v>0</v>
      </c>
      <c r="I37" s="2">
        <v>0</v>
      </c>
      <c r="J37" s="2">
        <v>0</v>
      </c>
      <c r="K37" s="3">
        <v>0</v>
      </c>
    </row>
    <row r="38" spans="1:11" x14ac:dyDescent="0.25">
      <c r="A38" s="2"/>
      <c r="B38" s="2">
        <v>774</v>
      </c>
      <c r="C38" s="5">
        <v>5400</v>
      </c>
      <c r="D38" s="2">
        <v>0</v>
      </c>
      <c r="E38" s="2">
        <v>0</v>
      </c>
      <c r="F38" s="2">
        <v>0</v>
      </c>
      <c r="G38" s="6">
        <v>5400</v>
      </c>
      <c r="H38" s="2">
        <v>0</v>
      </c>
      <c r="I38" s="2">
        <v>0</v>
      </c>
      <c r="J38" s="2">
        <v>0</v>
      </c>
      <c r="K38" s="3">
        <v>0</v>
      </c>
    </row>
    <row r="39" spans="1:11" x14ac:dyDescent="0.25">
      <c r="A39" s="2"/>
      <c r="B39" s="2">
        <v>775</v>
      </c>
      <c r="C39" s="5">
        <v>182800</v>
      </c>
      <c r="D39" s="5">
        <v>42600</v>
      </c>
      <c r="E39" s="2">
        <v>0</v>
      </c>
      <c r="F39" s="2">
        <v>0</v>
      </c>
      <c r="G39" s="2">
        <v>0</v>
      </c>
      <c r="H39" s="2">
        <v>0</v>
      </c>
      <c r="I39" s="2">
        <v>0</v>
      </c>
      <c r="J39" s="6">
        <v>78312.27</v>
      </c>
      <c r="K39" s="4">
        <v>147087.73000000001</v>
      </c>
    </row>
    <row r="40" spans="1:11" x14ac:dyDescent="0.25">
      <c r="A40" s="2"/>
      <c r="B40" s="2">
        <v>1156</v>
      </c>
      <c r="C40" s="5">
        <v>5400</v>
      </c>
      <c r="D40" s="2">
        <v>0</v>
      </c>
      <c r="E40" s="2">
        <v>0</v>
      </c>
      <c r="F40" s="2">
        <v>0</v>
      </c>
      <c r="G40" s="2">
        <v>0</v>
      </c>
      <c r="H40" s="2">
        <v>0</v>
      </c>
      <c r="I40" s="2">
        <v>0</v>
      </c>
      <c r="J40" s="6">
        <v>5400</v>
      </c>
      <c r="K40" s="3">
        <v>0</v>
      </c>
    </row>
    <row r="41" spans="1:11" x14ac:dyDescent="0.25">
      <c r="A41" s="2"/>
      <c r="B41" s="2">
        <v>1157</v>
      </c>
      <c r="C41" s="5">
        <v>5400</v>
      </c>
      <c r="D41" s="2">
        <v>0</v>
      </c>
      <c r="E41" s="2">
        <v>0</v>
      </c>
      <c r="F41" s="2">
        <v>0</v>
      </c>
      <c r="G41" s="2">
        <v>0</v>
      </c>
      <c r="H41" s="2">
        <v>0</v>
      </c>
      <c r="I41" s="2">
        <v>0</v>
      </c>
      <c r="J41" s="6">
        <v>5400</v>
      </c>
      <c r="K41" s="3">
        <v>0</v>
      </c>
    </row>
    <row r="42" spans="1:11" x14ac:dyDescent="0.25">
      <c r="A42" s="2"/>
      <c r="B42" s="2">
        <v>1159</v>
      </c>
      <c r="C42" s="5">
        <v>130000</v>
      </c>
      <c r="D42" s="2">
        <v>0</v>
      </c>
      <c r="E42" s="2">
        <v>0</v>
      </c>
      <c r="F42" s="2">
        <v>0</v>
      </c>
      <c r="G42" s="6">
        <v>130000</v>
      </c>
      <c r="H42" s="2">
        <v>0</v>
      </c>
      <c r="I42" s="2">
        <v>0</v>
      </c>
      <c r="J42" s="2">
        <v>0</v>
      </c>
      <c r="K42" s="3">
        <v>0</v>
      </c>
    </row>
    <row r="43" spans="1:11" x14ac:dyDescent="0.25">
      <c r="A43" s="2"/>
      <c r="B43" s="2" t="s">
        <v>13</v>
      </c>
      <c r="C43" s="5">
        <v>2366000</v>
      </c>
      <c r="D43" s="5">
        <v>922308</v>
      </c>
      <c r="E43" s="2">
        <v>0</v>
      </c>
      <c r="F43" s="2">
        <v>0</v>
      </c>
      <c r="G43" s="6">
        <v>128101.15</v>
      </c>
      <c r="H43" s="2">
        <v>0</v>
      </c>
      <c r="I43" s="2">
        <v>0</v>
      </c>
      <c r="J43" s="5">
        <v>81528.399999999994</v>
      </c>
      <c r="K43" s="4">
        <v>3241735.25</v>
      </c>
    </row>
    <row r="44" spans="1:11" x14ac:dyDescent="0.25">
      <c r="A44" s="2"/>
      <c r="B44" s="2" t="s">
        <v>12</v>
      </c>
      <c r="C44" s="5">
        <v>1028700</v>
      </c>
      <c r="D44" s="5">
        <v>26676.51</v>
      </c>
      <c r="E44" s="2">
        <v>0</v>
      </c>
      <c r="F44" s="2">
        <v>0</v>
      </c>
      <c r="G44" s="6">
        <v>96355.76</v>
      </c>
      <c r="H44" s="2">
        <v>0</v>
      </c>
      <c r="I44" s="2">
        <v>0</v>
      </c>
      <c r="J44" s="5">
        <v>12983.87</v>
      </c>
      <c r="K44" s="4">
        <v>972004.62</v>
      </c>
    </row>
    <row r="45" spans="1:11" x14ac:dyDescent="0.25">
      <c r="A45" s="2"/>
      <c r="B45" s="2" t="s">
        <v>11</v>
      </c>
      <c r="C45" s="5">
        <v>245400</v>
      </c>
      <c r="D45" s="5">
        <v>54967.25</v>
      </c>
      <c r="E45" s="2">
        <v>0</v>
      </c>
      <c r="F45" s="2">
        <v>0</v>
      </c>
      <c r="G45" s="6">
        <v>5400</v>
      </c>
      <c r="H45" s="2">
        <v>0</v>
      </c>
      <c r="I45" s="2">
        <v>0</v>
      </c>
      <c r="J45" s="2">
        <v>0</v>
      </c>
      <c r="K45" s="4">
        <v>294967.25</v>
      </c>
    </row>
    <row r="46" spans="1:11" x14ac:dyDescent="0.25">
      <c r="A46" s="2"/>
      <c r="B46" s="2" t="s">
        <v>14</v>
      </c>
      <c r="C46" s="5">
        <v>5400</v>
      </c>
      <c r="D46" s="5">
        <v>100000</v>
      </c>
      <c r="E46" s="2">
        <v>0</v>
      </c>
      <c r="F46" s="2">
        <v>0</v>
      </c>
      <c r="G46" s="2">
        <v>0</v>
      </c>
      <c r="H46" s="2">
        <v>0</v>
      </c>
      <c r="I46" s="2">
        <v>0</v>
      </c>
      <c r="J46" s="6">
        <v>5400</v>
      </c>
      <c r="K46" s="4">
        <v>100000</v>
      </c>
    </row>
    <row r="47" spans="1:11" x14ac:dyDescent="0.25">
      <c r="A47" s="2"/>
      <c r="B47" s="2" t="s">
        <v>10</v>
      </c>
      <c r="C47" s="5">
        <v>37300</v>
      </c>
      <c r="D47" s="2">
        <v>0</v>
      </c>
      <c r="E47" s="2">
        <v>0</v>
      </c>
      <c r="F47" s="2">
        <v>0</v>
      </c>
      <c r="G47" s="6">
        <v>6420</v>
      </c>
      <c r="H47" s="2">
        <v>0</v>
      </c>
      <c r="I47" s="2">
        <v>0</v>
      </c>
      <c r="J47" s="2">
        <v>0</v>
      </c>
      <c r="K47" s="4">
        <v>30880</v>
      </c>
    </row>
    <row r="48" spans="1:11" x14ac:dyDescent="0.25">
      <c r="A48" s="2">
        <v>4165</v>
      </c>
      <c r="B48" s="2" t="s">
        <v>65</v>
      </c>
      <c r="C48" s="2">
        <v>0</v>
      </c>
      <c r="D48" s="2">
        <v>0</v>
      </c>
      <c r="E48" s="2">
        <v>0</v>
      </c>
      <c r="F48" s="2">
        <v>0</v>
      </c>
      <c r="G48" s="2">
        <v>0</v>
      </c>
      <c r="H48" s="2">
        <v>0</v>
      </c>
      <c r="I48" s="2">
        <v>0</v>
      </c>
      <c r="J48" s="5">
        <v>2699586.5</v>
      </c>
      <c r="K48" s="4">
        <v>2699586.5</v>
      </c>
    </row>
    <row r="49" spans="1:11" x14ac:dyDescent="0.25">
      <c r="A49" s="2">
        <v>4224</v>
      </c>
      <c r="B49" s="2">
        <v>0</v>
      </c>
      <c r="C49" s="5">
        <v>3759930</v>
      </c>
      <c r="D49" s="5">
        <v>1264119.4099999999</v>
      </c>
      <c r="E49" s="2">
        <v>0</v>
      </c>
      <c r="F49" s="2">
        <v>0</v>
      </c>
      <c r="G49" s="6">
        <v>2412350.5499999998</v>
      </c>
      <c r="H49" s="2">
        <v>0</v>
      </c>
      <c r="I49" s="2">
        <v>0</v>
      </c>
      <c r="J49" s="6">
        <v>1593827.58</v>
      </c>
      <c r="K49" s="4">
        <v>1017871.28</v>
      </c>
    </row>
    <row r="50" spans="1:11" x14ac:dyDescent="0.25">
      <c r="A50" s="2"/>
      <c r="B50" s="2">
        <v>1202</v>
      </c>
      <c r="C50" s="5">
        <v>5400</v>
      </c>
      <c r="D50" s="2">
        <v>0</v>
      </c>
      <c r="E50" s="2">
        <v>0</v>
      </c>
      <c r="F50" s="2">
        <v>0</v>
      </c>
      <c r="G50" s="6">
        <v>5400</v>
      </c>
      <c r="H50" s="2">
        <v>0</v>
      </c>
      <c r="I50" s="2">
        <v>0</v>
      </c>
      <c r="J50" s="2">
        <v>0</v>
      </c>
      <c r="K50" s="3">
        <v>0</v>
      </c>
    </row>
    <row r="51" spans="1:11" x14ac:dyDescent="0.25">
      <c r="A51" s="2"/>
      <c r="B51" s="2" t="s">
        <v>16</v>
      </c>
      <c r="C51" s="5">
        <v>3000</v>
      </c>
      <c r="D51" s="5">
        <v>6128982.8799999999</v>
      </c>
      <c r="E51" s="2">
        <v>0</v>
      </c>
      <c r="F51" s="2">
        <v>0</v>
      </c>
      <c r="G51" s="6">
        <v>4924757</v>
      </c>
      <c r="H51" s="2">
        <v>0</v>
      </c>
      <c r="I51" s="2">
        <v>0</v>
      </c>
      <c r="J51" s="6">
        <v>169281</v>
      </c>
      <c r="K51" s="4">
        <v>1037944.88</v>
      </c>
    </row>
    <row r="52" spans="1:11" x14ac:dyDescent="0.25">
      <c r="A52" s="2"/>
      <c r="B52" s="2" t="s">
        <v>15</v>
      </c>
      <c r="C52" s="5">
        <v>2482700</v>
      </c>
      <c r="D52" s="5">
        <v>1166036.77</v>
      </c>
      <c r="E52" s="2">
        <v>0</v>
      </c>
      <c r="F52" s="2">
        <v>0</v>
      </c>
      <c r="G52" s="6">
        <v>3261257.63</v>
      </c>
      <c r="H52" s="2">
        <v>0</v>
      </c>
      <c r="I52" s="2">
        <v>0</v>
      </c>
      <c r="J52" s="6">
        <v>65645.08</v>
      </c>
      <c r="K52" s="4">
        <v>321834.06</v>
      </c>
    </row>
    <row r="53" spans="1:11" x14ac:dyDescent="0.25">
      <c r="A53" s="2"/>
      <c r="B53" s="2" t="s">
        <v>17</v>
      </c>
      <c r="C53" s="5">
        <v>464200</v>
      </c>
      <c r="D53" s="5">
        <v>34202.050000000003</v>
      </c>
      <c r="E53" s="2">
        <v>0</v>
      </c>
      <c r="F53" s="2">
        <v>0</v>
      </c>
      <c r="G53" s="6">
        <v>655013.99</v>
      </c>
      <c r="H53" s="2">
        <v>0</v>
      </c>
      <c r="I53" s="2">
        <v>0</v>
      </c>
      <c r="J53" s="5">
        <v>1828753.66</v>
      </c>
      <c r="K53" s="4">
        <v>1672141.72</v>
      </c>
    </row>
    <row r="54" spans="1:11" x14ac:dyDescent="0.25">
      <c r="A54" s="2">
        <v>4280</v>
      </c>
      <c r="B54" s="2">
        <v>0</v>
      </c>
      <c r="C54" s="5">
        <v>8600</v>
      </c>
      <c r="D54" s="2">
        <v>0</v>
      </c>
      <c r="E54" s="2">
        <v>0</v>
      </c>
      <c r="F54" s="2">
        <v>0</v>
      </c>
      <c r="G54" s="6">
        <v>8600</v>
      </c>
      <c r="H54" s="2">
        <v>0</v>
      </c>
      <c r="I54" s="2">
        <v>0</v>
      </c>
      <c r="J54" s="2">
        <v>0</v>
      </c>
      <c r="K54" s="3">
        <v>0</v>
      </c>
    </row>
    <row r="55" spans="1:11" x14ac:dyDescent="0.25">
      <c r="A55" s="2">
        <v>4339</v>
      </c>
      <c r="B55" s="2">
        <v>0</v>
      </c>
      <c r="C55" s="5">
        <v>7140100</v>
      </c>
      <c r="D55" s="5">
        <v>537025.04</v>
      </c>
      <c r="E55" s="2">
        <v>0</v>
      </c>
      <c r="F55" s="2">
        <v>0</v>
      </c>
      <c r="G55" s="6">
        <v>1039640.54</v>
      </c>
      <c r="H55" s="2">
        <v>0</v>
      </c>
      <c r="I55" s="2">
        <v>0</v>
      </c>
      <c r="J55" s="6">
        <v>2732738.6</v>
      </c>
      <c r="K55" s="4">
        <v>3904745.9</v>
      </c>
    </row>
    <row r="56" spans="1:11" x14ac:dyDescent="0.25">
      <c r="A56" s="2"/>
      <c r="B56" s="2">
        <v>411</v>
      </c>
      <c r="C56" s="5">
        <v>17259500</v>
      </c>
      <c r="D56" s="2">
        <v>0</v>
      </c>
      <c r="E56" s="2">
        <v>0</v>
      </c>
      <c r="F56" s="2">
        <v>0</v>
      </c>
      <c r="G56" s="6">
        <v>3976855.55</v>
      </c>
      <c r="H56" s="2">
        <v>0</v>
      </c>
      <c r="I56" s="2">
        <v>0</v>
      </c>
      <c r="J56" s="6">
        <v>4500302</v>
      </c>
      <c r="K56" s="4">
        <v>8782342.4499999993</v>
      </c>
    </row>
    <row r="57" spans="1:11" x14ac:dyDescent="0.25">
      <c r="A57" s="2"/>
      <c r="B57" s="2">
        <v>1147</v>
      </c>
      <c r="C57" s="5">
        <v>4915300</v>
      </c>
      <c r="D57" s="2">
        <v>0</v>
      </c>
      <c r="E57" s="2">
        <v>0</v>
      </c>
      <c r="F57" s="2">
        <v>0</v>
      </c>
      <c r="G57" s="6">
        <v>2735985.17</v>
      </c>
      <c r="H57" s="2">
        <v>0</v>
      </c>
      <c r="I57" s="2">
        <v>0</v>
      </c>
      <c r="J57" s="6">
        <v>500000</v>
      </c>
      <c r="K57" s="4">
        <v>1679314.83</v>
      </c>
    </row>
    <row r="58" spans="1:11" x14ac:dyDescent="0.25">
      <c r="A58" s="2"/>
      <c r="B58" s="2">
        <v>1151</v>
      </c>
      <c r="C58" s="5">
        <v>782300</v>
      </c>
      <c r="D58" s="2">
        <v>0</v>
      </c>
      <c r="E58" s="2">
        <v>0</v>
      </c>
      <c r="F58" s="2">
        <v>0</v>
      </c>
      <c r="G58" s="6">
        <v>192240</v>
      </c>
      <c r="H58" s="2">
        <v>0</v>
      </c>
      <c r="I58" s="2">
        <v>0</v>
      </c>
      <c r="J58" s="6">
        <v>550000</v>
      </c>
      <c r="K58" s="4">
        <v>40060</v>
      </c>
    </row>
    <row r="59" spans="1:11" x14ac:dyDescent="0.25">
      <c r="A59" s="2"/>
      <c r="B59" s="2">
        <v>1152</v>
      </c>
      <c r="C59" s="5">
        <v>4800000</v>
      </c>
      <c r="D59" s="2">
        <v>0</v>
      </c>
      <c r="E59" s="2">
        <v>0</v>
      </c>
      <c r="F59" s="2">
        <v>0</v>
      </c>
      <c r="G59" s="6">
        <v>3218000</v>
      </c>
      <c r="H59" s="2">
        <v>0</v>
      </c>
      <c r="I59" s="2">
        <v>0</v>
      </c>
      <c r="J59" s="6">
        <v>1582000</v>
      </c>
      <c r="K59" s="3">
        <v>0</v>
      </c>
    </row>
    <row r="60" spans="1:11" x14ac:dyDescent="0.25">
      <c r="A60" s="2"/>
      <c r="B60" s="2">
        <v>1236</v>
      </c>
      <c r="C60" s="5">
        <v>1171900</v>
      </c>
      <c r="D60" s="2">
        <v>0</v>
      </c>
      <c r="E60" s="2">
        <v>0</v>
      </c>
      <c r="F60" s="2">
        <v>0</v>
      </c>
      <c r="G60" s="6">
        <v>438491.9</v>
      </c>
      <c r="H60" s="2">
        <v>0</v>
      </c>
      <c r="I60" s="2">
        <v>0</v>
      </c>
      <c r="J60" s="6">
        <v>570000</v>
      </c>
      <c r="K60" s="4">
        <v>163408.1</v>
      </c>
    </row>
    <row r="61" spans="1:11" x14ac:dyDescent="0.25">
      <c r="A61" s="2"/>
      <c r="B61" s="2">
        <v>1237</v>
      </c>
      <c r="C61" s="5">
        <v>33228700</v>
      </c>
      <c r="D61" s="5">
        <v>300000</v>
      </c>
      <c r="E61" s="2">
        <v>0</v>
      </c>
      <c r="F61" s="2">
        <v>0</v>
      </c>
      <c r="G61" s="6">
        <v>7879653.0999999996</v>
      </c>
      <c r="H61" s="2">
        <v>0</v>
      </c>
      <c r="I61" s="2">
        <v>0</v>
      </c>
      <c r="J61" s="6">
        <v>9025019</v>
      </c>
      <c r="K61" s="4">
        <v>16624027.9</v>
      </c>
    </row>
    <row r="62" spans="1:11" x14ac:dyDescent="0.25">
      <c r="A62" s="2"/>
      <c r="B62" s="2">
        <v>1251</v>
      </c>
      <c r="C62" s="5">
        <v>1052000</v>
      </c>
      <c r="D62" s="2">
        <v>0</v>
      </c>
      <c r="E62" s="2">
        <v>0</v>
      </c>
      <c r="F62" s="2">
        <v>0</v>
      </c>
      <c r="G62" s="6">
        <v>669466.16</v>
      </c>
      <c r="H62" s="2">
        <v>0</v>
      </c>
      <c r="I62" s="2">
        <v>0</v>
      </c>
      <c r="J62" s="2">
        <v>0</v>
      </c>
      <c r="K62" s="4">
        <v>382533.84</v>
      </c>
    </row>
    <row r="63" spans="1:11" x14ac:dyDescent="0.25">
      <c r="A63" s="2"/>
      <c r="B63" s="2">
        <v>1260</v>
      </c>
      <c r="C63" s="5">
        <v>5400</v>
      </c>
      <c r="D63" s="2">
        <v>0</v>
      </c>
      <c r="E63" s="2">
        <v>0</v>
      </c>
      <c r="F63" s="2">
        <v>0</v>
      </c>
      <c r="G63" s="6">
        <v>277716.78999999998</v>
      </c>
      <c r="H63" s="2">
        <v>0</v>
      </c>
      <c r="I63" s="2">
        <v>0</v>
      </c>
      <c r="J63" s="5">
        <v>5575549.5999999996</v>
      </c>
      <c r="K63" s="4">
        <v>5303232.8099999996</v>
      </c>
    </row>
    <row r="64" spans="1:11" x14ac:dyDescent="0.25">
      <c r="A64" s="2"/>
      <c r="B64" s="2">
        <v>1261</v>
      </c>
      <c r="C64" s="5">
        <v>5400</v>
      </c>
      <c r="D64" s="2">
        <v>0</v>
      </c>
      <c r="E64" s="2">
        <v>0</v>
      </c>
      <c r="F64" s="2">
        <v>0</v>
      </c>
      <c r="G64" s="6">
        <v>5400</v>
      </c>
      <c r="H64" s="2">
        <v>0</v>
      </c>
      <c r="I64" s="2">
        <v>0</v>
      </c>
      <c r="J64" s="2">
        <v>0</v>
      </c>
      <c r="K64" s="3">
        <v>0</v>
      </c>
    </row>
    <row r="65" spans="1:11" x14ac:dyDescent="0.25">
      <c r="A65" s="2"/>
      <c r="B65" s="2">
        <v>1272</v>
      </c>
      <c r="C65" s="5">
        <v>5400</v>
      </c>
      <c r="D65" s="2">
        <v>0</v>
      </c>
      <c r="E65" s="2">
        <v>0</v>
      </c>
      <c r="F65" s="2">
        <v>0</v>
      </c>
      <c r="G65" s="6">
        <v>1984835.69</v>
      </c>
      <c r="H65" s="2">
        <v>0</v>
      </c>
      <c r="I65" s="2">
        <v>0</v>
      </c>
      <c r="J65" s="5">
        <v>2603963.91</v>
      </c>
      <c r="K65" s="4">
        <v>624528.22</v>
      </c>
    </row>
    <row r="66" spans="1:11" x14ac:dyDescent="0.25">
      <c r="A66" s="2"/>
      <c r="B66" s="2">
        <v>1273</v>
      </c>
      <c r="C66" s="5">
        <v>5400</v>
      </c>
      <c r="D66" s="2">
        <v>0</v>
      </c>
      <c r="E66" s="2">
        <v>0</v>
      </c>
      <c r="F66" s="2">
        <v>0</v>
      </c>
      <c r="G66" s="6">
        <v>121335.84</v>
      </c>
      <c r="H66" s="2">
        <v>0</v>
      </c>
      <c r="I66" s="2">
        <v>0</v>
      </c>
      <c r="J66" s="5">
        <v>3196721.4</v>
      </c>
      <c r="K66" s="4">
        <v>3080785.56</v>
      </c>
    </row>
    <row r="67" spans="1:11" x14ac:dyDescent="0.25">
      <c r="A67" s="2"/>
      <c r="B67" s="2">
        <v>1274</v>
      </c>
      <c r="C67" s="5">
        <v>1808600</v>
      </c>
      <c r="D67" s="2">
        <v>0</v>
      </c>
      <c r="E67" s="2">
        <v>0</v>
      </c>
      <c r="F67" s="2">
        <v>0</v>
      </c>
      <c r="G67" s="6">
        <v>1070720.8500000001</v>
      </c>
      <c r="H67" s="2">
        <v>0</v>
      </c>
      <c r="I67" s="2">
        <v>0</v>
      </c>
      <c r="J67" s="6">
        <v>460000</v>
      </c>
      <c r="K67" s="4">
        <v>277879.15000000002</v>
      </c>
    </row>
    <row r="68" spans="1:11" x14ac:dyDescent="0.25">
      <c r="A68" s="2"/>
      <c r="B68" s="2">
        <v>1278</v>
      </c>
      <c r="C68" s="5">
        <v>7908200</v>
      </c>
      <c r="D68" s="2">
        <v>0</v>
      </c>
      <c r="E68" s="2">
        <v>0</v>
      </c>
      <c r="F68" s="2">
        <v>0</v>
      </c>
      <c r="G68" s="6">
        <v>3732403.96</v>
      </c>
      <c r="H68" s="2">
        <v>0</v>
      </c>
      <c r="I68" s="2">
        <v>0</v>
      </c>
      <c r="J68" s="6">
        <v>800000</v>
      </c>
      <c r="K68" s="4">
        <v>3375796.04</v>
      </c>
    </row>
    <row r="69" spans="1:11" x14ac:dyDescent="0.25">
      <c r="A69" s="2"/>
      <c r="B69" s="2">
        <v>1279</v>
      </c>
      <c r="C69" s="5">
        <v>5400</v>
      </c>
      <c r="D69" s="2">
        <v>0</v>
      </c>
      <c r="E69" s="2">
        <v>0</v>
      </c>
      <c r="F69" s="2">
        <v>0</v>
      </c>
      <c r="G69" s="6">
        <v>5400</v>
      </c>
      <c r="H69" s="2">
        <v>0</v>
      </c>
      <c r="I69" s="2">
        <v>0</v>
      </c>
      <c r="J69" s="2">
        <v>0</v>
      </c>
      <c r="K69" s="3">
        <v>0</v>
      </c>
    </row>
    <row r="70" spans="1:11" x14ac:dyDescent="0.25">
      <c r="A70" s="2"/>
      <c r="B70" s="2">
        <v>1280</v>
      </c>
      <c r="C70" s="5">
        <v>5400</v>
      </c>
      <c r="D70" s="2">
        <v>0</v>
      </c>
      <c r="E70" s="2">
        <v>0</v>
      </c>
      <c r="F70" s="2">
        <v>0</v>
      </c>
      <c r="G70" s="6">
        <v>371671.01</v>
      </c>
      <c r="H70" s="2">
        <v>0</v>
      </c>
      <c r="I70" s="2">
        <v>0</v>
      </c>
      <c r="J70" s="5">
        <v>1397392</v>
      </c>
      <c r="K70" s="4">
        <v>1031120.99</v>
      </c>
    </row>
    <row r="71" spans="1:11" x14ac:dyDescent="0.25">
      <c r="A71" s="2"/>
      <c r="B71" s="2">
        <v>1281</v>
      </c>
      <c r="C71" s="5">
        <v>5400</v>
      </c>
      <c r="D71" s="2">
        <v>0</v>
      </c>
      <c r="E71" s="2">
        <v>0</v>
      </c>
      <c r="F71" s="2">
        <v>0</v>
      </c>
      <c r="G71" s="6">
        <v>5400</v>
      </c>
      <c r="H71" s="2">
        <v>0</v>
      </c>
      <c r="I71" s="2">
        <v>0</v>
      </c>
      <c r="J71" s="2">
        <v>0</v>
      </c>
      <c r="K71" s="3">
        <v>0</v>
      </c>
    </row>
    <row r="72" spans="1:11" x14ac:dyDescent="0.25">
      <c r="A72" s="2"/>
      <c r="B72" s="2">
        <v>1282</v>
      </c>
      <c r="C72" s="5">
        <v>5400</v>
      </c>
      <c r="D72" s="2">
        <v>0</v>
      </c>
      <c r="E72" s="2">
        <v>0</v>
      </c>
      <c r="F72" s="2">
        <v>0</v>
      </c>
      <c r="G72" s="6">
        <v>1749838.2</v>
      </c>
      <c r="H72" s="2">
        <v>0</v>
      </c>
      <c r="I72" s="2">
        <v>0</v>
      </c>
      <c r="J72" s="5">
        <v>1840087.92</v>
      </c>
      <c r="K72" s="4">
        <v>95649.72</v>
      </c>
    </row>
    <row r="73" spans="1:11" x14ac:dyDescent="0.25">
      <c r="A73" s="2"/>
      <c r="B73" s="2">
        <v>1284</v>
      </c>
      <c r="C73" s="5">
        <v>5400</v>
      </c>
      <c r="D73" s="2">
        <v>0</v>
      </c>
      <c r="E73" s="2">
        <v>0</v>
      </c>
      <c r="F73" s="2">
        <v>0</v>
      </c>
      <c r="G73" s="6">
        <v>1823008.46</v>
      </c>
      <c r="H73" s="2">
        <v>0</v>
      </c>
      <c r="I73" s="2">
        <v>0</v>
      </c>
      <c r="J73" s="5">
        <v>4129625.2</v>
      </c>
      <c r="K73" s="4">
        <v>2312016.7400000002</v>
      </c>
    </row>
    <row r="74" spans="1:11" x14ac:dyDescent="0.25">
      <c r="A74" s="2"/>
      <c r="B74" s="2" t="s">
        <v>25</v>
      </c>
      <c r="C74" s="5">
        <v>5400</v>
      </c>
      <c r="D74" s="2">
        <v>0</v>
      </c>
      <c r="E74" s="2">
        <v>0</v>
      </c>
      <c r="F74" s="2">
        <v>0</v>
      </c>
      <c r="G74" s="6">
        <v>401557.53</v>
      </c>
      <c r="H74" s="2">
        <v>0</v>
      </c>
      <c r="I74" s="2">
        <v>0</v>
      </c>
      <c r="J74" s="5">
        <v>10411929</v>
      </c>
      <c r="K74" s="4">
        <v>10015771.470000001</v>
      </c>
    </row>
    <row r="75" spans="1:11" x14ac:dyDescent="0.25">
      <c r="A75" s="2"/>
      <c r="B75" s="2" t="s">
        <v>23</v>
      </c>
      <c r="C75" s="5">
        <v>12273100</v>
      </c>
      <c r="D75" s="2">
        <v>0</v>
      </c>
      <c r="E75" s="2">
        <v>0</v>
      </c>
      <c r="F75" s="2">
        <v>0</v>
      </c>
      <c r="G75" s="6">
        <v>2214947.4</v>
      </c>
      <c r="H75" s="2">
        <v>0</v>
      </c>
      <c r="I75" s="2">
        <v>0</v>
      </c>
      <c r="J75" s="6">
        <v>7805209.4299999997</v>
      </c>
      <c r="K75" s="4">
        <v>2252943.17</v>
      </c>
    </row>
    <row r="76" spans="1:11" x14ac:dyDescent="0.25">
      <c r="A76" s="2"/>
      <c r="B76" s="2" t="s">
        <v>22</v>
      </c>
      <c r="C76" s="5">
        <v>452000</v>
      </c>
      <c r="D76" s="2">
        <v>0</v>
      </c>
      <c r="E76" s="2">
        <v>0</v>
      </c>
      <c r="F76" s="2">
        <v>0</v>
      </c>
      <c r="G76" s="6">
        <v>2000</v>
      </c>
      <c r="H76" s="2">
        <v>0</v>
      </c>
      <c r="I76" s="2">
        <v>0</v>
      </c>
      <c r="J76" s="6">
        <v>450000</v>
      </c>
      <c r="K76" s="3">
        <v>0</v>
      </c>
    </row>
    <row r="77" spans="1:11" x14ac:dyDescent="0.25">
      <c r="A77" s="2"/>
      <c r="B77" s="2" t="s">
        <v>18</v>
      </c>
      <c r="C77" s="5">
        <v>483900</v>
      </c>
      <c r="D77" s="5">
        <v>428731.19</v>
      </c>
      <c r="E77" s="2">
        <v>0</v>
      </c>
      <c r="F77" s="2">
        <v>0</v>
      </c>
      <c r="G77" s="6">
        <v>1635430.24</v>
      </c>
      <c r="H77" s="2">
        <v>0</v>
      </c>
      <c r="I77" s="2">
        <v>0</v>
      </c>
      <c r="J77" s="5">
        <v>2310000</v>
      </c>
      <c r="K77" s="4">
        <v>1587200.95</v>
      </c>
    </row>
    <row r="78" spans="1:11" x14ac:dyDescent="0.25">
      <c r="A78" s="2"/>
      <c r="B78" s="2" t="s">
        <v>21</v>
      </c>
      <c r="C78" s="5">
        <v>3389600</v>
      </c>
      <c r="D78" s="2">
        <v>0</v>
      </c>
      <c r="E78" s="2">
        <v>0</v>
      </c>
      <c r="F78" s="2">
        <v>0</v>
      </c>
      <c r="G78" s="6">
        <v>52250.98</v>
      </c>
      <c r="H78" s="2">
        <v>0</v>
      </c>
      <c r="I78" s="2">
        <v>0</v>
      </c>
      <c r="J78" s="2">
        <v>0</v>
      </c>
      <c r="K78" s="4">
        <v>3337349.02</v>
      </c>
    </row>
    <row r="79" spans="1:11" x14ac:dyDescent="0.25">
      <c r="A79" s="2"/>
      <c r="B79" s="2" t="s">
        <v>20</v>
      </c>
      <c r="C79" s="5">
        <v>3000000</v>
      </c>
      <c r="D79" s="2">
        <v>0</v>
      </c>
      <c r="E79" s="2">
        <v>0</v>
      </c>
      <c r="F79" s="2">
        <v>0</v>
      </c>
      <c r="G79" s="6">
        <v>244000</v>
      </c>
      <c r="H79" s="2">
        <v>0</v>
      </c>
      <c r="I79" s="2">
        <v>0</v>
      </c>
      <c r="J79" s="6">
        <v>2756000</v>
      </c>
      <c r="K79" s="3">
        <v>0</v>
      </c>
    </row>
    <row r="80" spans="1:11" x14ac:dyDescent="0.25">
      <c r="A80" s="2"/>
      <c r="B80" s="2" t="s">
        <v>19</v>
      </c>
      <c r="C80" s="5">
        <v>266700</v>
      </c>
      <c r="D80" s="2">
        <v>0</v>
      </c>
      <c r="E80" s="2">
        <v>0</v>
      </c>
      <c r="F80" s="2">
        <v>0</v>
      </c>
      <c r="G80" s="6">
        <v>142967.18</v>
      </c>
      <c r="H80" s="2">
        <v>0</v>
      </c>
      <c r="I80" s="2">
        <v>0</v>
      </c>
      <c r="J80" s="2">
        <v>0</v>
      </c>
      <c r="K80" s="4">
        <v>123732.82</v>
      </c>
    </row>
    <row r="81" spans="1:11" x14ac:dyDescent="0.25">
      <c r="A81" s="2"/>
      <c r="B81" s="2" t="s">
        <v>24</v>
      </c>
      <c r="C81" s="5">
        <v>378000</v>
      </c>
      <c r="D81" s="2">
        <v>0</v>
      </c>
      <c r="E81" s="2">
        <v>0</v>
      </c>
      <c r="F81" s="2">
        <v>0</v>
      </c>
      <c r="G81" s="6">
        <v>441029.88</v>
      </c>
      <c r="H81" s="2">
        <v>0</v>
      </c>
      <c r="I81" s="2">
        <v>0</v>
      </c>
      <c r="J81" s="5">
        <v>266000</v>
      </c>
      <c r="K81" s="4">
        <v>202970.12</v>
      </c>
    </row>
    <row r="82" spans="1:11" x14ac:dyDescent="0.25">
      <c r="A82" s="2">
        <v>4394</v>
      </c>
      <c r="B82" s="2">
        <v>0</v>
      </c>
      <c r="C82" s="5">
        <v>4974400</v>
      </c>
      <c r="D82" s="5">
        <v>2628815.7000000002</v>
      </c>
      <c r="E82" s="2">
        <v>0</v>
      </c>
      <c r="F82" s="2">
        <v>0</v>
      </c>
      <c r="G82" s="6">
        <v>61760.56</v>
      </c>
      <c r="H82" s="2">
        <v>0</v>
      </c>
      <c r="I82" s="2">
        <v>0</v>
      </c>
      <c r="J82" s="5">
        <v>78498.429999999993</v>
      </c>
      <c r="K82" s="4">
        <v>7619953.5700000003</v>
      </c>
    </row>
    <row r="83" spans="1:11" x14ac:dyDescent="0.25">
      <c r="A83" s="2"/>
      <c r="B83" s="2">
        <v>1275</v>
      </c>
      <c r="C83" s="5">
        <v>493100</v>
      </c>
      <c r="D83" s="5">
        <v>144917.73000000001</v>
      </c>
      <c r="E83" s="2">
        <v>0</v>
      </c>
      <c r="F83" s="2">
        <v>0</v>
      </c>
      <c r="G83" s="6">
        <v>60778.400000000001</v>
      </c>
      <c r="H83" s="2">
        <v>0</v>
      </c>
      <c r="I83" s="2">
        <v>0</v>
      </c>
      <c r="J83" s="2">
        <v>0</v>
      </c>
      <c r="K83" s="4">
        <v>577239.32999999996</v>
      </c>
    </row>
    <row r="84" spans="1:11" x14ac:dyDescent="0.25">
      <c r="A84" s="2"/>
      <c r="B84" s="2">
        <v>1276</v>
      </c>
      <c r="C84" s="5">
        <v>109600</v>
      </c>
      <c r="D84" s="5">
        <v>21600</v>
      </c>
      <c r="E84" s="2">
        <v>0</v>
      </c>
      <c r="F84" s="2">
        <v>0</v>
      </c>
      <c r="G84" s="6">
        <v>4800</v>
      </c>
      <c r="H84" s="2">
        <v>0</v>
      </c>
      <c r="I84" s="2">
        <v>0</v>
      </c>
      <c r="J84" s="6">
        <v>17963.36</v>
      </c>
      <c r="K84" s="4">
        <v>108436.64</v>
      </c>
    </row>
    <row r="85" spans="1:11" x14ac:dyDescent="0.25">
      <c r="A85" s="2"/>
      <c r="B85" s="2" t="s">
        <v>31</v>
      </c>
      <c r="C85" s="5">
        <v>40400</v>
      </c>
      <c r="D85" s="5">
        <v>11098.8</v>
      </c>
      <c r="E85" s="2">
        <v>0</v>
      </c>
      <c r="F85" s="2">
        <v>0</v>
      </c>
      <c r="G85" s="7">
        <v>588.29</v>
      </c>
      <c r="H85" s="2">
        <v>0</v>
      </c>
      <c r="I85" s="2">
        <v>0</v>
      </c>
      <c r="J85" s="6">
        <v>19648.400000000001</v>
      </c>
      <c r="K85" s="4">
        <v>31262.11</v>
      </c>
    </row>
    <row r="86" spans="1:11" x14ac:dyDescent="0.25">
      <c r="A86" s="2"/>
      <c r="B86" s="2" t="s">
        <v>30</v>
      </c>
      <c r="C86" s="5">
        <v>98600</v>
      </c>
      <c r="D86" s="2">
        <v>0</v>
      </c>
      <c r="E86" s="2">
        <v>0</v>
      </c>
      <c r="F86" s="2">
        <v>0</v>
      </c>
      <c r="G86" s="2">
        <v>0</v>
      </c>
      <c r="H86" s="2">
        <v>0</v>
      </c>
      <c r="I86" s="2">
        <v>0</v>
      </c>
      <c r="J86" s="6">
        <v>2461.19</v>
      </c>
      <c r="K86" s="4">
        <v>96138.81</v>
      </c>
    </row>
    <row r="87" spans="1:11" x14ac:dyDescent="0.25">
      <c r="A87" s="2"/>
      <c r="B87" s="2" t="s">
        <v>29</v>
      </c>
      <c r="C87" s="5">
        <v>277100</v>
      </c>
      <c r="D87" s="5">
        <v>26358.66</v>
      </c>
      <c r="E87" s="2">
        <v>0</v>
      </c>
      <c r="F87" s="2">
        <v>0</v>
      </c>
      <c r="G87" s="2">
        <v>0</v>
      </c>
      <c r="H87" s="2">
        <v>0</v>
      </c>
      <c r="I87" s="2">
        <v>0</v>
      </c>
      <c r="J87" s="6">
        <v>80000</v>
      </c>
      <c r="K87" s="4">
        <v>223458.66</v>
      </c>
    </row>
    <row r="88" spans="1:11" x14ac:dyDescent="0.25">
      <c r="A88" s="2"/>
      <c r="B88" s="2" t="s">
        <v>28</v>
      </c>
      <c r="C88" s="5">
        <v>33300</v>
      </c>
      <c r="D88" s="5">
        <v>76708.67</v>
      </c>
      <c r="E88" s="2">
        <v>0</v>
      </c>
      <c r="F88" s="2">
        <v>0</v>
      </c>
      <c r="G88" s="6">
        <v>10000</v>
      </c>
      <c r="H88" s="2">
        <v>0</v>
      </c>
      <c r="I88" s="2">
        <v>0</v>
      </c>
      <c r="J88" s="2">
        <v>0</v>
      </c>
      <c r="K88" s="4">
        <v>100008.67</v>
      </c>
    </row>
    <row r="89" spans="1:11" x14ac:dyDescent="0.25">
      <c r="A89" s="2"/>
      <c r="B89" s="2" t="s">
        <v>27</v>
      </c>
      <c r="C89" s="5">
        <v>129400</v>
      </c>
      <c r="D89" s="5">
        <v>16000</v>
      </c>
      <c r="E89" s="2">
        <v>0</v>
      </c>
      <c r="F89" s="2">
        <v>0</v>
      </c>
      <c r="G89" s="2">
        <v>0</v>
      </c>
      <c r="H89" s="2">
        <v>0</v>
      </c>
      <c r="I89" s="2">
        <v>0</v>
      </c>
      <c r="J89" s="6">
        <v>10352.93</v>
      </c>
      <c r="K89" s="4">
        <v>135047.07</v>
      </c>
    </row>
    <row r="90" spans="1:11" x14ac:dyDescent="0.25">
      <c r="A90" s="2"/>
      <c r="B90" s="2" t="s">
        <v>26</v>
      </c>
      <c r="C90" s="5">
        <v>132200</v>
      </c>
      <c r="D90" s="5">
        <v>14040.24</v>
      </c>
      <c r="E90" s="2">
        <v>0</v>
      </c>
      <c r="F90" s="2">
        <v>0</v>
      </c>
      <c r="G90" s="6">
        <v>10896.76</v>
      </c>
      <c r="H90" s="2">
        <v>0</v>
      </c>
      <c r="I90" s="2">
        <v>0</v>
      </c>
      <c r="J90" s="2">
        <v>299.97000000000003</v>
      </c>
      <c r="K90" s="4">
        <v>135643.45000000001</v>
      </c>
    </row>
    <row r="91" spans="1:11" x14ac:dyDescent="0.25">
      <c r="A91" s="2"/>
      <c r="B91" s="2" t="s">
        <v>33</v>
      </c>
      <c r="C91" s="5">
        <v>294500</v>
      </c>
      <c r="D91" s="2">
        <v>0</v>
      </c>
      <c r="E91" s="2">
        <v>0</v>
      </c>
      <c r="F91" s="2">
        <v>0</v>
      </c>
      <c r="G91" s="2">
        <v>0</v>
      </c>
      <c r="H91" s="2">
        <v>0</v>
      </c>
      <c r="I91" s="2">
        <v>0</v>
      </c>
      <c r="J91" s="6">
        <v>4258.9799999999996</v>
      </c>
      <c r="K91" s="4">
        <v>290241.02</v>
      </c>
    </row>
    <row r="92" spans="1:11" x14ac:dyDescent="0.25">
      <c r="A92" s="2"/>
      <c r="B92" s="2" t="s">
        <v>32</v>
      </c>
      <c r="C92" s="5">
        <v>940500</v>
      </c>
      <c r="D92" s="5">
        <v>109479.16</v>
      </c>
      <c r="E92" s="2">
        <v>0</v>
      </c>
      <c r="F92" s="2">
        <v>0</v>
      </c>
      <c r="G92" s="2">
        <v>0</v>
      </c>
      <c r="H92" s="2">
        <v>0</v>
      </c>
      <c r="I92" s="2">
        <v>0</v>
      </c>
      <c r="J92" s="5">
        <v>55886.46</v>
      </c>
      <c r="K92" s="4">
        <v>1105865.6200000001</v>
      </c>
    </row>
    <row r="93" spans="1:11" x14ac:dyDescent="0.25">
      <c r="A93" s="2">
        <v>4438</v>
      </c>
      <c r="B93" s="2">
        <v>0</v>
      </c>
      <c r="C93" s="5">
        <v>10048300</v>
      </c>
      <c r="D93" s="5">
        <v>9516</v>
      </c>
      <c r="E93" s="2">
        <v>0</v>
      </c>
      <c r="F93" s="2">
        <v>0</v>
      </c>
      <c r="G93" s="6">
        <v>3922623.12</v>
      </c>
      <c r="H93" s="2">
        <v>0</v>
      </c>
      <c r="I93" s="2">
        <v>0</v>
      </c>
      <c r="J93" s="2">
        <v>0</v>
      </c>
      <c r="K93" s="4">
        <v>6135192.8799999999</v>
      </c>
    </row>
    <row r="94" spans="1:11" x14ac:dyDescent="0.25">
      <c r="A94" s="2"/>
      <c r="B94" s="2" t="s">
        <v>34</v>
      </c>
      <c r="C94" s="5">
        <v>118000</v>
      </c>
      <c r="D94" s="5">
        <v>86839.76</v>
      </c>
      <c r="E94" s="2">
        <v>0</v>
      </c>
      <c r="F94" s="2">
        <v>0</v>
      </c>
      <c r="G94" s="6">
        <v>1265.77</v>
      </c>
      <c r="H94" s="2">
        <v>0</v>
      </c>
      <c r="I94" s="2">
        <v>0</v>
      </c>
      <c r="J94" s="2">
        <v>0</v>
      </c>
      <c r="K94" s="4">
        <v>203573.99</v>
      </c>
    </row>
    <row r="95" spans="1:11" x14ac:dyDescent="0.25">
      <c r="A95" s="2">
        <v>4470</v>
      </c>
      <c r="B95" s="2">
        <v>0</v>
      </c>
      <c r="C95" s="5">
        <v>3000</v>
      </c>
      <c r="D95" s="2">
        <v>0</v>
      </c>
      <c r="E95" s="2">
        <v>0</v>
      </c>
      <c r="F95" s="2">
        <v>0</v>
      </c>
      <c r="G95" s="6">
        <v>3000</v>
      </c>
      <c r="H95" s="2">
        <v>0</v>
      </c>
      <c r="I95" s="2">
        <v>0</v>
      </c>
      <c r="J95" s="2">
        <v>0</v>
      </c>
      <c r="K95" s="3">
        <v>0</v>
      </c>
    </row>
    <row r="96" spans="1:11" x14ac:dyDescent="0.25">
      <c r="A96" s="2"/>
      <c r="B96" s="2" t="s">
        <v>35</v>
      </c>
      <c r="C96" s="5">
        <v>39600</v>
      </c>
      <c r="D96" s="2">
        <v>0</v>
      </c>
      <c r="E96" s="2">
        <v>0</v>
      </c>
      <c r="F96" s="2">
        <v>0</v>
      </c>
      <c r="G96" s="6">
        <v>39600</v>
      </c>
      <c r="H96" s="2">
        <v>0</v>
      </c>
      <c r="I96" s="2">
        <v>0</v>
      </c>
      <c r="J96" s="2">
        <v>0</v>
      </c>
      <c r="K96" s="3">
        <v>0</v>
      </c>
    </row>
    <row r="97" spans="1:11" x14ac:dyDescent="0.25">
      <c r="A97" s="2">
        <v>4532</v>
      </c>
      <c r="B97" s="2">
        <v>0</v>
      </c>
      <c r="C97" s="5">
        <v>5400</v>
      </c>
      <c r="D97" s="2">
        <v>0</v>
      </c>
      <c r="E97" s="2">
        <v>0</v>
      </c>
      <c r="F97" s="2">
        <v>0</v>
      </c>
      <c r="G97" s="2">
        <v>0</v>
      </c>
      <c r="H97" s="2">
        <v>0</v>
      </c>
      <c r="I97" s="2">
        <v>0</v>
      </c>
      <c r="J97" s="6">
        <v>5400</v>
      </c>
      <c r="K97" s="3">
        <v>0</v>
      </c>
    </row>
    <row r="98" spans="1:11" x14ac:dyDescent="0.25">
      <c r="A98" s="2"/>
      <c r="B98" s="2" t="s">
        <v>40</v>
      </c>
      <c r="C98" s="5">
        <v>186000</v>
      </c>
      <c r="D98" s="2">
        <v>0</v>
      </c>
      <c r="E98" s="2">
        <v>0</v>
      </c>
      <c r="F98" s="2">
        <v>0</v>
      </c>
      <c r="G98" s="6">
        <v>161974.72</v>
      </c>
      <c r="H98" s="2">
        <v>0</v>
      </c>
      <c r="I98" s="2">
        <v>0</v>
      </c>
      <c r="J98" s="6">
        <v>24025.279999999999</v>
      </c>
      <c r="K98" s="3">
        <v>0</v>
      </c>
    </row>
    <row r="99" spans="1:11" x14ac:dyDescent="0.25">
      <c r="A99" s="2"/>
      <c r="B99" s="2" t="s">
        <v>39</v>
      </c>
      <c r="C99" s="5">
        <v>641700</v>
      </c>
      <c r="D99" s="5">
        <v>220646.7</v>
      </c>
      <c r="E99" s="2">
        <v>0</v>
      </c>
      <c r="F99" s="2">
        <v>0</v>
      </c>
      <c r="G99" s="6">
        <v>41200</v>
      </c>
      <c r="H99" s="2">
        <v>0</v>
      </c>
      <c r="I99" s="2">
        <v>0</v>
      </c>
      <c r="J99" s="5">
        <v>94231.14</v>
      </c>
      <c r="K99" s="4">
        <v>915377.84</v>
      </c>
    </row>
    <row r="100" spans="1:11" x14ac:dyDescent="0.25">
      <c r="A100" s="2"/>
      <c r="B100" s="2" t="s">
        <v>37</v>
      </c>
      <c r="C100" s="5">
        <v>90300</v>
      </c>
      <c r="D100" s="2">
        <v>0</v>
      </c>
      <c r="E100" s="2">
        <v>0</v>
      </c>
      <c r="F100" s="2">
        <v>0</v>
      </c>
      <c r="G100" s="2">
        <v>0</v>
      </c>
      <c r="H100" s="2">
        <v>0</v>
      </c>
      <c r="I100" s="2">
        <v>0</v>
      </c>
      <c r="J100" s="6">
        <v>64805.86</v>
      </c>
      <c r="K100" s="4">
        <v>25494.14</v>
      </c>
    </row>
    <row r="101" spans="1:11" x14ac:dyDescent="0.25">
      <c r="A101" s="2"/>
      <c r="B101" s="2" t="s">
        <v>36</v>
      </c>
      <c r="C101" s="5">
        <v>131000</v>
      </c>
      <c r="D101" s="2">
        <v>0</v>
      </c>
      <c r="E101" s="2">
        <v>0</v>
      </c>
      <c r="F101" s="2">
        <v>0</v>
      </c>
      <c r="G101" s="6">
        <v>21000</v>
      </c>
      <c r="H101" s="2">
        <v>0</v>
      </c>
      <c r="I101" s="2">
        <v>0</v>
      </c>
      <c r="J101" s="2">
        <v>0</v>
      </c>
      <c r="K101" s="4">
        <v>110000</v>
      </c>
    </row>
    <row r="102" spans="1:11" x14ac:dyDescent="0.25">
      <c r="A102" s="2"/>
      <c r="B102" s="2" t="s">
        <v>38</v>
      </c>
      <c r="C102" s="5">
        <v>33600</v>
      </c>
      <c r="D102" s="5">
        <v>2504.48</v>
      </c>
      <c r="E102" s="2">
        <v>0</v>
      </c>
      <c r="F102" s="2">
        <v>0</v>
      </c>
      <c r="G102" s="2">
        <v>0</v>
      </c>
      <c r="H102" s="2">
        <v>0</v>
      </c>
      <c r="I102" s="2">
        <v>0</v>
      </c>
      <c r="J102" s="2">
        <v>0</v>
      </c>
      <c r="K102" s="4">
        <v>36104.480000000003</v>
      </c>
    </row>
    <row r="103" spans="1:11" x14ac:dyDescent="0.25">
      <c r="A103" s="2">
        <v>4533</v>
      </c>
      <c r="B103" s="2">
        <v>0</v>
      </c>
      <c r="C103" s="5">
        <v>3000</v>
      </c>
      <c r="D103" s="2">
        <v>0</v>
      </c>
      <c r="E103" s="2">
        <v>0</v>
      </c>
      <c r="F103" s="2">
        <v>0</v>
      </c>
      <c r="G103" s="6">
        <v>3000</v>
      </c>
      <c r="H103" s="2">
        <v>0</v>
      </c>
      <c r="I103" s="2">
        <v>0</v>
      </c>
      <c r="J103" s="2">
        <v>0</v>
      </c>
      <c r="K103" s="3">
        <v>0</v>
      </c>
    </row>
    <row r="104" spans="1:11" x14ac:dyDescent="0.25">
      <c r="A104" s="2"/>
      <c r="B104" s="2">
        <v>370</v>
      </c>
      <c r="C104" s="5">
        <v>3082800</v>
      </c>
      <c r="D104" s="5">
        <v>462415.1</v>
      </c>
      <c r="E104" s="2">
        <v>0</v>
      </c>
      <c r="F104" s="2">
        <v>0</v>
      </c>
      <c r="G104" s="6">
        <v>806587.52</v>
      </c>
      <c r="H104" s="2">
        <v>0</v>
      </c>
      <c r="I104" s="2">
        <v>0</v>
      </c>
      <c r="J104" s="2">
        <v>0</v>
      </c>
      <c r="K104" s="4">
        <v>2738627.58</v>
      </c>
    </row>
    <row r="105" spans="1:11" x14ac:dyDescent="0.25">
      <c r="A105" s="2">
        <v>4534</v>
      </c>
      <c r="B105" s="2">
        <v>0</v>
      </c>
      <c r="C105" s="5">
        <v>5400</v>
      </c>
      <c r="D105" s="2">
        <v>0</v>
      </c>
      <c r="E105" s="2">
        <v>0</v>
      </c>
      <c r="F105" s="2">
        <v>0</v>
      </c>
      <c r="G105" s="6">
        <v>5400</v>
      </c>
      <c r="H105" s="2">
        <v>0</v>
      </c>
      <c r="I105" s="2">
        <v>0</v>
      </c>
      <c r="J105" s="2">
        <v>0</v>
      </c>
      <c r="K105" s="3">
        <v>0</v>
      </c>
    </row>
    <row r="106" spans="1:11" x14ac:dyDescent="0.25">
      <c r="A106" s="2">
        <v>4535</v>
      </c>
      <c r="B106" s="2">
        <v>0</v>
      </c>
      <c r="C106" s="5">
        <v>18200</v>
      </c>
      <c r="D106" s="2">
        <v>0</v>
      </c>
      <c r="E106" s="2">
        <v>0</v>
      </c>
      <c r="F106" s="2">
        <v>0</v>
      </c>
      <c r="G106" s="6">
        <v>16400</v>
      </c>
      <c r="H106" s="2">
        <v>0</v>
      </c>
      <c r="I106" s="2">
        <v>0</v>
      </c>
      <c r="J106" s="2">
        <v>0</v>
      </c>
      <c r="K106" s="4">
        <v>1800</v>
      </c>
    </row>
    <row r="107" spans="1:11" x14ac:dyDescent="0.25">
      <c r="A107" s="2">
        <v>4589</v>
      </c>
      <c r="B107" s="2">
        <v>0</v>
      </c>
      <c r="C107" s="5">
        <v>5400</v>
      </c>
      <c r="D107" s="2">
        <v>0</v>
      </c>
      <c r="E107" s="2">
        <v>0</v>
      </c>
      <c r="F107" s="2">
        <v>0</v>
      </c>
      <c r="G107" s="6">
        <v>5400</v>
      </c>
      <c r="H107" s="2">
        <v>0</v>
      </c>
      <c r="I107" s="2">
        <v>0</v>
      </c>
      <c r="J107" s="2">
        <v>0</v>
      </c>
      <c r="K107" s="3">
        <v>0</v>
      </c>
    </row>
    <row r="108" spans="1:11" ht="15" customHeight="1" x14ac:dyDescent="0.25">
      <c r="A108" s="68" t="s">
        <v>66</v>
      </c>
      <c r="B108" s="68"/>
      <c r="C108" s="4">
        <v>158020700</v>
      </c>
      <c r="D108" s="4">
        <v>42136599</v>
      </c>
      <c r="E108" s="3">
        <v>0</v>
      </c>
      <c r="F108" s="3">
        <v>0</v>
      </c>
      <c r="G108" s="8">
        <v>84544662.519999996</v>
      </c>
      <c r="H108" s="3">
        <v>0</v>
      </c>
      <c r="I108" s="3">
        <v>0</v>
      </c>
      <c r="J108" s="4">
        <v>2699586.5</v>
      </c>
      <c r="K108" s="4">
        <v>118312222.98</v>
      </c>
    </row>
  </sheetData>
  <mergeCells count="10">
    <mergeCell ref="I1:I2"/>
    <mergeCell ref="J1:J2"/>
    <mergeCell ref="A108:B108"/>
    <mergeCell ref="K1:K2"/>
    <mergeCell ref="C1:C2"/>
    <mergeCell ref="D1:D2"/>
    <mergeCell ref="E1:E2"/>
    <mergeCell ref="F1:F2"/>
    <mergeCell ref="G1:G2"/>
    <mergeCell ref="H1:H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Plan1</vt:lpstr>
      <vt:lpstr>Relatório (1)</vt:lpstr>
      <vt:lpstr>Prodetur</vt:lpstr>
      <vt:lpstr>Base EFisco (45203)</vt:lpstr>
      <vt:lpstr>Plan1!Area_de_impressao</vt:lpstr>
      <vt:lpstr>Prodetur!Area_de_impressao</vt:lpstr>
      <vt:lpstr>'Relatório (1)'!Area_de_impressao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Silva</dc:creator>
  <cp:lastModifiedBy>Thais Siqueira</cp:lastModifiedBy>
  <cp:lastPrinted>2018-03-28T12:55:22Z</cp:lastPrinted>
  <dcterms:created xsi:type="dcterms:W3CDTF">2017-01-18T14:32:23Z</dcterms:created>
  <dcterms:modified xsi:type="dcterms:W3CDTF">2018-03-28T12:55:31Z</dcterms:modified>
</cp:coreProperties>
</file>