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55"/>
  </bookViews>
  <sheets>
    <sheet name="Pasta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H25"/>
  <c r="A25"/>
  <c r="H24"/>
  <c r="A24"/>
  <c r="H23"/>
  <c r="A23"/>
  <c r="A22"/>
  <c r="H21"/>
  <c r="A21"/>
  <c r="H20"/>
  <c r="A20"/>
  <c r="H19"/>
  <c r="A19"/>
  <c r="H18"/>
  <c r="A18"/>
  <c r="H17"/>
  <c r="A17"/>
  <c r="H16"/>
  <c r="A16"/>
  <c r="A15"/>
  <c r="H14"/>
  <c r="A14"/>
  <c r="H13"/>
  <c r="A13"/>
  <c r="H12"/>
  <c r="A12"/>
  <c r="H11"/>
  <c r="A11"/>
  <c r="H10"/>
  <c r="A10"/>
  <c r="H9"/>
  <c r="A9"/>
  <c r="H8"/>
  <c r="A8"/>
  <c r="H7"/>
  <c r="A7"/>
  <c r="H6"/>
  <c r="A6"/>
  <c r="H5"/>
  <c r="A5"/>
  <c r="H4"/>
  <c r="A4"/>
  <c r="H3"/>
  <c r="A3"/>
  <c r="H2"/>
  <c r="A2"/>
</calcChain>
</file>

<file path=xl/sharedStrings.xml><?xml version="1.0" encoding="utf-8"?>
<sst xmlns="http://schemas.openxmlformats.org/spreadsheetml/2006/main" count="106" uniqueCount="69">
  <si>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</si>
  <si>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</si>
  <si>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</si>
  <si>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</si>
  <si>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</si>
  <si>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</si>
  <si>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</si>
  <si>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</si>
  <si>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</si>
  <si>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</si>
  <si>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</si>
  <si>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</si>
  <si>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</si>
  <si>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</si>
  <si>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</si>
  <si>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</si>
  <si>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</si>
  <si>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</si>
  <si>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</si>
  <si>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</si>
  <si>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</si>
  <si>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</si>
  <si>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</si>
  <si>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</si>
  <si>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</si>
  <si>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</si>
  <si>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</si>
  <si>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</si>
  <si>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</si>
  <si>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</si>
  <si>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</si>
  <si>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</si>
  <si>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</si>
  <si>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</si>
  <si>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</si>
  <si>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</si>
  <si>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</si>
  <si>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</si>
  <si>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</si>
  <si>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</si>
  <si>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</si>
  <si>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</si>
  <si>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</si>
  <si>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</si>
  <si>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</si>
  <si>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</si>
  <si>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</si>
  <si>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</si>
  <si>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</si>
  <si>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</si>
  <si>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</si>
  <si>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</si>
  <si>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</si>
  <si>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</si>
  <si>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</si>
  <si>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</si>
  <si>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</si>
  <si>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</si>
  <si>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</si>
  <si>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</si>
  <si>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1°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</si>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</sst>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8" fillId="0" borderId="0" applyBorder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ill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5.22/RELATORIOS/1%20-%20RELATORIO%20CONTABIL/1%20-%20Planilha%20Contabil%20Financeira/13.2%20PCF%20em%20EXCEL%2005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G1" zoomScale="90" zoomScaleNormal="90" workbookViewId="0">
      <selection activeCell="K6" sqref="K6"/>
    </sheetView>
  </sheetViews>
  <sheetFormatPr defaultColWidth="8.7109375" defaultRowHeight="12.75"/>
  <cols>
    <col min="1" max="1" width="32" style="19" customWidth="1"/>
    <col min="2" max="2" width="38" style="19" customWidth="1"/>
    <col min="3" max="3" width="33.140625" style="20" customWidth="1"/>
    <col min="4" max="4" width="96.85546875" style="2" bestFit="1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123.4257812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f>199.35*12</f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f>288.23*12</f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f>10238.39*12</f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f>7680*12</f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f>7056*12</f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f>1300*12</f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f>804.79*12</f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f>2420*12</f>
        <v>29040</v>
      </c>
      <c r="I9" s="12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f>535.42*12</f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f>24593.32*12</f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f>5735.14*12</f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f>3600*12</f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f>44.25*12</f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3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f>6800*12</f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4" t="s">
        <v>41</v>
      </c>
      <c r="F17" s="14">
        <v>44385</v>
      </c>
      <c r="G17" s="14">
        <v>44749</v>
      </c>
      <c r="H17" s="9">
        <f>(6098.24*12)</f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4">
        <v>44385</v>
      </c>
      <c r="G18" s="14">
        <v>44621</v>
      </c>
      <c r="H18" s="11">
        <f>(6800*12)</f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5" t="s">
        <v>46</v>
      </c>
      <c r="D19" s="6" t="s">
        <v>47</v>
      </c>
      <c r="E19" s="7" t="s">
        <v>44</v>
      </c>
      <c r="F19" s="14">
        <v>44368</v>
      </c>
      <c r="G19" s="14">
        <v>44563</v>
      </c>
      <c r="H19" s="11">
        <f>(132*4)</f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3" t="s">
        <v>50</v>
      </c>
      <c r="E20" s="7">
        <v>1</v>
      </c>
      <c r="F20" s="14">
        <v>44530</v>
      </c>
      <c r="G20" s="14">
        <v>44895</v>
      </c>
      <c r="H20" s="11">
        <f>SUM(378.6*12)</f>
        <v>4543.2000000000007</v>
      </c>
      <c r="I20" s="16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5" t="s">
        <v>52</v>
      </c>
      <c r="D21" s="6" t="s">
        <v>53</v>
      </c>
      <c r="E21" s="17">
        <v>1</v>
      </c>
      <c r="F21" s="14">
        <v>44593</v>
      </c>
      <c r="G21" s="14">
        <v>44957</v>
      </c>
      <c r="H21" s="9">
        <f>72965.71*12</f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5" t="s">
        <v>55</v>
      </c>
      <c r="D22" s="6" t="s">
        <v>24</v>
      </c>
      <c r="E22" s="7" t="s">
        <v>56</v>
      </c>
      <c r="F22" s="14">
        <v>44624</v>
      </c>
      <c r="G22" s="14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4">
        <v>44656</v>
      </c>
      <c r="G23" s="14">
        <v>45021</v>
      </c>
      <c r="H23" s="9">
        <f>535.42*12</f>
        <v>6425.0399999999991</v>
      </c>
      <c r="I23" s="18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5" t="s">
        <v>52</v>
      </c>
      <c r="D24" s="6" t="s">
        <v>53</v>
      </c>
      <c r="E24" s="7" t="s">
        <v>60</v>
      </c>
      <c r="F24" s="14">
        <v>44671</v>
      </c>
      <c r="G24" s="14">
        <v>45036</v>
      </c>
      <c r="H24" s="9">
        <f>72965.71*12</f>
        <v>875588.52</v>
      </c>
      <c r="I24" s="18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5" t="s">
        <v>62</v>
      </c>
      <c r="D25" s="13" t="s">
        <v>63</v>
      </c>
      <c r="E25" s="7" t="s">
        <v>60</v>
      </c>
      <c r="F25" s="14">
        <v>44593</v>
      </c>
      <c r="G25" s="14">
        <v>44958</v>
      </c>
      <c r="H25" s="9">
        <f>SUM(1389*12)</f>
        <v>16668</v>
      </c>
      <c r="I25" s="18" t="s">
        <v>64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5" t="s">
        <v>46</v>
      </c>
      <c r="D26" s="6" t="s">
        <v>47</v>
      </c>
      <c r="E26" s="7" t="s">
        <v>65</v>
      </c>
      <c r="F26" s="14">
        <v>44564</v>
      </c>
      <c r="G26" s="14">
        <v>44929</v>
      </c>
      <c r="H26" s="11">
        <f>(132*4)</f>
        <v>528</v>
      </c>
      <c r="I26" s="18" t="s">
        <v>66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5" t="s">
        <v>67</v>
      </c>
      <c r="D27" s="6" t="s">
        <v>14</v>
      </c>
      <c r="E27" s="7" t="s">
        <v>58</v>
      </c>
      <c r="F27" s="14">
        <v>44594</v>
      </c>
      <c r="G27" s="14">
        <v>44959</v>
      </c>
      <c r="H27" s="9">
        <v>134460</v>
      </c>
      <c r="I27" s="18" t="s">
        <v>68</v>
      </c>
    </row>
    <row r="28" spans="1:9" ht="21" customHeight="1">
      <c r="A28" s="3" t="str">
        <f>IFERROR(VLOOKUP(B28,'[1]DADOS (OCULTAR)'!$Q$3:$S$103,3,0),"")</f>
        <v/>
      </c>
      <c r="B28" s="4"/>
      <c r="C28" s="15"/>
      <c r="D28" s="6"/>
      <c r="E28" s="7"/>
      <c r="F28" s="14"/>
      <c r="G28" s="14"/>
      <c r="H28" s="11"/>
      <c r="I28" s="6"/>
    </row>
    <row r="29" spans="1:9" ht="21" customHeight="1">
      <c r="A29" s="3" t="str">
        <f>IFERROR(VLOOKUP(B29,'[1]DADOS (OCULTAR)'!$Q$3:$S$103,3,0),"")</f>
        <v/>
      </c>
      <c r="B29" s="4"/>
      <c r="C29" s="15"/>
      <c r="D29" s="6"/>
      <c r="E29" s="7"/>
      <c r="F29" s="14"/>
      <c r="G29" s="14"/>
      <c r="H29" s="11"/>
      <c r="I29" s="6"/>
    </row>
    <row r="30" spans="1:9" ht="21" customHeight="1">
      <c r="A30" s="3" t="str">
        <f>IFERROR(VLOOKUP(B30,'[1]DADOS (OCULTAR)'!$Q$3:$S$103,3,0),"")</f>
        <v/>
      </c>
      <c r="B30" s="4"/>
      <c r="C30" s="15"/>
      <c r="D30" s="6"/>
      <c r="E30" s="7"/>
      <c r="F30" s="14"/>
      <c r="G30" s="14"/>
      <c r="H30" s="11"/>
      <c r="I30" s="6"/>
    </row>
    <row r="31" spans="1:9" ht="21" customHeight="1">
      <c r="A31" s="3" t="str">
        <f>IFERROR(VLOOKUP(B31,'[1]DADOS (OCULTAR)'!$Q$3:$S$103,3,0),"")</f>
        <v/>
      </c>
      <c r="B31" s="4"/>
      <c r="C31" s="15"/>
      <c r="D31" s="6"/>
      <c r="E31" s="7"/>
      <c r="F31" s="14"/>
      <c r="G31" s="14"/>
      <c r="H31" s="11"/>
      <c r="I31" s="6"/>
    </row>
    <row r="32" spans="1:9" ht="21" customHeight="1">
      <c r="A32" s="3" t="str">
        <f>IFERROR(VLOOKUP(B32,'[1]DADOS (OCULTAR)'!$Q$3:$S$103,3,0),"")</f>
        <v/>
      </c>
      <c r="B32" s="4"/>
      <c r="C32" s="15"/>
      <c r="D32" s="6"/>
      <c r="E32" s="7"/>
      <c r="F32" s="14"/>
      <c r="G32" s="14"/>
      <c r="H32" s="11"/>
      <c r="I32" s="6"/>
    </row>
    <row r="33" spans="1:9" ht="21" customHeight="1">
      <c r="A33" s="3" t="str">
        <f>IFERROR(VLOOKUP(B33,'[1]DADOS (OCULTAR)'!$Q$3:$S$103,3,0),"")</f>
        <v/>
      </c>
      <c r="B33" s="4"/>
      <c r="C33" s="15"/>
      <c r="D33" s="6"/>
      <c r="E33" s="7"/>
      <c r="F33" s="14"/>
      <c r="G33" s="14"/>
      <c r="H33" s="11"/>
      <c r="I33" s="6"/>
    </row>
    <row r="34" spans="1:9" ht="21" customHeight="1">
      <c r="A34" s="3" t="str">
        <f>IFERROR(VLOOKUP(B34,'[1]DADOS (OCULTAR)'!$Q$3:$S$103,3,0),"")</f>
        <v/>
      </c>
      <c r="B34" s="4"/>
      <c r="C34" s="15"/>
      <c r="D34" s="6"/>
      <c r="E34" s="7"/>
      <c r="F34" s="14"/>
      <c r="G34" s="14"/>
      <c r="H34" s="11"/>
      <c r="I34" s="6"/>
    </row>
    <row r="35" spans="1:9" ht="21" customHeight="1">
      <c r="A35" s="3" t="str">
        <f>IFERROR(VLOOKUP(B35,'[1]DADOS (OCULTAR)'!$Q$3:$S$103,3,0),"")</f>
        <v/>
      </c>
      <c r="B35" s="4"/>
      <c r="C35" s="15"/>
      <c r="D35" s="6"/>
      <c r="E35" s="7"/>
      <c r="F35" s="14"/>
      <c r="G35" s="14"/>
      <c r="H35" s="11"/>
      <c r="I35" s="6"/>
    </row>
    <row r="36" spans="1:9" ht="21" customHeight="1">
      <c r="A36" s="3" t="str">
        <f>IFERROR(VLOOKUP(B36,'[1]DADOS (OCULTAR)'!$Q$3:$S$103,3,0),"")</f>
        <v/>
      </c>
      <c r="B36" s="4"/>
      <c r="C36" s="15"/>
      <c r="D36" s="6"/>
      <c r="E36" s="7"/>
      <c r="F36" s="14"/>
      <c r="G36" s="14"/>
      <c r="H36" s="11"/>
      <c r="I36" s="6"/>
    </row>
    <row r="37" spans="1:9" ht="21" customHeight="1">
      <c r="A37" s="3" t="str">
        <f>IFERROR(VLOOKUP(B37,'[1]DADOS (OCULTAR)'!$Q$3:$S$103,3,0),"")</f>
        <v/>
      </c>
      <c r="B37" s="4"/>
      <c r="C37" s="15"/>
      <c r="D37" s="6"/>
      <c r="E37" s="7"/>
      <c r="F37" s="14"/>
      <c r="G37" s="14"/>
      <c r="H37" s="11"/>
      <c r="I37" s="6"/>
    </row>
    <row r="38" spans="1:9" ht="21" customHeight="1">
      <c r="A38" s="3" t="str">
        <f>IFERROR(VLOOKUP(B38,'[1]DADOS (OCULTAR)'!$Q$3:$S$103,3,0),"")</f>
        <v/>
      </c>
      <c r="B38" s="4"/>
      <c r="C38" s="15"/>
      <c r="D38" s="6"/>
      <c r="E38" s="7"/>
      <c r="F38" s="14"/>
      <c r="G38" s="14"/>
      <c r="H38" s="11"/>
      <c r="I38" s="6"/>
    </row>
    <row r="39" spans="1:9" ht="21" customHeight="1">
      <c r="A39" s="3" t="str">
        <f>IFERROR(VLOOKUP(B39,'[1]DADOS (OCULTAR)'!$Q$3:$S$103,3,0),"")</f>
        <v/>
      </c>
      <c r="B39" s="4"/>
      <c r="C39" s="15"/>
      <c r="D39" s="6"/>
      <c r="E39" s="7"/>
      <c r="F39" s="14"/>
      <c r="G39" s="14"/>
      <c r="H39" s="11"/>
      <c r="I39" s="6"/>
    </row>
    <row r="40" spans="1:9" ht="21" customHeight="1">
      <c r="A40" s="3" t="str">
        <f>IFERROR(VLOOKUP(B40,'[1]DADOS (OCULTAR)'!$Q$3:$S$103,3,0),"")</f>
        <v/>
      </c>
      <c r="B40" s="4"/>
      <c r="C40" s="15"/>
      <c r="D40" s="6"/>
      <c r="E40" s="7"/>
      <c r="F40" s="14"/>
      <c r="G40" s="14"/>
      <c r="H40" s="11"/>
      <c r="I40" s="6"/>
    </row>
    <row r="41" spans="1:9" ht="21" customHeight="1">
      <c r="A41" s="3" t="str">
        <f>IFERROR(VLOOKUP(B41,'[1]DADOS (OCULTAR)'!$Q$3:$S$103,3,0),"")</f>
        <v/>
      </c>
      <c r="B41" s="4"/>
      <c r="C41" s="15"/>
      <c r="D41" s="6"/>
      <c r="E41" s="7"/>
      <c r="F41" s="14"/>
      <c r="G41" s="14"/>
      <c r="H41" s="11"/>
      <c r="I41" s="6"/>
    </row>
    <row r="42" spans="1:9" ht="21" customHeight="1">
      <c r="A42" s="3" t="str">
        <f>IFERROR(VLOOKUP(B42,'[1]DADOS (OCULTAR)'!$Q$3:$S$103,3,0),"")</f>
        <v/>
      </c>
      <c r="B42" s="4"/>
      <c r="C42" s="15"/>
      <c r="D42" s="6"/>
      <c r="E42" s="7"/>
      <c r="F42" s="14"/>
      <c r="G42" s="14"/>
      <c r="H42" s="11"/>
      <c r="I42" s="6"/>
    </row>
    <row r="43" spans="1:9" ht="21" customHeight="1">
      <c r="A43" s="3" t="str">
        <f>IFERROR(VLOOKUP(B43,'[1]DADOS (OCULTAR)'!$Q$3:$S$103,3,0),"")</f>
        <v/>
      </c>
      <c r="B43" s="4"/>
      <c r="C43" s="15"/>
      <c r="D43" s="6"/>
      <c r="E43" s="7"/>
      <c r="F43" s="8"/>
      <c r="G43" s="8"/>
      <c r="H43" s="11"/>
      <c r="I43" s="6"/>
    </row>
    <row r="44" spans="1:9" ht="21" customHeight="1">
      <c r="A44" s="3" t="str">
        <f>IFERROR(VLOOKUP(B44,'[1]DADOS (OCULTAR)'!$Q$3:$S$103,3,0),"")</f>
        <v/>
      </c>
      <c r="B44" s="4"/>
      <c r="C44" s="15"/>
      <c r="D44" s="6"/>
      <c r="E44" s="7"/>
      <c r="F44" s="8"/>
      <c r="G44" s="8"/>
      <c r="H44" s="11"/>
      <c r="I44" s="6"/>
    </row>
    <row r="45" spans="1:9" ht="21" customHeight="1">
      <c r="A45" s="3" t="str">
        <f>IFERROR(VLOOKUP(B45,'[1]DADOS (OCULTAR)'!$Q$3:$S$103,3,0),"")</f>
        <v/>
      </c>
      <c r="B45" s="4"/>
      <c r="C45" s="15"/>
      <c r="D45" s="6"/>
      <c r="E45" s="7"/>
      <c r="F45" s="8"/>
      <c r="G45" s="8"/>
      <c r="H45" s="11"/>
      <c r="I45" s="6"/>
    </row>
    <row r="46" spans="1:9" ht="21" customHeight="1">
      <c r="A46" s="3" t="str">
        <f>IFERROR(VLOOKUP(B46,'[1]DADOS (OCULTAR)'!$Q$3:$S$103,3,0),"")</f>
        <v/>
      </c>
      <c r="B46" s="4"/>
      <c r="C46" s="15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(OCULTAR)'!$Q$3:$S$103,3,0),"")</f>
        <v/>
      </c>
      <c r="B47" s="4"/>
      <c r="C47" s="15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(OCULTAR)'!$Q$3:$S$103,3,0),"")</f>
        <v/>
      </c>
      <c r="B48" s="4"/>
      <c r="C48" s="15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(OCULTAR)'!$Q$3:$S$103,3,0),"")</f>
        <v/>
      </c>
      <c r="B49" s="4"/>
      <c r="C49" s="15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5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5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5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5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5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5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5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5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5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5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5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5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5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5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5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5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5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5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5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5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5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5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5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5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5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5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5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5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5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5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5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5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5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5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5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5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5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5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5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5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5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5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5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5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5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5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5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5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5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5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5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5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5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5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5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5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5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5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5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5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5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5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5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5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5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5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5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5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5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5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5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5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5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5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5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5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5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5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5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5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5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5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5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5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5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5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5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5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5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5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5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5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5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5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5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5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5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5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5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5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5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5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5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5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5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5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5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5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5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5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5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5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5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5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5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5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5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5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5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5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5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5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5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5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5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5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5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5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5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5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5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5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5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5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5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5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5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5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5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5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5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5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5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5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5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5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5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5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5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5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5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5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5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5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5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5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5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5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5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5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5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5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5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5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5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5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5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5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5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5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5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5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5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5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5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5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5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5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5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5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5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5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5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5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5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5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5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5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5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5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5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5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5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5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5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5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5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5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5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5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5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5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5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5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5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5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5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5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5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5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5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5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5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5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5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5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5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5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5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5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5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5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5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5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5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5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5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5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5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5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5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5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5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5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5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5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5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5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5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5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5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5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5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5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5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5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5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5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5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5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5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5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5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5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5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5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5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5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5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5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5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5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5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5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5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5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5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5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5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5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5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5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5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5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5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5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5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5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5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5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5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5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5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5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5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5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5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5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5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5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5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5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5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5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5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5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5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5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5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5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5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5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5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5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5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5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5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5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5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5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5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5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5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5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5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5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5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5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5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5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5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5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5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5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5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5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5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5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5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5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5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5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5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5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5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5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5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5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5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5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5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5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5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5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5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5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5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5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5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5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5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5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5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5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5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5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5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5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5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5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5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5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5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5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5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5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5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5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5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5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5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5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5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5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5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5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5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5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5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5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5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5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5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5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5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5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5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5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5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5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5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5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5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5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5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5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5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5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5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5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5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5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5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5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5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5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5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5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5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5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5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5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5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5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5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5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5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5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5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5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5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5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5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5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5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5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5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5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5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5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5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5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5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5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5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5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5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5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5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5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5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5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5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5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5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5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5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5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5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5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5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5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5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5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5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5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5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5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5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5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5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5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5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5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5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5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5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5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5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5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5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5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5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5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5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5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5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5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5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5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5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5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5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5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5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5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5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5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5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5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5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5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5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5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5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5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5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5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5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5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5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5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5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5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5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5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5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5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5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5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5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5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5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5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5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5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5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5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5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5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5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5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5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5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5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5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5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5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5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5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5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5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5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5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5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5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5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5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5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5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5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5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5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5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5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5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5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5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5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5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5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5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5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5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5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5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5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5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5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5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5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5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5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5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5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5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5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5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5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5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5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5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5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5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5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5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5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5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5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5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5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5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5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5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5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5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5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5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5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5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5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5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5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5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5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5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5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5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5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5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5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5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5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5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5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5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5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5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5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5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5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5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5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5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5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5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5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5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5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5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5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5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5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5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5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5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5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5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5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5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5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5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5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5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5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5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5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5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5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5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5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5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5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5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5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5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5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5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5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5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5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5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5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5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5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5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5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5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5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5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5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5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5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5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5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5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5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5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5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5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5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5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5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5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5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5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5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5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5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5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5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5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5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5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5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5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5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5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5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5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5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5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5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5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5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5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5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5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5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5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5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5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5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5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5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5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5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5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5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5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5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5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5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5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5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5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5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5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5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5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5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5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5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5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5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5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5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5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5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5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5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5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5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5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5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5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5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5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5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5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5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5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5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5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5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5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5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5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5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5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5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5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5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5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5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5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5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5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5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5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5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5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5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5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5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5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5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5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5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5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5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5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5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5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5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5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5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5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5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5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5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5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5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5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5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5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5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5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5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5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5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5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5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5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5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5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5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5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5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5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5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5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5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5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5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5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5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5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5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5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5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5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5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5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5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5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5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5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5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5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5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5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5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5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5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5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5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5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5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5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5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5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5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5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5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5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5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5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5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5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5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5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5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5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5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5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5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5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5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5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5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5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5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5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5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5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5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5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5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5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5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5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5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5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5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5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5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5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5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5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5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5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5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5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5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5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5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5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5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5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5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5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5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5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5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5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5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5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5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5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5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5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5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5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5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5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5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5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5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5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5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5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5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5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5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5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5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5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5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5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5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5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5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5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5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5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5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5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5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5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5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5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5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5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5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5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5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5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5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5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5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5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5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5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5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5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5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5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5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5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5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5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2022-06-30T18:13:08Z</dcterms:created>
  <dcterms:modified xsi:type="dcterms:W3CDTF">2022-06-30T18:13:28Z</dcterms:modified>
</cp:coreProperties>
</file>