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_Prestação de Contas\2021\06 JUNHO\14 - RESOL. TCE PE nº58_19\_INTERNO\14.4 - EXCEL PUBLICAÇÃO - 2021_06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H40" i="1"/>
  <c r="A40" i="1"/>
  <c r="H39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H13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<sst xmlns="http://schemas.openxmlformats.org/spreadsheetml/2006/main" count="210" uniqueCount="170">
  <si>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</si>
  <si>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</si>
  <si>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</si>
  <si>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</si>
  <si>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</si>
  <si>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</si>
  <si>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</si>
  <si>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</si>
  <si>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</si>
  <si>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</si>
  <si>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</si>
  <si>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</si>
  <si>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</si>
  <si>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</si>
  <si>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</si>
  <si>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</si>
  <si>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</si>
  <si>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</si>
  <si>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</si>
  <si>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</si>
  <si>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</si>
  <si>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</si>
  <si>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</si>
  <si>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</si>
  <si>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</si>
  <si>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</si>
  <si>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</si>
  <si>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</si>
  <si>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</si>
  <si>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</si>
  <si>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</si>
  <si>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</si>
  <si>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</si>
  <si>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</si>
  <si>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</si>
  <si>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</si>
  <si>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</si>
  <si>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</si>
  <si>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</si>
  <si>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</si>
  <si>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</si>
  <si>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</si>
  <si>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</si>
  <si>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</si>
  <si>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</si>
  <si>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</si>
  <si>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</si>
  <si>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</si>
  <si>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</si>
  <si>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</si>
  <si>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</si>
  <si>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</si>
  <si>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</si>
  <si>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</si>
  <si>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</si>
  <si>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</si>
  <si>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</si>
  <si>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</si>
  <si>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</si>
  <si>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</si>
  <si>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</si>
  <si>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</si>
  <si>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</si>
  <si>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</si>
  <si>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</si>
  <si>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</si>
  <si>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</si>
  <si>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</si>
  <si>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</si>
  <si>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</si>
  <si>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</si>
  <si>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</si>
  <si>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</si>
  <si>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</si>
  <si>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</si>
  <si>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</si>
  <si>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15 - Outras Despesas Gerais (Pessoa Juridica)</t>
  </si>
  <si>
    <t>COELHO PEDROSA ADVOGADOS ASSOCIADOS</t>
  </si>
  <si>
    <t>16 - Médicos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</si>
  <si>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</si>
  <si>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</si>
  <si>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</si>
  <si>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17 - Outros profissionais de saúde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</si>
  <si>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</si>
  <si>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</si>
  <si>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</si>
  <si>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</si>
  <si>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18 - Laboratório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</si>
  <si>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</si>
  <si>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</si>
  <si>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</si>
  <si>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19 - Alimentação/Dietas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</si>
  <si>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</si>
  <si>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</si>
  <si>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</si>
  <si>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20 - Locação de Ambulâncias</t>
  </si>
  <si>
    <t>MESSER GASES LTDA</t>
  </si>
  <si>
    <t>FORNECIMENTO DE OXIGENIO</t>
  </si>
  <si>
    <t>http://www.upacurado.org.br/index.php/portal-da-transparencia/contratos-de-fornecedores/category/58-linde-gases-ltda</t>
  </si>
  <si>
    <t>21 - Outras Pessoas Jurídicas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</si>
  <si>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</si>
  <si>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</si>
  <si>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</si>
  <si>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22 - Médicos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</si>
  <si>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</si>
  <si>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</si>
  <si>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</si>
  <si>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23 - Outros profissionais de saúde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</si>
  <si>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</si>
  <si>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</si>
  <si>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</si>
  <si>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24 - Pessoa Jurídica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</si>
  <si>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</si>
  <si>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</si>
  <si>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</si>
  <si>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25 - Cooperativas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</si>
  <si>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</si>
  <si>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</si>
  <si>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</si>
  <si>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26 - Lavanderia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</si>
  <si>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</si>
  <si>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</si>
  <si>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</si>
  <si>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27 - Serviços de Cozinha e Copeira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</si>
  <si>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</si>
  <si>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</si>
  <si>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</si>
  <si>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28 - Outros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</si>
  <si>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</si>
  <si>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</si>
  <si>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</si>
  <si>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29 - Coleta de Lixo Hospitalar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</si>
  <si>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</si>
  <si>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</si>
  <si>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</si>
  <si>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30 - Manutenção/Aluguel/Uso de Sistemas ou Softwares</t>
  </si>
  <si>
    <t>TOTVS S.A.</t>
  </si>
  <si>
    <t>SISTEMA RH</t>
  </si>
  <si>
    <t>http://www.upacurado.org.br/index.php/portal-da-transparencia/contratos-de-fornecedores/category/76-totvs</t>
  </si>
  <si>
    <t>31 - Vigilância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</si>
  <si>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</si>
  <si>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</si>
  <si>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</si>
  <si>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32 - Consultorias e Treinamentos</t>
  </si>
  <si>
    <t>LADY AURORA RESTAURANTE</t>
  </si>
  <si>
    <t>SERVIÇOS DE FORNECIMENTO DE REFEIÇÕES</t>
  </si>
  <si>
    <t>http://www.upacurado.org.br/index.php/portal-da-transparencia/contratos-de-fornecedores/category/87-lady-aurora-restaurante-eirelli</t>
  </si>
  <si>
    <t>33 - Serviços Técnicos Profissionais</t>
  </si>
  <si>
    <t>TECH'YDRO GESTÃO E SERVIÇOS DE ENGENAHRIA QUIMICA</t>
  </si>
  <si>
    <t>SERVIÇOS DE ANALISES DE CONTROLE DE QUALIDADE DO AR</t>
  </si>
  <si>
    <t>http://www.upacurado.org.br/index.php/portal-da-transparencia/contratos-de-fornecedores/category/86-tech-ydro-gestao-e-servicos-de-engenharia-quimica-eireli-epp</t>
  </si>
  <si>
    <t>34 - Dedetização</t>
  </si>
  <si>
    <t>MEDLIFE LOCAÇÃO DE MAQUINAS E EQUIPAMENTOS LTDA</t>
  </si>
  <si>
    <t>LOCAÇÃO DE 01 (UMA) AMBULANCIA UTI</t>
  </si>
  <si>
    <t>http://www.upacurado.org.br/index.php/portal-da-transparencia/contratos-de-fornecedores/category/95-empresa-medlife-locacao-de-maquinas-e-equipamentos-ltda-epp</t>
  </si>
  <si>
    <t>35 - Limpeza</t>
  </si>
  <si>
    <t>VISAO SOLUÇÕES EMPRESARIAIS LTDA</t>
  </si>
  <si>
    <t>USO DE SOFTWARE PHPONTO</t>
  </si>
  <si>
    <t>http://www.upacurado.org.br/index.php/portal-da-transparencia/contratos-de-fornecedores/category/97-visao-solucoes-empresariais-ltda</t>
  </si>
  <si>
    <t>36 - Outras Pessoas Jurídicas</t>
  </si>
  <si>
    <t>NOVA BIOMEDICAL DIAGNOSTICO MEDICOS E BIOTECNOLOGIA LTDA</t>
  </si>
  <si>
    <t>FORNECIMENTO DE KITS REAGENTES (GASOMETIRA)</t>
  </si>
  <si>
    <t>,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</si>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</sst>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2" xfId="2" applyBorder="1" applyAlignment="1" applyProtection="1">
      <protection locked="0"/>
    </xf>
    <xf numFmtId="165" fontId="3" fillId="0" borderId="2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2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Presta&#231;&#227;o%20de%20Contas/2021/06%20JUNHO/13%20-%20PCF/13.2%20-%20PCF%20EM%20EXCE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pacurado.org.br/index.php/portal-da-transparencia/contratos-de-fornecedores/category/86-tech-ydro-gestao-e-servicos-de-engenharia-quimica-eireli-ep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topLeftCell="A18" zoomScale="60" zoomScaleNormal="60" workbookViewId="0">
      <selection activeCell="D36" sqref="D36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54.140625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(OCULTAR)'!$P$3:$R$56,3,0),"")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5" customFormat="1" ht="20.25" customHeight="1" x14ac:dyDescent="0.2">
      <c r="A3" s="13">
        <f>IFERROR(VLOOKUP(B3,'[1]DADOS (OCULTAR)'!$P$3:$R$56,3,0),"")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4">
        <v>180000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(OCULTAR)'!$P$3:$R$56,3,0),"")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6">
        <v>24000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(OCULTAR)'!$P$3:$R$56,3,0),"")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4">
        <v>445825.98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(OCULTAR)'!$P$3:$R$56,3,0),"")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4">
        <v>3819.18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(OCULTAR)'!$P$3:$R$56,3,0),"")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4">
        <v>2561.1799999999998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(OCULTAR)'!$P$3:$R$56,3,0),"")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4">
        <v>8490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(OCULTAR)'!$P$3:$R$56,3,0),"")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43836</v>
      </c>
      <c r="G9" s="10">
        <v>44202</v>
      </c>
      <c r="H9" s="14">
        <v>2166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(OCULTAR)'!$P$3:$R$56,3,0),"")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4">
        <v>4800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(OCULTAR)'!$P$3:$R$56,3,0),"")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44306</v>
      </c>
      <c r="G11" s="10">
        <v>44671</v>
      </c>
      <c r="H11" s="14">
        <v>3330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(OCULTAR)'!$P$3:$R$56,3,0),"")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4">
        <v>49766.16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(OCULTAR)'!$P$3:$R$56,3,0),"")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44048</v>
      </c>
      <c r="G13" s="10">
        <v>44413</v>
      </c>
      <c r="H13" s="14">
        <f>500*12</f>
        <v>6000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(OCULTAR)'!$P$3:$R$56,3,0),"")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4">
        <v>44580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(OCULTAR)'!$P$3:$R$56,3,0),"")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4">
        <v>3000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(OCULTAR)'!$P$3:$R$56,3,0),"")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4">
        <v>14400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(OCULTAR)'!$P$3:$R$56,3,0),"")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43952</v>
      </c>
      <c r="G17" s="10">
        <v>44317</v>
      </c>
      <c r="H17" s="14">
        <v>16013.52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(OCULTAR)'!$P$3:$R$56,3,0),"")</f>
        <v>10583920000303</v>
      </c>
      <c r="B18" s="6" t="s">
        <v>9</v>
      </c>
      <c r="C18" s="7">
        <v>16665345000102</v>
      </c>
      <c r="D18" s="8" t="s">
        <v>73</v>
      </c>
      <c r="E18" s="9" t="s">
        <v>74</v>
      </c>
      <c r="F18" s="10">
        <v>42795</v>
      </c>
      <c r="G18" s="10"/>
      <c r="H18" s="14">
        <v>5149.8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(OCULTAR)'!$P$3:$R$56,3,0),"")</f>
        <v>10583920000303</v>
      </c>
      <c r="B19" s="6" t="s">
        <v>9</v>
      </c>
      <c r="C19" s="7">
        <v>561623597</v>
      </c>
      <c r="D19" s="8" t="s">
        <v>77</v>
      </c>
      <c r="E19" s="9" t="s">
        <v>74</v>
      </c>
      <c r="F19" s="10">
        <v>42795</v>
      </c>
      <c r="G19" s="10"/>
      <c r="H19" s="14">
        <v>9269.64</v>
      </c>
      <c r="I19" s="12" t="s">
        <v>75</v>
      </c>
      <c r="V19" s="17" t="s">
        <v>78</v>
      </c>
    </row>
    <row r="20" spans="1:22" s="15" customFormat="1" ht="20.25" customHeight="1" x14ac:dyDescent="0.2">
      <c r="A20" s="13">
        <f>IFERROR(VLOOKUP(B20,'[1]DADOS (OCULTAR)'!$P$3:$R$56,3,0),"")</f>
        <v>10583920000303</v>
      </c>
      <c r="B20" s="6" t="s">
        <v>9</v>
      </c>
      <c r="C20" s="7">
        <v>11229463000146</v>
      </c>
      <c r="D20" s="8" t="s">
        <v>79</v>
      </c>
      <c r="E20" s="9" t="s">
        <v>80</v>
      </c>
      <c r="F20" s="10">
        <v>42156</v>
      </c>
      <c r="G20" s="10">
        <v>42522</v>
      </c>
      <c r="H20" s="14">
        <v>6600</v>
      </c>
      <c r="I20" s="12" t="s">
        <v>81</v>
      </c>
      <c r="V20" s="17" t="s">
        <v>82</v>
      </c>
    </row>
    <row r="21" spans="1:22" s="15" customFormat="1" ht="20.25" customHeight="1" x14ac:dyDescent="0.2">
      <c r="A21" s="13">
        <f>IFERROR(VLOOKUP(B21,'[1]DADOS (OCULTAR)'!$P$3:$R$56,3,0),"")</f>
        <v>10583920000303</v>
      </c>
      <c r="B21" s="6" t="s">
        <v>9</v>
      </c>
      <c r="C21" s="7" t="s">
        <v>83</v>
      </c>
      <c r="D21" s="8" t="s">
        <v>84</v>
      </c>
      <c r="E21" s="9" t="s">
        <v>85</v>
      </c>
      <c r="F21" s="10">
        <v>43553</v>
      </c>
      <c r="G21" s="10">
        <v>43706</v>
      </c>
      <c r="H21" s="14">
        <v>1235.3399999999999</v>
      </c>
      <c r="I21" s="12" t="s">
        <v>86</v>
      </c>
      <c r="V21" s="17" t="s">
        <v>87</v>
      </c>
    </row>
    <row r="22" spans="1:22" s="15" customFormat="1" ht="20.25" customHeight="1" x14ac:dyDescent="0.2">
      <c r="A22" s="13">
        <f>IFERROR(VLOOKUP(B22,'[1]DADOS (OCULTAR)'!$P$3:$R$56,3,0),"")</f>
        <v>10583920000303</v>
      </c>
      <c r="B22" s="6" t="s">
        <v>9</v>
      </c>
      <c r="C22" s="7">
        <v>24617504000113</v>
      </c>
      <c r="D22" s="8" t="s">
        <v>88</v>
      </c>
      <c r="E22" s="9" t="s">
        <v>89</v>
      </c>
      <c r="F22" s="10">
        <v>43101</v>
      </c>
      <c r="G22" s="10">
        <v>43466</v>
      </c>
      <c r="H22" s="14">
        <v>4800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(OCULTAR)'!$P$3:$R$56,3,0),"")</f>
        <v>10583920000303</v>
      </c>
      <c r="B23" s="6" t="s">
        <v>9</v>
      </c>
      <c r="C23" s="7">
        <v>10779833000156</v>
      </c>
      <c r="D23" s="8" t="s">
        <v>92</v>
      </c>
      <c r="E23" s="9" t="s">
        <v>93</v>
      </c>
      <c r="F23" s="10">
        <v>43782</v>
      </c>
      <c r="G23" s="10">
        <v>44513</v>
      </c>
      <c r="H23" s="14">
        <v>29807.1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(OCULTAR)'!$P$3:$R$56,3,0),"")</f>
        <v>10583920000303</v>
      </c>
      <c r="B24" s="6" t="s">
        <v>9</v>
      </c>
      <c r="C24" s="7">
        <v>60619202001209</v>
      </c>
      <c r="D24" s="8" t="s">
        <v>96</v>
      </c>
      <c r="E24" s="9" t="s">
        <v>97</v>
      </c>
      <c r="F24" s="10">
        <v>43952</v>
      </c>
      <c r="G24" s="10">
        <v>44317</v>
      </c>
      <c r="H24" s="14">
        <v>93076.3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(OCULTAR)'!$P$3:$R$56,3,0),"")</f>
        <v>10583920000303</v>
      </c>
      <c r="B25" s="6" t="s">
        <v>9</v>
      </c>
      <c r="C25" s="7">
        <v>2751464000165</v>
      </c>
      <c r="D25" s="8" t="s">
        <v>100</v>
      </c>
      <c r="E25" s="9" t="s">
        <v>101</v>
      </c>
      <c r="F25" s="10">
        <v>44075</v>
      </c>
      <c r="G25" s="10">
        <v>44440</v>
      </c>
      <c r="H25" s="14">
        <v>23980.5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(OCULTAR)'!$P$3:$R$56,3,0),"")</f>
        <v>10583920000303</v>
      </c>
      <c r="B26" s="6" t="s">
        <v>9</v>
      </c>
      <c r="C26" s="7">
        <v>11587975000184</v>
      </c>
      <c r="D26" s="8" t="s">
        <v>104</v>
      </c>
      <c r="E26" s="9" t="s">
        <v>105</v>
      </c>
      <c r="F26" s="10">
        <v>43525</v>
      </c>
      <c r="G26" s="10">
        <v>43891</v>
      </c>
      <c r="H26" s="14">
        <v>10297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(OCULTAR)'!$P$3:$R$56,3,0),"")</f>
        <v>10583920000303</v>
      </c>
      <c r="B27" s="6" t="s">
        <v>9</v>
      </c>
      <c r="C27" s="7">
        <v>364578000127</v>
      </c>
      <c r="D27" s="8" t="s">
        <v>108</v>
      </c>
      <c r="E27" s="9" t="s">
        <v>109</v>
      </c>
      <c r="F27" s="10">
        <v>41789</v>
      </c>
      <c r="G27" s="10">
        <v>42154</v>
      </c>
      <c r="H27" s="14">
        <v>72000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(OCULTAR)'!$P$3:$R$56,3,0),"")</f>
        <v>10583920000303</v>
      </c>
      <c r="B28" s="6" t="s">
        <v>9</v>
      </c>
      <c r="C28" s="7">
        <v>10333266000100</v>
      </c>
      <c r="D28" s="8" t="s">
        <v>112</v>
      </c>
      <c r="E28" s="9" t="s">
        <v>113</v>
      </c>
      <c r="F28" s="10">
        <v>41153</v>
      </c>
      <c r="G28" s="10">
        <v>41518</v>
      </c>
      <c r="H28" s="14">
        <v>1440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(OCULTAR)'!$P$3:$R$56,3,0),"")</f>
        <v>10583920000303</v>
      </c>
      <c r="B29" s="6" t="s">
        <v>9</v>
      </c>
      <c r="C29" s="7">
        <v>10279299000119</v>
      </c>
      <c r="D29" s="8" t="s">
        <v>116</v>
      </c>
      <c r="E29" s="9" t="s">
        <v>117</v>
      </c>
      <c r="F29" s="10">
        <v>40423</v>
      </c>
      <c r="G29" s="10">
        <v>40788</v>
      </c>
      <c r="H29" s="14">
        <v>12436.62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(OCULTAR)'!$P$3:$R$56,3,0),"")</f>
        <v>10583920000303</v>
      </c>
      <c r="B30" s="6" t="s">
        <v>9</v>
      </c>
      <c r="C30" s="7">
        <v>4985208000168</v>
      </c>
      <c r="D30" s="8" t="s">
        <v>120</v>
      </c>
      <c r="E30" s="9" t="s">
        <v>121</v>
      </c>
      <c r="F30" s="10">
        <v>44105</v>
      </c>
      <c r="G30" s="10">
        <v>44470</v>
      </c>
      <c r="H30" s="14">
        <v>12000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(OCULTAR)'!$P$3:$R$56,3,0),"")</f>
        <v>10583920000303</v>
      </c>
      <c r="B31" s="6" t="s">
        <v>9</v>
      </c>
      <c r="C31" s="7">
        <v>7575881000118</v>
      </c>
      <c r="D31" s="18" t="s">
        <v>124</v>
      </c>
      <c r="E31" s="9" t="s">
        <v>125</v>
      </c>
      <c r="F31" s="10">
        <v>43891</v>
      </c>
      <c r="G31" s="10">
        <v>44256</v>
      </c>
      <c r="H31" s="14">
        <v>18324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(OCULTAR)'!$P$3:$R$56,3,0),"")</f>
        <v>10583920000303</v>
      </c>
      <c r="B32" s="6" t="s">
        <v>9</v>
      </c>
      <c r="C32" s="7">
        <v>3680650000113</v>
      </c>
      <c r="D32" s="8" t="s">
        <v>128</v>
      </c>
      <c r="E32" s="9" t="s">
        <v>129</v>
      </c>
      <c r="F32" s="10">
        <v>44044</v>
      </c>
      <c r="G32" s="10">
        <v>44409</v>
      </c>
      <c r="H32" s="14">
        <v>8238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(OCULTAR)'!$P$3:$R$56,3,0),"")</f>
        <v>10583920000303</v>
      </c>
      <c r="B33" s="6" t="s">
        <v>9</v>
      </c>
      <c r="C33" s="7">
        <v>11844663000109</v>
      </c>
      <c r="D33" s="8" t="s">
        <v>132</v>
      </c>
      <c r="E33" s="9" t="s">
        <v>133</v>
      </c>
      <c r="F33" s="10">
        <v>43947</v>
      </c>
      <c r="G33" s="10">
        <v>44312</v>
      </c>
      <c r="H33" s="14">
        <v>8400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(OCULTAR)'!$P$3:$R$56,3,0),"")</f>
        <v>10583920000303</v>
      </c>
      <c r="B34" s="6" t="s">
        <v>9</v>
      </c>
      <c r="C34" s="7">
        <v>53113791000122</v>
      </c>
      <c r="D34" s="8" t="s">
        <v>136</v>
      </c>
      <c r="E34" s="9" t="s">
        <v>137</v>
      </c>
      <c r="F34" s="10">
        <v>43862</v>
      </c>
      <c r="G34" s="10"/>
      <c r="H34" s="14">
        <v>5049.12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(OCULTAR)'!$P$3:$R$56,3,0),"")</f>
        <v>10583920000303</v>
      </c>
      <c r="B35" s="6" t="s">
        <v>9</v>
      </c>
      <c r="C35" s="7">
        <v>18204483000101</v>
      </c>
      <c r="D35" s="8" t="s">
        <v>140</v>
      </c>
      <c r="E35" s="9" t="s">
        <v>141</v>
      </c>
      <c r="F35" s="10">
        <v>42461</v>
      </c>
      <c r="G35" s="10">
        <v>42826</v>
      </c>
      <c r="H35" s="14">
        <v>26400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(OCULTAR)'!$P$3:$R$56,3,0),"")</f>
        <v>10583920000303</v>
      </c>
      <c r="B36" s="6" t="s">
        <v>9</v>
      </c>
      <c r="C36" s="7">
        <v>17000213000116</v>
      </c>
      <c r="D36" s="8" t="s">
        <v>144</v>
      </c>
      <c r="E36" s="9" t="s">
        <v>145</v>
      </c>
      <c r="F36" s="10">
        <v>44060</v>
      </c>
      <c r="G36" s="10">
        <v>44425</v>
      </c>
      <c r="H36" s="14">
        <v>354521.2</v>
      </c>
      <c r="I36" s="12" t="s">
        <v>146</v>
      </c>
      <c r="V36" s="17" t="s">
        <v>147</v>
      </c>
    </row>
    <row r="37" spans="1:22" s="15" customFormat="1" ht="20.25" customHeight="1" x14ac:dyDescent="0.2">
      <c r="A37" s="13">
        <f>IFERROR(VLOOKUP(B37,'[1]DADOS (OCULTAR)'!$P$3:$R$56,3,0),"")</f>
        <v>10583920000303</v>
      </c>
      <c r="B37" s="6" t="s">
        <v>9</v>
      </c>
      <c r="C37" s="7">
        <v>12918503000120</v>
      </c>
      <c r="D37" s="8" t="s">
        <v>148</v>
      </c>
      <c r="E37" s="9" t="s">
        <v>149</v>
      </c>
      <c r="F37" s="10">
        <v>44077</v>
      </c>
      <c r="G37" s="10">
        <v>44168</v>
      </c>
      <c r="H37" s="14">
        <v>1575</v>
      </c>
      <c r="I37" s="12" t="s">
        <v>150</v>
      </c>
      <c r="V37" s="17" t="s">
        <v>151</v>
      </c>
    </row>
    <row r="38" spans="1:22" s="15" customFormat="1" ht="20.25" customHeight="1" x14ac:dyDescent="0.2">
      <c r="A38" s="13">
        <f>IFERROR(VLOOKUP(B38,'[1]DADOS (OCULTAR)'!$P$3:$R$56,3,0),"")</f>
        <v>10583920000303</v>
      </c>
      <c r="B38" s="6" t="s">
        <v>9</v>
      </c>
      <c r="C38" s="7">
        <v>29932922000119</v>
      </c>
      <c r="D38" s="8" t="s">
        <v>152</v>
      </c>
      <c r="E38" s="9" t="s">
        <v>153</v>
      </c>
      <c r="F38" s="10">
        <v>44256</v>
      </c>
      <c r="G38" s="10">
        <v>44621</v>
      </c>
      <c r="H38" s="14">
        <v>13500</v>
      </c>
      <c r="I38" s="12" t="s">
        <v>154</v>
      </c>
      <c r="V38" s="17" t="s">
        <v>155</v>
      </c>
    </row>
    <row r="39" spans="1:22" s="15" customFormat="1" ht="20.25" customHeight="1" x14ac:dyDescent="0.2">
      <c r="A39" s="13">
        <f>IFERROR(VLOOKUP(B39,'[1]DADOS (OCULTAR)'!$P$3:$R$56,3,0),"")</f>
        <v>10583920000303</v>
      </c>
      <c r="B39" s="6" t="s">
        <v>9</v>
      </c>
      <c r="C39" s="7">
        <v>9327167000136</v>
      </c>
      <c r="D39" s="8" t="s">
        <v>156</v>
      </c>
      <c r="E39" s="9" t="s">
        <v>157</v>
      </c>
      <c r="F39" s="10">
        <v>44273</v>
      </c>
      <c r="G39" s="10">
        <v>44638</v>
      </c>
      <c r="H39" s="14">
        <f>169.9+10*12</f>
        <v>289.89999999999998</v>
      </c>
      <c r="I39" s="12" t="s">
        <v>158</v>
      </c>
      <c r="V39" s="17" t="s">
        <v>159</v>
      </c>
    </row>
    <row r="40" spans="1:22" s="15" customFormat="1" ht="20.25" customHeight="1" x14ac:dyDescent="0.2">
      <c r="A40" s="13">
        <f>IFERROR(VLOOKUP(B40,'[1]DADOS (OCULTAR)'!$P$3:$R$56,3,0),"")</f>
        <v>10583920000303</v>
      </c>
      <c r="B40" s="6" t="s">
        <v>9</v>
      </c>
      <c r="C40" s="7">
        <v>18271934000123</v>
      </c>
      <c r="D40" s="8" t="s">
        <v>160</v>
      </c>
      <c r="E40" s="9" t="s">
        <v>161</v>
      </c>
      <c r="F40" s="10">
        <v>44291</v>
      </c>
      <c r="G40" s="10">
        <v>44474</v>
      </c>
      <c r="H40" s="14">
        <f>19*300</f>
        <v>5700</v>
      </c>
      <c r="I40" s="12" t="s">
        <v>162</v>
      </c>
      <c r="V40" s="17" t="s">
        <v>163</v>
      </c>
    </row>
    <row r="41" spans="1:22" s="15" customFormat="1" ht="20.25" customHeight="1" x14ac:dyDescent="0.2">
      <c r="A41" s="13" t="str">
        <f>IFERROR(VLOOKUP(B41,'[1]DADOS (OCULTAR)'!$P$3:$R$56,3,0),"")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164</v>
      </c>
    </row>
    <row r="42" spans="1:22" s="15" customFormat="1" ht="20.25" customHeight="1" x14ac:dyDescent="0.2">
      <c r="A42" s="13" t="str">
        <f>IFERROR(VLOOKUP(B42,'[1]DADOS (OCULTAR)'!$P$3:$R$56,3,0),"")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165</v>
      </c>
    </row>
    <row r="43" spans="1:22" s="15" customFormat="1" ht="20.25" customHeight="1" x14ac:dyDescent="0.2">
      <c r="A43" s="13" t="str">
        <f>IFERROR(VLOOKUP(B43,'[1]DADOS (OCULTAR)'!$P$3:$R$56,3,0),"")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166</v>
      </c>
    </row>
    <row r="44" spans="1:22" s="15" customFormat="1" ht="20.25" customHeight="1" x14ac:dyDescent="0.2">
      <c r="A44" s="13" t="str">
        <f>IFERROR(VLOOKUP(B44,'[1]DADOS (OCULTAR)'!$P$3:$R$56,3,0),"")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167</v>
      </c>
    </row>
    <row r="45" spans="1:22" s="15" customFormat="1" ht="20.25" customHeight="1" x14ac:dyDescent="0.2">
      <c r="A45" s="13" t="str">
        <f>IFERROR(VLOOKUP(B45,'[1]DADOS (OCULTAR)'!$P$3:$R$56,3,0),"")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168</v>
      </c>
    </row>
    <row r="46" spans="1:22" s="15" customFormat="1" ht="20.25" customHeight="1" x14ac:dyDescent="0.2">
      <c r="A46" s="13" t="str">
        <f>IFERROR(VLOOKUP(B46,'[1]DADOS (OCULTAR)'!$P$3:$R$56,3,0),"")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169</v>
      </c>
    </row>
    <row r="47" spans="1:22" ht="20.25" customHeight="1" x14ac:dyDescent="0.2">
      <c r="A47" s="13" t="str">
        <f>IFERROR(VLOOKUP(B47,'[1]DADOS (OCULTAR)'!$P$3:$R$56,3,0),"")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(OCULTAR)'!$P$3:$R$56,3,0),"")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(OCULTAR)'!$P$3:$R$56,3,0),"")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(OCULTAR)'!$P$3:$R$56,3,0),"")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(OCULTAR)'!$P$3:$R$56,3,0),"")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(OCULTAR)'!$P$3:$R$56,3,0),"")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(OCULTAR)'!$P$3:$R$56,3,0),"")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(OCULTAR)'!$P$3:$R$56,3,0),"")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(OCULTAR)'!$P$3:$R$56,3,0),"")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(OCULTAR)'!$P$3:$R$56,3,0),"")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(OCULTAR)'!$P$3:$R$56,3,0),"")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(OCULTAR)'!$P$3:$R$56,3,0),"")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(OCULTAR)'!$P$3:$R$56,3,0),"")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(OCULTAR)'!$P$3:$R$56,3,0),"")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(OCULTAR)'!$P$3:$R$56,3,0),"")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(OCULTAR)'!$P$3:$R$56,3,0),"")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(OCULTAR)'!$P$3:$R$56,3,0),"")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(OCULTAR)'!$P$3:$R$56,3,0),"")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(OCULTAR)'!$P$3:$R$56,3,0),"")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(OCULTAR)'!$P$3:$R$56,3,0),"")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(OCULTAR)'!$P$3:$R$56,3,0),"")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(OCULTAR)'!$P$3:$R$56,3,0),"")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(OCULTAR)'!$P$3:$R$56,3,0),"")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(OCULTAR)'!$P$3:$R$56,3,0),"")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(OCULTAR)'!$P$3:$R$56,3,0),"")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(OCULTAR)'!$P$3:$R$56,3,0),"")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(OCULTAR)'!$P$3:$R$56,3,0),"")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(OCULTAR)'!$P$3:$R$56,3,0),"")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(OCULTAR)'!$P$3:$R$56,3,0),"")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(OCULTAR)'!$P$3:$R$56,3,0),"")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(OCULTAR)'!$P$3:$R$56,3,0),"")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(OCULTAR)'!$P$3:$R$56,3,0),"")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(OCULTAR)'!$P$3:$R$56,3,0),"")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(OCULTAR)'!$P$3:$R$56,3,0),"")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(OCULTAR)'!$P$3:$R$56,3,0),"")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(OCULTAR)'!$P$3:$R$56,3,0),"")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(OCULTAR)'!$P$3:$R$56,3,0),"")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(OCULTAR)'!$P$3:$R$56,3,0),"")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(OCULTAR)'!$P$3:$R$56,3,0),"")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(OCULTAR)'!$P$3:$R$56,3,0),"")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(OCULTAR)'!$P$3:$R$56,3,0),"")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(OCULTAR)'!$P$3:$R$56,3,0),"")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(OCULTAR)'!$P$3:$R$56,3,0),"")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(OCULTAR)'!$P$3:$R$56,3,0),"")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(OCULTAR)'!$P$3:$R$56,3,0),"")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(OCULTAR)'!$P$3:$R$56,3,0),"")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(OCULTAR)'!$P$3:$R$56,3,0),"")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(OCULTAR)'!$P$3:$R$56,3,0),"")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(OCULTAR)'!$P$3:$R$56,3,0),"")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(OCULTAR)'!$P$3:$R$56,3,0),"")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(OCULTAR)'!$P$3:$R$56,3,0),"")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(OCULTAR)'!$P$3:$R$56,3,0),"")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(OCULTAR)'!$P$3:$R$56,3,0),"")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(OCULTAR)'!$P$3:$R$56,3,0),"")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(OCULTAR)'!$P$3:$R$56,3,0),"")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(OCULTAR)'!$P$3:$R$56,3,0),"")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(OCULTAR)'!$P$3:$R$56,3,0),"")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(OCULTAR)'!$P$3:$R$56,3,0),"")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(OCULTAR)'!$P$3:$R$56,3,0),"")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(OCULTAR)'!$P$3:$R$56,3,0),"")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(OCULTAR)'!$P$3:$R$56,3,0),"")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(OCULTAR)'!$P$3:$R$56,3,0),"")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(OCULTAR)'!$P$3:$R$56,3,0),"")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(OCULTAR)'!$P$3:$R$56,3,0),"")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(OCULTAR)'!$P$3:$R$56,3,0),"")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(OCULTAR)'!$P$3:$R$56,3,0),"")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(OCULTAR)'!$P$3:$R$56,3,0),"")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(OCULTAR)'!$P$3:$R$56,3,0),"")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(OCULTAR)'!$P$3:$R$56,3,0),"")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(OCULTAR)'!$P$3:$R$56,3,0),"")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(OCULTAR)'!$P$3:$R$56,3,0),"")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(OCULTAR)'!$P$3:$R$56,3,0),"")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(OCULTAR)'!$P$3:$R$56,3,0),"")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(OCULTAR)'!$P$3:$R$56,3,0),"")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(OCULTAR)'!$P$3:$R$56,3,0),"")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(OCULTAR)'!$P$3:$R$56,3,0),"")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(OCULTAR)'!$P$3:$R$56,3,0),"")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(OCULTAR)'!$P$3:$R$56,3,0),"")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(OCULTAR)'!$P$3:$R$56,3,0),"")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(OCULTAR)'!$P$3:$R$56,3,0),"")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(OCULTAR)'!$P$3:$R$56,3,0),"")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(OCULTAR)'!$P$3:$R$56,3,0),"")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(OCULTAR)'!$P$3:$R$56,3,0),"")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(OCULTAR)'!$P$3:$R$56,3,0),"")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(OCULTAR)'!$P$3:$R$56,3,0),"")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(OCULTAR)'!$P$3:$R$56,3,0),"")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(OCULTAR)'!$P$3:$R$56,3,0),"")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(OCULTAR)'!$P$3:$R$56,3,0),"")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(OCULTAR)'!$P$3:$R$56,3,0),"")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(OCULTAR)'!$P$3:$R$56,3,0),"")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(OCULTAR)'!$P$3:$R$56,3,0),"")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(OCULTAR)'!$P$3:$R$56,3,0),"")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(OCULTAR)'!$P$3:$R$56,3,0),"")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(OCULTAR)'!$P$3:$R$56,3,0),"")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(OCULTAR)'!$P$3:$R$56,3,0),"")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(OCULTAR)'!$P$3:$R$56,3,0),"")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(OCULTAR)'!$P$3:$R$56,3,0),"")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(OCULTAR)'!$P$3:$R$56,3,0),"")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(OCULTAR)'!$P$3:$R$56,3,0),"")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(OCULTAR)'!$P$3:$R$56,3,0),"")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(OCULTAR)'!$P$3:$R$56,3,0),"")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(OCULTAR)'!$P$3:$R$56,3,0),"")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(OCULTAR)'!$P$3:$R$56,3,0),"")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(OCULTAR)'!$P$3:$R$56,3,0),"")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(OCULTAR)'!$P$3:$R$56,3,0),"")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(OCULTAR)'!$P$3:$R$56,3,0),"")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(OCULTAR)'!$P$3:$R$56,3,0),"")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(OCULTAR)'!$P$3:$R$56,3,0),"")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(OCULTAR)'!$P$3:$R$56,3,0),"")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(OCULTAR)'!$P$3:$R$56,3,0),"")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(OCULTAR)'!$P$3:$R$56,3,0),"")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(OCULTAR)'!$P$3:$R$56,3,0),"")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(OCULTAR)'!$P$3:$R$56,3,0),"")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(OCULTAR)'!$P$3:$R$56,3,0),"")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(OCULTAR)'!$P$3:$R$56,3,0),"")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(OCULTAR)'!$P$3:$R$56,3,0),"")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(OCULTAR)'!$P$3:$R$56,3,0),"")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(OCULTAR)'!$P$3:$R$56,3,0),"")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(OCULTAR)'!$P$3:$R$56,3,0),"")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(OCULTAR)'!$P$3:$R$56,3,0),"")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(OCULTAR)'!$P$3:$R$56,3,0),"")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(OCULTAR)'!$P$3:$R$56,3,0),"")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(OCULTAR)'!$P$3:$R$56,3,0),"")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(OCULTAR)'!$P$3:$R$56,3,0),"")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(OCULTAR)'!$P$3:$R$56,3,0),"")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(OCULTAR)'!$P$3:$R$56,3,0),"")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(OCULTAR)'!$P$3:$R$56,3,0),"")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(OCULTAR)'!$P$3:$R$56,3,0),"")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(OCULTAR)'!$P$3:$R$56,3,0),"")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(OCULTAR)'!$P$3:$R$56,3,0),"")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(OCULTAR)'!$P$3:$R$56,3,0),"")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(OCULTAR)'!$P$3:$R$56,3,0),"")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(OCULTAR)'!$P$3:$R$56,3,0),"")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(OCULTAR)'!$P$3:$R$56,3,0),"")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(OCULTAR)'!$P$3:$R$56,3,0),"")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(OCULTAR)'!$P$3:$R$56,3,0),"")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(OCULTAR)'!$P$3:$R$56,3,0),"")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(OCULTAR)'!$P$3:$R$56,3,0),"")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(OCULTAR)'!$P$3:$R$56,3,0),"")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(OCULTAR)'!$P$3:$R$56,3,0),"")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(OCULTAR)'!$P$3:$R$56,3,0),"")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(OCULTAR)'!$P$3:$R$56,3,0),"")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(OCULTAR)'!$P$3:$R$56,3,0),"")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(OCULTAR)'!$P$3:$R$56,3,0),"")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(OCULTAR)'!$P$3:$R$56,3,0),"")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(OCULTAR)'!$P$3:$R$56,3,0),"")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(OCULTAR)'!$P$3:$R$56,3,0),"")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(OCULTAR)'!$P$3:$R$56,3,0),"")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(OCULTAR)'!$P$3:$R$56,3,0),"")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(OCULTAR)'!$P$3:$R$56,3,0),"")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(OCULTAR)'!$P$3:$R$56,3,0),"")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(OCULTAR)'!$P$3:$R$56,3,0),"")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(OCULTAR)'!$P$3:$R$56,3,0),"")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(OCULTAR)'!$P$3:$R$56,3,0),"")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(OCULTAR)'!$P$3:$R$56,3,0),"")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(OCULTAR)'!$P$3:$R$56,3,0),"")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(OCULTAR)'!$P$3:$R$56,3,0),"")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(OCULTAR)'!$P$3:$R$56,3,0),"")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(OCULTAR)'!$P$3:$R$56,3,0),"")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(OCULTAR)'!$P$3:$R$56,3,0),"")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(OCULTAR)'!$P$3:$R$56,3,0),"")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(OCULTAR)'!$P$3:$R$56,3,0),"")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(OCULTAR)'!$P$3:$R$56,3,0),"")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(OCULTAR)'!$P$3:$R$56,3,0),"")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(OCULTAR)'!$P$3:$R$56,3,0),"")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(OCULTAR)'!$P$3:$R$56,3,0),"")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(OCULTAR)'!$P$3:$R$56,3,0),"")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(OCULTAR)'!$P$3:$R$56,3,0),"")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(OCULTAR)'!$P$3:$R$56,3,0),"")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(OCULTAR)'!$P$3:$R$56,3,0),"")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(OCULTAR)'!$P$3:$R$56,3,0),"")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(OCULTAR)'!$P$3:$R$56,3,0),"")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(OCULTAR)'!$P$3:$R$56,3,0),"")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(OCULTAR)'!$P$3:$R$56,3,0),"")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(OCULTAR)'!$P$3:$R$56,3,0),"")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(OCULTAR)'!$P$3:$R$56,3,0),"")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(OCULTAR)'!$P$3:$R$56,3,0),"")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(OCULTAR)'!$P$3:$R$56,3,0),"")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(OCULTAR)'!$P$3:$R$56,3,0),"")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(OCULTAR)'!$P$3:$R$56,3,0),"")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(OCULTAR)'!$P$3:$R$56,3,0),"")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(OCULTAR)'!$P$3:$R$56,3,0),"")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(OCULTAR)'!$P$3:$R$56,3,0),"")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(OCULTAR)'!$P$3:$R$56,3,0),"")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(OCULTAR)'!$P$3:$R$56,3,0),"")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(OCULTAR)'!$P$3:$R$56,3,0),"")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(OCULTAR)'!$P$3:$R$56,3,0),"")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(OCULTAR)'!$P$3:$R$56,3,0),"")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(OCULTAR)'!$P$3:$R$56,3,0),"")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(OCULTAR)'!$P$3:$R$56,3,0),"")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(OCULTAR)'!$P$3:$R$56,3,0),"")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(OCULTAR)'!$P$3:$R$56,3,0),"")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(OCULTAR)'!$P$3:$R$56,3,0),"")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(OCULTAR)'!$P$3:$R$56,3,0),"")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(OCULTAR)'!$P$3:$R$56,3,0),"")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(OCULTAR)'!$P$3:$R$56,3,0),"")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(OCULTAR)'!$P$3:$R$56,3,0),"")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(OCULTAR)'!$P$3:$R$56,3,0),"")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(OCULTAR)'!$P$3:$R$56,3,0),"")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(OCULTAR)'!$P$3:$R$56,3,0),"")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(OCULTAR)'!$P$3:$R$56,3,0),"")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(OCULTAR)'!$P$3:$R$56,3,0),"")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(OCULTAR)'!$P$3:$R$56,3,0),"")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(OCULTAR)'!$P$3:$R$56,3,0),"")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(OCULTAR)'!$P$3:$R$56,3,0),"")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(OCULTAR)'!$P$3:$R$56,3,0),"")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(OCULTAR)'!$P$3:$R$56,3,0),"")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(OCULTAR)'!$P$3:$R$56,3,0),"")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(OCULTAR)'!$P$3:$R$56,3,0),"")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(OCULTAR)'!$P$3:$R$56,3,0),"")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(OCULTAR)'!$P$3:$R$56,3,0),"")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(OCULTAR)'!$P$3:$R$56,3,0),"")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(OCULTAR)'!$P$3:$R$56,3,0),"")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(OCULTAR)'!$P$3:$R$56,3,0),"")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(OCULTAR)'!$P$3:$R$56,3,0),"")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(OCULTAR)'!$P$3:$R$56,3,0),"")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(OCULTAR)'!$P$3:$R$56,3,0),"")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(OCULTAR)'!$P$3:$R$56,3,0),"")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(OCULTAR)'!$P$3:$R$56,3,0),"")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(OCULTAR)'!$P$3:$R$56,3,0),"")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(OCULTAR)'!$P$3:$R$56,3,0),"")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(OCULTAR)'!$P$3:$R$56,3,0),"")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(OCULTAR)'!$P$3:$R$56,3,0),"")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(OCULTAR)'!$P$3:$R$56,3,0),"")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(OCULTAR)'!$P$3:$R$56,3,0),"")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(OCULTAR)'!$P$3:$R$56,3,0),"")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(OCULTAR)'!$P$3:$R$56,3,0),"")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(OCULTAR)'!$P$3:$R$56,3,0),"")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(OCULTAR)'!$P$3:$R$56,3,0),"")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(OCULTAR)'!$P$3:$R$56,3,0),"")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(OCULTAR)'!$P$3:$R$56,3,0),"")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(OCULTAR)'!$P$3:$R$56,3,0),"")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(OCULTAR)'!$P$3:$R$56,3,0),"")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(OCULTAR)'!$P$3:$R$56,3,0),"")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(OCULTAR)'!$P$3:$R$56,3,0),"")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(OCULTAR)'!$P$3:$R$56,3,0),"")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(OCULTAR)'!$P$3:$R$56,3,0),"")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(OCULTAR)'!$P$3:$R$56,3,0),"")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(OCULTAR)'!$P$3:$R$56,3,0),"")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(OCULTAR)'!$P$3:$R$56,3,0),"")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(OCULTAR)'!$P$3:$R$56,3,0),"")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(OCULTAR)'!$P$3:$R$56,3,0),"")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(OCULTAR)'!$P$3:$R$56,3,0),"")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(OCULTAR)'!$P$3:$R$56,3,0),"")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(OCULTAR)'!$P$3:$R$56,3,0),"")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(OCULTAR)'!$P$3:$R$56,3,0),"")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(OCULTAR)'!$P$3:$R$56,3,0),"")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(OCULTAR)'!$P$3:$R$56,3,0),"")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(OCULTAR)'!$P$3:$R$56,3,0),"")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(OCULTAR)'!$P$3:$R$56,3,0),"")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(OCULTAR)'!$P$3:$R$56,3,0),"")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(OCULTAR)'!$P$3:$R$56,3,0),"")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(OCULTAR)'!$P$3:$R$56,3,0),"")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(OCULTAR)'!$P$3:$R$56,3,0),"")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(OCULTAR)'!$P$3:$R$56,3,0),"")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(OCULTAR)'!$P$3:$R$56,3,0),"")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(OCULTAR)'!$P$3:$R$56,3,0),"")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(OCULTAR)'!$P$3:$R$56,3,0),"")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(OCULTAR)'!$P$3:$R$56,3,0),"")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(OCULTAR)'!$P$3:$R$56,3,0),"")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(OCULTAR)'!$P$3:$R$56,3,0),"")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(OCULTAR)'!$P$3:$R$56,3,0),"")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(OCULTAR)'!$P$3:$R$56,3,0),"")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(OCULTAR)'!$P$3:$R$56,3,0),"")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(OCULTAR)'!$P$3:$R$56,3,0),"")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(OCULTAR)'!$P$3:$R$56,3,0),"")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(OCULTAR)'!$P$3:$R$56,3,0),"")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(OCULTAR)'!$P$3:$R$56,3,0),"")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(OCULTAR)'!$P$3:$R$56,3,0),"")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(OCULTAR)'!$P$3:$R$56,3,0),"")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(OCULTAR)'!$P$3:$R$56,3,0),"")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(OCULTAR)'!$P$3:$R$56,3,0),"")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(OCULTAR)'!$P$3:$R$56,3,0),"")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(OCULTAR)'!$P$3:$R$56,3,0),"")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(OCULTAR)'!$P$3:$R$56,3,0),"")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(OCULTAR)'!$P$3:$R$56,3,0),"")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(OCULTAR)'!$P$3:$R$56,3,0),"")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(OCULTAR)'!$P$3:$R$56,3,0),"")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(OCULTAR)'!$P$3:$R$56,3,0),"")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(OCULTAR)'!$P$3:$R$56,3,0),"")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(OCULTAR)'!$P$3:$R$56,3,0),"")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(OCULTAR)'!$P$3:$R$56,3,0),"")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(OCULTAR)'!$P$3:$R$56,3,0),"")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(OCULTAR)'!$P$3:$R$56,3,0),"")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(OCULTAR)'!$P$3:$R$56,3,0),"")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(OCULTAR)'!$P$3:$R$56,3,0),"")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(OCULTAR)'!$P$3:$R$56,3,0),"")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(OCULTAR)'!$P$3:$R$56,3,0),"")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(OCULTAR)'!$P$3:$R$56,3,0),"")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(OCULTAR)'!$P$3:$R$56,3,0),"")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(OCULTAR)'!$P$3:$R$56,3,0),"")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(OCULTAR)'!$P$3:$R$56,3,0),"")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(OCULTAR)'!$P$3:$R$56,3,0),"")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(OCULTAR)'!$P$3:$R$56,3,0),"")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(OCULTAR)'!$P$3:$R$56,3,0),"")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(OCULTAR)'!$P$3:$R$56,3,0),"")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(OCULTAR)'!$P$3:$R$56,3,0),"")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(OCULTAR)'!$P$3:$R$56,3,0),"")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(OCULTAR)'!$P$3:$R$56,3,0),"")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(OCULTAR)'!$P$3:$R$56,3,0),"")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(OCULTAR)'!$P$3:$R$56,3,0),"")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(OCULTAR)'!$P$3:$R$56,3,0),"")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(OCULTAR)'!$P$3:$R$56,3,0),"")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(OCULTAR)'!$P$3:$R$56,3,0),"")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(OCULTAR)'!$P$3:$R$56,3,0),"")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(OCULTAR)'!$P$3:$R$56,3,0),"")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(OCULTAR)'!$P$3:$R$56,3,0),"")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(OCULTAR)'!$P$3:$R$56,3,0),"")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(OCULTAR)'!$P$3:$R$56,3,0),"")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(OCULTAR)'!$P$3:$R$56,3,0),"")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(OCULTAR)'!$P$3:$R$56,3,0),"")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(OCULTAR)'!$P$3:$R$56,3,0),"")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(OCULTAR)'!$P$3:$R$56,3,0),"")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(OCULTAR)'!$P$3:$R$56,3,0),"")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(OCULTAR)'!$P$3:$R$56,3,0),"")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(OCULTAR)'!$P$3:$R$56,3,0),"")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(OCULTAR)'!$P$3:$R$56,3,0),"")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(OCULTAR)'!$P$3:$R$56,3,0),"")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(OCULTAR)'!$P$3:$R$56,3,0),"")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(OCULTAR)'!$P$3:$R$56,3,0),"")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(OCULTAR)'!$P$3:$R$56,3,0),"")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(OCULTAR)'!$P$3:$R$56,3,0),"")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(OCULTAR)'!$P$3:$R$56,3,0),"")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(OCULTAR)'!$P$3:$R$56,3,0),"")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(OCULTAR)'!$P$3:$R$56,3,0),"")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(OCULTAR)'!$P$3:$R$56,3,0),"")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(OCULTAR)'!$P$3:$R$56,3,0),"")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(OCULTAR)'!$P$3:$R$56,3,0),"")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(OCULTAR)'!$P$3:$R$56,3,0),"")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(OCULTAR)'!$P$3:$R$56,3,0),"")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(OCULTAR)'!$P$3:$R$56,3,0),"")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(OCULTAR)'!$P$3:$R$56,3,0),"")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(OCULTAR)'!$P$3:$R$56,3,0),"")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(OCULTAR)'!$P$3:$R$56,3,0),"")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(OCULTAR)'!$P$3:$R$56,3,0),"")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(OCULTAR)'!$P$3:$R$56,3,0),"")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(OCULTAR)'!$P$3:$R$56,3,0),"")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(OCULTAR)'!$P$3:$R$56,3,0),"")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(OCULTAR)'!$P$3:$R$56,3,0),"")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(OCULTAR)'!$P$3:$R$56,3,0),"")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(OCULTAR)'!$P$3:$R$56,3,0),"")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(OCULTAR)'!$P$3:$R$56,3,0),"")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(OCULTAR)'!$P$3:$R$56,3,0),"")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(OCULTAR)'!$P$3:$R$56,3,0),"")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(OCULTAR)'!$P$3:$R$56,3,0),"")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(OCULTAR)'!$P$3:$R$56,3,0),"")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(OCULTAR)'!$P$3:$R$56,3,0),"")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(OCULTAR)'!$P$3:$R$56,3,0),"")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(OCULTAR)'!$P$3:$R$56,3,0),"")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(OCULTAR)'!$P$3:$R$56,3,0),"")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(OCULTAR)'!$P$3:$R$56,3,0),"")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(OCULTAR)'!$P$3:$R$56,3,0),"")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(OCULTAR)'!$P$3:$R$56,3,0),"")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(OCULTAR)'!$P$3:$R$56,3,0),"")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(OCULTAR)'!$P$3:$R$56,3,0),"")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(OCULTAR)'!$P$3:$R$56,3,0),"")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(OCULTAR)'!$P$3:$R$56,3,0),"")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(OCULTAR)'!$P$3:$R$56,3,0),"")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(OCULTAR)'!$P$3:$R$56,3,0),"")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(OCULTAR)'!$P$3:$R$56,3,0),"")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(OCULTAR)'!$P$3:$R$56,3,0),"")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(OCULTAR)'!$P$3:$R$56,3,0),"")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(OCULTAR)'!$P$3:$R$56,3,0),"")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(OCULTAR)'!$P$3:$R$56,3,0),"")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(OCULTAR)'!$P$3:$R$56,3,0),"")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(OCULTAR)'!$P$3:$R$56,3,0),"")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(OCULTAR)'!$P$3:$R$56,3,0),"")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(OCULTAR)'!$P$3:$R$56,3,0),"")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(OCULTAR)'!$P$3:$R$56,3,0),"")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(OCULTAR)'!$P$3:$R$56,3,0),"")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(OCULTAR)'!$P$3:$R$56,3,0),"")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(OCULTAR)'!$P$3:$R$56,3,0),"")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(OCULTAR)'!$P$3:$R$56,3,0),"")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(OCULTAR)'!$P$3:$R$56,3,0),"")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(OCULTAR)'!$P$3:$R$56,3,0),"")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(OCULTAR)'!$P$3:$R$56,3,0),"")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(OCULTAR)'!$P$3:$R$56,3,0),"")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(OCULTAR)'!$P$3:$R$56,3,0),"")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(OCULTAR)'!$P$3:$R$56,3,0),"")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(OCULTAR)'!$P$3:$R$56,3,0),"")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(OCULTAR)'!$P$3:$R$56,3,0),"")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(OCULTAR)'!$P$3:$R$56,3,0),"")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(OCULTAR)'!$P$3:$R$56,3,0),"")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(OCULTAR)'!$P$3:$R$56,3,0),"")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(OCULTAR)'!$P$3:$R$56,3,0),"")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(OCULTAR)'!$P$3:$R$56,3,0),"")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(OCULTAR)'!$P$3:$R$56,3,0),"")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(OCULTAR)'!$P$3:$R$56,3,0),"")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(OCULTAR)'!$P$3:$R$56,3,0),"")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(OCULTAR)'!$P$3:$R$56,3,0),"")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(OCULTAR)'!$P$3:$R$56,3,0),"")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(OCULTAR)'!$P$3:$R$56,3,0),"")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(OCULTAR)'!$P$3:$R$56,3,0),"")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(OCULTAR)'!$P$3:$R$56,3,0),"")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(OCULTAR)'!$P$3:$R$56,3,0),"")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(OCULTAR)'!$P$3:$R$56,3,0),"")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(OCULTAR)'!$P$3:$R$56,3,0),"")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(OCULTAR)'!$P$3:$R$56,3,0),"")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(OCULTAR)'!$P$3:$R$56,3,0),"")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(OCULTAR)'!$P$3:$R$56,3,0),"")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(OCULTAR)'!$P$3:$R$56,3,0),"")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(OCULTAR)'!$P$3:$R$56,3,0),"")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(OCULTAR)'!$P$3:$R$56,3,0),"")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(OCULTAR)'!$P$3:$R$56,3,0),"")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(OCULTAR)'!$P$3:$R$56,3,0),"")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(OCULTAR)'!$P$3:$R$56,3,0),"")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(OCULTAR)'!$P$3:$R$56,3,0),"")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(OCULTAR)'!$P$3:$R$56,3,0),"")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(OCULTAR)'!$P$3:$R$56,3,0),"")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(OCULTAR)'!$P$3:$R$56,3,0),"")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(OCULTAR)'!$P$3:$R$56,3,0),"")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(OCULTAR)'!$P$3:$R$56,3,0),"")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(OCULTAR)'!$P$3:$R$56,3,0),"")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(OCULTAR)'!$P$3:$R$56,3,0),"")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(OCULTAR)'!$P$3:$R$56,3,0),"")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(OCULTAR)'!$P$3:$R$56,3,0),"")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(OCULTAR)'!$P$3:$R$56,3,0),"")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(OCULTAR)'!$P$3:$R$56,3,0),"")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(OCULTAR)'!$P$3:$R$56,3,0),"")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(OCULTAR)'!$P$3:$R$56,3,0),"")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(OCULTAR)'!$P$3:$R$56,3,0),"")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(OCULTAR)'!$P$3:$R$56,3,0),"")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(OCULTAR)'!$P$3:$R$56,3,0),"")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(OCULTAR)'!$P$3:$R$56,3,0),"")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(OCULTAR)'!$P$3:$R$56,3,0),"")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(OCULTAR)'!$P$3:$R$56,3,0),"")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(OCULTAR)'!$P$3:$R$56,3,0),"")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(OCULTAR)'!$P$3:$R$56,3,0),"")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(OCULTAR)'!$P$3:$R$56,3,0),"")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(OCULTAR)'!$P$3:$R$56,3,0),"")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(OCULTAR)'!$P$3:$R$56,3,0),"")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(OCULTAR)'!$P$3:$R$56,3,0),"")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(OCULTAR)'!$P$3:$R$56,3,0),"")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(OCULTAR)'!$P$3:$R$56,3,0),"")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(OCULTAR)'!$P$3:$R$56,3,0),"")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(OCULTAR)'!$P$3:$R$56,3,0),"")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(OCULTAR)'!$P$3:$R$56,3,0),"")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(OCULTAR)'!$P$3:$R$56,3,0),"")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(OCULTAR)'!$P$3:$R$56,3,0),"")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(OCULTAR)'!$P$3:$R$56,3,0),"")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(OCULTAR)'!$P$3:$R$56,3,0),"")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(OCULTAR)'!$P$3:$R$56,3,0),"")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(OCULTAR)'!$P$3:$R$56,3,0),"")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(OCULTAR)'!$P$3:$R$56,3,0),"")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(OCULTAR)'!$P$3:$R$56,3,0),"")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(OCULTAR)'!$P$3:$R$56,3,0),"")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(OCULTAR)'!$P$3:$R$56,3,0),"")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(OCULTAR)'!$P$3:$R$56,3,0),"")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(OCULTAR)'!$P$3:$R$56,3,0),"")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(OCULTAR)'!$P$3:$R$56,3,0),"")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(OCULTAR)'!$P$3:$R$56,3,0),"")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(OCULTAR)'!$P$3:$R$56,3,0),"")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(OCULTAR)'!$P$3:$R$56,3,0),"")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(OCULTAR)'!$P$3:$R$56,3,0),"")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(OCULTAR)'!$P$3:$R$56,3,0),"")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(OCULTAR)'!$P$3:$R$56,3,0),"")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(OCULTAR)'!$P$3:$R$56,3,0),"")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(OCULTAR)'!$P$3:$R$56,3,0),"")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(OCULTAR)'!$P$3:$R$56,3,0),"")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(OCULTAR)'!$P$3:$R$56,3,0),"")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(OCULTAR)'!$P$3:$R$56,3,0),"")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(OCULTAR)'!$P$3:$R$56,3,0),"")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(OCULTAR)'!$P$3:$R$56,3,0),"")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(OCULTAR)'!$P$3:$R$56,3,0),"")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(OCULTAR)'!$P$3:$R$56,3,0),"")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(OCULTAR)'!$P$3:$R$56,3,0),"")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(OCULTAR)'!$P$3:$R$56,3,0),"")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(OCULTAR)'!$P$3:$R$56,3,0),"")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(OCULTAR)'!$P$3:$R$56,3,0),"")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(OCULTAR)'!$P$3:$R$56,3,0),"")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(OCULTAR)'!$P$3:$R$56,3,0),"")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(OCULTAR)'!$P$3:$R$56,3,0),"")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(OCULTAR)'!$P$3:$R$56,3,0),"")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(OCULTAR)'!$P$3:$R$56,3,0),"")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(OCULTAR)'!$P$3:$R$56,3,0),"")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(OCULTAR)'!$P$3:$R$56,3,0),"")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(OCULTAR)'!$P$3:$R$56,3,0),"")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(OCULTAR)'!$P$3:$R$56,3,0),"")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(OCULTAR)'!$P$3:$R$56,3,0),"")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(OCULTAR)'!$P$3:$R$56,3,0),"")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(OCULTAR)'!$P$3:$R$56,3,0),"")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(OCULTAR)'!$P$3:$R$56,3,0),"")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(OCULTAR)'!$P$3:$R$56,3,0),"")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(OCULTAR)'!$P$3:$R$56,3,0),"")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(OCULTAR)'!$P$3:$R$56,3,0),"")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(OCULTAR)'!$P$3:$R$56,3,0),"")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(OCULTAR)'!$P$3:$R$56,3,0),"")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(OCULTAR)'!$P$3:$R$56,3,0),"")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(OCULTAR)'!$P$3:$R$56,3,0),"")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(OCULTAR)'!$P$3:$R$56,3,0),"")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(OCULTAR)'!$P$3:$R$56,3,0),"")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(OCULTAR)'!$P$3:$R$56,3,0),"")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(OCULTAR)'!$P$3:$R$56,3,0),"")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(OCULTAR)'!$P$3:$R$56,3,0),"")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(OCULTAR)'!$P$3:$R$56,3,0),"")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(OCULTAR)'!$P$3:$R$56,3,0),"")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(OCULTAR)'!$P$3:$R$56,3,0),"")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(OCULTAR)'!$P$3:$R$56,3,0),"")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(OCULTAR)'!$P$3:$R$56,3,0),"")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(OCULTAR)'!$P$3:$R$56,3,0),"")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(OCULTAR)'!$P$3:$R$56,3,0),"")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(OCULTAR)'!$P$3:$R$56,3,0),"")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(OCULTAR)'!$P$3:$R$56,3,0),"")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(OCULTAR)'!$P$3:$R$56,3,0),"")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(OCULTAR)'!$P$3:$R$56,3,0),"")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(OCULTAR)'!$P$3:$R$56,3,0),"")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(OCULTAR)'!$P$3:$R$56,3,0),"")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(OCULTAR)'!$P$3:$R$56,3,0),"")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(OCULTAR)'!$P$3:$R$56,3,0),"")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(OCULTAR)'!$P$3:$R$56,3,0),"")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(OCULTAR)'!$P$3:$R$56,3,0),"")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(OCULTAR)'!$P$3:$R$56,3,0),"")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(OCULTAR)'!$P$3:$R$56,3,0),"")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(OCULTAR)'!$P$3:$R$56,3,0),"")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(OCULTAR)'!$P$3:$R$56,3,0),"")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(OCULTAR)'!$P$3:$R$56,3,0),"")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(OCULTAR)'!$P$3:$R$56,3,0),"")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(OCULTAR)'!$P$3:$R$56,3,0),"")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(OCULTAR)'!$P$3:$R$56,3,0),"")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(OCULTAR)'!$P$3:$R$56,3,0),"")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(OCULTAR)'!$P$3:$R$56,3,0),"")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(OCULTAR)'!$P$3:$R$56,3,0),"")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(OCULTAR)'!$P$3:$R$56,3,0),"")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(OCULTAR)'!$P$3:$R$56,3,0),"")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(OCULTAR)'!$P$3:$R$56,3,0),"")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(OCULTAR)'!$P$3:$R$56,3,0),"")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(OCULTAR)'!$P$3:$R$56,3,0),"")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(OCULTAR)'!$P$3:$R$56,3,0),"")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(OCULTAR)'!$P$3:$R$56,3,0),"")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(OCULTAR)'!$P$3:$R$56,3,0),"")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(OCULTAR)'!$P$3:$R$56,3,0),"")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(OCULTAR)'!$P$3:$R$56,3,0),"")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(OCULTAR)'!$P$3:$R$56,3,0),"")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(OCULTAR)'!$P$3:$R$56,3,0),"")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(OCULTAR)'!$P$3:$R$56,3,0),"")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(OCULTAR)'!$P$3:$R$56,3,0),"")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(OCULTAR)'!$P$3:$R$56,3,0),"")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(OCULTAR)'!$P$3:$R$56,3,0),"")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(OCULTAR)'!$P$3:$R$56,3,0),"")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(OCULTAR)'!$P$3:$R$56,3,0),"")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(OCULTAR)'!$P$3:$R$56,3,0),"")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(OCULTAR)'!$P$3:$R$56,3,0),"")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(OCULTAR)'!$P$3:$R$56,3,0),"")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(OCULTAR)'!$P$3:$R$56,3,0),"")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(OCULTAR)'!$P$3:$R$56,3,0),"")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(OCULTAR)'!$P$3:$R$56,3,0),"")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(OCULTAR)'!$P$3:$R$56,3,0),"")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(OCULTAR)'!$P$3:$R$56,3,0),"")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(OCULTAR)'!$P$3:$R$56,3,0),"")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(OCULTAR)'!$P$3:$R$56,3,0),"")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(OCULTAR)'!$P$3:$R$56,3,0),"")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(OCULTAR)'!$P$3:$R$56,3,0),"")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(OCULTAR)'!$P$3:$R$56,3,0),"")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(OCULTAR)'!$P$3:$R$56,3,0),"")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(OCULTAR)'!$P$3:$R$56,3,0),"")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(OCULTAR)'!$P$3:$R$56,3,0),"")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(OCULTAR)'!$P$3:$R$56,3,0),"")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(OCULTAR)'!$P$3:$R$56,3,0),"")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(OCULTAR)'!$P$3:$R$56,3,0),"")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(OCULTAR)'!$P$3:$R$56,3,0),"")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(OCULTAR)'!$P$3:$R$56,3,0),"")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(OCULTAR)'!$P$3:$R$56,3,0),"")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(OCULTAR)'!$P$3:$R$56,3,0),"")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(OCULTAR)'!$P$3:$R$56,3,0),"")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(OCULTAR)'!$P$3:$R$56,3,0),"")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(OCULTAR)'!$P$3:$R$56,3,0),"")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(OCULTAR)'!$P$3:$R$56,3,0),"")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(OCULTAR)'!$P$3:$R$56,3,0),"")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(OCULTAR)'!$P$3:$R$56,3,0),"")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(OCULTAR)'!$P$3:$R$56,3,0),"")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(OCULTAR)'!$P$3:$R$56,3,0),"")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(OCULTAR)'!$P$3:$R$56,3,0),"")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(OCULTAR)'!$P$3:$R$56,3,0),"")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(OCULTAR)'!$P$3:$R$56,3,0),"")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(OCULTAR)'!$P$3:$R$56,3,0),"")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(OCULTAR)'!$P$3:$R$56,3,0),"")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(OCULTAR)'!$P$3:$R$56,3,0),"")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(OCULTAR)'!$P$3:$R$56,3,0),"")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(OCULTAR)'!$P$3:$R$56,3,0),"")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(OCULTAR)'!$P$3:$R$56,3,0),"")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(OCULTAR)'!$P$3:$R$56,3,0),"")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(OCULTAR)'!$P$3:$R$56,3,0),"")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(OCULTAR)'!$P$3:$R$56,3,0),"")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(OCULTAR)'!$P$3:$R$56,3,0),"")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(OCULTAR)'!$P$3:$R$56,3,0),"")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(OCULTAR)'!$P$3:$R$56,3,0),"")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(OCULTAR)'!$P$3:$R$56,3,0),"")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(OCULTAR)'!$P$3:$R$56,3,0),"")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(OCULTAR)'!$P$3:$R$56,3,0),"")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(OCULTAR)'!$P$3:$R$56,3,0),"")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(OCULTAR)'!$P$3:$R$56,3,0),"")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(OCULTAR)'!$P$3:$R$56,3,0),"")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(OCULTAR)'!$P$3:$R$56,3,0),"")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(OCULTAR)'!$P$3:$R$56,3,0),"")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(OCULTAR)'!$P$3:$R$56,3,0),"")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(OCULTAR)'!$P$3:$R$56,3,0),"")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(OCULTAR)'!$P$3:$R$56,3,0),"")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(OCULTAR)'!$P$3:$R$56,3,0),"")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(OCULTAR)'!$P$3:$R$56,3,0),"")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(OCULTAR)'!$P$3:$R$56,3,0),"")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(OCULTAR)'!$P$3:$R$56,3,0),"")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(OCULTAR)'!$P$3:$R$56,3,0),"")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(OCULTAR)'!$P$3:$R$56,3,0),"")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(OCULTAR)'!$P$3:$R$56,3,0),"")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(OCULTAR)'!$P$3:$R$56,3,0),"")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(OCULTAR)'!$P$3:$R$56,3,0),"")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(OCULTAR)'!$P$3:$R$56,3,0),"")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(OCULTAR)'!$P$3:$R$56,3,0),"")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(OCULTAR)'!$P$3:$R$56,3,0),"")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(OCULTAR)'!$P$3:$R$56,3,0),"")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(OCULTAR)'!$P$3:$R$56,3,0),"")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(OCULTAR)'!$P$3:$R$56,3,0),"")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(OCULTAR)'!$P$3:$R$56,3,0),"")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(OCULTAR)'!$P$3:$R$56,3,0),"")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(OCULTAR)'!$P$3:$R$56,3,0),"")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(OCULTAR)'!$P$3:$R$56,3,0),"")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(OCULTAR)'!$P$3:$R$56,3,0),"")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(OCULTAR)'!$P$3:$R$56,3,0),"")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(OCULTAR)'!$P$3:$R$56,3,0),"")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(OCULTAR)'!$P$3:$R$56,3,0),"")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(OCULTAR)'!$P$3:$R$56,3,0),"")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(OCULTAR)'!$P$3:$R$56,3,0),"")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(OCULTAR)'!$P$3:$R$56,3,0),"")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(OCULTAR)'!$P$3:$R$56,3,0),"")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(OCULTAR)'!$P$3:$R$56,3,0),"")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(OCULTAR)'!$P$3:$R$56,3,0),"")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(OCULTAR)'!$P$3:$R$56,3,0),"")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(OCULTAR)'!$P$3:$R$56,3,0),"")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(OCULTAR)'!$P$3:$R$56,3,0),"")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(OCULTAR)'!$P$3:$R$56,3,0),"")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(OCULTAR)'!$P$3:$R$56,3,0),"")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(OCULTAR)'!$P$3:$R$56,3,0),"")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(OCULTAR)'!$P$3:$R$56,3,0),"")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(OCULTAR)'!$P$3:$R$56,3,0),"")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(OCULTAR)'!$P$3:$R$56,3,0),"")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(OCULTAR)'!$P$3:$R$56,3,0),"")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(OCULTAR)'!$P$3:$R$56,3,0),"")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(OCULTAR)'!$P$3:$R$56,3,0),"")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(OCULTAR)'!$P$3:$R$56,3,0),"")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(OCULTAR)'!$P$3:$R$56,3,0),"")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(OCULTAR)'!$P$3:$R$56,3,0),"")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(OCULTAR)'!$P$3:$R$56,3,0),"")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(OCULTAR)'!$P$3:$R$56,3,0),"")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(OCULTAR)'!$P$3:$R$56,3,0),"")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(OCULTAR)'!$P$3:$R$56,3,0),"")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(OCULTAR)'!$P$3:$R$56,3,0),"")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(OCULTAR)'!$P$3:$R$56,3,0),"")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(OCULTAR)'!$P$3:$R$56,3,0),"")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(OCULTAR)'!$P$3:$R$56,3,0),"")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(OCULTAR)'!$P$3:$R$56,3,0),"")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(OCULTAR)'!$P$3:$R$56,3,0),"")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(OCULTAR)'!$P$3:$R$56,3,0),"")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(OCULTAR)'!$P$3:$R$56,3,0),"")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(OCULTAR)'!$P$3:$R$56,3,0),"")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(OCULTAR)'!$P$3:$R$56,3,0),"")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(OCULTAR)'!$P$3:$R$56,3,0),"")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(OCULTAR)'!$P$3:$R$56,3,0),"")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(OCULTAR)'!$P$3:$R$56,3,0),"")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(OCULTAR)'!$P$3:$R$56,3,0),"")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(OCULTAR)'!$P$3:$R$56,3,0),"")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(OCULTAR)'!$P$3:$R$56,3,0),"")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(OCULTAR)'!$P$3:$R$56,3,0),"")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(OCULTAR)'!$P$3:$R$56,3,0),"")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(OCULTAR)'!$P$3:$R$56,3,0),"")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(OCULTAR)'!$P$3:$R$56,3,0),"")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(OCULTAR)'!$P$3:$R$56,3,0),"")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(OCULTAR)'!$P$3:$R$56,3,0),"")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(OCULTAR)'!$P$3:$R$56,3,0),"")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(OCULTAR)'!$P$3:$R$56,3,0),"")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(OCULTAR)'!$P$3:$R$56,3,0),"")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(OCULTAR)'!$P$3:$R$56,3,0),"")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(OCULTAR)'!$P$3:$R$56,3,0),"")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(OCULTAR)'!$P$3:$R$56,3,0),"")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(OCULTAR)'!$P$3:$R$56,3,0),"")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(OCULTAR)'!$P$3:$R$56,3,0),"")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(OCULTAR)'!$P$3:$R$56,3,0),"")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(OCULTAR)'!$P$3:$R$56,3,0),"")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(OCULTAR)'!$P$3:$R$56,3,0),"")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(OCULTAR)'!$P$3:$R$56,3,0),"")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(OCULTAR)'!$P$3:$R$56,3,0),"")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(OCULTAR)'!$P$3:$R$56,3,0),"")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(OCULTAR)'!$P$3:$R$56,3,0),"")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(OCULTAR)'!$P$3:$R$56,3,0),"")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(OCULTAR)'!$P$3:$R$56,3,0),"")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(OCULTAR)'!$P$3:$R$56,3,0),"")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(OCULTAR)'!$P$3:$R$56,3,0),"")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(OCULTAR)'!$P$3:$R$56,3,0),"")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(OCULTAR)'!$P$3:$R$56,3,0),"")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(OCULTAR)'!$P$3:$R$56,3,0),"")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(OCULTAR)'!$P$3:$R$56,3,0),"")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(OCULTAR)'!$P$3:$R$56,3,0),"")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(OCULTAR)'!$P$3:$R$56,3,0),"")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(OCULTAR)'!$P$3:$R$56,3,0),"")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(OCULTAR)'!$P$3:$R$56,3,0),"")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(OCULTAR)'!$P$3:$R$56,3,0),"")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(OCULTAR)'!$P$3:$R$56,3,0),"")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(OCULTAR)'!$P$3:$R$56,3,0),"")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(OCULTAR)'!$P$3:$R$56,3,0),"")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(OCULTAR)'!$P$3:$R$56,3,0),"")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(OCULTAR)'!$P$3:$R$56,3,0),"")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(OCULTAR)'!$P$3:$R$56,3,0),"")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(OCULTAR)'!$P$3:$R$56,3,0),"")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(OCULTAR)'!$P$3:$R$56,3,0),"")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(OCULTAR)'!$P$3:$R$56,3,0),"")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(OCULTAR)'!$P$3:$R$56,3,0),"")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(OCULTAR)'!$P$3:$R$56,3,0),"")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(OCULTAR)'!$P$3:$R$56,3,0),"")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(OCULTAR)'!$P$3:$R$56,3,0),"")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(OCULTAR)'!$P$3:$R$56,3,0),"")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(OCULTAR)'!$P$3:$R$56,3,0),"")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(OCULTAR)'!$P$3:$R$56,3,0),"")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(OCULTAR)'!$P$3:$R$56,3,0),"")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(OCULTAR)'!$P$3:$R$56,3,0),"")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(OCULTAR)'!$P$3:$R$56,3,0),"")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(OCULTAR)'!$P$3:$R$56,3,0),"")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(OCULTAR)'!$P$3:$R$56,3,0),"")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(OCULTAR)'!$P$3:$R$56,3,0),"")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(OCULTAR)'!$P$3:$R$56,3,0),"")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(OCULTAR)'!$P$3:$R$56,3,0),"")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(OCULTAR)'!$P$3:$R$56,3,0),"")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(OCULTAR)'!$P$3:$R$56,3,0),"")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(OCULTAR)'!$P$3:$R$56,3,0),"")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(OCULTAR)'!$P$3:$R$56,3,0),"")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(OCULTAR)'!$P$3:$R$56,3,0),"")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(OCULTAR)'!$P$3:$R$56,3,0),"")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(OCULTAR)'!$P$3:$R$56,3,0),"")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(OCULTAR)'!$P$3:$R$56,3,0),"")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(OCULTAR)'!$P$3:$R$56,3,0),"")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(OCULTAR)'!$P$3:$R$56,3,0),"")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(OCULTAR)'!$P$3:$R$56,3,0),"")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(OCULTAR)'!$P$3:$R$56,3,0),"")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(OCULTAR)'!$P$3:$R$56,3,0),"")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(OCULTAR)'!$P$3:$R$56,3,0),"")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(OCULTAR)'!$P$3:$R$56,3,0),"")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(OCULTAR)'!$P$3:$R$56,3,0),"")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(OCULTAR)'!$P$3:$R$56,3,0),"")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(OCULTAR)'!$P$3:$R$56,3,0),"")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(OCULTAR)'!$P$3:$R$56,3,0),"")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(OCULTAR)'!$P$3:$R$56,3,0),"")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(OCULTAR)'!$P$3:$R$56,3,0),"")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(OCULTAR)'!$P$3:$R$56,3,0),"")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(OCULTAR)'!$P$3:$R$56,3,0),"")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(OCULTAR)'!$P$3:$R$56,3,0),"")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(OCULTAR)'!$P$3:$R$56,3,0),"")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(OCULTAR)'!$P$3:$R$56,3,0),"")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(OCULTAR)'!$P$3:$R$56,3,0),"")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(OCULTAR)'!$P$3:$R$56,3,0),"")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(OCULTAR)'!$P$3:$R$56,3,0),"")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(OCULTAR)'!$P$3:$R$56,3,0),"")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(OCULTAR)'!$P$3:$R$56,3,0),"")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(OCULTAR)'!$P$3:$R$56,3,0),"")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(OCULTAR)'!$P$3:$R$56,3,0),"")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(OCULTAR)'!$P$3:$R$56,3,0),"")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(OCULTAR)'!$P$3:$R$56,3,0),"")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(OCULTAR)'!$P$3:$R$56,3,0),"")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(OCULTAR)'!$P$3:$R$56,3,0),"")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(OCULTAR)'!$P$3:$R$56,3,0),"")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(OCULTAR)'!$P$3:$R$56,3,0),"")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(OCULTAR)'!$P$3:$R$56,3,0),"")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(OCULTAR)'!$P$3:$R$56,3,0),"")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(OCULTAR)'!$P$3:$R$56,3,0),"")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(OCULTAR)'!$P$3:$R$56,3,0),"")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(OCULTAR)'!$P$3:$R$56,3,0),"")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(OCULTAR)'!$P$3:$R$56,3,0),"")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(OCULTAR)'!$P$3:$R$56,3,0),"")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(OCULTAR)'!$P$3:$R$56,3,0),"")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(OCULTAR)'!$P$3:$R$56,3,0),"")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(OCULTAR)'!$P$3:$R$56,3,0),"")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(OCULTAR)'!$P$3:$R$56,3,0),"")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(OCULTAR)'!$P$3:$R$56,3,0),"")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(OCULTAR)'!$P$3:$R$56,3,0),"")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(OCULTAR)'!$P$3:$R$56,3,0),"")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(OCULTAR)'!$P$3:$R$56,3,0),"")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(OCULTAR)'!$P$3:$R$56,3,0),"")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(OCULTAR)'!$P$3:$R$56,3,0),"")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(OCULTAR)'!$P$3:$R$56,3,0),"")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(OCULTAR)'!$P$3:$R$56,3,0),"")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(OCULTAR)'!$P$3:$R$56,3,0),"")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(OCULTAR)'!$P$3:$R$56,3,0),"")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(OCULTAR)'!$P$3:$R$56,3,0),"")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(OCULTAR)'!$P$3:$R$56,3,0),"")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(OCULTAR)'!$P$3:$R$56,3,0),"")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(OCULTAR)'!$P$3:$R$56,3,0),"")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(OCULTAR)'!$P$3:$R$56,3,0),"")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(OCULTAR)'!$P$3:$R$56,3,0),"")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(OCULTAR)'!$P$3:$R$56,3,0),"")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(OCULTAR)'!$P$3:$R$56,3,0),"")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(OCULTAR)'!$P$3:$R$56,3,0),"")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(OCULTAR)'!$P$3:$R$56,3,0),"")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(OCULTAR)'!$P$3:$R$56,3,0),"")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(OCULTAR)'!$P$3:$R$56,3,0),"")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(OCULTAR)'!$P$3:$R$56,3,0),"")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(OCULTAR)'!$P$3:$R$56,3,0),"")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(OCULTAR)'!$P$3:$R$56,3,0),"")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(OCULTAR)'!$P$3:$R$56,3,0),"")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(OCULTAR)'!$P$3:$R$56,3,0),"")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(OCULTAR)'!$P$3:$R$56,3,0),"")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(OCULTAR)'!$P$3:$R$56,3,0),"")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(OCULTAR)'!$P$3:$R$56,3,0),"")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(OCULTAR)'!$P$3:$R$56,3,0),"")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(OCULTAR)'!$P$3:$R$56,3,0),"")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(OCULTAR)'!$P$3:$R$56,3,0),"")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(OCULTAR)'!$P$3:$R$56,3,0),"")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(OCULTAR)'!$P$3:$R$56,3,0),"")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(OCULTAR)'!$P$3:$R$56,3,0),"")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(OCULTAR)'!$P$3:$R$56,3,0),"")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(OCULTAR)'!$P$3:$R$56,3,0),"")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(OCULTAR)'!$P$3:$R$56,3,0),"")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(OCULTAR)'!$P$3:$R$56,3,0),"")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(OCULTAR)'!$P$3:$R$56,3,0),"")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(OCULTAR)'!$P$3:$R$56,3,0),"")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(OCULTAR)'!$P$3:$R$56,3,0),"")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(OCULTAR)'!$P$3:$R$56,3,0),"")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(OCULTAR)'!$P$3:$R$56,3,0),"")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(OCULTAR)'!$P$3:$R$56,3,0),"")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(OCULTAR)'!$P$3:$R$56,3,0),"")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(OCULTAR)'!$P$3:$R$56,3,0),"")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(OCULTAR)'!$P$3:$R$56,3,0),"")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(OCULTAR)'!$P$3:$R$56,3,0),"")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(OCULTAR)'!$P$3:$R$56,3,0),"")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(OCULTAR)'!$P$3:$R$56,3,0),"")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(OCULTAR)'!$P$3:$R$56,3,0),"")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(OCULTAR)'!$P$3:$R$56,3,0),"")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(OCULTAR)'!$P$3:$R$56,3,0),"")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(OCULTAR)'!$P$3:$R$56,3,0),"")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(OCULTAR)'!$P$3:$R$56,3,0),"")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(OCULTAR)'!$P$3:$R$56,3,0),"")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(OCULTAR)'!$P$3:$R$56,3,0),"")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(OCULTAR)'!$P$3:$R$56,3,0),"")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(OCULTAR)'!$P$3:$R$56,3,0),"")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(OCULTAR)'!$P$3:$R$56,3,0),"")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(OCULTAR)'!$P$3:$R$56,3,0),"")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(OCULTAR)'!$P$3:$R$56,3,0),"")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(OCULTAR)'!$P$3:$R$56,3,0),"")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(OCULTAR)'!$P$3:$R$56,3,0),"")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(OCULTAR)'!$P$3:$R$56,3,0),"")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(OCULTAR)'!$P$3:$R$56,3,0),"")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(OCULTAR)'!$P$3:$R$56,3,0),"")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(OCULTAR)'!$P$3:$R$56,3,0),"")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(OCULTAR)'!$P$3:$R$56,3,0),"")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(OCULTAR)'!$P$3:$R$56,3,0),"")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(OCULTAR)'!$P$3:$R$56,3,0),"")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(OCULTAR)'!$P$3:$R$56,3,0),"")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(OCULTAR)'!$P$3:$R$56,3,0),"")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(OCULTAR)'!$P$3:$R$56,3,0),"")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(OCULTAR)'!$P$3:$R$56,3,0),"")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(OCULTAR)'!$P$3:$R$56,3,0),"")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(OCULTAR)'!$P$3:$R$56,3,0),"")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(OCULTAR)'!$P$3:$R$56,3,0),"")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(OCULTAR)'!$P$3:$R$56,3,0),"")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(OCULTAR)'!$P$3:$R$56,3,0),"")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(OCULTAR)'!$P$3:$R$56,3,0),"")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(OCULTAR)'!$P$3:$R$56,3,0),"")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(OCULTAR)'!$P$3:$R$56,3,0),"")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(OCULTAR)'!$P$3:$R$56,3,0),"")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(OCULTAR)'!$P$3:$R$56,3,0),"")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(OCULTAR)'!$P$3:$R$56,3,0),"")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(OCULTAR)'!$P$3:$R$56,3,0),"")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(OCULTAR)'!$P$3:$R$56,3,0),"")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(OCULTAR)'!$P$3:$R$56,3,0),"")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(OCULTAR)'!$P$3:$R$56,3,0),"")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(OCULTAR)'!$P$3:$R$56,3,0),"")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(OCULTAR)'!$P$3:$R$56,3,0),"")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(OCULTAR)'!$P$3:$R$56,3,0),"")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(OCULTAR)'!$P$3:$R$56,3,0),"")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(OCULTAR)'!$P$3:$R$56,3,0),"")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(OCULTAR)'!$P$3:$R$56,3,0),"")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(OCULTAR)'!$P$3:$R$56,3,0),"")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(OCULTAR)'!$P$3:$R$56,3,0),"")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(OCULTAR)'!$P$3:$R$56,3,0),"")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(OCULTAR)'!$P$3:$R$56,3,0),"")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(OCULTAR)'!$P$3:$R$56,3,0),"")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(OCULTAR)'!$P$3:$R$56,3,0),"")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(OCULTAR)'!$P$3:$R$56,3,0),"")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(OCULTAR)'!$P$3:$R$56,3,0),"")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(OCULTAR)'!$P$3:$R$56,3,0),"")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(OCULTAR)'!$P$3:$R$56,3,0),"")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(OCULTAR)'!$P$3:$R$56,3,0),"")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(OCULTAR)'!$P$3:$R$56,3,0),"")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(OCULTAR)'!$P$3:$R$56,3,0),"")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(OCULTAR)'!$P$3:$R$56,3,0),"")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(OCULTAR)'!$P$3:$R$56,3,0),"")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(OCULTAR)'!$P$3:$R$56,3,0),"")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(OCULTAR)'!$P$3:$R$56,3,0),"")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(OCULTAR)'!$P$3:$R$56,3,0),"")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(OCULTAR)'!$P$3:$R$56,3,0),"")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(OCULTAR)'!$P$3:$R$56,3,0),"")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(OCULTAR)'!$P$3:$R$56,3,0),"")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(OCULTAR)'!$P$3:$R$56,3,0),"")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(OCULTAR)'!$P$3:$R$56,3,0),"")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(OCULTAR)'!$P$3:$R$56,3,0),"")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(OCULTAR)'!$P$3:$R$56,3,0),"")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(OCULTAR)'!$P$3:$R$56,3,0),"")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(OCULTAR)'!$P$3:$R$56,3,0),"")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(OCULTAR)'!$P$3:$R$56,3,0),"")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(OCULTAR)'!$P$3:$R$56,3,0),"")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(OCULTAR)'!$P$3:$R$56,3,0),"")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(OCULTAR)'!$P$3:$R$56,3,0),"")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(OCULTAR)'!$P$3:$R$56,3,0),"")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(OCULTAR)'!$P$3:$R$56,3,0),"")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(OCULTAR)'!$P$3:$R$56,3,0),"")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(OCULTAR)'!$P$3:$R$56,3,0),"")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(OCULTAR)'!$P$3:$R$56,3,0),"")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(OCULTAR)'!$P$3:$R$56,3,0),"")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(OCULTAR)'!$P$3:$R$56,3,0),"")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(OCULTAR)'!$P$3:$R$56,3,0),"")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(OCULTAR)'!$P$3:$R$56,3,0),"")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(OCULTAR)'!$P$3:$R$56,3,0),"")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(OCULTAR)'!$P$3:$R$56,3,0),"")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(OCULTAR)'!$P$3:$R$56,3,0),"")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(OCULTAR)'!$P$3:$R$56,3,0),"")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(OCULTAR)'!$P$3:$R$56,3,0),"")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(OCULTAR)'!$P$3:$R$56,3,0),"")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(OCULTAR)'!$P$3:$R$56,3,0),"")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(OCULTAR)'!$P$3:$R$56,3,0),"")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(OCULTAR)'!$P$3:$R$56,3,0),"")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(OCULTAR)'!$P$3:$R$56,3,0),"")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(OCULTAR)'!$P$3:$R$56,3,0),"")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(OCULTAR)'!$P$3:$R$56,3,0),"")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(OCULTAR)'!$P$3:$R$56,3,0),"")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(OCULTAR)'!$P$3:$R$56,3,0),"")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(OCULTAR)'!$P$3:$R$56,3,0),"")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(OCULTAR)'!$P$3:$R$56,3,0),"")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(OCULTAR)'!$P$3:$R$56,3,0),"")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(OCULTAR)'!$P$3:$R$56,3,0),"")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(OCULTAR)'!$P$3:$R$56,3,0),"")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(OCULTAR)'!$P$3:$R$56,3,0),"")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(OCULTAR)'!$P$3:$R$56,3,0),"")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(OCULTAR)'!$P$3:$R$56,3,0),"")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(OCULTAR)'!$P$3:$R$56,3,0),"")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(OCULTAR)'!$P$3:$R$56,3,0),"")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(OCULTAR)'!$P$3:$R$56,3,0),"")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(OCULTAR)'!$P$3:$R$56,3,0),"")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(OCULTAR)'!$P$3:$R$56,3,0),"")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(OCULTAR)'!$P$3:$R$56,3,0),"")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(OCULTAR)'!$P$3:$R$56,3,0),"")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(OCULTAR)'!$P$3:$R$56,3,0),"")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(OCULTAR)'!$P$3:$R$56,3,0),"")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(OCULTAR)'!$P$3:$R$56,3,0),"")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(OCULTAR)'!$P$3:$R$56,3,0),"")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(OCULTAR)'!$P$3:$R$56,3,0),"")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(OCULTAR)'!$P$3:$R$56,3,0),"")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(OCULTAR)'!$P$3:$R$56,3,0),"")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(OCULTAR)'!$P$3:$R$56,3,0),"")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(OCULTAR)'!$P$3:$R$56,3,0),"")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algorithmName="SHA-512" hashValue="4nNgYKCPbrv09fFuZ8gAOa4muGGIm7jA7dUM2EIrp1rf5PQ9MFgDn+8yTcC3Lh6XKyWYg8iDeCX6IZ0ilAwJxA==" saltValue="R9tdxsetA7w1mtzNdrJxLw==" spinCount="100000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hyperlinks>
    <hyperlink ref="I37" r:id="rId1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2021-08-04T12:38:37Z</dcterms:created>
  <dcterms:modified xsi:type="dcterms:W3CDTF">2021-08-04T12:38:52Z</dcterms:modified>
</cp:coreProperties>
</file>