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12 Dezembro/TCE/Arquivos Excel DGMMAS/"/>
    </mc:Choice>
  </mc:AlternateContent>
  <xr:revisionPtr revIDLastSave="0" documentId="8_{475D5CD5-2044-4CE7-BF47-E40641138C31}" xr6:coauthVersionLast="46" xr6:coauthVersionMax="46" xr10:uidLastSave="{00000000-0000-0000-0000-000000000000}"/>
  <bookViews>
    <workbookView xWindow="-110" yWindow="-110" windowWidth="19420" windowHeight="10420" xr2:uid="{D0E59A9B-B075-417C-AC55-9C16950A76A5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<sst xmlns="http://schemas.openxmlformats.org/spreadsheetml/2006/main" count="12" uniqueCount="12">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</sst>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12%20Dezembro/TCE/13.2%20PCF%20em%20Excel%20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OURICURI - ISMEP</v>
          </cell>
          <cell r="E11" t="str">
            <v>3.12 - Material Hospitalar</v>
          </cell>
          <cell r="F11">
            <v>11449180000100</v>
          </cell>
          <cell r="G11" t="str">
            <v>DPROSMED DIST PROD MED HOSP LTDA</v>
          </cell>
          <cell r="H11" t="str">
            <v>B</v>
          </cell>
          <cell r="I11" t="str">
            <v>S</v>
          </cell>
          <cell r="J11" t="str">
            <v>000039279</v>
          </cell>
          <cell r="K11">
            <v>44181</v>
          </cell>
          <cell r="L11" t="str">
            <v>26201211449180000100550010000392791087317100</v>
          </cell>
          <cell r="M11" t="str">
            <v>26 -  Pernambuco</v>
          </cell>
          <cell r="N11">
            <v>1242</v>
          </cell>
        </row>
        <row r="12">
          <cell r="C12" t="str">
            <v>UPAE OURICURI - ISMEP</v>
          </cell>
          <cell r="E12" t="str">
            <v xml:space="preserve">5.25 - Serviços Bancários </v>
          </cell>
          <cell r="F12">
            <v>274054</v>
          </cell>
          <cell r="G12" t="str">
            <v>BANCO DO BRASIL CONTA Nº 28.358-4</v>
          </cell>
          <cell r="H12" t="str">
            <v>S</v>
          </cell>
          <cell r="I12" t="str">
            <v>N</v>
          </cell>
          <cell r="M12" t="str">
            <v>26 -  Pernambuco</v>
          </cell>
          <cell r="N12">
            <v>153</v>
          </cell>
        </row>
        <row r="13">
          <cell r="C13" t="str">
            <v>UPAE OURICURI - ISMEP</v>
          </cell>
          <cell r="E13" t="str">
            <v xml:space="preserve">5.25 - Serviços Bancários </v>
          </cell>
          <cell r="F13">
            <v>274054</v>
          </cell>
          <cell r="G13" t="str">
            <v>BANCO DO BRASIL CONTA Nº 28.358-4</v>
          </cell>
          <cell r="H13" t="str">
            <v>S</v>
          </cell>
          <cell r="I13" t="str">
            <v>N</v>
          </cell>
          <cell r="M13" t="str">
            <v>26 -  Pernambuco</v>
          </cell>
          <cell r="N13">
            <v>125.4</v>
          </cell>
        </row>
        <row r="14">
          <cell r="C14" t="str">
            <v>UPAE OURICURI - ISMEP</v>
          </cell>
          <cell r="E14" t="str">
            <v>5.13 - Água e Esgoto</v>
          </cell>
          <cell r="F14">
            <v>9769035000164</v>
          </cell>
          <cell r="G14" t="str">
            <v>COMPANHIA PERMAMBUCANA DE SANEAMENTO</v>
          </cell>
          <cell r="H14" t="str">
            <v>B</v>
          </cell>
          <cell r="I14" t="str">
            <v>N</v>
          </cell>
          <cell r="K14">
            <v>44193</v>
          </cell>
          <cell r="M14" t="str">
            <v>26 -  Pernambuco</v>
          </cell>
          <cell r="N14">
            <v>404.67</v>
          </cell>
        </row>
        <row r="15">
          <cell r="C15" t="str">
            <v>UPAE OURICURI - ISMEP</v>
          </cell>
          <cell r="E15" t="str">
            <v>5.12 - Energia Elétrica</v>
          </cell>
          <cell r="F15">
            <v>10835932000108</v>
          </cell>
          <cell r="G15" t="str">
            <v>COMPANHIA ENERGETICA DE PERNAMBUCO</v>
          </cell>
          <cell r="H15" t="str">
            <v>B</v>
          </cell>
          <cell r="I15" t="str">
            <v>S</v>
          </cell>
          <cell r="J15" t="str">
            <v>138454884</v>
          </cell>
          <cell r="K15">
            <v>44201</v>
          </cell>
          <cell r="L15" t="str">
            <v>5E39B307D7111FFD758E2D6D027E9AA8</v>
          </cell>
          <cell r="M15" t="str">
            <v>26 -  Pernambuco</v>
          </cell>
          <cell r="N15">
            <v>15738.27</v>
          </cell>
        </row>
        <row r="16">
          <cell r="C16" t="str">
            <v>UPAE OURICURI - ISMEP</v>
          </cell>
          <cell r="E16" t="str">
            <v>5.3 - Locação de Máquinas e Equipamentos</v>
          </cell>
          <cell r="F16">
            <v>24801362000140</v>
          </cell>
          <cell r="G16" t="str">
            <v xml:space="preserve">AMD SISTEMAS / BRUNO COSMO DA COSTA COMERCIO E SERVICOS </v>
          </cell>
          <cell r="H16" t="str">
            <v>S</v>
          </cell>
          <cell r="I16" t="str">
            <v>S</v>
          </cell>
          <cell r="J16" t="str">
            <v>00000158</v>
          </cell>
          <cell r="K16">
            <v>44199</v>
          </cell>
          <cell r="L16" t="str">
            <v>WBSN-RXFW</v>
          </cell>
          <cell r="M16" t="str">
            <v>2611606 - Recife - PE</v>
          </cell>
          <cell r="N16">
            <v>3759</v>
          </cell>
        </row>
        <row r="17">
          <cell r="C17" t="str">
            <v>UPAE OURICURI - ISMEP</v>
          </cell>
          <cell r="E17" t="str">
            <v>5.3 - Locação de Máquinas e Equipamentos</v>
          </cell>
          <cell r="F17">
            <v>10279299000119</v>
          </cell>
          <cell r="G17" t="str">
            <v>RGRAPH LOC. COM. E SERV. LTDA - ME</v>
          </cell>
          <cell r="H17" t="str">
            <v>S</v>
          </cell>
          <cell r="I17" t="str">
            <v>N</v>
          </cell>
          <cell r="J17" t="str">
            <v>03412</v>
          </cell>
          <cell r="K17">
            <v>44201</v>
          </cell>
          <cell r="M17" t="str">
            <v>2611606 - Recife - PE</v>
          </cell>
          <cell r="N17">
            <v>1400</v>
          </cell>
        </row>
        <row r="18">
          <cell r="C18" t="str">
            <v>UPAE OURICURI - ISMEP</v>
          </cell>
          <cell r="E18" t="str">
            <v>5.16 - Serviços Médico-Hospitalares, Odotonlogia e Laboratoriais</v>
          </cell>
          <cell r="F18">
            <v>24395557000137</v>
          </cell>
          <cell r="G18" t="str">
            <v>ODONTOCLIN &amp; CARDIOCLIN SERVICOS MEDICOS DO ARARIPE LTDA - ME</v>
          </cell>
          <cell r="H18" t="str">
            <v>S</v>
          </cell>
          <cell r="I18" t="str">
            <v>S</v>
          </cell>
          <cell r="J18" t="str">
            <v>0001515</v>
          </cell>
          <cell r="K18">
            <v>44200</v>
          </cell>
          <cell r="L18" t="str">
            <v>ZHHN-PMCV</v>
          </cell>
          <cell r="M18" t="str">
            <v>2601102 - Araripina - PE</v>
          </cell>
          <cell r="N18">
            <v>6000</v>
          </cell>
        </row>
        <row r="19">
          <cell r="C19" t="str">
            <v>UPAE OURICURI - ISMEP</v>
          </cell>
          <cell r="E19" t="str">
            <v>5.16 - Serviços Médico-Hospitalares, Odotonlogia e Laboratoriais</v>
          </cell>
          <cell r="F19">
            <v>29551344000170</v>
          </cell>
          <cell r="G19" t="str">
            <v>CLÍNICA SAÚDE E VOCÊ</v>
          </cell>
          <cell r="H19" t="str">
            <v>S</v>
          </cell>
          <cell r="I19" t="str">
            <v>S</v>
          </cell>
          <cell r="J19" t="str">
            <v>26</v>
          </cell>
          <cell r="K19">
            <v>44186</v>
          </cell>
          <cell r="L19" t="str">
            <v>38455205526121122020</v>
          </cell>
          <cell r="M19" t="str">
            <v>2304301 - Farias Brito - CE</v>
          </cell>
          <cell r="N19">
            <v>6000</v>
          </cell>
        </row>
        <row r="20">
          <cell r="C20" t="str">
            <v>UPAE OURICURI - ISMEP</v>
          </cell>
          <cell r="E20" t="str">
            <v>5.16 - Serviços Médico-Hospitalares, Odotonlogia e Laboratoriais</v>
          </cell>
          <cell r="F20">
            <v>29100964000193</v>
          </cell>
          <cell r="G20" t="str">
            <v>SAD SERVIÇOS MÉDICOS LTDA</v>
          </cell>
          <cell r="H20" t="str">
            <v>S</v>
          </cell>
          <cell r="I20" t="str">
            <v>S</v>
          </cell>
          <cell r="J20" t="str">
            <v>61</v>
          </cell>
          <cell r="K20">
            <v>44186</v>
          </cell>
          <cell r="L20" t="str">
            <v>136649396</v>
          </cell>
          <cell r="M20" t="str">
            <v>2611101 - Petrolina - PE</v>
          </cell>
          <cell r="N20">
            <v>6000</v>
          </cell>
        </row>
        <row r="21">
          <cell r="C21" t="str">
            <v>UPAE OURICURI - ISMEP</v>
          </cell>
          <cell r="E21" t="str">
            <v>5.16 - Serviços Médico-Hospitalares, Odotonlogia e Laboratoriais</v>
          </cell>
          <cell r="F21">
            <v>10099168000150</v>
          </cell>
          <cell r="G21" t="str">
            <v>CASIL CENTRO DE ASSISTENCIA A SAUDE INTEGRADA</v>
          </cell>
          <cell r="H21" t="str">
            <v>S</v>
          </cell>
          <cell r="I21" t="str">
            <v>S</v>
          </cell>
          <cell r="J21" t="str">
            <v>134</v>
          </cell>
          <cell r="K21">
            <v>44183</v>
          </cell>
          <cell r="L21" t="str">
            <v>LC6RTZMSA</v>
          </cell>
          <cell r="M21" t="str">
            <v>2615607 - Trindade - PE</v>
          </cell>
          <cell r="N21">
            <v>3000</v>
          </cell>
        </row>
        <row r="22">
          <cell r="C22" t="str">
            <v>UPAE OURICURI - ISMEP</v>
          </cell>
          <cell r="E22" t="str">
            <v>5.16 - Serviços Médico-Hospitalares, Odotonlogia e Laboratoriais</v>
          </cell>
          <cell r="F22">
            <v>30386167000101</v>
          </cell>
          <cell r="G22" t="str">
            <v>SELVANIR DA SILVA RIBEIRO</v>
          </cell>
          <cell r="H22" t="str">
            <v>S</v>
          </cell>
          <cell r="I22" t="str">
            <v>S</v>
          </cell>
          <cell r="J22" t="str">
            <v>0000000076</v>
          </cell>
          <cell r="K22">
            <v>44187</v>
          </cell>
          <cell r="M22" t="str">
            <v>2307304 - Juazeiro do Norte - CE</v>
          </cell>
          <cell r="N22">
            <v>6000</v>
          </cell>
        </row>
        <row r="23">
          <cell r="C23" t="str">
            <v>UPAE OURICURI - ISMEP</v>
          </cell>
          <cell r="E23" t="str">
            <v>5.16 - Serviços Médico-Hospitalares, Odotonlogia e Laboratoriais</v>
          </cell>
          <cell r="F23">
            <v>37193944000132</v>
          </cell>
          <cell r="G23" t="str">
            <v>DANILO LUÍZ BRANDÃO REGIS LTDA</v>
          </cell>
          <cell r="H23" t="str">
            <v>S</v>
          </cell>
          <cell r="I23" t="str">
            <v>S</v>
          </cell>
          <cell r="J23" t="str">
            <v>202020</v>
          </cell>
          <cell r="K23">
            <v>44193</v>
          </cell>
          <cell r="L23" t="str">
            <v>C97258413</v>
          </cell>
          <cell r="M23" t="str">
            <v>2918407 - Juazeiro - BA</v>
          </cell>
          <cell r="N23">
            <v>3000</v>
          </cell>
        </row>
        <row r="24">
          <cell r="C24" t="str">
            <v>UPAE OURICURI - ISMEP</v>
          </cell>
          <cell r="E24" t="str">
            <v>5.16 - Serviços Médico-Hospitalares, Odotonlogia e Laboratoriais</v>
          </cell>
          <cell r="F24">
            <v>70090907000174</v>
          </cell>
          <cell r="G24" t="str">
            <v>CLÍNICA MÉDICA DO ARARIPE</v>
          </cell>
          <cell r="H24" t="str">
            <v>S</v>
          </cell>
          <cell r="I24" t="str">
            <v>S</v>
          </cell>
          <cell r="J24" t="str">
            <v>0001323</v>
          </cell>
          <cell r="K24">
            <v>44195</v>
          </cell>
          <cell r="L24" t="str">
            <v>OHJCHPNS</v>
          </cell>
          <cell r="M24" t="str">
            <v>2601102 - Araripina - PE</v>
          </cell>
          <cell r="N24">
            <v>6000</v>
          </cell>
        </row>
        <row r="25">
          <cell r="C25" t="str">
            <v>UPAE OURICURI - ISMEP</v>
          </cell>
          <cell r="E25" t="str">
            <v>5.16 - Serviços Médico-Hospitalares, Odotonlogia e Laboratoriais</v>
          </cell>
          <cell r="F25">
            <v>31582840000133</v>
          </cell>
          <cell r="G25" t="str">
            <v>F B DE MIRANDA LYRA SAÚDE EIRELI</v>
          </cell>
          <cell r="H25" t="str">
            <v>S</v>
          </cell>
          <cell r="I25" t="str">
            <v>S</v>
          </cell>
          <cell r="J25" t="str">
            <v>0000115</v>
          </cell>
          <cell r="K25">
            <v>44193</v>
          </cell>
          <cell r="L25" t="str">
            <v>XSSM-DYEE</v>
          </cell>
          <cell r="M25" t="str">
            <v>2601102 - Araripina - PE</v>
          </cell>
          <cell r="N25">
            <v>4800</v>
          </cell>
        </row>
        <row r="26">
          <cell r="C26" t="str">
            <v>UPAE OURICURI - ISMEP</v>
          </cell>
          <cell r="E26" t="str">
            <v>5.16 - Serviços Médico-Hospitalares, Odotonlogia e Laboratoriais</v>
          </cell>
          <cell r="F26">
            <v>20344575000139</v>
          </cell>
          <cell r="G26" t="str">
            <v>MED ARARIPE SERVIÇOS MÉDICOS LTDA</v>
          </cell>
          <cell r="H26" t="str">
            <v>S</v>
          </cell>
          <cell r="I26" t="str">
            <v>S</v>
          </cell>
          <cell r="J26" t="str">
            <v>00021211</v>
          </cell>
          <cell r="K26">
            <v>44193</v>
          </cell>
          <cell r="L26" t="str">
            <v>NI1S-1HVB</v>
          </cell>
          <cell r="M26" t="str">
            <v>2609907 - Ouricuri - PE</v>
          </cell>
          <cell r="N26">
            <v>6000</v>
          </cell>
        </row>
        <row r="27">
          <cell r="C27" t="str">
            <v>UPAE OURICURI - ISMEP</v>
          </cell>
          <cell r="E27" t="str">
            <v>5.16 - Serviços Médico-Hospitalares, Odotonlogia e Laboratoriais</v>
          </cell>
          <cell r="F27">
            <v>27903138000157</v>
          </cell>
          <cell r="G27" t="str">
            <v xml:space="preserve">DIAGNOSTICO LABORATORIAL ALVES LANDIM </v>
          </cell>
          <cell r="H27" t="str">
            <v>S</v>
          </cell>
          <cell r="I27" t="str">
            <v>S</v>
          </cell>
          <cell r="J27" t="str">
            <v>00020748</v>
          </cell>
          <cell r="K27">
            <v>44200</v>
          </cell>
          <cell r="L27" t="str">
            <v>RKV8-2HX7</v>
          </cell>
          <cell r="M27" t="str">
            <v>2609907 - Ouricuri - PE</v>
          </cell>
          <cell r="N27">
            <v>1170</v>
          </cell>
        </row>
        <row r="28">
          <cell r="C28" t="str">
            <v>UPAE OURICURI - ISMEP</v>
          </cell>
          <cell r="E28" t="str">
            <v>5.16 - Serviços Médico-Hospitalares, Odotonlogia e Laboratoriais</v>
          </cell>
          <cell r="F28">
            <v>27903138000157</v>
          </cell>
          <cell r="G28" t="str">
            <v xml:space="preserve">DIAGNOSTICO LABORATORIAL ALVES LANDIM </v>
          </cell>
          <cell r="H28" t="str">
            <v>S</v>
          </cell>
          <cell r="I28" t="str">
            <v>S</v>
          </cell>
          <cell r="J28" t="str">
            <v>00020747</v>
          </cell>
          <cell r="K28">
            <v>44200</v>
          </cell>
          <cell r="L28" t="str">
            <v>1BN6-3UYD</v>
          </cell>
          <cell r="M28" t="str">
            <v>2609907 - Ouricuri - PE</v>
          </cell>
          <cell r="N28">
            <v>3409.34</v>
          </cell>
        </row>
        <row r="29">
          <cell r="C29" t="str">
            <v>UPAE OURICURI - ISMEP</v>
          </cell>
          <cell r="E29" t="str">
            <v>5.17 - Manutenção de Software, Certificação Digital e Microfilmagem</v>
          </cell>
          <cell r="F29">
            <v>9393611000111</v>
          </cell>
          <cell r="G29" t="str">
            <v>NYX SERVICOS EM INFORMATICA LTDA</v>
          </cell>
          <cell r="H29" t="str">
            <v>S</v>
          </cell>
          <cell r="I29" t="str">
            <v>S</v>
          </cell>
          <cell r="J29" t="str">
            <v>3738</v>
          </cell>
          <cell r="K29">
            <v>44169</v>
          </cell>
          <cell r="L29" t="str">
            <v>UP5K-NFSK</v>
          </cell>
          <cell r="M29" t="str">
            <v>2611606 - Recife - PE</v>
          </cell>
          <cell r="N29">
            <v>645</v>
          </cell>
        </row>
        <row r="30">
          <cell r="C30" t="str">
            <v>UPAE OURICURI - ISMEP</v>
          </cell>
          <cell r="E30" t="str">
            <v>5.17 - Manutenção de Software, Certificação Digital e Microfilmagem</v>
          </cell>
          <cell r="F30">
            <v>5662773000238</v>
          </cell>
          <cell r="G30" t="str">
            <v>PIXEON MEDICAL SYSTEMS S.A COMERCIO E DESENVOLVIMENTO DE SOFTWARE</v>
          </cell>
          <cell r="H30" t="str">
            <v>S</v>
          </cell>
          <cell r="I30" t="str">
            <v>S</v>
          </cell>
          <cell r="J30" t="str">
            <v>19169</v>
          </cell>
          <cell r="K30">
            <v>44169</v>
          </cell>
          <cell r="L30" t="str">
            <v>Q1KJPMMCU</v>
          </cell>
          <cell r="M30" t="str">
            <v>3548807 - São Caetano do Sul - SP</v>
          </cell>
          <cell r="N30">
            <v>2349.9899999999998</v>
          </cell>
        </row>
        <row r="31">
          <cell r="C31" t="str">
            <v>UPAE OURICURI - ISMEP</v>
          </cell>
          <cell r="E31" t="str">
            <v>5.17 - Manutenção de Software, Certificação Digital e Microfilmagem</v>
          </cell>
          <cell r="F31">
            <v>3613658000167</v>
          </cell>
          <cell r="G31" t="str">
            <v>SEQUENCE INFORMATICA LTDA EPP</v>
          </cell>
          <cell r="H31" t="str">
            <v>S</v>
          </cell>
          <cell r="I31" t="str">
            <v>S</v>
          </cell>
          <cell r="J31" t="str">
            <v>00021953</v>
          </cell>
          <cell r="K31">
            <v>44166</v>
          </cell>
          <cell r="L31" t="str">
            <v>UX3F-AEWF</v>
          </cell>
          <cell r="M31" t="str">
            <v>2611606 - Recife - PE</v>
          </cell>
          <cell r="N31">
            <v>760</v>
          </cell>
        </row>
        <row r="32">
          <cell r="C32" t="str">
            <v>UPAE OURICURI - ISMEP</v>
          </cell>
          <cell r="E32" t="str">
            <v>5.17 - Manutenção de Software, Certificação Digital e Microfilmagem</v>
          </cell>
          <cell r="F32" t="str">
            <v>16.783.034/0001-30</v>
          </cell>
          <cell r="G32" t="str">
            <v>SINTESE LICENCIAMENTO DE PROGRAMAS</v>
          </cell>
          <cell r="H32" t="str">
            <v>S</v>
          </cell>
          <cell r="I32" t="str">
            <v>S</v>
          </cell>
          <cell r="J32" t="str">
            <v>11935</v>
          </cell>
          <cell r="K32">
            <v>44166</v>
          </cell>
          <cell r="L32" t="str">
            <v>SF3F-PDAC</v>
          </cell>
          <cell r="M32" t="str">
            <v>2611606 - Recife - PE</v>
          </cell>
          <cell r="N32">
            <v>979.89</v>
          </cell>
        </row>
        <row r="33">
          <cell r="C33" t="str">
            <v>UPAE OURICURI - ISMEP</v>
          </cell>
          <cell r="E33" t="str">
            <v>5.22 - Vigilância Ostensiva / Monitorada</v>
          </cell>
          <cell r="F33">
            <v>24402663000109</v>
          </cell>
          <cell r="G33" t="str">
            <v>BUNKER SEGURANCA E VIGILANCIA PATRIMONIAL EIRELI EPP</v>
          </cell>
          <cell r="H33" t="str">
            <v>S</v>
          </cell>
          <cell r="I33" t="str">
            <v>S</v>
          </cell>
          <cell r="J33" t="str">
            <v>00000974</v>
          </cell>
          <cell r="K33">
            <v>44200</v>
          </cell>
          <cell r="L33" t="str">
            <v>CTZX-L3UQ</v>
          </cell>
          <cell r="M33" t="str">
            <v>2611606 - Recife - PE</v>
          </cell>
          <cell r="N33">
            <v>16900</v>
          </cell>
        </row>
        <row r="34">
          <cell r="C34" t="str">
            <v>UPAE OURICURI - ISMEP</v>
          </cell>
          <cell r="E34" t="str">
            <v>5.2 - Serviços Técnicos Profissionais</v>
          </cell>
          <cell r="F34" t="str">
            <v>36.710.076/0001-58</v>
          </cell>
          <cell r="G34" t="str">
            <v>APS APOIO ADMINISTRATIVO LTDA</v>
          </cell>
          <cell r="H34" t="str">
            <v>S</v>
          </cell>
          <cell r="I34" t="str">
            <v>S</v>
          </cell>
          <cell r="J34" t="str">
            <v>00000032</v>
          </cell>
          <cell r="K34">
            <v>44186</v>
          </cell>
          <cell r="L34" t="str">
            <v>83PP-H2ZH</v>
          </cell>
          <cell r="M34" t="str">
            <v>2611606 - Recife - PE</v>
          </cell>
          <cell r="N34">
            <v>2120</v>
          </cell>
        </row>
        <row r="35">
          <cell r="C35" t="str">
            <v>UPAE OURICURI - ISMEP</v>
          </cell>
          <cell r="E35" t="str">
            <v>5.2 - Serviços Técnicos Profissionais</v>
          </cell>
          <cell r="F35" t="str">
            <v>08.190.737/0001-26</v>
          </cell>
          <cell r="G35" t="str">
            <v>PH CONTABILIDADE SOCIEDADE SIMPLES LTDA - ME</v>
          </cell>
          <cell r="H35" t="str">
            <v>S</v>
          </cell>
          <cell r="I35" t="str">
            <v>S</v>
          </cell>
          <cell r="J35" t="str">
            <v>00001145</v>
          </cell>
          <cell r="K35">
            <v>44173</v>
          </cell>
          <cell r="L35" t="str">
            <v>U4VZ-SR1F</v>
          </cell>
          <cell r="M35" t="str">
            <v>2927408 - Salvador - BA</v>
          </cell>
          <cell r="N35">
            <v>3135</v>
          </cell>
        </row>
        <row r="36">
          <cell r="C36" t="str">
            <v>UPAE OURICURI - ISMEP</v>
          </cell>
          <cell r="E36" t="str">
            <v>5.2 - Serviços Técnicos Profissionais</v>
          </cell>
          <cell r="F36" t="str">
            <v>08.190.737/0001-26</v>
          </cell>
          <cell r="G36" t="str">
            <v>PH CONTABILIDADE SOCIEDADE SIMPLES LTDA - ME</v>
          </cell>
          <cell r="H36" t="str">
            <v>S</v>
          </cell>
          <cell r="I36" t="str">
            <v>S</v>
          </cell>
          <cell r="J36" t="str">
            <v>00001134</v>
          </cell>
          <cell r="K36">
            <v>44173</v>
          </cell>
          <cell r="L36" t="str">
            <v>VFRH-KTPZ</v>
          </cell>
          <cell r="M36" t="str">
            <v>2927408 - Salvador - BA</v>
          </cell>
          <cell r="N36">
            <v>3135</v>
          </cell>
        </row>
        <row r="37">
          <cell r="C37" t="str">
            <v>UPAE OURICURI - ISMEP</v>
          </cell>
          <cell r="E37" t="str">
            <v>5.2 - Serviços Técnicos Profissionais</v>
          </cell>
          <cell r="F37" t="str">
            <v>24.127.434/0001-15</v>
          </cell>
          <cell r="G37" t="str">
            <v>RODRIGO ALMENDRA E ADVOGADOS ASSOCIADOS</v>
          </cell>
          <cell r="H37" t="str">
            <v>S</v>
          </cell>
          <cell r="I37" t="str">
            <v>S</v>
          </cell>
          <cell r="J37" t="str">
            <v>00000327</v>
          </cell>
          <cell r="K37">
            <v>44176</v>
          </cell>
          <cell r="L37" t="str">
            <v>ZCKY-9MCF</v>
          </cell>
          <cell r="M37" t="str">
            <v>2611606 - Recife - PE</v>
          </cell>
          <cell r="N37">
            <v>3500</v>
          </cell>
        </row>
        <row r="38">
          <cell r="C38" t="str">
            <v>UPAE OURICURI - ISMEP</v>
          </cell>
          <cell r="E38" t="str">
            <v>5.5 - Reparo e Manutenção de Máquinas e Equipamentos</v>
          </cell>
          <cell r="F38">
            <v>15193955000180</v>
          </cell>
          <cell r="G38" t="str">
            <v>MICHAEL JOHN MOREIRA SIQUEIRA SERVIÇOS TÉCNICOS ME</v>
          </cell>
          <cell r="H38" t="str">
            <v>S</v>
          </cell>
          <cell r="I38" t="str">
            <v>S</v>
          </cell>
          <cell r="J38" t="str">
            <v>699</v>
          </cell>
          <cell r="K38">
            <v>44188</v>
          </cell>
          <cell r="L38" t="str">
            <v>181373389</v>
          </cell>
          <cell r="M38" t="str">
            <v>2611101 - Petrolina - PE</v>
          </cell>
          <cell r="N38">
            <v>2000</v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832F-CDA7-4F19-954B-0D5F90FD6B13}">
  <sheetPr>
    <tabColor rgb="FF92D050"/>
  </sheetPr>
  <dimension ref="A1:L1992"/>
  <sheetViews>
    <sheetView showGridLines="0" tabSelected="1" topLeftCell="C1" zoomScale="90" zoomScaleNormal="90" workbookViewId="0">
      <selection activeCell="D7" sqref="D7"/>
    </sheetView>
  </sheetViews>
  <sheetFormatPr defaultColWidth="8.7265625" defaultRowHeight="12.5" x14ac:dyDescent="0.25"/>
  <cols>
    <col min="1" max="1" width="30.26953125" customWidth="1"/>
    <col min="2" max="2" width="36.26953125" customWidth="1"/>
    <col min="3" max="3" width="61.81640625" style="9" customWidth="1"/>
    <col min="4" max="4" width="36.54296875" style="9" customWidth="1"/>
    <col min="5" max="5" width="65.81640625" style="9" bestFit="1" customWidth="1"/>
    <col min="6" max="7" width="26.1796875" style="9" bestFit="1" customWidth="1"/>
    <col min="8" max="8" width="18.453125" style="9" bestFit="1" customWidth="1"/>
    <col min="9" max="9" width="24.81640625" style="9" bestFit="1" customWidth="1"/>
    <col min="10" max="10" width="51.453125" style="9" bestFit="1" customWidth="1"/>
    <col min="11" max="11" width="59.26953125" style="9" bestFit="1" customWidth="1"/>
    <col min="12" max="12" width="21.8164062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(OCULTAR)'!$P$3:$R$56,3,0),"")</f>
        <v>10739225001785</v>
      </c>
      <c r="B2" s="4" t="str">
        <f>'[1]TCE - ANEXO IV - Preencher'!C11</f>
        <v>UPAE OURICURI - ISMEP</v>
      </c>
      <c r="C2" s="4" t="str">
        <f>'[1]TCE - ANEXO IV - Preencher'!E11</f>
        <v>3.12 - Material Hospitalar</v>
      </c>
      <c r="D2" s="3">
        <f>'[1]TCE - ANEXO IV - Preencher'!F11</f>
        <v>11449180000100</v>
      </c>
      <c r="E2" s="5" t="str">
        <f>'[1]TCE - ANEXO IV - Preencher'!G11</f>
        <v>DPROSMED DIST PROD MED HOSP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000039279</v>
      </c>
      <c r="I2" s="6">
        <f>IF('[1]TCE - ANEXO IV - Preencher'!K11="","",'[1]TCE - ANEXO IV - Preencher'!K11)</f>
        <v>44181</v>
      </c>
      <c r="J2" s="5" t="str">
        <f>'[1]TCE - ANEXO IV - Preencher'!L11</f>
        <v>26201211449180000100550010000392791087317100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1242</v>
      </c>
    </row>
    <row r="3" spans="1:12" s="8" customFormat="1" ht="19.5" customHeight="1" x14ac:dyDescent="0.25">
      <c r="A3" s="3">
        <f>IFERROR(VLOOKUP(B3,'[1]DADOS (OCULTAR)'!$P$3:$R$56,3,0),"")</f>
        <v>10739225001785</v>
      </c>
      <c r="B3" s="4" t="str">
        <f>'[1]TCE - ANEXO IV - Preencher'!C12</f>
        <v>UPAE OURICURI - ISMEP</v>
      </c>
      <c r="C3" s="4" t="str">
        <f>'[1]TCE - ANEXO IV - Preencher'!E12</f>
        <v xml:space="preserve">5.25 - Serviços Bancários </v>
      </c>
      <c r="D3" s="3">
        <f>'[1]TCE - ANEXO IV - Preencher'!F12</f>
        <v>274054</v>
      </c>
      <c r="E3" s="5" t="str">
        <f>'[1]TCE - ANEXO IV - Preencher'!G12</f>
        <v>BANCO DO BRASIL CONTA Nº 28.358-4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26 -  P</v>
      </c>
      <c r="L3" s="7">
        <f>'[1]TCE - ANEXO IV - Preencher'!N12</f>
        <v>153</v>
      </c>
    </row>
    <row r="4" spans="1:12" s="8" customFormat="1" ht="19.5" customHeight="1" x14ac:dyDescent="0.25">
      <c r="A4" s="3">
        <f>IFERROR(VLOOKUP(B4,'[1]DADOS (OCULTAR)'!$P$3:$R$56,3,0),"")</f>
        <v>10739225001785</v>
      </c>
      <c r="B4" s="4" t="str">
        <f>'[1]TCE - ANEXO IV - Preencher'!C13</f>
        <v>UPAE OURICURI - ISMEP</v>
      </c>
      <c r="C4" s="4" t="str">
        <f>'[1]TCE - ANEXO IV - Preencher'!E13</f>
        <v xml:space="preserve">5.25 - Serviços Bancários </v>
      </c>
      <c r="D4" s="3">
        <f>'[1]TCE - ANEXO IV - Preencher'!F13</f>
        <v>274054</v>
      </c>
      <c r="E4" s="5" t="str">
        <f>'[1]TCE - ANEXO IV - Preencher'!G13</f>
        <v>BANCO DO BRASIL CONTA Nº 28.358-4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 t="str">
        <f>IF('[1]TCE - ANEXO IV - Preencher'!K13="","",'[1]TCE - ANEXO IV - Preencher'!K13)</f>
        <v/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26 -  P</v>
      </c>
      <c r="L4" s="7">
        <f>'[1]TCE - ANEXO IV - Preencher'!N13</f>
        <v>125.4</v>
      </c>
    </row>
    <row r="5" spans="1:12" s="8" customFormat="1" ht="19.5" customHeight="1" x14ac:dyDescent="0.25">
      <c r="A5" s="3">
        <f>IFERROR(VLOOKUP(B5,'[1]DADOS (OCULTAR)'!$P$3:$R$56,3,0),"")</f>
        <v>10739225001785</v>
      </c>
      <c r="B5" s="4" t="str">
        <f>'[1]TCE - ANEXO IV - Preencher'!C14</f>
        <v>UPAE OURICURI - ISMEP</v>
      </c>
      <c r="C5" s="4" t="str">
        <f>'[1]TCE - ANEXO IV - Preencher'!E14</f>
        <v>5.13 - Água e Esgoto</v>
      </c>
      <c r="D5" s="3">
        <f>'[1]TCE - ANEXO IV - Preencher'!F14</f>
        <v>9769035000164</v>
      </c>
      <c r="E5" s="5" t="str">
        <f>'[1]TCE - ANEXO IV - Preencher'!G14</f>
        <v>COMPANHIA PERMAMBUCANA DE SANEAMENTO</v>
      </c>
      <c r="F5" s="5" t="str">
        <f>'[1]TCE - ANEXO IV - Preencher'!H14</f>
        <v>B</v>
      </c>
      <c r="G5" s="5" t="str">
        <f>'[1]TCE - ANEXO IV - Preencher'!I14</f>
        <v>N</v>
      </c>
      <c r="H5" s="5">
        <f>'[1]TCE - ANEXO IV - Preencher'!J14</f>
        <v>0</v>
      </c>
      <c r="I5" s="6">
        <f>IF('[1]TCE - ANEXO IV - Preencher'!K14="","",'[1]TCE - ANEXO IV - Preencher'!K14)</f>
        <v>44193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404.67</v>
      </c>
    </row>
    <row r="6" spans="1:12" s="8" customFormat="1" ht="19.5" customHeight="1" x14ac:dyDescent="0.25">
      <c r="A6" s="3">
        <f>IFERROR(VLOOKUP(B6,'[1]DADOS (OCULTAR)'!$P$3:$R$56,3,0),"")</f>
        <v>10739225001785</v>
      </c>
      <c r="B6" s="4" t="str">
        <f>'[1]TCE - ANEXO IV - Preencher'!C15</f>
        <v>UPAE OURICURI - ISMEP</v>
      </c>
      <c r="C6" s="4" t="str">
        <f>'[1]TCE - ANEXO IV - Preencher'!E15</f>
        <v>5.12 - Energia Elétrica</v>
      </c>
      <c r="D6" s="3">
        <f>'[1]TCE - ANEXO IV - Preencher'!F15</f>
        <v>10835932000108</v>
      </c>
      <c r="E6" s="5" t="str">
        <f>'[1]TCE - ANEXO IV - Preencher'!G15</f>
        <v>COMPANHIA ENERGETICA DE PERNAMBUCO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138454884</v>
      </c>
      <c r="I6" s="6">
        <f>IF('[1]TCE - ANEXO IV - Preencher'!K15="","",'[1]TCE - ANEXO IV - Preencher'!K15)</f>
        <v>44201</v>
      </c>
      <c r="J6" s="5" t="str">
        <f>'[1]TCE - ANEXO IV - Preencher'!L15</f>
        <v>5E39B307D7111FFD758E2D6D027E9AA8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15738.27</v>
      </c>
    </row>
    <row r="7" spans="1:12" s="8" customFormat="1" ht="19.5" customHeight="1" x14ac:dyDescent="0.25">
      <c r="A7" s="3">
        <f>IFERROR(VLOOKUP(B7,'[1]DADOS (OCULTAR)'!$P$3:$R$56,3,0),"")</f>
        <v>10739225001785</v>
      </c>
      <c r="B7" s="4" t="str">
        <f>'[1]TCE - ANEXO IV - Preencher'!C16</f>
        <v>UPAE OURICURI - ISMEP</v>
      </c>
      <c r="C7" s="4" t="str">
        <f>'[1]TCE - ANEXO IV - Preencher'!E16</f>
        <v>5.3 - Locação de Máquinas e Equipamentos</v>
      </c>
      <c r="D7" s="3">
        <f>'[1]TCE - ANEXO IV - Preencher'!F16</f>
        <v>24801362000140</v>
      </c>
      <c r="E7" s="5" t="str">
        <f>'[1]TCE - ANEXO IV - Preencher'!G16</f>
        <v xml:space="preserve">AMD SISTEMAS / BRUNO COSMO DA COSTA COMERCIO E SERVICOS 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00000158</v>
      </c>
      <c r="I7" s="6">
        <f>IF('[1]TCE - ANEXO IV - Preencher'!K16="","",'[1]TCE - ANEXO IV - Preencher'!K16)</f>
        <v>44199</v>
      </c>
      <c r="J7" s="5" t="str">
        <f>'[1]TCE - ANEXO IV - Preencher'!L16</f>
        <v>WBSN-RXFW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3759</v>
      </c>
    </row>
    <row r="8" spans="1:12" s="8" customFormat="1" ht="19.5" customHeight="1" x14ac:dyDescent="0.25">
      <c r="A8" s="3">
        <f>IFERROR(VLOOKUP(B8,'[1]DADOS (OCULTAR)'!$P$3:$R$56,3,0),"")</f>
        <v>10739225001785</v>
      </c>
      <c r="B8" s="4" t="str">
        <f>'[1]TCE - ANEXO IV - Preencher'!C17</f>
        <v>UPAE OURICURI - ISMEP</v>
      </c>
      <c r="C8" s="4" t="str">
        <f>'[1]TCE - ANEXO IV - Preencher'!E17</f>
        <v>5.3 - Locação de Máquinas e Equipamentos</v>
      </c>
      <c r="D8" s="3">
        <f>'[1]TCE - ANEXO IV - Preencher'!F17</f>
        <v>10279299000119</v>
      </c>
      <c r="E8" s="5" t="str">
        <f>'[1]TCE - ANEXO IV - Preencher'!G17</f>
        <v>RGRAPH LOC. COM. E SERV. LTDA - ME</v>
      </c>
      <c r="F8" s="5" t="str">
        <f>'[1]TCE - ANEXO IV - Preencher'!H17</f>
        <v>S</v>
      </c>
      <c r="G8" s="5" t="str">
        <f>'[1]TCE - ANEXO IV - Preencher'!I17</f>
        <v>N</v>
      </c>
      <c r="H8" s="5" t="str">
        <f>'[1]TCE - ANEXO IV - Preencher'!J17</f>
        <v>03412</v>
      </c>
      <c r="I8" s="6">
        <f>IF('[1]TCE - ANEXO IV - Preencher'!K17="","",'[1]TCE - ANEXO IV - Preencher'!K17)</f>
        <v>44201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1400</v>
      </c>
    </row>
    <row r="9" spans="1:12" s="8" customFormat="1" ht="19.5" customHeight="1" x14ac:dyDescent="0.25">
      <c r="A9" s="3">
        <f>IFERROR(VLOOKUP(B9,'[1]DADOS (OCULTAR)'!$P$3:$R$56,3,0),"")</f>
        <v>10739225001785</v>
      </c>
      <c r="B9" s="4" t="str">
        <f>'[1]TCE - ANEXO IV - Preencher'!C18</f>
        <v>UPAE OURICURI - ISMEP</v>
      </c>
      <c r="C9" s="4" t="str">
        <f>'[1]TCE - ANEXO IV - Preencher'!E18</f>
        <v>5.16 - Serviços Médico-Hospitalares, Odotonlogia e Laboratoriais</v>
      </c>
      <c r="D9" s="3">
        <f>'[1]TCE - ANEXO IV - Preencher'!F18</f>
        <v>24395557000137</v>
      </c>
      <c r="E9" s="5" t="str">
        <f>'[1]TCE - ANEXO IV - Preencher'!G18</f>
        <v>ODONTOCLIN &amp; CARDIOCLIN SERVICOS MEDICOS DO ARARIPE LTDA - ME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0001515</v>
      </c>
      <c r="I9" s="6">
        <f>IF('[1]TCE - ANEXO IV - Preencher'!K18="","",'[1]TCE - ANEXO IV - Preencher'!K18)</f>
        <v>44200</v>
      </c>
      <c r="J9" s="5" t="str">
        <f>'[1]TCE - ANEXO IV - Preencher'!L18</f>
        <v>ZHHN-PMCV</v>
      </c>
      <c r="K9" s="5" t="str">
        <f>IF(F9="B",LEFT('[1]TCE - ANEXO IV - Preencher'!M18,2),IF(F9="S",LEFT('[1]TCE - ANEXO IV - Preencher'!M18,7),IF('[1]TCE - ANEXO IV - Preencher'!H18="","")))</f>
        <v>2601102</v>
      </c>
      <c r="L9" s="7">
        <f>'[1]TCE - ANEXO IV - Preencher'!N18</f>
        <v>6000</v>
      </c>
    </row>
    <row r="10" spans="1:12" s="8" customFormat="1" ht="19.5" customHeight="1" x14ac:dyDescent="0.25">
      <c r="A10" s="3">
        <f>IFERROR(VLOOKUP(B10,'[1]DADOS (OCULTAR)'!$P$3:$R$56,3,0),"")</f>
        <v>10739225001785</v>
      </c>
      <c r="B10" s="4" t="str">
        <f>'[1]TCE - ANEXO IV - Preencher'!C19</f>
        <v>UPAE OURICURI - ISMEP</v>
      </c>
      <c r="C10" s="4" t="str">
        <f>'[1]TCE - ANEXO IV - Preencher'!E19</f>
        <v>5.16 - Serviços Médico-Hospitalares, Odotonlogia e Laboratoriais</v>
      </c>
      <c r="D10" s="3">
        <f>'[1]TCE - ANEXO IV - Preencher'!F19</f>
        <v>29551344000170</v>
      </c>
      <c r="E10" s="5" t="str">
        <f>'[1]TCE - ANEXO IV - Preencher'!G19</f>
        <v>CLÍNICA SAÚDE E VOCÊ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26</v>
      </c>
      <c r="I10" s="6">
        <f>IF('[1]TCE - ANEXO IV - Preencher'!K19="","",'[1]TCE - ANEXO IV - Preencher'!K19)</f>
        <v>44186</v>
      </c>
      <c r="J10" s="5" t="str">
        <f>'[1]TCE - ANEXO IV - Preencher'!L19</f>
        <v>38455205526121122020</v>
      </c>
      <c r="K10" s="5" t="str">
        <f>IF(F10="B",LEFT('[1]TCE - ANEXO IV - Preencher'!M19,2),IF(F10="S",LEFT('[1]TCE - ANEXO IV - Preencher'!M19,7),IF('[1]TCE - ANEXO IV - Preencher'!H19="","")))</f>
        <v>2304301</v>
      </c>
      <c r="L10" s="7">
        <f>'[1]TCE - ANEXO IV - Preencher'!N19</f>
        <v>6000</v>
      </c>
    </row>
    <row r="11" spans="1:12" s="8" customFormat="1" ht="19.5" customHeight="1" x14ac:dyDescent="0.25">
      <c r="A11" s="3">
        <f>IFERROR(VLOOKUP(B11,'[1]DADOS (OCULTAR)'!$P$3:$R$56,3,0),"")</f>
        <v>10739225001785</v>
      </c>
      <c r="B11" s="4" t="str">
        <f>'[1]TCE - ANEXO IV - Preencher'!C20</f>
        <v>UPAE OURICURI - ISMEP</v>
      </c>
      <c r="C11" s="4" t="str">
        <f>'[1]TCE - ANEXO IV - Preencher'!E20</f>
        <v>5.16 - Serviços Médico-Hospitalares, Odotonlogia e Laboratoriais</v>
      </c>
      <c r="D11" s="3">
        <f>'[1]TCE - ANEXO IV - Preencher'!F20</f>
        <v>29100964000193</v>
      </c>
      <c r="E11" s="5" t="str">
        <f>'[1]TCE - ANEXO IV - Preencher'!G20</f>
        <v>SAD SERVIÇOS MÉDICOS LTDA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61</v>
      </c>
      <c r="I11" s="6">
        <f>IF('[1]TCE - ANEXO IV - Preencher'!K20="","",'[1]TCE - ANEXO IV - Preencher'!K20)</f>
        <v>44186</v>
      </c>
      <c r="J11" s="5" t="str">
        <f>'[1]TCE - ANEXO IV - Preencher'!L20</f>
        <v>136649396</v>
      </c>
      <c r="K11" s="5" t="str">
        <f>IF(F11="B",LEFT('[1]TCE - ANEXO IV - Preencher'!M20,2),IF(F11="S",LEFT('[1]TCE - ANEXO IV - Preencher'!M20,7),IF('[1]TCE - ANEXO IV - Preencher'!H20="","")))</f>
        <v>2611101</v>
      </c>
      <c r="L11" s="7">
        <f>'[1]TCE - ANEXO IV - Preencher'!N20</f>
        <v>6000</v>
      </c>
    </row>
    <row r="12" spans="1:12" s="8" customFormat="1" ht="19.5" customHeight="1" x14ac:dyDescent="0.25">
      <c r="A12" s="3">
        <f>IFERROR(VLOOKUP(B12,'[1]DADOS (OCULTAR)'!$P$3:$R$56,3,0),"")</f>
        <v>10739225001785</v>
      </c>
      <c r="B12" s="4" t="str">
        <f>'[1]TCE - ANEXO IV - Preencher'!C21</f>
        <v>UPAE OURICURI - ISMEP</v>
      </c>
      <c r="C12" s="4" t="str">
        <f>'[1]TCE - ANEXO IV - Preencher'!E21</f>
        <v>5.16 - Serviços Médico-Hospitalares, Odotonlogia e Laboratoriais</v>
      </c>
      <c r="D12" s="3">
        <f>'[1]TCE - ANEXO IV - Preencher'!F21</f>
        <v>10099168000150</v>
      </c>
      <c r="E12" s="5" t="str">
        <f>'[1]TCE - ANEXO IV - Preencher'!G21</f>
        <v>CASIL CENTRO DE ASSISTENCIA A SAUDE INTEGRADA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134</v>
      </c>
      <c r="I12" s="6">
        <f>IF('[1]TCE - ANEXO IV - Preencher'!K21="","",'[1]TCE - ANEXO IV - Preencher'!K21)</f>
        <v>44183</v>
      </c>
      <c r="J12" s="5" t="str">
        <f>'[1]TCE - ANEXO IV - Preencher'!L21</f>
        <v>LC6RTZMSA</v>
      </c>
      <c r="K12" s="5" t="str">
        <f>IF(F12="B",LEFT('[1]TCE - ANEXO IV - Preencher'!M21,2),IF(F12="S",LEFT('[1]TCE - ANEXO IV - Preencher'!M21,7),IF('[1]TCE - ANEXO IV - Preencher'!H21="","")))</f>
        <v>2615607</v>
      </c>
      <c r="L12" s="7">
        <f>'[1]TCE - ANEXO IV - Preencher'!N21</f>
        <v>3000</v>
      </c>
    </row>
    <row r="13" spans="1:12" s="8" customFormat="1" ht="19.5" customHeight="1" x14ac:dyDescent="0.25">
      <c r="A13" s="3">
        <f>IFERROR(VLOOKUP(B13,'[1]DADOS (OCULTAR)'!$P$3:$R$56,3,0),"")</f>
        <v>10739225001785</v>
      </c>
      <c r="B13" s="4" t="str">
        <f>'[1]TCE - ANEXO IV - Preencher'!C22</f>
        <v>UPAE OURICURI - ISMEP</v>
      </c>
      <c r="C13" s="4" t="str">
        <f>'[1]TCE - ANEXO IV - Preencher'!E22</f>
        <v>5.16 - Serviços Médico-Hospitalares, Odotonlogia e Laboratoriais</v>
      </c>
      <c r="D13" s="3">
        <f>'[1]TCE - ANEXO IV - Preencher'!F22</f>
        <v>30386167000101</v>
      </c>
      <c r="E13" s="5" t="str">
        <f>'[1]TCE - ANEXO IV - Preencher'!G22</f>
        <v>SELVANIR DA SILVA RIBEIRO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0000000076</v>
      </c>
      <c r="I13" s="6">
        <f>IF('[1]TCE - ANEXO IV - Preencher'!K22="","",'[1]TCE - ANEXO IV - Preencher'!K22)</f>
        <v>44187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2307304</v>
      </c>
      <c r="L13" s="7">
        <f>'[1]TCE - ANEXO IV - Preencher'!N22</f>
        <v>6000</v>
      </c>
    </row>
    <row r="14" spans="1:12" s="8" customFormat="1" ht="19.5" customHeight="1" x14ac:dyDescent="0.25">
      <c r="A14" s="3">
        <f>IFERROR(VLOOKUP(B14,'[1]DADOS (OCULTAR)'!$P$3:$R$56,3,0),"")</f>
        <v>10739225001785</v>
      </c>
      <c r="B14" s="4" t="str">
        <f>'[1]TCE - ANEXO IV - Preencher'!C23</f>
        <v>UPAE OURICURI - ISMEP</v>
      </c>
      <c r="C14" s="4" t="str">
        <f>'[1]TCE - ANEXO IV - Preencher'!E23</f>
        <v>5.16 - Serviços Médico-Hospitalares, Odotonlogia e Laboratoriais</v>
      </c>
      <c r="D14" s="3">
        <f>'[1]TCE - ANEXO IV - Preencher'!F23</f>
        <v>37193944000132</v>
      </c>
      <c r="E14" s="5" t="str">
        <f>'[1]TCE - ANEXO IV - Preencher'!G23</f>
        <v>DANILO LUÍZ BRANDÃO REGIS LTDA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202020</v>
      </c>
      <c r="I14" s="6">
        <f>IF('[1]TCE - ANEXO IV - Preencher'!K23="","",'[1]TCE - ANEXO IV - Preencher'!K23)</f>
        <v>44193</v>
      </c>
      <c r="J14" s="5" t="str">
        <f>'[1]TCE - ANEXO IV - Preencher'!L23</f>
        <v>C97258413</v>
      </c>
      <c r="K14" s="5" t="str">
        <f>IF(F14="B",LEFT('[1]TCE - ANEXO IV - Preencher'!M23,2),IF(F14="S",LEFT('[1]TCE - ANEXO IV - Preencher'!M23,7),IF('[1]TCE - ANEXO IV - Preencher'!H23="","")))</f>
        <v>2918407</v>
      </c>
      <c r="L14" s="7">
        <f>'[1]TCE - ANEXO IV - Preencher'!N23</f>
        <v>3000</v>
      </c>
    </row>
    <row r="15" spans="1:12" s="8" customFormat="1" ht="19.5" customHeight="1" x14ac:dyDescent="0.25">
      <c r="A15" s="3">
        <f>IFERROR(VLOOKUP(B15,'[1]DADOS (OCULTAR)'!$P$3:$R$56,3,0),"")</f>
        <v>10739225001785</v>
      </c>
      <c r="B15" s="4" t="str">
        <f>'[1]TCE - ANEXO IV - Preencher'!C24</f>
        <v>UPAE OURICURI - ISMEP</v>
      </c>
      <c r="C15" s="4" t="str">
        <f>'[1]TCE - ANEXO IV - Preencher'!E24</f>
        <v>5.16 - Serviços Médico-Hospitalares, Odotonlogia e Laboratoriais</v>
      </c>
      <c r="D15" s="3">
        <f>'[1]TCE - ANEXO IV - Preencher'!F24</f>
        <v>70090907000174</v>
      </c>
      <c r="E15" s="5" t="str">
        <f>'[1]TCE - ANEXO IV - Preencher'!G24</f>
        <v>CLÍNICA MÉDICA DO ARARIPE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0001323</v>
      </c>
      <c r="I15" s="6">
        <f>IF('[1]TCE - ANEXO IV - Preencher'!K24="","",'[1]TCE - ANEXO IV - Preencher'!K24)</f>
        <v>44195</v>
      </c>
      <c r="J15" s="5" t="str">
        <f>'[1]TCE - ANEXO IV - Preencher'!L24</f>
        <v>OHJCHPNS</v>
      </c>
      <c r="K15" s="5" t="str">
        <f>IF(F15="B",LEFT('[1]TCE - ANEXO IV - Preencher'!M24,2),IF(F15="S",LEFT('[1]TCE - ANEXO IV - Preencher'!M24,7),IF('[1]TCE - ANEXO IV - Preencher'!H24="","")))</f>
        <v>2601102</v>
      </c>
      <c r="L15" s="7">
        <f>'[1]TCE - ANEXO IV - Preencher'!N24</f>
        <v>6000</v>
      </c>
    </row>
    <row r="16" spans="1:12" s="8" customFormat="1" ht="19.5" customHeight="1" x14ac:dyDescent="0.25">
      <c r="A16" s="3">
        <f>IFERROR(VLOOKUP(B16,'[1]DADOS (OCULTAR)'!$P$3:$R$56,3,0),"")</f>
        <v>10739225001785</v>
      </c>
      <c r="B16" s="4" t="str">
        <f>'[1]TCE - ANEXO IV - Preencher'!C25</f>
        <v>UPAE OURICURI - ISMEP</v>
      </c>
      <c r="C16" s="4" t="str">
        <f>'[1]TCE - ANEXO IV - Preencher'!E25</f>
        <v>5.16 - Serviços Médico-Hospitalares, Odotonlogia e Laboratoriais</v>
      </c>
      <c r="D16" s="3">
        <f>'[1]TCE - ANEXO IV - Preencher'!F25</f>
        <v>31582840000133</v>
      </c>
      <c r="E16" s="5" t="str">
        <f>'[1]TCE - ANEXO IV - Preencher'!G25</f>
        <v>F B DE MIRANDA LYRA SAÚDE EIRELI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0000115</v>
      </c>
      <c r="I16" s="6">
        <f>IF('[1]TCE - ANEXO IV - Preencher'!K25="","",'[1]TCE - ANEXO IV - Preencher'!K25)</f>
        <v>44193</v>
      </c>
      <c r="J16" s="5" t="str">
        <f>'[1]TCE - ANEXO IV - Preencher'!L25</f>
        <v>XSSM-DYEE</v>
      </c>
      <c r="K16" s="5" t="str">
        <f>IF(F16="B",LEFT('[1]TCE - ANEXO IV - Preencher'!M25,2),IF(F16="S",LEFT('[1]TCE - ANEXO IV - Preencher'!M25,7),IF('[1]TCE - ANEXO IV - Preencher'!H25="","")))</f>
        <v>2601102</v>
      </c>
      <c r="L16" s="7">
        <f>'[1]TCE - ANEXO IV - Preencher'!N25</f>
        <v>4800</v>
      </c>
    </row>
    <row r="17" spans="1:12" s="8" customFormat="1" ht="19.5" customHeight="1" x14ac:dyDescent="0.25">
      <c r="A17" s="3">
        <f>IFERROR(VLOOKUP(B17,'[1]DADOS (OCULTAR)'!$P$3:$R$56,3,0),"")</f>
        <v>10739225001785</v>
      </c>
      <c r="B17" s="4" t="str">
        <f>'[1]TCE - ANEXO IV - Preencher'!C26</f>
        <v>UPAE OURICURI - ISMEP</v>
      </c>
      <c r="C17" s="4" t="str">
        <f>'[1]TCE - ANEXO IV - Preencher'!E26</f>
        <v>5.16 - Serviços Médico-Hospitalares, Odotonlogia e Laboratoriais</v>
      </c>
      <c r="D17" s="3">
        <f>'[1]TCE - ANEXO IV - Preencher'!F26</f>
        <v>20344575000139</v>
      </c>
      <c r="E17" s="5" t="str">
        <f>'[1]TCE - ANEXO IV - Preencher'!G26</f>
        <v>MED ARARIPE SERVIÇOS MÉDICOS LTDA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00021211</v>
      </c>
      <c r="I17" s="6">
        <f>IF('[1]TCE - ANEXO IV - Preencher'!K26="","",'[1]TCE - ANEXO IV - Preencher'!K26)</f>
        <v>44193</v>
      </c>
      <c r="J17" s="5" t="str">
        <f>'[1]TCE - ANEXO IV - Preencher'!L26</f>
        <v>NI1S-1HVB</v>
      </c>
      <c r="K17" s="5" t="str">
        <f>IF(F17="B",LEFT('[1]TCE - ANEXO IV - Preencher'!M26,2),IF(F17="S",LEFT('[1]TCE - ANEXO IV - Preencher'!M26,7),IF('[1]TCE - ANEXO IV - Preencher'!H26="","")))</f>
        <v>2609907</v>
      </c>
      <c r="L17" s="7">
        <f>'[1]TCE - ANEXO IV - Preencher'!N26</f>
        <v>6000</v>
      </c>
    </row>
    <row r="18" spans="1:12" s="8" customFormat="1" ht="19.5" customHeight="1" x14ac:dyDescent="0.25">
      <c r="A18" s="3">
        <f>IFERROR(VLOOKUP(B18,'[1]DADOS (OCULTAR)'!$P$3:$R$56,3,0),"")</f>
        <v>10739225001785</v>
      </c>
      <c r="B18" s="4" t="str">
        <f>'[1]TCE - ANEXO IV - Preencher'!C27</f>
        <v>UPAE OURICURI - ISMEP</v>
      </c>
      <c r="C18" s="4" t="str">
        <f>'[1]TCE - ANEXO IV - Preencher'!E27</f>
        <v>5.16 - Serviços Médico-Hospitalares, Odotonlogia e Laboratoriais</v>
      </c>
      <c r="D18" s="3">
        <f>'[1]TCE - ANEXO IV - Preencher'!F27</f>
        <v>27903138000157</v>
      </c>
      <c r="E18" s="5" t="str">
        <f>'[1]TCE - ANEXO IV - Preencher'!G27</f>
        <v xml:space="preserve">DIAGNOSTICO LABORATORIAL ALVES LANDIM 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00020748</v>
      </c>
      <c r="I18" s="6">
        <f>IF('[1]TCE - ANEXO IV - Preencher'!K27="","",'[1]TCE - ANEXO IV - Preencher'!K27)</f>
        <v>44200</v>
      </c>
      <c r="J18" s="5" t="str">
        <f>'[1]TCE - ANEXO IV - Preencher'!L27</f>
        <v>RKV8-2HX7</v>
      </c>
      <c r="K18" s="5" t="str">
        <f>IF(F18="B",LEFT('[1]TCE - ANEXO IV - Preencher'!M27,2),IF(F18="S",LEFT('[1]TCE - ANEXO IV - Preencher'!M27,7),IF('[1]TCE - ANEXO IV - Preencher'!H27="","")))</f>
        <v>2609907</v>
      </c>
      <c r="L18" s="7">
        <f>'[1]TCE - ANEXO IV - Preencher'!N27</f>
        <v>1170</v>
      </c>
    </row>
    <row r="19" spans="1:12" s="8" customFormat="1" ht="19.5" customHeight="1" x14ac:dyDescent="0.25">
      <c r="A19" s="3">
        <f>IFERROR(VLOOKUP(B19,'[1]DADOS (OCULTAR)'!$P$3:$R$56,3,0),"")</f>
        <v>10739225001785</v>
      </c>
      <c r="B19" s="4" t="str">
        <f>'[1]TCE - ANEXO IV - Preencher'!C28</f>
        <v>UPAE OURICURI - ISMEP</v>
      </c>
      <c r="C19" s="4" t="str">
        <f>'[1]TCE - ANEXO IV - Preencher'!E28</f>
        <v>5.16 - Serviços Médico-Hospitalares, Odotonlogia e Laboratoriais</v>
      </c>
      <c r="D19" s="3">
        <f>'[1]TCE - ANEXO IV - Preencher'!F28</f>
        <v>27903138000157</v>
      </c>
      <c r="E19" s="5" t="str">
        <f>'[1]TCE - ANEXO IV - Preencher'!G28</f>
        <v xml:space="preserve">DIAGNOSTICO LABORATORIAL ALVES LANDIM 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00020747</v>
      </c>
      <c r="I19" s="6">
        <f>IF('[1]TCE - ANEXO IV - Preencher'!K28="","",'[1]TCE - ANEXO IV - Preencher'!K28)</f>
        <v>44200</v>
      </c>
      <c r="J19" s="5" t="str">
        <f>'[1]TCE - ANEXO IV - Preencher'!L28</f>
        <v>1BN6-3UYD</v>
      </c>
      <c r="K19" s="5" t="str">
        <f>IF(F19="B",LEFT('[1]TCE - ANEXO IV - Preencher'!M28,2),IF(F19="S",LEFT('[1]TCE - ANEXO IV - Preencher'!M28,7),IF('[1]TCE - ANEXO IV - Preencher'!H28="","")))</f>
        <v>2609907</v>
      </c>
      <c r="L19" s="7">
        <f>'[1]TCE - ANEXO IV - Preencher'!N28</f>
        <v>3409.34</v>
      </c>
    </row>
    <row r="20" spans="1:12" s="8" customFormat="1" ht="19.5" customHeight="1" x14ac:dyDescent="0.25">
      <c r="A20" s="3">
        <f>IFERROR(VLOOKUP(B20,'[1]DADOS (OCULTAR)'!$P$3:$R$56,3,0),"")</f>
        <v>10739225001785</v>
      </c>
      <c r="B20" s="4" t="str">
        <f>'[1]TCE - ANEXO IV - Preencher'!C29</f>
        <v>UPAE OURICURI - ISMEP</v>
      </c>
      <c r="C20" s="4" t="str">
        <f>'[1]TCE - ANEXO IV - Preencher'!E29</f>
        <v>5.17 - Manutenção de Software, Certificação Digital e Microfilmagem</v>
      </c>
      <c r="D20" s="3">
        <f>'[1]TCE - ANEXO IV - Preencher'!F29</f>
        <v>9393611000111</v>
      </c>
      <c r="E20" s="5" t="str">
        <f>'[1]TCE - ANEXO IV - Preencher'!G29</f>
        <v>NYX SERVICOS EM INFORMATICA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3738</v>
      </c>
      <c r="I20" s="6">
        <f>IF('[1]TCE - ANEXO IV - Preencher'!K29="","",'[1]TCE - ANEXO IV - Preencher'!K29)</f>
        <v>44169</v>
      </c>
      <c r="J20" s="5" t="str">
        <f>'[1]TCE - ANEXO IV - Preencher'!L29</f>
        <v>UP5K-NFSK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645</v>
      </c>
    </row>
    <row r="21" spans="1:12" s="8" customFormat="1" ht="19.5" customHeight="1" x14ac:dyDescent="0.25">
      <c r="A21" s="3">
        <f>IFERROR(VLOOKUP(B21,'[1]DADOS (OCULTAR)'!$P$3:$R$56,3,0),"")</f>
        <v>10739225001785</v>
      </c>
      <c r="B21" s="4" t="str">
        <f>'[1]TCE - ANEXO IV - Preencher'!C30</f>
        <v>UPAE OURICURI - ISMEP</v>
      </c>
      <c r="C21" s="4" t="str">
        <f>'[1]TCE - ANEXO IV - Preencher'!E30</f>
        <v>5.17 - Manutenção de Software, Certificação Digital e Microfilmagem</v>
      </c>
      <c r="D21" s="3">
        <f>'[1]TCE - ANEXO IV - Preencher'!F30</f>
        <v>5662773000238</v>
      </c>
      <c r="E21" s="5" t="str">
        <f>'[1]TCE - ANEXO IV - Preencher'!G30</f>
        <v>PIXEON MEDICAL SYSTEMS S.A COMERCIO E DESENVOLVIMENTO DE SOFTWARE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19169</v>
      </c>
      <c r="I21" s="6">
        <f>IF('[1]TCE - ANEXO IV - Preencher'!K30="","",'[1]TCE - ANEXO IV - Preencher'!K30)</f>
        <v>44169</v>
      </c>
      <c r="J21" s="5" t="str">
        <f>'[1]TCE - ANEXO IV - Preencher'!L30</f>
        <v>Q1KJPMMCU</v>
      </c>
      <c r="K21" s="5" t="str">
        <f>IF(F21="B",LEFT('[1]TCE - ANEXO IV - Preencher'!M30,2),IF(F21="S",LEFT('[1]TCE - ANEXO IV - Preencher'!M30,7),IF('[1]TCE - ANEXO IV - Preencher'!H30="","")))</f>
        <v>3548807</v>
      </c>
      <c r="L21" s="7">
        <f>'[1]TCE - ANEXO IV - Preencher'!N30</f>
        <v>2349.9899999999998</v>
      </c>
    </row>
    <row r="22" spans="1:12" s="8" customFormat="1" ht="19.5" customHeight="1" x14ac:dyDescent="0.25">
      <c r="A22" s="3">
        <f>IFERROR(VLOOKUP(B22,'[1]DADOS (OCULTAR)'!$P$3:$R$56,3,0),"")</f>
        <v>10739225001785</v>
      </c>
      <c r="B22" s="4" t="str">
        <f>'[1]TCE - ANEXO IV - Preencher'!C31</f>
        <v>UPAE OURICURI - ISMEP</v>
      </c>
      <c r="C22" s="4" t="str">
        <f>'[1]TCE - ANEXO IV - Preencher'!E31</f>
        <v>5.17 - Manutenção de Software, Certificação Digital e Microfilmagem</v>
      </c>
      <c r="D22" s="3">
        <f>'[1]TCE - ANEXO IV - Preencher'!F31</f>
        <v>3613658000167</v>
      </c>
      <c r="E22" s="5" t="str">
        <f>'[1]TCE - ANEXO IV - Preencher'!G31</f>
        <v>SEQUENCE INFORMATICA LTDA EPP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00021953</v>
      </c>
      <c r="I22" s="6">
        <f>IF('[1]TCE - ANEXO IV - Preencher'!K31="","",'[1]TCE - ANEXO IV - Preencher'!K31)</f>
        <v>44166</v>
      </c>
      <c r="J22" s="5" t="str">
        <f>'[1]TCE - ANEXO IV - Preencher'!L31</f>
        <v>UX3F-AEWF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760</v>
      </c>
    </row>
    <row r="23" spans="1:12" s="8" customFormat="1" ht="19.5" customHeight="1" x14ac:dyDescent="0.25">
      <c r="A23" s="3">
        <f>IFERROR(VLOOKUP(B23,'[1]DADOS (OCULTAR)'!$P$3:$R$56,3,0),"")</f>
        <v>10739225001785</v>
      </c>
      <c r="B23" s="4" t="str">
        <f>'[1]TCE - ANEXO IV - Preencher'!C32</f>
        <v>UPAE OURICURI - ISMEP</v>
      </c>
      <c r="C23" s="4" t="str">
        <f>'[1]TCE - ANEXO IV - Preencher'!E32</f>
        <v>5.17 - Manutenção de Software, Certificação Digital e Microfilmagem</v>
      </c>
      <c r="D23" s="3" t="str">
        <f>'[1]TCE - ANEXO IV - Preencher'!F32</f>
        <v>16.783.034/0001-30</v>
      </c>
      <c r="E23" s="5" t="str">
        <f>'[1]TCE - ANEXO IV - Preencher'!G32</f>
        <v>SINTESE LICENCIAMENTO DE PROGRAMAS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11935</v>
      </c>
      <c r="I23" s="6">
        <f>IF('[1]TCE - ANEXO IV - Preencher'!K32="","",'[1]TCE - ANEXO IV - Preencher'!K32)</f>
        <v>44166</v>
      </c>
      <c r="J23" s="5" t="str">
        <f>'[1]TCE - ANEXO IV - Preencher'!L32</f>
        <v>SF3F-PDAC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979.89</v>
      </c>
    </row>
    <row r="24" spans="1:12" s="8" customFormat="1" ht="19.5" customHeight="1" x14ac:dyDescent="0.25">
      <c r="A24" s="3">
        <f>IFERROR(VLOOKUP(B24,'[1]DADOS (OCULTAR)'!$P$3:$R$56,3,0),"")</f>
        <v>10739225001785</v>
      </c>
      <c r="B24" s="4" t="str">
        <f>'[1]TCE - ANEXO IV - Preencher'!C33</f>
        <v>UPAE OURICURI - ISMEP</v>
      </c>
      <c r="C24" s="4" t="str">
        <f>'[1]TCE - ANEXO IV - Preencher'!E33</f>
        <v>5.22 - Vigilância Ostensiva / Monitorada</v>
      </c>
      <c r="D24" s="3">
        <f>'[1]TCE - ANEXO IV - Preencher'!F33</f>
        <v>24402663000109</v>
      </c>
      <c r="E24" s="5" t="str">
        <f>'[1]TCE - ANEXO IV - Preencher'!G33</f>
        <v>BUNKER SEGURANCA E VIGILANCIA PATRIMONIAL EIRELI EPP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00000974</v>
      </c>
      <c r="I24" s="6">
        <f>IF('[1]TCE - ANEXO IV - Preencher'!K33="","",'[1]TCE - ANEXO IV - Preencher'!K33)</f>
        <v>44200</v>
      </c>
      <c r="J24" s="5" t="str">
        <f>'[1]TCE - ANEXO IV - Preencher'!L33</f>
        <v>CTZX-L3UQ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16900</v>
      </c>
    </row>
    <row r="25" spans="1:12" s="8" customFormat="1" ht="19.5" customHeight="1" x14ac:dyDescent="0.25">
      <c r="A25" s="3">
        <f>IFERROR(VLOOKUP(B25,'[1]DADOS (OCULTAR)'!$P$3:$R$56,3,0),"")</f>
        <v>10739225001785</v>
      </c>
      <c r="B25" s="4" t="str">
        <f>'[1]TCE - ANEXO IV - Preencher'!C34</f>
        <v>UPAE OURICURI - ISMEP</v>
      </c>
      <c r="C25" s="4" t="str">
        <f>'[1]TCE - ANEXO IV - Preencher'!E34</f>
        <v>5.2 - Serviços Técnicos Profissionais</v>
      </c>
      <c r="D25" s="3" t="str">
        <f>'[1]TCE - ANEXO IV - Preencher'!F34</f>
        <v>36.710.076/0001-58</v>
      </c>
      <c r="E25" s="5" t="str">
        <f>'[1]TCE - ANEXO IV - Preencher'!G34</f>
        <v>APS APOIO ADMINISTRATIVO LTDA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00000032</v>
      </c>
      <c r="I25" s="6">
        <f>IF('[1]TCE - ANEXO IV - Preencher'!K34="","",'[1]TCE - ANEXO IV - Preencher'!K34)</f>
        <v>44186</v>
      </c>
      <c r="J25" s="5" t="str">
        <f>'[1]TCE - ANEXO IV - Preencher'!L34</f>
        <v>83PP-H2ZH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2120</v>
      </c>
    </row>
    <row r="26" spans="1:12" s="8" customFormat="1" ht="19.5" customHeight="1" x14ac:dyDescent="0.25">
      <c r="A26" s="3">
        <f>IFERROR(VLOOKUP(B26,'[1]DADOS (OCULTAR)'!$P$3:$R$56,3,0),"")</f>
        <v>10739225001785</v>
      </c>
      <c r="B26" s="4" t="str">
        <f>'[1]TCE - ANEXO IV - Preencher'!C35</f>
        <v>UPAE OURICURI - ISMEP</v>
      </c>
      <c r="C26" s="4" t="str">
        <f>'[1]TCE - ANEXO IV - Preencher'!E35</f>
        <v>5.2 - Serviços Técnicos Profissionais</v>
      </c>
      <c r="D26" s="3" t="str">
        <f>'[1]TCE - ANEXO IV - Preencher'!F35</f>
        <v>08.190.737/0001-26</v>
      </c>
      <c r="E26" s="5" t="str">
        <f>'[1]TCE - ANEXO IV - Preencher'!G35</f>
        <v>PH CONTABILIDADE SOCIEDADE SIMPLES LTDA - ME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00001145</v>
      </c>
      <c r="I26" s="6">
        <f>IF('[1]TCE - ANEXO IV - Preencher'!K35="","",'[1]TCE - ANEXO IV - Preencher'!K35)</f>
        <v>44173</v>
      </c>
      <c r="J26" s="5" t="str">
        <f>'[1]TCE - ANEXO IV - Preencher'!L35</f>
        <v>U4VZ-SR1F</v>
      </c>
      <c r="K26" s="5" t="str">
        <f>IF(F26="B",LEFT('[1]TCE - ANEXO IV - Preencher'!M35,2),IF(F26="S",LEFT('[1]TCE - ANEXO IV - Preencher'!M35,7),IF('[1]TCE - ANEXO IV - Preencher'!H35="","")))</f>
        <v>2927408</v>
      </c>
      <c r="L26" s="7">
        <f>'[1]TCE - ANEXO IV - Preencher'!N35</f>
        <v>3135</v>
      </c>
    </row>
    <row r="27" spans="1:12" s="8" customFormat="1" ht="19.5" customHeight="1" x14ac:dyDescent="0.25">
      <c r="A27" s="3">
        <f>IFERROR(VLOOKUP(B27,'[1]DADOS (OCULTAR)'!$P$3:$R$56,3,0),"")</f>
        <v>10739225001785</v>
      </c>
      <c r="B27" s="4" t="str">
        <f>'[1]TCE - ANEXO IV - Preencher'!C36</f>
        <v>UPAE OURICURI - ISMEP</v>
      </c>
      <c r="C27" s="4" t="str">
        <f>'[1]TCE - ANEXO IV - Preencher'!E36</f>
        <v>5.2 - Serviços Técnicos Profissionais</v>
      </c>
      <c r="D27" s="3" t="str">
        <f>'[1]TCE - ANEXO IV - Preencher'!F36</f>
        <v>08.190.737/0001-26</v>
      </c>
      <c r="E27" s="5" t="str">
        <f>'[1]TCE - ANEXO IV - Preencher'!G36</f>
        <v>PH CONTABILIDADE SOCIEDADE SIMPLES LTDA - ME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00001134</v>
      </c>
      <c r="I27" s="6">
        <f>IF('[1]TCE - ANEXO IV - Preencher'!K36="","",'[1]TCE - ANEXO IV - Preencher'!K36)</f>
        <v>44173</v>
      </c>
      <c r="J27" s="5" t="str">
        <f>'[1]TCE - ANEXO IV - Preencher'!L36</f>
        <v>VFRH-KTPZ</v>
      </c>
      <c r="K27" s="5" t="str">
        <f>IF(F27="B",LEFT('[1]TCE - ANEXO IV - Preencher'!M36,2),IF(F27="S",LEFT('[1]TCE - ANEXO IV - Preencher'!M36,7),IF('[1]TCE - ANEXO IV - Preencher'!H36="","")))</f>
        <v>2927408</v>
      </c>
      <c r="L27" s="7">
        <f>'[1]TCE - ANEXO IV - Preencher'!N36</f>
        <v>3135</v>
      </c>
    </row>
    <row r="28" spans="1:12" s="8" customFormat="1" ht="19.5" customHeight="1" x14ac:dyDescent="0.25">
      <c r="A28" s="3">
        <f>IFERROR(VLOOKUP(B28,'[1]DADOS (OCULTAR)'!$P$3:$R$56,3,0),"")</f>
        <v>10739225001785</v>
      </c>
      <c r="B28" s="4" t="str">
        <f>'[1]TCE - ANEXO IV - Preencher'!C37</f>
        <v>UPAE OURICURI - ISMEP</v>
      </c>
      <c r="C28" s="4" t="str">
        <f>'[1]TCE - ANEXO IV - Preencher'!E37</f>
        <v>5.2 - Serviços Técnicos Profissionais</v>
      </c>
      <c r="D28" s="3" t="str">
        <f>'[1]TCE - ANEXO IV - Preencher'!F37</f>
        <v>24.127.434/0001-15</v>
      </c>
      <c r="E28" s="5" t="str">
        <f>'[1]TCE - ANEXO IV - Preencher'!G37</f>
        <v>RODRIGO ALMENDRA E ADVOGADOS ASSOCIADOS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00000327</v>
      </c>
      <c r="I28" s="6">
        <f>IF('[1]TCE - ANEXO IV - Preencher'!K37="","",'[1]TCE - ANEXO IV - Preencher'!K37)</f>
        <v>44176</v>
      </c>
      <c r="J28" s="5" t="str">
        <f>'[1]TCE - ANEXO IV - Preencher'!L37</f>
        <v>ZCKY-9MCF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3500</v>
      </c>
    </row>
    <row r="29" spans="1:12" s="8" customFormat="1" ht="19.5" customHeight="1" x14ac:dyDescent="0.25">
      <c r="A29" s="3">
        <f>IFERROR(VLOOKUP(B29,'[1]DADOS (OCULTAR)'!$P$3:$R$56,3,0),"")</f>
        <v>10739225001785</v>
      </c>
      <c r="B29" s="4" t="str">
        <f>'[1]TCE - ANEXO IV - Preencher'!C38</f>
        <v>UPAE OURICURI - ISMEP</v>
      </c>
      <c r="C29" s="4" t="str">
        <f>'[1]TCE - ANEXO IV - Preencher'!E38</f>
        <v>5.5 - Reparo e Manutenção de Máquinas e Equipamentos</v>
      </c>
      <c r="D29" s="3">
        <f>'[1]TCE - ANEXO IV - Preencher'!F38</f>
        <v>15193955000180</v>
      </c>
      <c r="E29" s="5" t="str">
        <f>'[1]TCE - ANEXO IV - Preencher'!G38</f>
        <v>MICHAEL JOHN MOREIRA SIQUEIRA SERVIÇOS TÉCNICOS ME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699</v>
      </c>
      <c r="I29" s="6">
        <f>IF('[1]TCE - ANEXO IV - Preencher'!K38="","",'[1]TCE - ANEXO IV - Preencher'!K38)</f>
        <v>44188</v>
      </c>
      <c r="J29" s="5" t="str">
        <f>'[1]TCE - ANEXO IV - Preencher'!L38</f>
        <v>181373389</v>
      </c>
      <c r="K29" s="5" t="str">
        <f>IF(F29="B",LEFT('[1]TCE - ANEXO IV - Preencher'!M38,2),IF(F29="S",LEFT('[1]TCE - ANEXO IV - Preencher'!M38,7),IF('[1]TCE - ANEXO IV - Preencher'!H38="","")))</f>
        <v>2611101</v>
      </c>
      <c r="L29" s="7">
        <f>'[1]TCE - ANEXO IV - Preencher'!N38</f>
        <v>2000</v>
      </c>
    </row>
    <row r="30" spans="1:12" s="8" customFormat="1" ht="19.5" customHeight="1" x14ac:dyDescent="0.25">
      <c r="A30" s="3" t="str">
        <f>IFERROR(VLOOKUP(B30,'[1]DADOS (OCULTAR)'!$P$3:$R$56,3,0),"")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5">
      <c r="A31" s="3" t="str">
        <f>IFERROR(VLOOKUP(B31,'[1]DADOS (OCULTAR)'!$P$3:$R$56,3,0),"")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5">
      <c r="A32" s="3" t="str">
        <f>IFERROR(VLOOKUP(B32,'[1]DADOS (OCULTAR)'!$P$3:$R$56,3,0),"")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5">
      <c r="A33" s="3" t="str">
        <f>IFERROR(VLOOKUP(B33,'[1]DADOS (OCULTAR)'!$P$3:$R$56,3,0),"")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5">
      <c r="A34" s="3" t="str">
        <f>IFERROR(VLOOKUP(B34,'[1]DADOS (OCULTAR)'!$P$3:$R$56,3,0),"")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5">
      <c r="A35" s="3" t="str">
        <f>IFERROR(VLOOKUP(B35,'[1]DADOS (OCULTAR)'!$P$3:$R$56,3,0),"")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5">
      <c r="A36" s="3" t="str">
        <f>IFERROR(VLOOKUP(B36,'[1]DADOS (OCULTAR)'!$P$3:$R$56,3,0),"")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5">
      <c r="A37" s="3" t="str">
        <f>IFERROR(VLOOKUP(B37,'[1]DADOS (OCULTAR)'!$P$3:$R$56,3,0),"")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5">
      <c r="A38" s="3" t="str">
        <f>IFERROR(VLOOKUP(B38,'[1]DADOS (OCULTAR)'!$P$3:$R$56,3,0),"")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5">
      <c r="A39" s="3" t="str">
        <f>IFERROR(VLOOKUP(B39,'[1]DADOS (OCULTAR)'!$P$3:$R$56,3,0),"")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5">
      <c r="A40" s="3" t="str">
        <f>IFERROR(VLOOKUP(B40,'[1]DADOS (OCULTAR)'!$P$3:$R$56,3,0),"")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5">
      <c r="A41" s="3" t="str">
        <f>IFERROR(VLOOKUP(B41,'[1]DADOS (OCULTAR)'!$P$3:$R$56,3,0),"")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5">
      <c r="A42" s="3" t="str">
        <f>IFERROR(VLOOKUP(B42,'[1]DADOS (OCULTAR)'!$P$3:$R$56,3,0),"")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5">
      <c r="A43" s="3" t="str">
        <f>IFERROR(VLOOKUP(B43,'[1]DADOS (OCULTAR)'!$P$3:$R$56,3,0),"")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5">
      <c r="A44" s="3" t="str">
        <f>IFERROR(VLOOKUP(B44,'[1]DADOS (OCULTAR)'!$P$3:$R$56,3,0),"")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5">
      <c r="A45" s="3" t="str">
        <f>IFERROR(VLOOKUP(B45,'[1]DADOS (OCULTAR)'!$P$3:$R$56,3,0),"")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5">
      <c r="A46" s="3" t="str">
        <f>IFERROR(VLOOKUP(B46,'[1]DADOS (OCULTAR)'!$P$3:$R$56,3,0),"")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5">
      <c r="A47" s="3" t="str">
        <f>IFERROR(VLOOKUP(B47,'[1]DADOS (OCULTAR)'!$P$3:$R$56,3,0),"")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5">
      <c r="A48" s="3" t="str">
        <f>IFERROR(VLOOKUP(B48,'[1]DADOS (OCULTAR)'!$P$3:$R$56,3,0),"")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5">
      <c r="A49" s="3" t="str">
        <f>IFERROR(VLOOKUP(B49,'[1]DADOS (OCULTAR)'!$P$3:$R$56,3,0),"")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5">
      <c r="A50" s="3" t="str">
        <f>IFERROR(VLOOKUP(B50,'[1]DADOS (OCULTAR)'!$P$3:$R$56,3,0),"")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5">
      <c r="A51" s="3" t="str">
        <f>IFERROR(VLOOKUP(B51,'[1]DADOS (OCULTAR)'!$P$3:$R$56,3,0),"")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5">
      <c r="A52" s="3" t="str">
        <f>IFERROR(VLOOKUP(B52,'[1]DADOS (OCULTAR)'!$P$3:$R$56,3,0),"")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5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5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5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2021-02-02T20:57:54Z</dcterms:created>
  <dcterms:modified xsi:type="dcterms:W3CDTF">2021-02-02T20:58:17Z</dcterms:modified>
</cp:coreProperties>
</file>