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H17"/>
  <c r="A17"/>
  <c r="H16"/>
  <c r="A16"/>
  <c r="H15"/>
  <c r="A15"/>
  <c r="H14"/>
  <c r="A14"/>
  <c r="A13"/>
  <c r="H12"/>
  <c r="A12"/>
  <c r="H11"/>
  <c r="A11"/>
  <c r="H10"/>
  <c r="A10"/>
  <c r="H9"/>
  <c r="A9"/>
  <c r="H8"/>
  <c r="A8"/>
  <c r="H7"/>
  <c r="A7"/>
  <c r="H6"/>
  <c r="A6"/>
  <c r="A5"/>
  <c r="A4"/>
  <c r="H3"/>
  <c r="A3"/>
  <c r="A2"/>
</calcChain>
</file>

<file path=xl/sharedStrings.xml><?xml version="1.0" encoding="utf-8"?>
<sst xmlns="http://schemas.openxmlformats.org/spreadsheetml/2006/main" count="60" uniqueCount="28">
  <si>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</si>
  <si>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</si>
  <si>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</si>
  <si>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</si>
  <si>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</si>
  <si>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</si>
  <si>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</si>
  <si>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</si>
  <si>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</si>
  <si>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</si>
  <si>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</si>
  <si>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https://imip-sistemas.org.br/sistemas/imip/v8/portal_transparencia/menu_ext/menu_ext.php</t>
  </si>
  <si>
    <t>F GENES &amp; CIA. LTDA</t>
  </si>
  <si>
    <t>FRANCISCO ANTONIO DE VASCONCELOS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</si>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</sst>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3" xfId="17"/>
    <cellStyle name="Normal 25" xfId="18"/>
    <cellStyle name="Normal 26" xfId="19"/>
    <cellStyle name="Normal 28" xfId="20"/>
    <cellStyle name="Normal 29" xfId="21"/>
    <cellStyle name="Normal 3" xfId="22"/>
    <cellStyle name="Normal 35" xfId="23"/>
    <cellStyle name="Normal 38" xfId="24"/>
    <cellStyle name="Normal 39" xfId="25"/>
    <cellStyle name="Normal 4" xfId="26"/>
    <cellStyle name="Normal 40" xfId="27"/>
    <cellStyle name="Normal 5" xfId="28"/>
    <cellStyle name="Normal 6" xfId="29"/>
    <cellStyle name="Normal 7" xfId="30"/>
    <cellStyle name="Normal 8" xfId="31"/>
    <cellStyle name="Normal 8 9" xfId="32"/>
    <cellStyle name="Normal 9" xfId="33"/>
    <cellStyle name="Normal 9 2" xfId="34"/>
    <cellStyle name="Separador de milhares" xfId="1" builtinId="3"/>
    <cellStyle name="Separador de milhares 2" xfId="35"/>
    <cellStyle name="Texto Explicativo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6%20-%20em%2015.07.20%20-%20VERS&#195;O%2002%20%2002.08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60" zoomScaleNormal="60" workbookViewId="0">
      <selection activeCell="D22" sqref="D22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9039744001590</v>
      </c>
      <c r="B2" s="4" t="s">
        <v>9</v>
      </c>
      <c r="C2" s="5">
        <v>11863530000180</v>
      </c>
      <c r="D2" s="6" t="s">
        <v>10</v>
      </c>
      <c r="E2" s="7">
        <v>1</v>
      </c>
      <c r="F2" s="8">
        <v>43129</v>
      </c>
      <c r="G2" s="8">
        <v>44196</v>
      </c>
      <c r="H2" s="9">
        <v>2640</v>
      </c>
      <c r="I2" s="6" t="s">
        <v>11</v>
      </c>
    </row>
    <row r="3" spans="1:9" ht="21" customHeight="1">
      <c r="A3" s="3">
        <f>IFERROR(VLOOKUP(B3,'[1]DADOS (OCULTAR)'!$P$3:$R$53,3,0),"")</f>
        <v>9039744001590</v>
      </c>
      <c r="B3" s="4" t="s">
        <v>9</v>
      </c>
      <c r="C3" s="5">
        <v>10858157000106</v>
      </c>
      <c r="D3" s="6" t="s">
        <v>12</v>
      </c>
      <c r="E3" s="7">
        <v>2</v>
      </c>
      <c r="F3" s="8">
        <v>42796</v>
      </c>
      <c r="G3" s="8">
        <v>44196</v>
      </c>
      <c r="H3" s="9">
        <f>800*12</f>
        <v>9600</v>
      </c>
      <c r="I3" s="6" t="s">
        <v>11</v>
      </c>
    </row>
    <row r="4" spans="1:9" ht="21" customHeight="1">
      <c r="A4" s="3">
        <f>IFERROR(VLOOKUP(B4,'[1]DADOS (OCULTAR)'!$P$3:$R$53,3,0),"")</f>
        <v>9039744001590</v>
      </c>
      <c r="B4" s="4" t="s">
        <v>9</v>
      </c>
      <c r="C4" s="5">
        <v>16619269400</v>
      </c>
      <c r="D4" s="6" t="s">
        <v>13</v>
      </c>
      <c r="E4" s="7">
        <v>3</v>
      </c>
      <c r="F4" s="8">
        <v>42870</v>
      </c>
      <c r="G4" s="8">
        <v>44196</v>
      </c>
      <c r="H4" s="9">
        <v>15000</v>
      </c>
      <c r="I4" s="6" t="s">
        <v>11</v>
      </c>
    </row>
    <row r="5" spans="1:9" ht="21" customHeight="1">
      <c r="A5" s="3">
        <f>IFERROR(VLOOKUP(B5,'[1]DADOS (OCULTAR)'!$P$3:$R$53,3,0),"")</f>
        <v>9039744001590</v>
      </c>
      <c r="B5" s="4" t="s">
        <v>9</v>
      </c>
      <c r="C5" s="5">
        <v>14425335000166</v>
      </c>
      <c r="D5" s="6" t="s">
        <v>14</v>
      </c>
      <c r="E5" s="7">
        <v>1</v>
      </c>
      <c r="F5" s="8">
        <v>43132</v>
      </c>
      <c r="G5" s="8">
        <v>44196</v>
      </c>
      <c r="H5" s="9">
        <v>8550</v>
      </c>
      <c r="I5" s="6" t="s">
        <v>11</v>
      </c>
    </row>
    <row r="6" spans="1:9" ht="21" customHeight="1">
      <c r="A6" s="3">
        <f>IFERROR(VLOOKUP(B6,'[1]DADOS (OCULTAR)'!$P$3:$R$53,3,0),"")</f>
        <v>9039744001590</v>
      </c>
      <c r="B6" s="4" t="s">
        <v>9</v>
      </c>
      <c r="C6" s="5">
        <v>27814653000160</v>
      </c>
      <c r="D6" s="6" t="s">
        <v>15</v>
      </c>
      <c r="E6" s="7">
        <v>1</v>
      </c>
      <c r="F6" s="8">
        <v>43743</v>
      </c>
      <c r="G6" s="8">
        <v>44196</v>
      </c>
      <c r="H6" s="9">
        <f>800.21*12</f>
        <v>9602.52</v>
      </c>
      <c r="I6" s="6" t="s">
        <v>11</v>
      </c>
    </row>
    <row r="7" spans="1:9" ht="21" customHeight="1">
      <c r="A7" s="3">
        <f>IFERROR(VLOOKUP(B7,'[1]DADOS (OCULTAR)'!$P$3:$R$53,3,0),"")</f>
        <v>9039744001590</v>
      </c>
      <c r="B7" s="4" t="s">
        <v>9</v>
      </c>
      <c r="C7" s="5">
        <v>92306257000275</v>
      </c>
      <c r="D7" s="6" t="s">
        <v>16</v>
      </c>
      <c r="E7" s="7">
        <v>3</v>
      </c>
      <c r="F7" s="8">
        <v>43802</v>
      </c>
      <c r="G7" s="8">
        <v>44196</v>
      </c>
      <c r="H7" s="9">
        <f>10290.05*12</f>
        <v>123480.59999999999</v>
      </c>
      <c r="I7" s="6" t="s">
        <v>11</v>
      </c>
    </row>
    <row r="8" spans="1:9" ht="21" customHeight="1">
      <c r="A8" s="3">
        <f>IFERROR(VLOOKUP(B8,'[1]DADOS (OCULTAR)'!$P$3:$R$53,3,0),"")</f>
        <v>9039744001590</v>
      </c>
      <c r="B8" s="4" t="s">
        <v>9</v>
      </c>
      <c r="C8" s="5">
        <v>2512303000119</v>
      </c>
      <c r="D8" s="6" t="s">
        <v>17</v>
      </c>
      <c r="E8" s="7">
        <v>4</v>
      </c>
      <c r="F8" s="8">
        <v>42373</v>
      </c>
      <c r="G8" s="8">
        <v>44196</v>
      </c>
      <c r="H8" s="9">
        <f>7680*12</f>
        <v>92160</v>
      </c>
      <c r="I8" s="6" t="s">
        <v>11</v>
      </c>
    </row>
    <row r="9" spans="1:9" ht="21" customHeight="1">
      <c r="A9" s="3">
        <f>IFERROR(VLOOKUP(B9,'[1]DADOS (OCULTAR)'!$P$3:$R$53,3,0),"")</f>
        <v>9039744001590</v>
      </c>
      <c r="B9" s="4" t="s">
        <v>9</v>
      </c>
      <c r="C9" s="5">
        <v>2783295000145</v>
      </c>
      <c r="D9" s="6" t="s">
        <v>18</v>
      </c>
      <c r="E9" s="7">
        <v>1</v>
      </c>
      <c r="F9" s="8">
        <v>42796</v>
      </c>
      <c r="G9" s="8">
        <v>44196</v>
      </c>
      <c r="H9" s="9">
        <f>8500*12</f>
        <v>102000</v>
      </c>
      <c r="I9" s="6" t="s">
        <v>11</v>
      </c>
    </row>
    <row r="10" spans="1:9" ht="21" customHeight="1">
      <c r="A10" s="3">
        <f>IFERROR(VLOOKUP(B10,'[1]DADOS (OCULTAR)'!$P$3:$R$53,3,0),"")</f>
        <v>9039744001590</v>
      </c>
      <c r="B10" s="4" t="s">
        <v>9</v>
      </c>
      <c r="C10" s="5">
        <v>10279299000119</v>
      </c>
      <c r="D10" s="6" t="s">
        <v>19</v>
      </c>
      <c r="E10" s="7">
        <v>3</v>
      </c>
      <c r="F10" s="8">
        <v>43626</v>
      </c>
      <c r="G10" s="8">
        <v>44196</v>
      </c>
      <c r="H10" s="9">
        <f>1300*12</f>
        <v>15600</v>
      </c>
      <c r="I10" s="6" t="s">
        <v>11</v>
      </c>
    </row>
    <row r="11" spans="1:9" ht="21" customHeight="1">
      <c r="A11" s="3">
        <f>IFERROR(VLOOKUP(B11,'[1]DADOS (OCULTAR)'!$P$3:$R$53,3,0),"")</f>
        <v>9039744001590</v>
      </c>
      <c r="B11" s="4" t="s">
        <v>9</v>
      </c>
      <c r="C11" s="5">
        <v>3789272000887</v>
      </c>
      <c r="D11" s="6" t="s">
        <v>20</v>
      </c>
      <c r="E11" s="7">
        <v>4</v>
      </c>
      <c r="F11" s="8">
        <v>43678</v>
      </c>
      <c r="G11" s="8">
        <v>44196</v>
      </c>
      <c r="H11" s="9">
        <f>1000.56*12</f>
        <v>12006.72</v>
      </c>
      <c r="I11" s="6" t="s">
        <v>11</v>
      </c>
    </row>
    <row r="12" spans="1:9" ht="21" customHeight="1">
      <c r="A12" s="3">
        <f>IFERROR(VLOOKUP(B12,'[1]DADOS (OCULTAR)'!$P$3:$R$53,3,0),"")</f>
        <v>9039744001590</v>
      </c>
      <c r="B12" s="4" t="s">
        <v>9</v>
      </c>
      <c r="C12" s="5">
        <v>7146768000117</v>
      </c>
      <c r="D12" s="6" t="s">
        <v>21</v>
      </c>
      <c r="E12" s="7">
        <v>4</v>
      </c>
      <c r="F12" s="8">
        <v>43525</v>
      </c>
      <c r="G12" s="8">
        <v>44196</v>
      </c>
      <c r="H12" s="9">
        <f>2420*12</f>
        <v>29040</v>
      </c>
      <c r="I12" s="6" t="s">
        <v>11</v>
      </c>
    </row>
    <row r="13" spans="1:9" ht="21" customHeight="1">
      <c r="A13" s="3">
        <f>IFERROR(VLOOKUP(B13,'[1]DADOS (OCULTAR)'!$P$3:$R$53,3,0),"")</f>
        <v>9039744001590</v>
      </c>
      <c r="B13" s="4" t="s">
        <v>9</v>
      </c>
      <c r="C13" s="5">
        <v>12730464000132</v>
      </c>
      <c r="D13" s="6" t="s">
        <v>22</v>
      </c>
      <c r="E13" s="7">
        <v>3</v>
      </c>
      <c r="F13" s="8">
        <v>43132</v>
      </c>
      <c r="G13" s="8">
        <v>44196</v>
      </c>
      <c r="H13" s="9">
        <v>7650</v>
      </c>
      <c r="I13" s="6" t="s">
        <v>11</v>
      </c>
    </row>
    <row r="14" spans="1:9" ht="21" customHeight="1">
      <c r="A14" s="3">
        <f>IFERROR(VLOOKUP(B14,'[1]DADOS (OCULTAR)'!$P$3:$R$53,3,0),"")</f>
        <v>9039744001590</v>
      </c>
      <c r="B14" s="4" t="s">
        <v>9</v>
      </c>
      <c r="C14" s="5">
        <v>5419785000155</v>
      </c>
      <c r="D14" s="6" t="s">
        <v>23</v>
      </c>
      <c r="E14" s="7">
        <v>6</v>
      </c>
      <c r="F14" s="8">
        <v>43252</v>
      </c>
      <c r="G14" s="8">
        <v>44196</v>
      </c>
      <c r="H14" s="9">
        <f>24593.32*12</f>
        <v>295119.83999999997</v>
      </c>
      <c r="I14" s="6" t="s">
        <v>11</v>
      </c>
    </row>
    <row r="15" spans="1:9" ht="21" customHeight="1">
      <c r="A15" s="3">
        <f>IFERROR(VLOOKUP(B15,'[1]DADOS (OCULTAR)'!$P$3:$R$53,3,0),"")</f>
        <v>9039744001590</v>
      </c>
      <c r="B15" s="4" t="s">
        <v>9</v>
      </c>
      <c r="C15" s="5">
        <v>3480539000183</v>
      </c>
      <c r="D15" s="6" t="s">
        <v>24</v>
      </c>
      <c r="E15" s="7">
        <v>6</v>
      </c>
      <c r="F15" s="8">
        <v>43800</v>
      </c>
      <c r="G15" s="8">
        <v>44196</v>
      </c>
      <c r="H15" s="9">
        <f>5832.34*12</f>
        <v>69988.08</v>
      </c>
      <c r="I15" s="6" t="s">
        <v>11</v>
      </c>
    </row>
    <row r="16" spans="1:9" ht="21" customHeight="1">
      <c r="A16" s="3">
        <f>IFERROR(VLOOKUP(B16,'[1]DADOS (OCULTAR)'!$P$3:$R$53,3,0),"")</f>
        <v>9039744001590</v>
      </c>
      <c r="B16" s="4" t="s">
        <v>9</v>
      </c>
      <c r="C16" s="5">
        <v>35521046000130</v>
      </c>
      <c r="D16" s="6" t="s">
        <v>25</v>
      </c>
      <c r="E16" s="7">
        <v>1</v>
      </c>
      <c r="F16" s="8">
        <v>43678</v>
      </c>
      <c r="G16" s="8">
        <v>44196</v>
      </c>
      <c r="H16" s="9">
        <f>3600*12</f>
        <v>43200</v>
      </c>
      <c r="I16" s="6" t="s">
        <v>11</v>
      </c>
    </row>
    <row r="17" spans="1:9" ht="21" customHeight="1">
      <c r="A17" s="3">
        <f>IFERROR(VLOOKUP(B17,'[1]DADOS (OCULTAR)'!$P$3:$R$53,3,0),"")</f>
        <v>9039744001590</v>
      </c>
      <c r="B17" s="4" t="s">
        <v>9</v>
      </c>
      <c r="C17" s="5">
        <v>20069080000149</v>
      </c>
      <c r="D17" s="6" t="s">
        <v>26</v>
      </c>
      <c r="E17" s="7">
        <v>4</v>
      </c>
      <c r="F17" s="8">
        <v>42828</v>
      </c>
      <c r="G17" s="8">
        <v>44196</v>
      </c>
      <c r="H17" s="9">
        <f>135830*12</f>
        <v>1629960</v>
      </c>
      <c r="I17" s="6" t="s">
        <v>11</v>
      </c>
    </row>
    <row r="18" spans="1:9" ht="21" customHeight="1">
      <c r="A18" s="3">
        <f>IFERROR(VLOOKUP(B18,'[1]DADOS (OCULTAR)'!$P$3:$R$53,3,0),"")</f>
        <v>9039744001590</v>
      </c>
      <c r="B18" s="4" t="s">
        <v>9</v>
      </c>
      <c r="C18" s="5">
        <v>24380578002041</v>
      </c>
      <c r="D18" s="6" t="s">
        <v>27</v>
      </c>
      <c r="E18" s="7">
        <v>2</v>
      </c>
      <c r="F18" s="8">
        <v>43586</v>
      </c>
      <c r="G18" s="8">
        <v>44196</v>
      </c>
      <c r="H18" s="9">
        <v>557.44000000000005</v>
      </c>
      <c r="I18" s="6" t="s">
        <v>11</v>
      </c>
    </row>
    <row r="19" spans="1:9" ht="21" customHeight="1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10"/>
      <c r="D22" s="6"/>
      <c r="E22" s="7"/>
      <c r="F22" s="11"/>
      <c r="G22" s="11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10"/>
      <c r="D23" s="6"/>
      <c r="E23" s="7"/>
      <c r="F23" s="11"/>
      <c r="G23" s="11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10"/>
      <c r="D24" s="6"/>
      <c r="E24" s="7"/>
      <c r="F24" s="11"/>
      <c r="G24" s="11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0"/>
      <c r="D25" s="6"/>
      <c r="E25" s="7"/>
      <c r="F25" s="11"/>
      <c r="G25" s="11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0"/>
      <c r="D26" s="6"/>
      <c r="E26" s="7"/>
      <c r="F26" s="11"/>
      <c r="G26" s="11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0"/>
      <c r="D27" s="6"/>
      <c r="E27" s="7"/>
      <c r="F27" s="11"/>
      <c r="G27" s="11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0"/>
      <c r="D28" s="6"/>
      <c r="E28" s="7"/>
      <c r="F28" s="11"/>
      <c r="G28" s="11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0"/>
      <c r="D29" s="6"/>
      <c r="E29" s="7"/>
      <c r="F29" s="11"/>
      <c r="G29" s="11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0"/>
      <c r="D30" s="6"/>
      <c r="E30" s="7"/>
      <c r="F30" s="11"/>
      <c r="G30" s="11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0"/>
      <c r="D31" s="6"/>
      <c r="E31" s="7"/>
      <c r="F31" s="11"/>
      <c r="G31" s="11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0"/>
      <c r="D32" s="6"/>
      <c r="E32" s="7"/>
      <c r="F32" s="11"/>
      <c r="G32" s="11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0"/>
      <c r="D33" s="6"/>
      <c r="E33" s="7"/>
      <c r="F33" s="11"/>
      <c r="G33" s="11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0"/>
      <c r="D34" s="6"/>
      <c r="E34" s="7"/>
      <c r="F34" s="11"/>
      <c r="G34" s="11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0"/>
      <c r="D35" s="6"/>
      <c r="E35" s="7"/>
      <c r="F35" s="11"/>
      <c r="G35" s="11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0"/>
      <c r="D36" s="6"/>
      <c r="E36" s="7"/>
      <c r="F36" s="11"/>
      <c r="G36" s="11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0"/>
      <c r="D37" s="6"/>
      <c r="E37" s="7"/>
      <c r="F37" s="11"/>
      <c r="G37" s="11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0"/>
      <c r="D38" s="6"/>
      <c r="E38" s="7"/>
      <c r="F38" s="11"/>
      <c r="G38" s="11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0"/>
      <c r="D39" s="6"/>
      <c r="E39" s="7"/>
      <c r="F39" s="11"/>
      <c r="G39" s="11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0"/>
      <c r="D40" s="6"/>
      <c r="E40" s="7"/>
      <c r="F40" s="11"/>
      <c r="G40" s="11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0"/>
      <c r="D41" s="6"/>
      <c r="E41" s="7"/>
      <c r="F41" s="11"/>
      <c r="G41" s="11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0"/>
      <c r="D42" s="6"/>
      <c r="E42" s="7"/>
      <c r="F42" s="11"/>
      <c r="G42" s="11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0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0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0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0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0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0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0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0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0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0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0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0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0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0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0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0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0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0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0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0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0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0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0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0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0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0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0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0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0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0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0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0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0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0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0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0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0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0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0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0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0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0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0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0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0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0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0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0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0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0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0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0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0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0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0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0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0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0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0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0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0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0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0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0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0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0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0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0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0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0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0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0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0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0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0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0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0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0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0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0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0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0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0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0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0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0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0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0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0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0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0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0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0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0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0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0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0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0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0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0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0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0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0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0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0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0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0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0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0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0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0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0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0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0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0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0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0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0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0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0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0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0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0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0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0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0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0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0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0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0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0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0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0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0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0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0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0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0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0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0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0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0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0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0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0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0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0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0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0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0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0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0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0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0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0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0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0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0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0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0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0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0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0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0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0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0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0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0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0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0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0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0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0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0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0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0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0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0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0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0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0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0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0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0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0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0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0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0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0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0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0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0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0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0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0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0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0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0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0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0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0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0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0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0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0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0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0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0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0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0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0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0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0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0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0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0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0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0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0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0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0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0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0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0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0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0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0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0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0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0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0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0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0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0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0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0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0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0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0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0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0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0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0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0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0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0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0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0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0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0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0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0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0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0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0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0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0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0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0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0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0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0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0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0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0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0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0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0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0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0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0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0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0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0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0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0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0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0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0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0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0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0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0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0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0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0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0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0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0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0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0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0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0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0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0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0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0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0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0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0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0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0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0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0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0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0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0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0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0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0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0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0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0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0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0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0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0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0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0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0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0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0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0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0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0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0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0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0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0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0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0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0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0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0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0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0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0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0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0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0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0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0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0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0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0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0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0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0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0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0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0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0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0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0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0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0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0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0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0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0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0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0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0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0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0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0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0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0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0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0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0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0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0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0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0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0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0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0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0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0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0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0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0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0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0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0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0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0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0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0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0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0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0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0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0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0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0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0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0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0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0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0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0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0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0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0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0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0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0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0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0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0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0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0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0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0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0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0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0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0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0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0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0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0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0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0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0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0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0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0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0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0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0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0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0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0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0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0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0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0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0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0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0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0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0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0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0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0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0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0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0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0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0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0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0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0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0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0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0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0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0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0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0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0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0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0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0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0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0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0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0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0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0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0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0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0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0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0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0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0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0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0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0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0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0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0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0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0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0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0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0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0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0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0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0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0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0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0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0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0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0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0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0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0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0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0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0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0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0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0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0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0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0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0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0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0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0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0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0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0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0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0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0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0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0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0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0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0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0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0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0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0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0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0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0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0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0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0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0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0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0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0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0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0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0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0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0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0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0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0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0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0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0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0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0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0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0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0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0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0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0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0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0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0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0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0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0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0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0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0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0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0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0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0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0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0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0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0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0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0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0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0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0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0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0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0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0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0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0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0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0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0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0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0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0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0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0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0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0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0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0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0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0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0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0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0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0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0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0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0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0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0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0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0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0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0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0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0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0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0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0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0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0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0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0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0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0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0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0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0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0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0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0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0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0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0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0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0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0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0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0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0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0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0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0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0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0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0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0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0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0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0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0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0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0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0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0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0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0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0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0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0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0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0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0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0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0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0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0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0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0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0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0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0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0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0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0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0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0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0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0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0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0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0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0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0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0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0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0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0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0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0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0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0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0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0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0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0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0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0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0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0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0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0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0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0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0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0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0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0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0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0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0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0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0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0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0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0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0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0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0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0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0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0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0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0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0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0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0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0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0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0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0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0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0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0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0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0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0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0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0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0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0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0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0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0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0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0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0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0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0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0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0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0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0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0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0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0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0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0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0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0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0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0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0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0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0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0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0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0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0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0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0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0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0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0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0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0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0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0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0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0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0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0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0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0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0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0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0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0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0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0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0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0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0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0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0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0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0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0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0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0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0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0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0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0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0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0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0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0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0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0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0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0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0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0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0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0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0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0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0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0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0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0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0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0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0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0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0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0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0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0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0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0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0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0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0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0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0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0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0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0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0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0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0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0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0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0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0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0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0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0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0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0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0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0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0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0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0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0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0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0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0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0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0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0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0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0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0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0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0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0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0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0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0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0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0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0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0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0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0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0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0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0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0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0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0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0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0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0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0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0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0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0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0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0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0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0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0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0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0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0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0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0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0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0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0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0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0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0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0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0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0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0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0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0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0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0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0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0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0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0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0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0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0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0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0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0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0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0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0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0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0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0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0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0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0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0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0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0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0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0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0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0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0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0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0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0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0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6" r:id="rId1"/>
    <hyperlink ref="I2:I15" r:id="rId2" display="https://imip-sistemas.org.br/sistemas/imip/v8/portal_transparencia/menu_ext/menu_ext.php"/>
    <hyperlink ref="I17:I18" r:id="rId3" display="https://imip-sistemas.org.br/sistemas/imip/v8/portal_transparencia/menu_ext/menu_ext.php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2020-08-02T20:48:32Z</dcterms:created>
  <dcterms:modified xsi:type="dcterms:W3CDTF">2020-08-02T20:49:06Z</dcterms:modified>
</cp:coreProperties>
</file>