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activeTab="1"/>
  </bookViews>
  <sheets>
    <sheet name="PASSAGENS E DIÁRIAS" sheetId="1" r:id="rId1"/>
    <sheet name="Passagens e Diárias - JANEIRO" sheetId="2" r:id="rId2"/>
  </sheets>
  <definedNames>
    <definedName name="__DdeLink__1176_1215932751" localSheetId="1">'Passagens e Diárias - JANEIRO'!#REF!</definedName>
    <definedName name="__DdeLink__1412_1215932751" localSheetId="1">'Passagens e Diárias - JANEIRO'!#REF!</definedName>
    <definedName name="__DdeLink__200_512949324" localSheetId="1">'Passagens e Diárias - JANEIRO'!$G$17</definedName>
    <definedName name="__DdeLink__208_497102989" localSheetId="1">'Passagens e Diárias - JANEIRO'!#REF!</definedName>
    <definedName name="__DdeLink__212_160173720" localSheetId="1">'Passagens e Diárias - JANEIRO'!#REF!</definedName>
    <definedName name="__DdeLink__214_2006729569" localSheetId="1">'Passagens e Diárias - JANEIRO'!$I$14</definedName>
    <definedName name="__DdeLink__232_1767258289" localSheetId="1">'Passagens e Diárias - JANEIRO'!#REF!</definedName>
    <definedName name="__DdeLink__437_2103924614" localSheetId="1">'Passagens e Diárias - JANEIRO'!#REF!</definedName>
    <definedName name="__DdeLink__449_499658213" localSheetId="1">'Passagens e Diárias - JANEIRO'!$I$17</definedName>
    <definedName name="Excel_BuiltIn__FilterDatabase" localSheetId="0">'PASSAGENS E DIÁRIAS'!$A$12:$M$193</definedName>
    <definedName name="Excel_BuiltIn__FilterDatabase" localSheetId="1">'Passagens e Diárias - JANEIRO'!$A$5:$M$6</definedName>
  </definedNames>
  <calcPr calcId="125725"/>
</workbook>
</file>

<file path=xl/calcChain.xml><?xml version="1.0" encoding="utf-8"?>
<calcChain xmlns="http://schemas.openxmlformats.org/spreadsheetml/2006/main">
  <c r="K23" i="2"/>
  <c r="L23"/>
  <c r="L444" i="1"/>
  <c r="L443"/>
  <c r="L442"/>
  <c r="K362"/>
  <c r="L346"/>
  <c r="L329"/>
  <c r="L328"/>
  <c r="L325"/>
  <c r="L362"/>
  <c r="K73"/>
  <c r="L203"/>
  <c r="L206"/>
  <c r="L209"/>
  <c r="L210"/>
  <c r="L211"/>
  <c r="L212"/>
  <c r="L213"/>
  <c r="L214"/>
  <c r="L215"/>
  <c r="L219"/>
  <c r="L220"/>
  <c r="K223"/>
  <c r="L223"/>
  <c r="K224"/>
  <c r="L224"/>
  <c r="L229"/>
  <c r="L233"/>
  <c r="K237"/>
  <c r="L237"/>
  <c r="K238"/>
  <c r="L238"/>
  <c r="K239"/>
  <c r="L240"/>
  <c r="L241"/>
  <c r="K242"/>
  <c r="L242"/>
  <c r="L243"/>
  <c r="L245"/>
  <c r="L250"/>
  <c r="L251"/>
  <c r="L254"/>
  <c r="L255"/>
  <c r="L260"/>
  <c r="L263"/>
  <c r="L266"/>
  <c r="L270"/>
  <c r="L292"/>
  <c r="L309"/>
  <c r="K310"/>
  <c r="L310"/>
  <c r="K311"/>
  <c r="L311"/>
  <c r="L320"/>
</calcChain>
</file>

<file path=xl/sharedStrings.xml><?xml version="1.0" encoding="utf-8"?>
<sst xmlns="http://schemas.openxmlformats.org/spreadsheetml/2006/main" count="2899" uniqueCount="1226">
  <si>
    <t>PLANILHA DE PASSAGENS AÉREAS E DIÁRIAS – SEMPETQ</t>
  </si>
  <si>
    <t xml:space="preserve">JANEIRO </t>
  </si>
  <si>
    <t>PASSAGEIROS</t>
  </si>
  <si>
    <t>MATRÍCULA</t>
  </si>
  <si>
    <t>CPF</t>
  </si>
  <si>
    <t>CI</t>
  </si>
  <si>
    <t>DATA DA SOLICITAÇÃO</t>
  </si>
  <si>
    <t>LOCAL</t>
  </si>
  <si>
    <t>IDA</t>
  </si>
  <si>
    <t>VOLTA</t>
  </si>
  <si>
    <t>MOTIVO</t>
  </si>
  <si>
    <t xml:space="preserve"> DIÁRIAS</t>
  </si>
  <si>
    <t>VALOR DA PASSAGEM AEREA</t>
  </si>
  <si>
    <t>VALOR PAGO DIÁRIA</t>
  </si>
  <si>
    <t>OBSERVAÇÕES</t>
  </si>
  <si>
    <t>Evelyn Siquerira Bezerra Da Silva</t>
  </si>
  <si>
    <t>363.891-0</t>
  </si>
  <si>
    <t>020.066.454-98</t>
  </si>
  <si>
    <t>CI Nº 057/2015</t>
  </si>
  <si>
    <t xml:space="preserve"> Recife /  Petrolina (RMR) / Recife.</t>
  </si>
  <si>
    <t>REALIZARÁ VISITA TÉCNICA E REUNIÃO ESTRATÉGICA COM OS PARCEIROS SEABRE LOCAL E JUCEPE LOCAL , NO EXPRESSO EMPREENDEDOR DE PETROLINA.</t>
  </si>
  <si>
    <t>1int. + i parc.</t>
  </si>
  <si>
    <t>Camila Oliveira Freitas</t>
  </si>
  <si>
    <t>367.565-3</t>
  </si>
  <si>
    <t>052.715.794-50</t>
  </si>
  <si>
    <t>CI Nº 01/2016</t>
  </si>
  <si>
    <t xml:space="preserve"> Recife /  Escada (RMR) / Recife.</t>
  </si>
  <si>
    <t>REALIZARÁ  VISITA  DE INTERMEDIAÇÃO A  AGÊNCIA DE ESCADA</t>
  </si>
  <si>
    <t>1 parc.</t>
  </si>
  <si>
    <t>Maria Tereza Farias De Santana</t>
  </si>
  <si>
    <t>336.370-8</t>
  </si>
  <si>
    <t>317.875.094-00</t>
  </si>
  <si>
    <t>Celso Alexandre Do Amaral Miranda Filho</t>
  </si>
  <si>
    <t>324.315-0</t>
  </si>
  <si>
    <t>995.413.514-68</t>
  </si>
  <si>
    <t>CI Nº 02/2016.</t>
  </si>
  <si>
    <t>Recife / Petrolina- Araripina- Salgueiro- Serra Talhada E Arcoverde(Rmr)/ Recife</t>
  </si>
  <si>
    <t>REALIZARÁ VISITA DE SUPERVISÃO NAS UNIDADES DE AGÊNCIA DO TRABALHO DE PETROLINA, ARARIPINA, SALGUEIRO, SERRA TALHADA E ARCOVERDE.</t>
  </si>
  <si>
    <t>4 int. + 1 parc.</t>
  </si>
  <si>
    <t xml:space="preserve"> Diogo Da Cunha Lima  Asfora</t>
  </si>
  <si>
    <t>324.314-1</t>
  </si>
  <si>
    <t>796.144.694-04</t>
  </si>
  <si>
    <t>João Baltar Freire</t>
  </si>
  <si>
    <t>357.416-4</t>
  </si>
  <si>
    <t>905.005.044-15</t>
  </si>
  <si>
    <t>CI – N: 04/2016</t>
  </si>
  <si>
    <t>Recife / Santa Cruz Do Capibaribe (RMR)  /RECIFE</t>
  </si>
  <si>
    <t>PARTICIPARÁ DAS AÇÕES PNCE – REGIÃO DO AGRESTE-PE, NO MUNICÍPIO DE SANTA CRUZ DO CAPIBARIBE-PE.</t>
  </si>
  <si>
    <t>Francisco Junior De Moura Souza</t>
  </si>
  <si>
    <t>355.587-9</t>
  </si>
  <si>
    <t>045.106.174-88</t>
  </si>
  <si>
    <t>CI Nº 04/2016.</t>
  </si>
  <si>
    <t>Araripina / Recife /  Araripina - Pe</t>
  </si>
  <si>
    <t>PARTICIPARÁ  DE REUNIÃO DE INTERMEDIAÇÃO NA  AGÊNCIA DO TRABALHO DA BOA VISTA - PE.</t>
  </si>
  <si>
    <t>Raiana Barreto Viana</t>
  </si>
  <si>
    <t xml:space="preserve"> 366.492-9</t>
  </si>
  <si>
    <t>020.168.225-70</t>
  </si>
  <si>
    <t>Petrolina / Recife /  Petrolina - Pe</t>
  </si>
  <si>
    <t>Carolina Vieira De Melo De A. Lima</t>
  </si>
  <si>
    <t>355.575-5</t>
  </si>
  <si>
    <t>047.688.354 - 73</t>
  </si>
  <si>
    <t>CI 03/2016</t>
  </si>
  <si>
    <t>Nazaré Da Mata/ Agência Boa Vista/ Nazaré Da Mata</t>
  </si>
  <si>
    <t>Cristiane Maria Perrusi Arruda</t>
  </si>
  <si>
    <t>355.586-0</t>
  </si>
  <si>
    <t>398.629.414-72</t>
  </si>
  <si>
    <t>Paudalho/ Agência Boa Vista/ Paudalho - Pe</t>
  </si>
  <si>
    <t>Fernando Augusto Godoi De F. Souza</t>
  </si>
  <si>
    <t>355.705-7</t>
  </si>
  <si>
    <t>014.990.884-93</t>
  </si>
  <si>
    <t>Palmares/ Recife/  Palmares - Pe</t>
  </si>
  <si>
    <t>Sirlena Batista Fragoso</t>
  </si>
  <si>
    <t>362.387-4</t>
  </si>
  <si>
    <t>073.059.724-25</t>
  </si>
  <si>
    <t>Goiana/ Recife/ Goiana - Pe</t>
  </si>
  <si>
    <t>Ana Paula Marcelino Da Silva</t>
  </si>
  <si>
    <t>355.758-8</t>
  </si>
  <si>
    <t>092.860.014-95</t>
  </si>
  <si>
    <t>Sônia Regina De Oliveira</t>
  </si>
  <si>
    <t>367.678-1</t>
  </si>
  <si>
    <t>715.274.004-68</t>
  </si>
  <si>
    <t>Vitória De Stº Antão / Recife / Vitória De Stº Antão</t>
  </si>
  <si>
    <t>Mineas Gonçalves Da Silva</t>
  </si>
  <si>
    <t>Ñ TEM</t>
  </si>
  <si>
    <t>048.471.504-65</t>
  </si>
  <si>
    <t>Escada/ Recife / Escada</t>
  </si>
  <si>
    <t>Ricardo José Q. De Azevedo</t>
  </si>
  <si>
    <t xml:space="preserve"> 200.850-5</t>
  </si>
  <si>
    <t>127.008.354-68</t>
  </si>
  <si>
    <t>CI Nº 06/2016</t>
  </si>
  <si>
    <t>Garanhuns/ Recife / Garanhuns - Pe</t>
  </si>
  <si>
    <t>Danyelle Patrícia Da Silva Lima</t>
  </si>
  <si>
    <t>355.588-7</t>
  </si>
  <si>
    <t>011.766.534-74</t>
  </si>
  <si>
    <t>Bezerros/ Recife / Bezerros - Pe</t>
  </si>
  <si>
    <t>Tássio Patrese De Lima Santos</t>
  </si>
  <si>
    <t>355.585-2</t>
  </si>
  <si>
    <t>045.227.414-13</t>
  </si>
  <si>
    <t>Caruaru / Recife / Caruaru-Pe</t>
  </si>
  <si>
    <t>Laudeci Medeiros Epaminondas</t>
  </si>
  <si>
    <t>89577-6</t>
  </si>
  <si>
    <t>213.349.354-91</t>
  </si>
  <si>
    <t>Sheysa Danyelle De Freitas Leite</t>
  </si>
  <si>
    <t>355.574-7</t>
  </si>
  <si>
    <t>046.360.874-70</t>
  </si>
  <si>
    <t>Cecília Maria Barbosa</t>
  </si>
  <si>
    <t>368.072-0</t>
  </si>
  <si>
    <t>075.937.004-45</t>
  </si>
  <si>
    <t>João Sérgio Da Silva Filho</t>
  </si>
  <si>
    <t>362.388-2</t>
  </si>
  <si>
    <t>046.592.374-78</t>
  </si>
  <si>
    <t>CI Nº 07/2016</t>
  </si>
  <si>
    <t>Belo Jardim/ Recife /BELO Jardim - Pe</t>
  </si>
  <si>
    <t>Rogério Rony Bezerra Gonçalves</t>
  </si>
  <si>
    <t>362.215-0</t>
  </si>
  <si>
    <t>082.941.674-95</t>
  </si>
  <si>
    <t>Pesqueira/ Recife /PESQUEIRA - Pe</t>
  </si>
  <si>
    <t>Jackson Douglas De Souza</t>
  </si>
  <si>
    <t>362.218-5</t>
  </si>
  <si>
    <t>067.558.784-05</t>
  </si>
  <si>
    <t>Serra Talhada/ Recife / Serra Talhada - Pe</t>
  </si>
  <si>
    <t>Antônio Ferreira Junior</t>
  </si>
  <si>
    <t>1496-6</t>
  </si>
  <si>
    <t>170.014.044-20</t>
  </si>
  <si>
    <t>Salgueiro / Recife / Salgueiro - Pe</t>
  </si>
  <si>
    <t>Natalia Sampaio Ramos</t>
  </si>
  <si>
    <t>355.755-3</t>
  </si>
  <si>
    <t>056.015.814-95</t>
  </si>
  <si>
    <t xml:space="preserve"> Arcoverde / Recife / Arcoverde - Pe</t>
  </si>
  <si>
    <t>Paulo Nogueira De Andrade</t>
  </si>
  <si>
    <t>362.396-3</t>
  </si>
  <si>
    <t>387.303.244-91</t>
  </si>
  <si>
    <t>CI 001/2016.</t>
  </si>
  <si>
    <t>Recife / Arcoverde – Serra Talhada - Pesqueira / Recife- Pe</t>
  </si>
  <si>
    <t>REALIZARÁ INSTALAÇÃO DOS KIT'S DOS EQUIPAMENTOS DE EMISSÃO DE CARTEIRA DE TRABALHO INFORMATIZADA NAS UNIDADES DAS AGÊNCIAS DO TRABALHO DE ARCOERDE – SERRA TALHADA – PESQUEIRA – PE, EM APOIO AO SETOR DE INFORMÁTICA.</t>
  </si>
  <si>
    <t>Venice Siqueira Da Silva</t>
  </si>
  <si>
    <t>2.104-0</t>
  </si>
  <si>
    <t>235.104.714-15</t>
  </si>
  <si>
    <t>CI 08/2016.</t>
  </si>
  <si>
    <t>Recife / Goiana / Recife- Pe</t>
  </si>
  <si>
    <t>DARÁ APOIO À INTERMEDIAÇÃO NA AGÊNCIA DE GOIANA-PE.</t>
  </si>
  <si>
    <t>Rubenilson José Leite Silva</t>
  </si>
  <si>
    <t>229.496-6</t>
  </si>
  <si>
    <t>741.595.934-53</t>
  </si>
  <si>
    <t>Denison Campelo Barreto</t>
  </si>
  <si>
    <t>352.832-4</t>
  </si>
  <si>
    <t>373.783.844-53</t>
  </si>
  <si>
    <t>CI Nº 013/2016</t>
  </si>
  <si>
    <t>FEVEREIRO</t>
  </si>
  <si>
    <t>368.191-2</t>
  </si>
  <si>
    <t>CI Nº 09/2016</t>
  </si>
  <si>
    <t>Escada / Recife / Escada – Pe</t>
  </si>
  <si>
    <t>PARTICIPARÁ DE TREINAMENTO NA AGÊNCIA DE RECIFE – PE</t>
  </si>
  <si>
    <t>Eduardo Alexandre Dos Santos Fonsêca</t>
  </si>
  <si>
    <t>326.859-4</t>
  </si>
  <si>
    <t>356.524.544-15</t>
  </si>
  <si>
    <t>CI Nº060/2016</t>
  </si>
  <si>
    <t>Refice / Vitória S. Antão / Recife - Pe</t>
  </si>
  <si>
    <t>IRÁ SUPERVISIONAR REFORMA  NA  AGÊNCIA DO TRABALHO DE VITÓRIA DE SANTO ANTÃO.</t>
  </si>
  <si>
    <t>Refice / Caruaru / Recife - Pe</t>
  </si>
  <si>
    <t>IRÁ SUPERVISIONAR REFORMA  NA  AGÊNCIA DE CARUARU.</t>
  </si>
  <si>
    <t>Refice / Igarassu / Recife - Pe</t>
  </si>
  <si>
    <t>IRÁ SUPERVISIONAR REFORMA  NA  AGÊNCIA  DO TRABALHO DE IGARASSU.</t>
  </si>
  <si>
    <t>Thairone Lopes Da Silva</t>
  </si>
  <si>
    <t>367.569-6</t>
  </si>
  <si>
    <t>083.974.434-01</t>
  </si>
  <si>
    <t>Refice / Pesqueira / Recife - Pe</t>
  </si>
  <si>
    <t>IRÁ SUPERVISIONAR REFORMA  NA  AGÊNCIA  DO TRABALHO DE PESQUEIRA.</t>
  </si>
  <si>
    <t>Iranildo Ferreira Da Silva</t>
  </si>
  <si>
    <t>2.103-3</t>
  </si>
  <si>
    <t xml:space="preserve"> 285.048.524-15</t>
  </si>
  <si>
    <t>CI Nº 002/2016</t>
  </si>
  <si>
    <t>Recife / Lagoa Do Carro (RMR) / Recife</t>
  </si>
  <si>
    <t>PARTICIPARÁ DE UMA  AÇÃO CIDADANIA GRUPO DE MULHERES OBJETIVAS DE LAGOA DO CARRO, PROMOVIDA PELA ASSOCIAÇÃO DO GRUPO DAS MULHERES, ONDE REALIZARÁ A ATIVIDADE DE EMISSÃO DE CTPS. - PE.</t>
  </si>
  <si>
    <t>1 int.</t>
  </si>
  <si>
    <t>Jamilly Gregório De Morais Lima</t>
  </si>
  <si>
    <t>329.816-7</t>
  </si>
  <si>
    <t>065.425.634-90</t>
  </si>
  <si>
    <t>João Geraldo Lins De Arruda</t>
  </si>
  <si>
    <t>137.004-9</t>
  </si>
  <si>
    <t>454.723.274-15</t>
  </si>
  <si>
    <t>Risonete Rodrigues De França</t>
  </si>
  <si>
    <t>335.691-3</t>
  </si>
  <si>
    <t>764.269.804-63</t>
  </si>
  <si>
    <t>Recife / Pesqueira / Goiana (RMR) / Recife - Pe</t>
  </si>
  <si>
    <t>PARTICIPARÁ DE ENTREGA DE CERTIFICADOS – PROJETO IDEIA NOS MUNICÍPIOS DE PESQUEIEA E GOIANA - PE.</t>
  </si>
  <si>
    <t>1 int. + 1 parc.</t>
  </si>
  <si>
    <t>Angela Patrícia Alves De Almeida Silva</t>
  </si>
  <si>
    <t>338.154-4</t>
  </si>
  <si>
    <t>868.814.694-20</t>
  </si>
  <si>
    <t>Nilton Barbosa De Araújo</t>
  </si>
  <si>
    <t>338.829-8</t>
  </si>
  <si>
    <t>463.420.284-00</t>
  </si>
  <si>
    <t>Maria Das Dores Mota  Limeira</t>
  </si>
  <si>
    <t>144.912-5</t>
  </si>
  <si>
    <t xml:space="preserve"> 476.644.104-4</t>
  </si>
  <si>
    <t>CI 004/2016.</t>
  </si>
  <si>
    <t>Caruaru / Petrolina / Caruaru - Pe</t>
  </si>
  <si>
    <t>REALIZARÁ TREINAMENTO DE SEGURO DESEMPREGO, PARA CAPACITAR OS SERVIDORES LOTADOS NA NOSSA UNIDADE DA  AGÊNCIA DO TRABALHO DE PETROLINA- PE</t>
  </si>
  <si>
    <t>2 int. + 1 parc.</t>
  </si>
  <si>
    <t>Sueli Lima Leandro</t>
  </si>
  <si>
    <t>305.805-0</t>
  </si>
  <si>
    <t>168.933.444-49</t>
  </si>
  <si>
    <t>CI 12/2016.</t>
  </si>
  <si>
    <t>Recife / Igarassu / Recife - Pe</t>
  </si>
  <si>
    <t>DARÁ APOIO À SELEÇÃO NA  AGÊNCIA DE IGARASSU – PE.</t>
  </si>
  <si>
    <t>Gabriela Fernanda De A. F. Nunes</t>
  </si>
  <si>
    <t>367.382-0</t>
  </si>
  <si>
    <t>065.825.104-01</t>
  </si>
  <si>
    <t>CI Nº 011/2016</t>
  </si>
  <si>
    <t>Escada / Recife / Escada - Pe</t>
  </si>
  <si>
    <t>PARTICIPARÁ DE TREINAMENTO DE CARTEIRA  DE TRABALHO NA AGÊNCIA BOA VISTA - PE</t>
  </si>
  <si>
    <t>Michely Marcela Barbosa Batista</t>
  </si>
  <si>
    <t>365.657-3</t>
  </si>
  <si>
    <t>075.103.004-01</t>
  </si>
  <si>
    <t>CI 10/2016.</t>
  </si>
  <si>
    <t>Juliana Barbosa Dos Santos</t>
  </si>
  <si>
    <t>355.673-5</t>
  </si>
  <si>
    <t>069.2990.214-74</t>
  </si>
  <si>
    <t>CI 07/2016.</t>
  </si>
  <si>
    <t>Recife / Lagoa De Itaenga / Recife  - Pe</t>
  </si>
  <si>
    <t>REALIZARÁ VISITA AO MUNICÍPIO INTEGRANTE DO PROJETO “PROMOÇÃO DE AÇÕES INTEGRADAS DE ECONOMIA SOLIDÁRIA EM PERNAMBUCO - INTEGRA.</t>
  </si>
  <si>
    <t>Patrícia Borba Da Silva</t>
  </si>
  <si>
    <t>362.097-2</t>
  </si>
  <si>
    <t>859.063.794-87</t>
  </si>
  <si>
    <t>Ana Cristina Do Nascimento</t>
  </si>
  <si>
    <t>585.547.344-91</t>
  </si>
  <si>
    <t>CI Nº 12/2016</t>
  </si>
  <si>
    <t>Carpina/ Recife / Carpina - Pe</t>
  </si>
  <si>
    <t>PARTICIPARÁ DA 34º REUNIÃO ORDINÁRIA DO CONSELHO ESTADUAL DE ECONOMIA SOLIDÁRIA DE PERNAMBUCO.</t>
  </si>
  <si>
    <t>1parc.</t>
  </si>
  <si>
    <t>Evandro José Moreira De  Avelar</t>
  </si>
  <si>
    <t>363.303-9</t>
  </si>
  <si>
    <t>243.830.234-87</t>
  </si>
  <si>
    <t>CI Nº 02/2016</t>
  </si>
  <si>
    <t>Recife /  Brasília (DF) / Recife.</t>
  </si>
  <si>
    <t>PARTICIPARÁ DA 99ª REUNIÃO ORDINÁRIA DO FÓRUM NACIONAL DE SECRETARIAS DO TRABALHO - FONSET.</t>
  </si>
  <si>
    <t>1parc. + 1 int</t>
  </si>
  <si>
    <t>MARÇO</t>
  </si>
  <si>
    <t>Paulo Sérgio Moreira Muniz Filho</t>
  </si>
  <si>
    <t>357.415-6</t>
  </si>
  <si>
    <t>027.601.574-66</t>
  </si>
  <si>
    <t>CI Nº 03/2016</t>
  </si>
  <si>
    <t>Eloadir Pereira Da Silva</t>
  </si>
  <si>
    <t>227.019-6</t>
  </si>
  <si>
    <t>541.340.054-34</t>
  </si>
  <si>
    <t>CI Nº 005/2016</t>
  </si>
  <si>
    <t>Recife /  Olinda (RMR) / Recife.</t>
  </si>
  <si>
    <t>PARTICIPARÁ DE UMA  AÇÃO CIDADANIA DO PROJETO OLINDA EM AÇÃO, PROMOVIDO PELA PREFEITURA DE OLINDA, ONDE REALIZARÁ  ATIVIDADE DE EMISSÃO DE CTPS.</t>
  </si>
  <si>
    <t>1int.</t>
  </si>
  <si>
    <t>Tilândsia Luciula Nunes Macêdo</t>
  </si>
  <si>
    <t>226.376-9</t>
  </si>
  <si>
    <t>473.046.504-00</t>
  </si>
  <si>
    <t>Maria Das Dores Mota De Limeira</t>
  </si>
  <si>
    <t>476.644.104-44</t>
  </si>
  <si>
    <t>CI Nº 006/2016</t>
  </si>
  <si>
    <t>Caruaru / Pesqueira / Caruaru</t>
  </si>
  <si>
    <t>REALIZARÁ VISITAS DE SUPERVISÃO À AGÊNCIAS DO TRABALHO DE BELO JARDIM.</t>
  </si>
  <si>
    <t>REALIZARÁ VISITAS DE SUPERVISÃO À AGÊNCIAS DO TRABALHO DE PESQUEIRA.</t>
  </si>
  <si>
    <t>CI Nº 13/2016.</t>
  </si>
  <si>
    <t>Recife /  Palmares (RMR) / Recife.</t>
  </si>
  <si>
    <t>REALIZARÁ  VISITA  DE INTERMEDIAÇÃO A  AGÊNCIA DE PALMARES.</t>
  </si>
  <si>
    <t xml:space="preserve"> 357.416-4</t>
  </si>
  <si>
    <t xml:space="preserve"> Recife / Caruaru (RMR)  /Recife</t>
  </si>
  <si>
    <t>TRATARÁ DE ASSUNTOS REFERENTE AO EXPRESSO EMPREENDEDOR DE CARUARU / PE E DE REUNIÃO NA  ACIC.</t>
  </si>
  <si>
    <t>CI Nº 14/2016.</t>
  </si>
  <si>
    <t>Recife /  Camaragibe (RMR) / Recife.</t>
  </si>
  <si>
    <t>FARÁ VISITA DE SUPERVISÃO A AGÊNCIA DE CAMARAGIBE.</t>
  </si>
  <si>
    <t>Bruna Michelli Miranda De Queiroz</t>
  </si>
  <si>
    <t>341.640-0</t>
  </si>
  <si>
    <t>066.401.964-17</t>
  </si>
  <si>
    <t>CI Nº 15/2016</t>
  </si>
  <si>
    <t xml:space="preserve"> Recife /  São Lourenço Da Mata (RMR) / Recife</t>
  </si>
  <si>
    <t>FARÁ VISITA DE SUPERVISÃO A AGÊNCIA DE SÃO LOURENÇO DA MATA</t>
  </si>
  <si>
    <t>Ercilia Anunciada Barros</t>
  </si>
  <si>
    <t>342.537-1</t>
  </si>
  <si>
    <t>029.251.994-02</t>
  </si>
  <si>
    <t>CI Nº 018/2016</t>
  </si>
  <si>
    <t>Recife /  Goiana (RMR) / Recife.</t>
  </si>
  <si>
    <t>FARÁ VISITA DE SUPERVISÃO A AGÊNCIA DE GOIANA - PE</t>
  </si>
  <si>
    <t>CI Nº 16/2016.</t>
  </si>
  <si>
    <t>Caruaru / Santa C. Do Capibaribe / Caruaru-Pe</t>
  </si>
  <si>
    <t>DARÁ APOIO À SELEÇÃO NA AGÊNCIA DE SANTA C. DO CAPIBARIBE - PE.</t>
  </si>
  <si>
    <t>Érica Maria Gallindo Rego</t>
  </si>
  <si>
    <t>027.105.684-38</t>
  </si>
  <si>
    <t>Giselda De Barros Sales</t>
  </si>
  <si>
    <t>212.603-6</t>
  </si>
  <si>
    <t>502.107.424-53</t>
  </si>
  <si>
    <t>CI Nº 17/2016.</t>
  </si>
  <si>
    <t>Palmares / Escada / Palmares -PE</t>
  </si>
  <si>
    <t>FARÁ VISITA PARA CAPTAÇÃO DE VAGAS NO MUNICÍPIO DE ESCADA - P</t>
  </si>
  <si>
    <t>1int. + 1 parc.</t>
  </si>
  <si>
    <t>CI Nº 19/2016.</t>
  </si>
  <si>
    <t>Recife /  Vitória De Stº Antão / Ipojuca (RMR) / Recife.</t>
  </si>
  <si>
    <t>FARÁ VISITA DE SUPERVISÃO AS AGÊNCIAS DE VITÓRIA DE STº ANTÃO E IPOJUCA- PE.</t>
  </si>
  <si>
    <t xml:space="preserve"> 585.547.344-91</t>
  </si>
  <si>
    <t>CI Nº 17/2016</t>
  </si>
  <si>
    <t>PARTICIPARÁ  DA REUNIÃO DE ANÁLISE DO CADASTRO NACIONAL DE EMPREENDIMENTOS ECONOMICOS SOLIDÁRIOS – CADSOL.</t>
  </si>
  <si>
    <t xml:space="preserve"> Eloadir Pereira Da Silva</t>
  </si>
  <si>
    <t>CI Nº 007/2016</t>
  </si>
  <si>
    <t>Recife /  Olinda (RMR) / Recife</t>
  </si>
  <si>
    <t>PARTICIPARÁ DE UMA  AÇÃO CIDADANIA DO PROJETO OLINDA EM AÇÃO, PROVIDA PELA PREFEITURA DE OLINDA, ONDE REALIZARÁ  ATIVIDADES DE EMISSÃO DE CTPS, NO RECINTO DA ESCOLA  ESTADUAL PEDRO BARROS FILHOS, NO BAIRRO DE PIEDADE.</t>
  </si>
  <si>
    <t xml:space="preserve"> 329.816-7</t>
  </si>
  <si>
    <t>CI Nº 007/2017</t>
  </si>
  <si>
    <t>Edna Pessoa De Oliveira Melo</t>
  </si>
  <si>
    <t>177.035-7</t>
  </si>
  <si>
    <t>492.973.764-87</t>
  </si>
  <si>
    <t>Aldineide Maria Pereira</t>
  </si>
  <si>
    <t>329.806-0</t>
  </si>
  <si>
    <t>059.891.184-73</t>
  </si>
  <si>
    <t>CI Nº 20/2016</t>
  </si>
  <si>
    <t>Recife / Chã De Alegria (RMR) / Recife</t>
  </si>
  <si>
    <t>FARÁ ORIENTAÇÃO PROFISSIONAL NO MUNICÍPIO DE CHÃ DE ALEGRIA -PE.</t>
  </si>
  <si>
    <t>CI Nº 21/2016</t>
  </si>
  <si>
    <t>Recife / Caruaru (RMR) / Recife.</t>
  </si>
  <si>
    <t>FARÁ VISITA TÉCNICA E DE SUPERVISÃO AS AGÊNCIA DE CARUARU - PE.</t>
  </si>
  <si>
    <t>ABRIL</t>
  </si>
  <si>
    <t>Juliana De Arruda Tassell</t>
  </si>
  <si>
    <t>328.336-4</t>
  </si>
  <si>
    <t>869.255.804-44</t>
  </si>
  <si>
    <t xml:space="preserve"> Recife /  Caruaru (RMR) / Recife.</t>
  </si>
  <si>
    <t>REALIZARÁ VISITA E TRABALHO NO EXPRESSO EMPREENDEDOR CARUARU.</t>
  </si>
  <si>
    <t>Celso Alexandre Do Amaral M. Filho</t>
  </si>
  <si>
    <t>Recife / Brasília (DF)/ Recife - PE</t>
  </si>
  <si>
    <t xml:space="preserve"> PARTICIPARÁ DO 1º ENCONTROTO DOS AGENTES DO SISTEMA PÚBLICO DE EMPREGO. CI Nº 09/2016.</t>
  </si>
  <si>
    <t>1 parc. + 1 int</t>
  </si>
  <si>
    <t xml:space="preserve">Tilândsia Luciula Nunes Macêdo  </t>
  </si>
  <si>
    <t>Nívia Patrícia Borba Da Silva</t>
  </si>
  <si>
    <t>CI Nº 22/2016.</t>
  </si>
  <si>
    <t>Recife / Lagoa De Itaenga / Tracunhaém / Recife  - PE</t>
  </si>
  <si>
    <t>REALIZARÁ VISITA AOS MUNICÍPIOS INTEGRANTES DO PROJETO “PROMOÇÃO DE  AÇÕES INTEGRADAS DE ECONOMIA SOLIDÁRIA EM PERNAMBUCO - INTEGRA.</t>
  </si>
  <si>
    <t>Paula Juliana Barbosa Dos Santos</t>
  </si>
  <si>
    <t>069.290.214-74</t>
  </si>
  <si>
    <t>(CONSELHEIRA)</t>
  </si>
  <si>
    <t>CI Nº 23/2016</t>
  </si>
  <si>
    <t>Carpina/ Recife / Carpina - PE</t>
  </si>
  <si>
    <t>PARTICIPARÁ  DA REUNIÃO DA CÂMARA TEMÁTICA DE COMERCIALIZAÇÃO.</t>
  </si>
  <si>
    <t>CI Nº 22/2016 GEINT</t>
  </si>
  <si>
    <t>Recife / Paulista (RMR) / Recife - PE</t>
  </si>
  <si>
    <t>PARTICIPARÁ DE PALESTRA DE ORIENTAÇÃO PROFISSIONAL NO SENAI - PAULISTA -PE.</t>
  </si>
  <si>
    <t>CI Nº 08/2016</t>
  </si>
  <si>
    <t>Recife / Ipojuca (RMR) / Recife - PE</t>
  </si>
  <si>
    <t>PARTICIPARÁ DE UMA AÇÃO CIDADANIA ANO XI, ONDE REALIZARÁ AS ATIVIDADES DE ORIENTAÇÃO PROFISSIONAL E CADASTRO MAIS EMPREGO.</t>
  </si>
  <si>
    <t>1 int</t>
  </si>
  <si>
    <t>Milena Cristina Monteiro Lins</t>
  </si>
  <si>
    <t>355.665-4</t>
  </si>
  <si>
    <t>059.896.584-00</t>
  </si>
  <si>
    <t>Roberto Costa Ferreira Lima</t>
  </si>
  <si>
    <t>337.489-0</t>
  </si>
  <si>
    <t>030.077.254-88</t>
  </si>
  <si>
    <t>Thays Priscila Lima Dos Santos</t>
  </si>
  <si>
    <t>366.494-5</t>
  </si>
  <si>
    <t>064.942.794-73</t>
  </si>
  <si>
    <t>CI Nº 24/2016.</t>
  </si>
  <si>
    <t>Caruaru/ Ibimirim (RMR) / Caruaru-PE</t>
  </si>
  <si>
    <t>DARÁ APOIO À ORIENTAÇÃO PROFISSIONAL.</t>
  </si>
  <si>
    <t>Arcoverde/ Ibimirim (RMR) / Arcoverde-PE</t>
  </si>
  <si>
    <t>CI Nº 23/2016.</t>
  </si>
  <si>
    <t>Recife / Santa Cruz Do Capibaribe (RMR) / Recife-PE</t>
  </si>
  <si>
    <t>FARÁ VISITA TÉCNICA E DE SUPERVISÃO AS AGÊNCIA DE SANTA CRUZ DO CAPIBARIBE - PE.</t>
  </si>
  <si>
    <t>CI Nº 056/2016.</t>
  </si>
  <si>
    <t>Recife / Vitória De Santo Antão (RMR) / Recife- PE</t>
  </si>
  <si>
    <t>FARÁ VISTA A AGÊNCIA DE VITÓRIA DE SANTO ANTÃO–PE, EM VIRTUDE DA VISTORIA TÉCNICA DA REDE LÓGICA (DADOS/VOZ).</t>
  </si>
  <si>
    <t>CI Nº 26/2016</t>
  </si>
  <si>
    <t>Recife / João Pessoa – PB / Recife - PE</t>
  </si>
  <si>
    <t>REALIZARÁ REUNIÃO INTERESTADUAL SENAES/PRÓ CATADOR – PROJETO DESENVOLVIMENTO DE CATADORES DE PERNAMBUCO EM JOÃO PESSOA - PB.</t>
  </si>
  <si>
    <t>1parc. + 1 int.</t>
  </si>
  <si>
    <t>Kelly De Sales Pessoa</t>
  </si>
  <si>
    <t>357.612-4</t>
  </si>
  <si>
    <t>836.313.304-30</t>
  </si>
  <si>
    <t>PARTICIPARÁ  DA REUNIÃO INTERESTADUAL SENASES/PRÓ-CATADOR – CONVÊNIO 782348/2013 SENAES/TEM – PROJETO DESENVOLVIMENTO DE CATADORES DE PE EM JOÃO PESSOA- PB.</t>
  </si>
  <si>
    <t>Maria Das Graças Cabral Ribeiro</t>
  </si>
  <si>
    <t>275.280-8</t>
  </si>
  <si>
    <t xml:space="preserve"> 127.878.764-04</t>
  </si>
  <si>
    <t>CI Nº 25/2016</t>
  </si>
  <si>
    <t>Recife / Camaragibe (RMR) / Recife-PE</t>
  </si>
  <si>
    <t>FARÁ ORIENTAÇÃO PROFISSIONAL NO MUNICÍPIO DE CAMARAGIBE-PE</t>
  </si>
  <si>
    <t xml:space="preserve"> Recife /  Olinda (RMR) / Recife-PE</t>
  </si>
  <si>
    <t>PARTICIPARÁ DE UMA  AÇÃO CIDADANIA DO PROJETO OLINDA EM AÇÃO, PROVIDA PELA PREFEITURA DE OLINDA, ONDE REALIZARÁ  ATIVIDADES DE EMISSÃO DE CTPS, NO RECINTO DA ESCOLA  MARECHAL MASCARENHAS DE MORAES, NO MUNÍCIPIO DE OLINDA – PE.</t>
  </si>
  <si>
    <t>285.048.524-15</t>
  </si>
  <si>
    <t>CI Nº 021/2016</t>
  </si>
  <si>
    <t>Recife / Caruaru (RMR) / Recife  - PE</t>
  </si>
  <si>
    <t>Participará da Reunião de Articulação – governo presente em Caruaru - PE.</t>
  </si>
  <si>
    <t>Recife / Nazaré Da Mata e Buenos Aires (RMR) / Recife - PE</t>
  </si>
  <si>
    <t>Participará da Reunião de Articulação Projeto Ideia em Nazaré Da Mata e Buenos Aires.</t>
  </si>
  <si>
    <t>Recife / Pesqueira  (RMR) / Recife - PE</t>
  </si>
  <si>
    <t>Participará do encerramentodo Projeto Ideia – SEABRE em Mutuca, distrito de Pesqueira – PE.</t>
  </si>
  <si>
    <t>Renata Gomes De Sá Pereira</t>
  </si>
  <si>
    <t>355.590-9</t>
  </si>
  <si>
    <t>073.151.214-63</t>
  </si>
  <si>
    <t>Salgueiro / Serrita / Salgueiro</t>
  </si>
  <si>
    <t>Fará orientação profissional no município de Serrita -PE.</t>
  </si>
  <si>
    <t>Mike Felipe Ribeiro Santos</t>
  </si>
  <si>
    <t>355.780-4</t>
  </si>
  <si>
    <t>085.856.464-54</t>
  </si>
  <si>
    <t>CI Nº 27/2016 GEINT</t>
  </si>
  <si>
    <t xml:space="preserve"> Recife / Camaragibe (RMR) / Recife - PE</t>
  </si>
  <si>
    <t>Participará de Palestra de Orientação Profissional Camará Shopping, em Camaragibe -PE.</t>
  </si>
  <si>
    <t>MAIO</t>
  </si>
  <si>
    <t xml:space="preserve"> Ana Cristina Do Nascimento</t>
  </si>
  <si>
    <t>(Conselheira)</t>
  </si>
  <si>
    <t>CI Nº 30/2016</t>
  </si>
  <si>
    <t>Participará  da Reunião da Câmara Temática de Comercialização na SEMPETQ, Recife Antigo - PE.</t>
  </si>
  <si>
    <t>1 Parc.</t>
  </si>
  <si>
    <t>CI Nº 31/2016</t>
  </si>
  <si>
    <t>Recife / Caruaru – (RMR) / Recife - PE</t>
  </si>
  <si>
    <t>Participará da Reunião da Rede de Educadores em Economia Solidária de Pernambuco, no município de Caruaru - PE.</t>
  </si>
  <si>
    <t>CI Nº 28/2016</t>
  </si>
  <si>
    <t>Recife / Vitória De Santo Antão / Bezerros (RMR) / Recife - PE.</t>
  </si>
  <si>
    <t>Fará visita técnica e de supervisão as Agências de Vitória De Santo Antão e Bezerros - PE.</t>
  </si>
  <si>
    <t>Dayana Even Melo De Oliveira</t>
  </si>
  <si>
    <t>368.380-0</t>
  </si>
  <si>
    <t>085.264.804-99</t>
  </si>
  <si>
    <t>CI Nº 29/2016</t>
  </si>
  <si>
    <t>Recife / Igarassu (RMR) / Recife - PE.</t>
  </si>
  <si>
    <t>Fará visita técnica e de supervisão a Agência de Igarassu - PE</t>
  </si>
  <si>
    <t>Recife /  Carpina (RMR) / Recife - PE.</t>
  </si>
  <si>
    <t>Fará visita  ao município de Carpina</t>
  </si>
  <si>
    <t>Maria Das Dores Mota De LImeira</t>
  </si>
  <si>
    <t>CI Nº12/2016</t>
  </si>
  <si>
    <t>Caruaru / Recife / Caruaru - PE</t>
  </si>
  <si>
    <t>Participará da Video Conferência para tratar do novo batimento com o FGTS, promovido pela Coordenação – Geral  do Seguro – Desemprego do Ministério do Trabalho e Emprego (MTE), no auditório do Moura Debeux, no bairro do Pina - PE</t>
  </si>
  <si>
    <t>CI 010/2016</t>
  </si>
  <si>
    <t>Recife / Itapissuma (RMR) / Recife- PE</t>
  </si>
  <si>
    <t>Participará de uma Ação Cidadania, onde realizará as atividades de Emissão de (CTPS), no recinto do Centro de Treinamento, no município de Itapissuma - PE.</t>
  </si>
  <si>
    <t>Maria Das Dores Borges Cavalvanti</t>
  </si>
  <si>
    <t>20.826-4</t>
  </si>
  <si>
    <t>290.404.504-04</t>
  </si>
  <si>
    <t xml:space="preserve"> 064.942.794-73</t>
  </si>
  <si>
    <t>CI Nº 27/2016.</t>
  </si>
  <si>
    <t>Recife / Goiana (RMR) /  Recife - PE</t>
  </si>
  <si>
    <t>Fará Seleção no município de Goiana – PE.</t>
  </si>
  <si>
    <t>Clara Amélia Fernandes Da Costa Salviano</t>
  </si>
  <si>
    <t>371.866-2</t>
  </si>
  <si>
    <t>039.959.774-30</t>
  </si>
  <si>
    <t>CI Nº 31/2016.</t>
  </si>
  <si>
    <t>Fará visita de supervisão a Agência de Goiana – PE.</t>
  </si>
  <si>
    <t>Aldineia Maria Pereira</t>
  </si>
  <si>
    <t>CI Nº 32/2016</t>
  </si>
  <si>
    <t>Recife / Aliança (RMR) /  Recife - PE</t>
  </si>
  <si>
    <t>Fará orientação profissional no município de Aliança -PE.</t>
  </si>
  <si>
    <t>Carolina Veira De Melo De A. Lima</t>
  </si>
  <si>
    <t>355.705 - 7</t>
  </si>
  <si>
    <r>
      <t xml:space="preserve">Nazaré </t>
    </r>
    <r>
      <rPr>
        <u val="double"/>
        <sz val="10"/>
        <color indexed="8"/>
        <rFont val="Arial"/>
        <family val="2"/>
      </rPr>
      <t>D</t>
    </r>
    <r>
      <rPr>
        <sz val="10"/>
        <color indexed="8"/>
        <rFont val="Arial"/>
        <family val="2"/>
      </rPr>
      <t>a Mata/ Aliança / Nazaré Da Mata - PE</t>
    </r>
  </si>
  <si>
    <t>CI Nº 33/2016.</t>
  </si>
  <si>
    <t>Recife /  Goiana (RMR) / Recife- PE.</t>
  </si>
  <si>
    <t>Fará visita de supervisão a Agência de Goiana.</t>
  </si>
  <si>
    <t>CI 34/2016</t>
  </si>
  <si>
    <t>Realizará Captação de vagas no município de Goiana - PE</t>
  </si>
  <si>
    <t>CI 35/2016</t>
  </si>
  <si>
    <t>Realizará Captação e Administração de vagas na Agência de Goiana – PE.</t>
  </si>
  <si>
    <t>C.I Nº13/2016</t>
  </si>
  <si>
    <t>Araripina / Recife /  Araripina - PE</t>
  </si>
  <si>
    <t xml:space="preserve">Realizará o translado da devolução do veículo por motivo de encerramento do contrato de locação da empresa anterior e recebimento do novo veículo da empresa contratada atual, em carater especional, na Sede dessa Secretaria.   </t>
  </si>
  <si>
    <t>3 int. + 1 parc.</t>
  </si>
  <si>
    <t>Paulo Roberto Alves Brandão</t>
  </si>
  <si>
    <t>2.111-3</t>
  </si>
  <si>
    <t>Petrolina / Recife /  Petrolina  - PE</t>
  </si>
  <si>
    <t xml:space="preserve">C.I Nº 14/2016.  </t>
  </si>
  <si>
    <t>Salgueiro / Recife / Salgueiro - PE</t>
  </si>
  <si>
    <t>Salgueiro / Recife  / Salgueiro -PE</t>
  </si>
  <si>
    <t xml:space="preserve"> Arcoverde / Recife / Arcoverde - PE</t>
  </si>
  <si>
    <t>C.I Nº 15/2016</t>
  </si>
  <si>
    <t>Bezerros/ Recife / Bezerros - PE</t>
  </si>
  <si>
    <t>Palmares/ Recife/ Palmares - PE</t>
  </si>
  <si>
    <t>Tassio Patrese de Lima Santos</t>
  </si>
  <si>
    <t>Caruaru / Santa C. Do Capibaribe / Caruaru-PE</t>
  </si>
  <si>
    <t>CI Nº 37/2016</t>
  </si>
  <si>
    <t>Recife / Goiana (RMR) / Recife - PE</t>
  </si>
  <si>
    <t>Dará apoio à seleção na Agência de Goiana - PE</t>
  </si>
  <si>
    <t>2104-0</t>
  </si>
  <si>
    <t>CI Nº 36/2017</t>
  </si>
  <si>
    <t>Participará  da 35º Reunião Ordinária do Conselho Estadual de Economia Solidária de Pernambuco – CEES.</t>
  </si>
  <si>
    <t>Leandro De Albuquerque Sales</t>
  </si>
  <si>
    <t>337.492-0</t>
  </si>
  <si>
    <t>080.270.344-50</t>
  </si>
  <si>
    <t>C.I N º38/2016</t>
  </si>
  <si>
    <t>JUNHO</t>
  </si>
  <si>
    <t>Paulo Cisneiro Bezerra Cavalcante Filho</t>
  </si>
  <si>
    <t>277.233-0</t>
  </si>
  <si>
    <t>104.013.854-34</t>
  </si>
  <si>
    <t>Recife / Paudalho/ Serra Talhada/ Nazaré da Mata/ Bezerros/ Salgueiro / Recife – PE</t>
  </si>
  <si>
    <t>Fará o levantamento de área e custo para adequação de acessibilidade dos banheiros nas Agências de Paudalho, Serra Talhada, Nazaré da Mata e Bezerros e das rampas nas Agências de Bezerros e Salgueiro - PE.</t>
  </si>
  <si>
    <t>3 int. + 1 par</t>
  </si>
  <si>
    <t>Recife / Paudalho/ Serra Talhada/ Nazaré da Mata/ Bezerros/ Salgueiro / Recife - PE</t>
  </si>
  <si>
    <t>CI Nº 39/2016</t>
  </si>
  <si>
    <t>Recife / Goiana / Recife- PE</t>
  </si>
  <si>
    <t>4 int. + 1 par</t>
  </si>
  <si>
    <t>CI Nº 40/2016</t>
  </si>
  <si>
    <t>Recife / Garanhuns / Belo Jardim  (RMR) / Recife - PE.</t>
  </si>
  <si>
    <t>Fará visita de supervisão nas agências de Garanhuns e Belo Jardim - PE</t>
  </si>
  <si>
    <t>1 int + 1 parc</t>
  </si>
  <si>
    <t>CI Nº 41/2016</t>
  </si>
  <si>
    <t>Recife / Arcoverde / Pesqueira  (RMR) / Recife - PE.</t>
  </si>
  <si>
    <t>Fará visita de supervisão nas agências de Arcoverde e Pesqueira - PE.</t>
  </si>
  <si>
    <t>CI Nº42/2016</t>
  </si>
  <si>
    <t xml:space="preserve"> 387.303.244-91</t>
  </si>
  <si>
    <t>CI 16./2016</t>
  </si>
  <si>
    <t>Recife / Caruaru – PE (RMR) / Recife - PE</t>
  </si>
  <si>
    <t>Realizará apoio logistico no Expresso Cidadão Caruaru e na agência do Trabalho Caruaru - PE, pré testes para funcionamento na emissão de Carteira de Trabalho Informatizada.</t>
  </si>
  <si>
    <t>José Mario De Santana Filho</t>
  </si>
  <si>
    <t>364.107-4</t>
  </si>
  <si>
    <t>320.086.194-00</t>
  </si>
  <si>
    <t>CI 43/2016</t>
  </si>
  <si>
    <t>1 parc. + 1 int.</t>
  </si>
  <si>
    <t>CI Nº 46/ 2016</t>
  </si>
  <si>
    <t>Recife / Serra Talhada (RMR) / Recife - PE.</t>
  </si>
  <si>
    <t>Fará visita de supervisão à agência de Serra Talhada - PE.</t>
  </si>
  <si>
    <t>Wilson Duarte De Araújo</t>
  </si>
  <si>
    <t>337.988-4</t>
  </si>
  <si>
    <t>337.805.364-04</t>
  </si>
  <si>
    <t>CI Nº 15/2016.</t>
  </si>
  <si>
    <t>Recife / Brasília - DF / Recife - PE</t>
  </si>
  <si>
    <t>Cumprirá agenda no Workshop SICONV Transparente, em Brasília - DF.</t>
  </si>
  <si>
    <t>3 int. + 1parc.</t>
  </si>
  <si>
    <t>127.878.764-0</t>
  </si>
  <si>
    <t>CI Nº 12/2016.</t>
  </si>
  <si>
    <t>CI Nº 08/2016.</t>
  </si>
  <si>
    <t>Recife / Brasília - DF  /Recife - PE</t>
  </si>
  <si>
    <t>Participará  da V Edição do Seminário Brasil Mais Simples, em Brasília - DF</t>
  </si>
  <si>
    <t>CI nº 16/2016</t>
  </si>
  <si>
    <t>Recife / Garanhuns (RMR) / Recife-PE</t>
  </si>
  <si>
    <t>Fará apoio logistico no Expresso Cidadão de Garanhuns e na Agência do Trabalho de Garanhuns, pré teste para fucionamento na emissão de Caarteira de Trabalho Informatizada no município de Garanhuns-PE.</t>
  </si>
  <si>
    <t>Paulo Cisneiro Bezerra Cavalcanti Filho</t>
  </si>
  <si>
    <t>227.233-0</t>
  </si>
  <si>
    <t>CI nº 261/2016</t>
  </si>
  <si>
    <t>Recife / Santa Cruz Do Capibaribe / Arcoverde / Pesqueira / Recife - PE</t>
  </si>
  <si>
    <t>Supervisionará as estruturas físicas das Agências de Santa Cruz Do Capibaribe, Arcoverde e Pesqueira - PE.</t>
  </si>
  <si>
    <t xml:space="preserve"> Alexandre José Valença Marques</t>
  </si>
  <si>
    <t>372.861-7</t>
  </si>
  <si>
    <t>018.360.564-00</t>
  </si>
  <si>
    <t>C.I Nº 07/2016</t>
  </si>
  <si>
    <t>Recife /  Serra Talhada / Afogados da Ingazeira / Recife -PE</t>
  </si>
  <si>
    <t>Irá  a Serra Talhada e Afogados da Ingazeira, para tratar de assuntos referente a Secretaria</t>
  </si>
  <si>
    <t>Carolina De Vasconcelos Soares</t>
  </si>
  <si>
    <t>373.329-7</t>
  </si>
  <si>
    <t>064.624.814-63</t>
  </si>
  <si>
    <t>C.I Nº 18/2016.</t>
  </si>
  <si>
    <t xml:space="preserve"> Recife /  Serra Talhada / Afogados da Ingazeira / Recife -PE</t>
  </si>
  <si>
    <t>Irá  a Serra Talhada e Afogados da Ingazeira, para tratar de assuntos referente a Secretaria.</t>
  </si>
  <si>
    <t>JULHO</t>
  </si>
  <si>
    <t>CI Nº 44/2016</t>
  </si>
  <si>
    <t>Recife / Camaragibe (RMR) /  Recife - PE</t>
  </si>
  <si>
    <t>Fará orientação profissonial no município de Camaragibe – PE.</t>
  </si>
  <si>
    <t>CI Nº 45/2016</t>
  </si>
  <si>
    <t>Recife / Paulista (RMR) / Recife - PE.</t>
  </si>
  <si>
    <t>Fará visita de supervisão à agência de Paulista - PE.</t>
  </si>
  <si>
    <t>CI Nº 47/2016</t>
  </si>
  <si>
    <t>Recife / Caruaru / Santa Cruz Capibaribe (RMR) / Recife - PE.</t>
  </si>
  <si>
    <t>Fará visita de supervisão à agências Caruaru e Santa Cruz Capibaribe- PE.</t>
  </si>
  <si>
    <t xml:space="preserve"> 277.233-0</t>
  </si>
  <si>
    <t>CI Nº 285/2016</t>
  </si>
  <si>
    <t>Recife / Caruaru/ Belo Jardim / Serra Talhada / Recife - PE</t>
  </si>
  <si>
    <t>Supervisionará as estruturas físicas das Agências de Caruaru, Belo Jardim e Serra Talhada - PE.</t>
  </si>
  <si>
    <t>C.I Nº 09/2016</t>
  </si>
  <si>
    <t>Recife /  Serra Talhada/ Recife -PE</t>
  </si>
  <si>
    <t>Irá  a Serra Talhada, para tratar de assuntos referente a Secretaria.</t>
  </si>
  <si>
    <t>Jefersson Pereira Lima</t>
  </si>
  <si>
    <t>373.442-0</t>
  </si>
  <si>
    <t>900.218.944-34</t>
  </si>
  <si>
    <t>CI nº 42/2016</t>
  </si>
  <si>
    <t>Serra Talhada / Recife / Serra Talhada- PE</t>
  </si>
  <si>
    <t xml:space="preserve"> Realizará treinamento para habilitação ao sistema IMO/SD na agência do Trabalho Boa Vista – PE.</t>
  </si>
  <si>
    <t>4 int. + 1 parc</t>
  </si>
  <si>
    <t>CI Nº 48/ 2016</t>
  </si>
  <si>
    <t>Recife / Nazaré Da Mata(RMR) / Recife - PE.</t>
  </si>
  <si>
    <t>11/07/2016</t>
  </si>
  <si>
    <t>Fará visita de supervisão à agência de Nazaré Da Mata- PE.</t>
  </si>
  <si>
    <t xml:space="preserve"> 373.329-7</t>
  </si>
  <si>
    <t>C.I Nº 23/2016</t>
  </si>
  <si>
    <t>Recife /  Petrolina / Recife -PE</t>
  </si>
  <si>
    <t>Realizará visita às unidades SEABRE, SENAI, FIEPE, Expresso Empreendedor e Agência do Trabalho de Petrolina – PE.</t>
  </si>
  <si>
    <t>Recife/ Tracunhaém (RMR) /Recife - PE</t>
  </si>
  <si>
    <t>Participará da Feira de Economia Solidária do Assentamento Belo Oriente – Tracunhaém que faz parte do Projeto Integra  na Mata Norte - PE. CI Nº 42/2016.</t>
  </si>
  <si>
    <t>Paula Juliana Borba Dos Santos</t>
  </si>
  <si>
    <t>Alexandre José Valença Marques</t>
  </si>
  <si>
    <t>CI Nº 10/2016</t>
  </si>
  <si>
    <t>Recife / Brasília / Recife/PE</t>
  </si>
  <si>
    <t>Irá a Brasília para tratar de assuntos inerentes a SEMPETQ no Ministério do Trabalho e Previdência Social.</t>
  </si>
  <si>
    <t>CI Nº 49/2016</t>
  </si>
  <si>
    <t>Recife / Petrolina / Araripina / Salgueiro / Recife</t>
  </si>
  <si>
    <t>Fará visita de Supervisão ás Agências de Petrolina, Araripina e Salgueiro/PE</t>
  </si>
  <si>
    <t>Viagem Cancelada</t>
  </si>
  <si>
    <t>Fábio Rogério Lins Leiming</t>
  </si>
  <si>
    <t>363.893-6</t>
  </si>
  <si>
    <t>720.293.584-87</t>
  </si>
  <si>
    <t>Recife / Garanhuns / Bom Conselho / Recife</t>
  </si>
  <si>
    <t>Realizará visita de monitoramento das turmas do Programa Mãe Coruja.</t>
  </si>
  <si>
    <t>4 int.</t>
  </si>
  <si>
    <t>Recife / Bodocó / Araripina / Recife</t>
  </si>
  <si>
    <t>5 int.</t>
  </si>
  <si>
    <t>Recife / Arcoverde / Belo Jardim / Recife</t>
  </si>
  <si>
    <t>Thairone Lopes da Silva</t>
  </si>
  <si>
    <t>Recife / Salgueiro / Belo Jardim / Garanhuns/ Recife</t>
  </si>
  <si>
    <t>Realizará visita para formulação de planilha referente as necessidades de reforma e manutenção predial das agências do trabalho de Salgueiro, Belo Jardim e Garanhuns/PE.</t>
  </si>
  <si>
    <t>Eduardo Alexadnre dos Santos Fonseca</t>
  </si>
  <si>
    <t>Danyelle Patricia da Silva Lima</t>
  </si>
  <si>
    <t>CI Nº 51/2016</t>
  </si>
  <si>
    <t>Recife / Garanhuns / Recife</t>
  </si>
  <si>
    <t>Dará auxílio no processo de captação de vagas no município de Garanhuns/PE</t>
  </si>
  <si>
    <t>CI Nº 52/2016</t>
  </si>
  <si>
    <t>CI Nº 54/2016</t>
  </si>
  <si>
    <t>Recife / Vicência / Machado / Recife</t>
  </si>
  <si>
    <t>Farão visita as municípios de Vicência e Machado para captação de vagas</t>
  </si>
  <si>
    <t>Carolina Vieira de Melo de A. Lima</t>
  </si>
  <si>
    <t>047.688.354-73</t>
  </si>
  <si>
    <t>Clara Amélia Fernandes da Costa Salviano</t>
  </si>
  <si>
    <t>CI Nº 50/2016</t>
  </si>
  <si>
    <t>Recife / Camaragibe / Recife</t>
  </si>
  <si>
    <t>Fará orientação profissional no município de Camaragibe/PE</t>
  </si>
  <si>
    <t>Recife / Petrolina / Recife</t>
  </si>
  <si>
    <t>Fernando Nunes de Souza</t>
  </si>
  <si>
    <t>373.703-9</t>
  </si>
  <si>
    <t>000.977.214-68</t>
  </si>
  <si>
    <t>CI Nº 13/2016</t>
  </si>
  <si>
    <t>Representará a SEMPETQ na Caravana da Inovação em Petrolina</t>
  </si>
  <si>
    <t>Fernanda Lopes de Araújo Lessa Ferreira</t>
  </si>
  <si>
    <t>305.216-8</t>
  </si>
  <si>
    <t>716.017.161-68</t>
  </si>
  <si>
    <t>CI Nº 36/2016</t>
  </si>
  <si>
    <t>Recife / Santa Cruz do Capibaribe / Recife</t>
  </si>
  <si>
    <t>Irá participar de reunião no município de Santa Cruz do Capibaribe juntamente com o SENAI e as empresas locais, sobre realização de turma de formação técnica em Administração, no âmbito do Programa Novos Talentos 2016.</t>
  </si>
  <si>
    <t>Bruno Mauricio de Carvalho Queiroz</t>
  </si>
  <si>
    <t>343.628-4</t>
  </si>
  <si>
    <t>922.507.854-49</t>
  </si>
  <si>
    <t>Celso Alexandre do A. Miranda Filho</t>
  </si>
  <si>
    <t>CI Nº 28/2016 e CI Nº 30/2016</t>
  </si>
  <si>
    <t>25/07/2016 e 27/07/2016 (respectivamente)</t>
  </si>
  <si>
    <t>Participará do II Encontro de Agentes de Intermediação de Mão de Obra no auditório da Sede do Ministério do Trabalho em Brasília</t>
  </si>
  <si>
    <t>Angella Mochel de Souza Netto</t>
  </si>
  <si>
    <t>364.076-0</t>
  </si>
  <si>
    <t>625.315.304-87</t>
  </si>
  <si>
    <t>Recife / São Bento do Uma / Recife</t>
  </si>
  <si>
    <t>Participarão de Reunião no Municícpio de São Bento do Una</t>
  </si>
  <si>
    <t>CI Nº 56/2016</t>
  </si>
  <si>
    <t>Participará de reunião relativa à oferta de curso de Qualificação no Município Santa Cruz do Capibaribe</t>
  </si>
  <si>
    <t>Rainier Emanuel Freire de Freitas Guedes</t>
  </si>
  <si>
    <t>373.716-0</t>
  </si>
  <si>
    <t>013.613.474-22</t>
  </si>
  <si>
    <t>Recife / Araripina / Recife</t>
  </si>
  <si>
    <t>Realizará visita técnica ao SEBRAE no município de Araripina</t>
  </si>
  <si>
    <t>AGOSTO</t>
  </si>
  <si>
    <t>Jefferson Pereira Lima</t>
  </si>
  <si>
    <t>CI Nº 019/2016</t>
  </si>
  <si>
    <t>Serra Talhada / Caruaru / Serra Talhada</t>
  </si>
  <si>
    <t>Participará de Treinamento de Seguro Desemprego na Agência de Caruaru</t>
  </si>
  <si>
    <t>Recife / São Bento do Una / Recife</t>
  </si>
  <si>
    <t>CI Nº 38/2016</t>
  </si>
  <si>
    <t>Realizará visita técnica ao Expresso Empreendedor de Petrolina</t>
  </si>
  <si>
    <t>Murilo Cunha da Nóbrega</t>
  </si>
  <si>
    <t>373.705-5</t>
  </si>
  <si>
    <t>003.815.194-49</t>
  </si>
  <si>
    <t>Jamilly Gregório de Morais Lima</t>
  </si>
  <si>
    <t>Recife / Brasília / Recife</t>
  </si>
  <si>
    <t>Luis Gonzaga da Silva Neto</t>
  </si>
  <si>
    <t>357.022-3</t>
  </si>
  <si>
    <t>045.641.634-00</t>
  </si>
  <si>
    <t>04/082016</t>
  </si>
  <si>
    <t>Participará do Evento Caravana da Inovação em Araripina</t>
  </si>
  <si>
    <t>Miriam Dantas Cabral de Melo</t>
  </si>
  <si>
    <t>368.440-7</t>
  </si>
  <si>
    <t>305.347.474-34</t>
  </si>
  <si>
    <t>CI Nº 04/2016</t>
  </si>
  <si>
    <t>Recife / Caruaru - Recife</t>
  </si>
  <si>
    <t>Participará do evento "Ouvidoria em Ação: Participação Social e Cidadania" em Caruaru</t>
  </si>
  <si>
    <t>CI Nº 14/2016</t>
  </si>
  <si>
    <t>Participará de reunião com o Ministro do Trabalho, Ronaldo Nogueira em Brasília</t>
  </si>
  <si>
    <t>Recife / Serra Talhada / Recife</t>
  </si>
  <si>
    <t>Participará do Evento Caravana da Inovação em Serra Talhada</t>
  </si>
  <si>
    <t>As três viagens fazem parte de uma mesma CI Nº 40/2016</t>
  </si>
  <si>
    <t>Recife / Caruaru / Recife</t>
  </si>
  <si>
    <t>Participará do Evento Caravana da Inovação em Caruaru</t>
  </si>
  <si>
    <t>1 par.</t>
  </si>
  <si>
    <t>Participará do Evento Caravana da Inovação em Garanhuns</t>
  </si>
  <si>
    <t>Tássio Patresse de Lima Santos</t>
  </si>
  <si>
    <t>CI Nº 58/2016</t>
  </si>
  <si>
    <t>Caruaru / Santa Cruz do Capibaribe / Caruaru</t>
  </si>
  <si>
    <t>Dará apoio à Orientação Profissional em Santa Cruz do Capibaribe</t>
  </si>
  <si>
    <t>355.653-0</t>
  </si>
  <si>
    <t>Marcio José Tenório Pereira</t>
  </si>
  <si>
    <t>374.254-7</t>
  </si>
  <si>
    <t>033.012.744-63</t>
  </si>
  <si>
    <t>CI Nº 59/2016</t>
  </si>
  <si>
    <t>Arcoverde / Recife / Arcoverde - PE</t>
  </si>
  <si>
    <t>Participará de Treinamento para IMO, na Agência de Recife - PE.</t>
  </si>
  <si>
    <t>Bruno Maurício De Caravlho Queiroz</t>
  </si>
  <si>
    <t xml:space="preserve"> CI Nº 041/2016</t>
  </si>
  <si>
    <t>Recife / Belo Jardim / Arcoverde / Recife - PE</t>
  </si>
  <si>
    <t>Realizará Monitoramento nas ações do Programa Mãe Coruja Pernambucana - PE.</t>
  </si>
  <si>
    <t>Rogério Pedrosa Cavalcanti Freire</t>
  </si>
  <si>
    <t>373.713-6</t>
  </si>
  <si>
    <t>075.670.934-21</t>
  </si>
  <si>
    <t>Maria Tereza Farias de Santana</t>
  </si>
  <si>
    <t>CI Nº 63/2016</t>
  </si>
  <si>
    <t>Recife / Arcoverde / Recife</t>
  </si>
  <si>
    <t>Realizará visita de Supervisão à agência de Arcoverde/PE</t>
  </si>
  <si>
    <t>1 parcial</t>
  </si>
  <si>
    <t>CI Nº 64/2016</t>
  </si>
  <si>
    <t xml:space="preserve"> 064.624.814-63</t>
  </si>
  <si>
    <t>C.I Nº 34/2016</t>
  </si>
  <si>
    <t>Recife /  Garanhuns / Recife -PE</t>
  </si>
  <si>
    <t>Realizará visita da Caravana da Inovação do município de Garanhuns – PE.</t>
  </si>
  <si>
    <t>CI nº 21/2016</t>
  </si>
  <si>
    <r>
      <t>Arcoverde</t>
    </r>
    <r>
      <rPr>
        <sz val="10"/>
        <color indexed="8"/>
        <rFont val="Arial"/>
        <family val="1"/>
      </rPr>
      <t xml:space="preserve"> / </t>
    </r>
    <r>
      <rPr>
        <sz val="10"/>
        <color indexed="8"/>
        <rFont val="Arial Narrow"/>
        <family val="1"/>
      </rPr>
      <t>Caruaru</t>
    </r>
    <r>
      <rPr>
        <sz val="10"/>
        <color indexed="8"/>
        <rFont val="Arial"/>
        <family val="1"/>
      </rPr>
      <t xml:space="preserve"> / Arcoverde - PE</t>
    </r>
  </si>
  <si>
    <t xml:space="preserve"> Participará de Treinamento para operacionalizarção do sistema Mais Emprego no módulo Seguro Desemprego, na Agência de Caruaru - PE.</t>
  </si>
  <si>
    <t>C.I Nº 29/2016</t>
  </si>
  <si>
    <t>Participará da reunião com entidades locais onde será apresentado o Fórum Estaual da Micro Empresa e Empresa de Pequeno Porte – FEMPE – PE em Petrolina – PE.</t>
  </si>
  <si>
    <t>Rainier Emanuel Freire De Freitas Guedes</t>
  </si>
  <si>
    <t>CI nº 45/2016</t>
  </si>
  <si>
    <t>Luis Gonzaga Da Silva Neto</t>
  </si>
  <si>
    <t>1 part.</t>
  </si>
  <si>
    <t>CI Nº 22/2016</t>
  </si>
  <si>
    <r>
      <t xml:space="preserve">Santa C. Capibaribe </t>
    </r>
    <r>
      <rPr>
        <sz val="10"/>
        <color indexed="18"/>
        <rFont val="Arial"/>
        <family val="2"/>
      </rPr>
      <t>/ Caruaru  / Santa C. Capibaribe -PE</t>
    </r>
  </si>
  <si>
    <t xml:space="preserve">Participará  de Treinamento para aperfeiçoamento quanto à operacionalização do sistema Mais Emprego no módulo Seguro Desemprego, assim como a Legislação Vigente, na Agência de Caruaru – PE. </t>
  </si>
  <si>
    <t>Marcelo Sobral Da Silva</t>
  </si>
  <si>
    <t>374.507-4</t>
  </si>
  <si>
    <t>026.765.074-43</t>
  </si>
  <si>
    <t>Recife / Belo Jardim / Arcoverde / Recife/PE</t>
  </si>
  <si>
    <r>
      <t>Ralizará monitoramentonas ações do Programa Mãe Coruja Pernambucana, referente as ações do SEABRE e AGEFEPE, nos  municípios de</t>
    </r>
    <r>
      <rPr>
        <sz val="10"/>
        <color indexed="18"/>
        <rFont val="Arial"/>
        <family val="2"/>
      </rPr>
      <t xml:space="preserve"> Belo Jardim e Arcoverde/PE.</t>
    </r>
  </si>
  <si>
    <t>CI Nº: 23/2016</t>
  </si>
  <si>
    <t xml:space="preserve">Araripina / Salgueiro /  Araripina - PE </t>
  </si>
  <si>
    <t>Realizará viagem para buscar o material de limpeza que se encontra na Agência do Trabalho de Salgueiro -PE, por determinação da Gerência Administrativa.</t>
  </si>
  <si>
    <t>098.031.065-20</t>
  </si>
  <si>
    <t xml:space="preserve">Petrolina / Salgueiro /  Petrolina  - PE </t>
  </si>
  <si>
    <t>CI nº 049/2016</t>
  </si>
  <si>
    <t>Recife / Garanhuns / Bom Conselho / Recife - PE</t>
  </si>
  <si>
    <r>
      <t>Ralizará monitoramentonas ações do Programa Mãe Coruja Pernambucana, referente as ações do SEABRE e AGEFEPE, nos  municípios de</t>
    </r>
    <r>
      <rPr>
        <sz val="10"/>
        <color indexed="18"/>
        <rFont val="Arial Narrow"/>
        <family val="1"/>
      </rPr>
      <t xml:space="preserve"> Garanhuns e Bom Conselho - PE.</t>
    </r>
  </si>
  <si>
    <t>CI nº 52/2016</t>
  </si>
  <si>
    <t>Recife / Rio Formoso / Recife - PE</t>
  </si>
  <si>
    <t>Realizará monitoramento nas ações do no programa Mãe Curuja Pernambucana, oficina do SESI Cozinha Brasil, no município de Rio Formoso – PE.</t>
  </si>
  <si>
    <t>CI nº 51/2016</t>
  </si>
  <si>
    <t xml:space="preserve"> Recife / Bonito / Recife - PE</t>
  </si>
  <si>
    <t>Realizará monitoramento nas ações do no programa Mãe Curuja Pernambucana, oficina do SENAI fabricação de Bolos e Tortas, no município de Bonito – PE.</t>
  </si>
  <si>
    <t>CI nº 53/2016</t>
  </si>
  <si>
    <t>Recife / Serra Talhada / Triunfo / Recife - PE</t>
  </si>
  <si>
    <t>Realizará monitoramento nas ações do no programa Mãe Curuja Pernambucana, oficina do SEBRAE, nos municípios de Serra Talhada e Triunfo – PE.</t>
  </si>
  <si>
    <t>5 int. + 1 parc.</t>
  </si>
  <si>
    <r>
      <t>E</t>
    </r>
    <r>
      <rPr>
        <sz val="10"/>
        <color indexed="18"/>
        <rFont val="Arial"/>
        <family val="1"/>
      </rPr>
      <t>rcilia Anunciada Barros</t>
    </r>
  </si>
  <si>
    <t>CI Nº 65/ 2016</t>
  </si>
  <si>
    <t>Recife / Goiana(RMR) / Recife - PE.</t>
  </si>
  <si>
    <t xml:space="preserve">Participará de reunião com a equipe da Agência de Goiana – PE, no município de Goiana. Conforme determinado no convênio nº 048/2012, MTE – CODEFAT – CPSINE/PE. </t>
  </si>
  <si>
    <t xml:space="preserve"> 336.370-8</t>
  </si>
  <si>
    <t>SETEMBRO</t>
  </si>
  <si>
    <t>Participará da 14ª Reunião Extraordinária do Fórum Estadual das Microempresas e Empresas de Pequeno Porte de Pernambuco – FEMPE/PE, em Petrolina – PE.</t>
  </si>
  <si>
    <t>Não foi solicitada Passagem Aérea para esta reunião</t>
  </si>
  <si>
    <t xml:space="preserve"> 059.891.184-73</t>
  </si>
  <si>
    <t>CI Nº 66/2016</t>
  </si>
  <si>
    <t>Recife /  Palmares (RMR) /  Recife - PE</t>
  </si>
  <si>
    <t>Fará Orientação Profissional no município de Palmares -PE.</t>
  </si>
  <si>
    <t>Felipe Fernando Ribeiro Dos Santos</t>
  </si>
  <si>
    <t>373.710-1</t>
  </si>
  <si>
    <t xml:space="preserve"> 053.032.564-05</t>
  </si>
  <si>
    <t>CI  Nº 36/2016</t>
  </si>
  <si>
    <t>Recife / Ipojuca/ Recife - PE</t>
  </si>
  <si>
    <t xml:space="preserve">Realizará visita na agência Mais no município de Ipojuca – PE. </t>
  </si>
  <si>
    <t>CI  Nº 37/2016</t>
  </si>
  <si>
    <t>Recife / Goiana / Recife - PE</t>
  </si>
  <si>
    <t>Realizará visita na agência Mais no município de Goiana – PE.</t>
  </si>
  <si>
    <t>Maria Thereza Brennand Coelho</t>
  </si>
  <si>
    <t>353.017-5</t>
  </si>
  <si>
    <t>292.687.961-04</t>
  </si>
  <si>
    <t>CI  Nº 08/2016</t>
  </si>
  <si>
    <t>Realizará visita na Agência de Goiana, para divulgação dos Cursos do Projeto Idéia – PE</t>
  </si>
  <si>
    <t>Bruna Martins Costa De Siqueira</t>
  </si>
  <si>
    <t>365.993-3</t>
  </si>
  <si>
    <t xml:space="preserve"> 040.797.584-56</t>
  </si>
  <si>
    <t>CI  Nº 09/2016</t>
  </si>
  <si>
    <t>Recife / Vitória De Santo Antão / Recife - PE</t>
  </si>
  <si>
    <t xml:space="preserve">Realizará visita na Agência de Vitória De Santo Antão, para divulgação dos Cursos do Projeto Idéia – PE. </t>
  </si>
  <si>
    <t>Recife / Pesqueira / Recife - PE</t>
  </si>
  <si>
    <t xml:space="preserve">Realizará visita na Agência de Pesqueira, para divulgação dos Cursos do Projeto Idéia – PE. </t>
  </si>
  <si>
    <t>Angella Mochel De Souza Netto</t>
  </si>
  <si>
    <t>CI nº 11/2016</t>
  </si>
  <si>
    <t>Recife/ Paudalho /Recife- PE</t>
  </si>
  <si>
    <t>Participará de reuniões no município de Paudalho – PE.</t>
  </si>
  <si>
    <t>Recife/ Quipapá / São Joaquim Do Monte /Recife- PE</t>
  </si>
  <si>
    <t>Participará de reuniões nos municípios de Quipapá e São Joaquim Do Monte – PE.</t>
  </si>
  <si>
    <t>Fernanda Lopes Araújo Lessa Ferreira</t>
  </si>
  <si>
    <t>Agrícia Nielle Alves Silva</t>
  </si>
  <si>
    <t>TOP SERVICE</t>
  </si>
  <si>
    <t>052.727.625-17</t>
  </si>
  <si>
    <t>Petrolina / Recife / Petrolina</t>
  </si>
  <si>
    <t>Participará de Seminário dos Expressos Empreendedores em Recife/PE</t>
  </si>
  <si>
    <t>XXX</t>
  </si>
  <si>
    <t>Recife / Cordeiro (RMR) / Recife</t>
  </si>
  <si>
    <t>Realizará visita de supervisão para verificar o funcionamento do Sistema de Seguro Desemprego no Expresso Cidadão do Cordeiro.</t>
  </si>
  <si>
    <t>Trabalho realizado no sábado</t>
  </si>
  <si>
    <t>CI Nº 16/2016</t>
  </si>
  <si>
    <t>Recife / Paudalho / Recife</t>
  </si>
  <si>
    <t>20/09/169</t>
  </si>
  <si>
    <t>Participará de visita técnica a central de processamento de ovos, para verificar as condições  necessárias para implementação dos cursos de qualificação promovidos por esta Secretaria.</t>
  </si>
  <si>
    <t>Maria Augusta Vieira de Mello</t>
  </si>
  <si>
    <t>374.509-0</t>
  </si>
  <si>
    <t>688.737.514-15</t>
  </si>
  <si>
    <t>Recife / Lagoa de Itaenga e Lagoa do Carro / Recife</t>
  </si>
  <si>
    <t>Realizarão acompanhamento do Projeto Desenvolvimento de Ações Integradas em Economia Solidária - INTEGRA Mata Norte.</t>
  </si>
  <si>
    <t>Ana Maria Pessoa de Carvalho</t>
  </si>
  <si>
    <t>261.878-8</t>
  </si>
  <si>
    <t>138.105.024-72</t>
  </si>
  <si>
    <t>053.032.564-05</t>
  </si>
  <si>
    <t>Risonete Rodrigues de França</t>
  </si>
  <si>
    <t>355.691-3</t>
  </si>
  <si>
    <t>Recife / Nazaré da Mata / Recife</t>
  </si>
  <si>
    <t>Realizará divulgação do Curso "Designer de Bordado de Gola de Caboclo de Lança" do Projeto Idéia no município de Nazaré da Mata</t>
  </si>
  <si>
    <t>Ramanir da Rocha Leão</t>
  </si>
  <si>
    <t>212.422-0</t>
  </si>
  <si>
    <t>245.929.194-91</t>
  </si>
  <si>
    <t>CI Nº 24/2016</t>
  </si>
  <si>
    <t>Palmares / Espinheiro (RMR) / Palmares</t>
  </si>
  <si>
    <t>Participará do Treinamento e Capacitação de Carteira de Trabalho e Previdência Sozial Informatizada, promovido pela Superintendente Regional e Emprego, localizada no bairro do Espinheiro em Recife/PE.</t>
  </si>
  <si>
    <t>Recife/ Tracunhaém / Lagoa de Itaenga /Recife - PE</t>
  </si>
  <si>
    <t>Participará do II Modulo de Capacitação de Formação Continuada – Projeto Integra – PE</t>
  </si>
  <si>
    <t>Maria Augusta Amaral Vieira De Mello</t>
  </si>
  <si>
    <t xml:space="preserve"> 374.509-0</t>
  </si>
  <si>
    <r>
      <t>A</t>
    </r>
    <r>
      <rPr>
        <sz val="10"/>
        <color indexed="18"/>
        <rFont val="Arial Narrow"/>
        <family val="1"/>
      </rPr>
      <t>na Maria Pessoa De Carvalho</t>
    </r>
  </si>
  <si>
    <r>
      <t>Recife</t>
    </r>
    <r>
      <rPr>
        <sz val="10"/>
        <color indexed="18"/>
        <rFont val="Arial Narrow"/>
        <family val="1"/>
      </rPr>
      <t xml:space="preserve"> / Feira Nova / Glória De Goitá / Recife  - PE</t>
    </r>
  </si>
  <si>
    <t>Kethulen Pessoa Da Silva</t>
  </si>
  <si>
    <t>373.712-8</t>
  </si>
  <si>
    <t>097.928.774-01</t>
  </si>
  <si>
    <t>CI Nº 53/2016</t>
  </si>
  <si>
    <t>Recife / Lagoa do Carro / Carpina / Recife</t>
  </si>
  <si>
    <t>Participará do II Modulo de Capacitação de Formação Continuada – Projeto Integra/PE</t>
  </si>
  <si>
    <t>Recife / Tracunhaém / Lagoa de Itaenga / Recife</t>
  </si>
  <si>
    <t>Recife / Feira Nova / Glória De Goitá / Recife</t>
  </si>
  <si>
    <t>Recife / Paudalho / Chã de Alegria / Recife</t>
  </si>
  <si>
    <t>CI Nº 55/2016</t>
  </si>
  <si>
    <t>Participará do 3º Seminário Pense nas Pequenas Primeiro e Reunião no Ministério do Trabalho e Emprego para tratar de assuntos referente a esta Secretaria.</t>
  </si>
  <si>
    <t>CI Nº 18/2016</t>
  </si>
  <si>
    <t>Participará da 102º Reunião Ordinária do Fórum Nacional de Secretarias do Trabalho - FONSET em Brasília/DF</t>
  </si>
  <si>
    <t>CI  Nº 39/2016</t>
  </si>
  <si>
    <t xml:space="preserve"> Fará visita ao espaço para realização das Oficinas do Projeto IDEIA, no município de Goiana – PE.</t>
  </si>
  <si>
    <t>Recife/ Quipapá  /Recife- PE</t>
  </si>
  <si>
    <t xml:space="preserve">Participará de reunião no município de Quipapá – PE. </t>
  </si>
  <si>
    <t>Recife/ São Joaquim do Monte  /Recife- PE</t>
  </si>
  <si>
    <t>Participará de reunião no município de São Joaquim do Monte – PE</t>
  </si>
  <si>
    <t>Maria Dalvaneide De Oliveira Araújo</t>
  </si>
  <si>
    <t>374.506-6</t>
  </si>
  <si>
    <t>298.826.134-20</t>
  </si>
  <si>
    <t>CI nº 60/2016</t>
  </si>
  <si>
    <t>Recife / Igarassu / Recife - PE</t>
  </si>
  <si>
    <r>
      <t>Realizará monitoramento nas ações do Programa CHAPÉU DE PALHA, no município de Igarassu</t>
    </r>
    <r>
      <rPr>
        <sz val="10"/>
        <color indexed="18"/>
        <rFont val="Arial Narrow"/>
        <family val="1"/>
      </rPr>
      <t xml:space="preserve"> – PE.</t>
    </r>
  </si>
  <si>
    <r>
      <t>Realizará monitoramento nas ações do Programa CHAPÉU DE PALHA, no município de Goiana</t>
    </r>
    <r>
      <rPr>
        <sz val="10"/>
        <color indexed="18"/>
        <rFont val="Arial Narrow"/>
        <family val="1"/>
      </rPr>
      <t xml:space="preserve"> - PE. </t>
    </r>
  </si>
  <si>
    <t>Recife/ Serra Talhada  /Recife- PE</t>
  </si>
  <si>
    <t>Participará de reunião no município de Serra Talhada – PE</t>
  </si>
  <si>
    <t>1 inte. + 1 parc.</t>
  </si>
  <si>
    <t>OUTUBRO</t>
  </si>
  <si>
    <t>/</t>
  </si>
  <si>
    <t>DIÁRIAS</t>
  </si>
  <si>
    <t>CI Nº 61/2016</t>
  </si>
  <si>
    <t>Recife / Vitória De Santo Antão  / Recife - PE</t>
  </si>
  <si>
    <t xml:space="preserve">Realizará monitoramento nas ações do projeto IDEIA, oficina do SENAI – Corte e Costura e Boas Práticas para Projetos Elétricos Predial mais NR 10, no município de Vitória De Santo  Antão – PE. </t>
  </si>
  <si>
    <t>Recife / Pesqueira  / Recife - PE</t>
  </si>
  <si>
    <t xml:space="preserve">Realizará monitoramento nas ações do projeto IDEIA, oficina do SENAI – Modelagem (com foco em calça e bermuda de tactel), no município de Pesqueira – PE. </t>
  </si>
  <si>
    <t>Recife / Agrestina  / Recife - PE</t>
  </si>
  <si>
    <t xml:space="preserve">Realizará monitoramento nas ações do Programa Mãe Coruja Pernambucana, unidade móvel do SESI – Aproveitamento Integral de Alimentos, no município de Agrestina – PE. </t>
  </si>
  <si>
    <t>Sheyla Rodrigues de Resende</t>
  </si>
  <si>
    <t>374.975-4</t>
  </si>
  <si>
    <t>008.446.454-27</t>
  </si>
  <si>
    <t>CI Nº 68/2016</t>
  </si>
  <si>
    <t>Goiana / Boa vista (RMR) / Goiana</t>
  </si>
  <si>
    <t>Fará treinamento para habilitação no Sistema IMO na Agência do Trabalho da Boa Vista/PE.</t>
  </si>
  <si>
    <t>CI Nº 146/2016</t>
  </si>
  <si>
    <t>Juliana de Arruda Tassell</t>
  </si>
  <si>
    <t>Participará da agenda de Interiorização do Fórum Estadual das Microempresas e Empresas de Pequeno Porte - FEMPE/PE no município de Serra Talhada/PE.</t>
  </si>
  <si>
    <t>Luiz Gonzaga da Silva Neto</t>
  </si>
  <si>
    <t>Nilton Barbosa de Araújo</t>
  </si>
  <si>
    <t>CI Nº 19/2016</t>
  </si>
  <si>
    <t>Recife / Goiana / Recife</t>
  </si>
  <si>
    <t>Participará do inicio dos Módulos Técnicos - SENAI e Gerencial - SEBRAE do Curso de "Culinária" e " Camareira" do Projeto Idéia, no município de Goiana/PE.</t>
  </si>
  <si>
    <t>Recife / Buenos Aires / Nazaré da Mata / Recife</t>
  </si>
  <si>
    <t>Participará do Inicio dos Módulos Técnicos - SENAI do Curso "Patch Aplique" e "Designer de Bordado de Gola de Caboclo de Lança" do projeto Idéia nos Municípios de Buenos Aires e Nazaré da Mata/PE.</t>
  </si>
  <si>
    <t>Recife / Toritama / Recife</t>
  </si>
  <si>
    <t>Realizará divulgação do Curso de "Manutenção de Máquina de Costura" do Projeto Idéia, no Município de Toritama.</t>
  </si>
  <si>
    <t>Filipe Miguel da Silva</t>
  </si>
  <si>
    <t>355.680-8</t>
  </si>
  <si>
    <t>098.035.684-93</t>
  </si>
  <si>
    <t>CI nº 65/2016</t>
  </si>
  <si>
    <t>Recife / Lagoa Dos Gatos  / Recife - PE</t>
  </si>
  <si>
    <t>Realizará monitoramento nas ações do Programa Mãe Coruja Pernambucana – oficina SENAI – curso de Lancheteria, turnos manhã e tarde, no município de Lagoa Dos Gatos – PE.</t>
  </si>
  <si>
    <t>Recife / Belo Jardim  / Recife - PE</t>
  </si>
  <si>
    <t>Realizará monitoramento nas ações do Programa Mãe Coruja Pernambucana – oficina SEBRAE – curso de Empreendedorismo, no município de Belo Jardim – PE.</t>
  </si>
  <si>
    <t xml:space="preserve">476.644.104-44 </t>
  </si>
  <si>
    <t>CI Nº  27/2016</t>
  </si>
  <si>
    <t>Caruaru / Paulista / Caruaru - PE</t>
  </si>
  <si>
    <t>Executará um Treinamento de Seguro Desemprego, na Agência de Paulista- PE.</t>
  </si>
  <si>
    <t>Karla Roberta Teixeira Silva</t>
  </si>
  <si>
    <t>374.977-0</t>
  </si>
  <si>
    <t xml:space="preserve"> 055.779.484-60</t>
  </si>
  <si>
    <t>CI Nº  28/2016</t>
  </si>
  <si>
    <t>Pesqueira  / Caruaru / Pesqueira - PE</t>
  </si>
  <si>
    <t>Participará de Treinamento de Intermediação de Mão de Obra  - IMO e Seguro Desemprego - SD, na Agência de Caruaru - PE.</t>
  </si>
  <si>
    <t>Diogo Da Cunha Lima Asfora</t>
  </si>
  <si>
    <t>Recife / Ipojuca / Cabo / Expresso Rio Mar/ Recife - PE</t>
  </si>
  <si>
    <t>Realizará visita de auditoria nos Postos de Atendimento SINE/PE, nos municípios de Ipojuca, Cabo e Expresso Rio Mar – PE.</t>
  </si>
  <si>
    <t>Recife / Caruaru / Bezerros / Recife - PE</t>
  </si>
  <si>
    <t>Realizará visita de auditoria nos Postos de Atendimento SINE/PE, nos municípios de Caruaru e Bezerros - PE.</t>
  </si>
  <si>
    <t>Recife / Nazaré Da Mata / Paulista / Recife – PE</t>
  </si>
  <si>
    <t>Realizará visita de auditoria nos Postos de Atendimento SINE/PE, nos municípios deNazaré Da Mata e Paulista - PE.</t>
  </si>
  <si>
    <t>38.829-8</t>
  </si>
  <si>
    <t>Participará do encerramentodo do Módulo Técnico – SENAI do curso MODELAGEM (com foco em calça e bermuda de tactel) do Projeto Ideia, em Pesqueira – PE.</t>
  </si>
  <si>
    <t>CI Nº 156/2016</t>
  </si>
  <si>
    <t>Recife / Garanhuns / Recife- PE</t>
  </si>
  <si>
    <t>CI Nº 71/2016</t>
  </si>
  <si>
    <t>Recife /  Camaragibe / Paudalho / Recife - PE</t>
  </si>
  <si>
    <t>Realizará  visita  de Supervisão nas Agências de Camaragibe e Paudalho.</t>
  </si>
  <si>
    <t>CI Nº 70/ 2016</t>
  </si>
  <si>
    <t>Recife / Cabo / Escada / Ipojuca/ Recife - PE.</t>
  </si>
  <si>
    <t>CI Nº 72/2016</t>
  </si>
  <si>
    <t>Realizará processo seletivo no município de Palmares -PE.</t>
  </si>
  <si>
    <t>Sheyla Rodrigues De Resende</t>
  </si>
  <si>
    <t>Participará de Treinamento para operacionalização do sistema Mais Emprego no módulo Seguro Desemprego, assim como a Legislação Vigente, no Ministério do Trabalho, em Jaboatão dos Guararapes – PE.</t>
  </si>
  <si>
    <t>5 parc.</t>
  </si>
  <si>
    <t>Diego Romero Moreira Lopes</t>
  </si>
  <si>
    <t>375.281-0</t>
  </si>
  <si>
    <t>057.299.854-60</t>
  </si>
  <si>
    <t>CI Nº 69/ 2016</t>
  </si>
  <si>
    <t>Palmares / Recife / Palmares - PE</t>
  </si>
  <si>
    <t>Realizará Treinamento para habilitação ao sistema IMO / SD na Agência do Trabalho / Boa Vista – PE</t>
  </si>
  <si>
    <t>CI Nº 29/ 2016</t>
  </si>
  <si>
    <t>Palmares / Caruaru / Palmares - PE</t>
  </si>
  <si>
    <t>Fará visita de Supervisão nas Agências do Cabo, Escada e Ipojuca – PE.</t>
  </si>
  <si>
    <t>Realizará Treinamento de Seguro Desemprego – SD,  na Agência de Caruaru – PE.</t>
  </si>
  <si>
    <t>Goiana / Jaboatão dos Guararapes / Goiana - PE</t>
  </si>
  <si>
    <t>Região Metropolitana do Recife - Shopping Recife</t>
  </si>
  <si>
    <t>Realizará monitoramento nas ações dos Programas IDEIA e Mãe Coruja Pernambucana</t>
  </si>
  <si>
    <t>Recife / Sairé / Recife/PE</t>
  </si>
  <si>
    <t>Recife / Aliança / Recife/PE</t>
  </si>
  <si>
    <t>Recife / Nazaré da Mata / Recife/PE</t>
  </si>
  <si>
    <t>CI Nº 158/2016</t>
  </si>
  <si>
    <t>Recife / Santa Cruz Do Capibaribe / Recife/ PE</t>
  </si>
  <si>
    <t>Recife / Santa Cruz Do Capibaribe / Recife- PE</t>
  </si>
  <si>
    <t>Realizará serviços de conclusão da rede de dados/voz na Agência do Trabalho de Santa Cruz do Capibaribe/PE</t>
  </si>
  <si>
    <t>Solicitou o cancelamento através da CI Nº 81/2016</t>
  </si>
  <si>
    <t>CI Nº 76/2016</t>
  </si>
  <si>
    <t>Realizará visita de Supervisão na Agência de Vitória de Santo Antão/PE</t>
  </si>
  <si>
    <t>Clara Amelia Fernandes da Costa Salviano</t>
  </si>
  <si>
    <t>CI Nº 80/2016</t>
  </si>
  <si>
    <t>Realizará processo seletivo na agência do Trabalho de Nazaré da Mata/PE.</t>
  </si>
  <si>
    <t>CI Nº 77/2016</t>
  </si>
  <si>
    <t>Recife / Belo Jardim  / Recife/PE</t>
  </si>
  <si>
    <t>CI Nº 79/2016</t>
  </si>
  <si>
    <t>Recife / Palmares / Recife/PE</t>
  </si>
  <si>
    <t>Realizará visita de supervisão na Agência do Trabalho de Palmares/PE</t>
  </si>
  <si>
    <t>Realizará visita de supervisão na Agência do Trabalho de Belo Jardim/PE</t>
  </si>
  <si>
    <t>CI Nº 78/2016</t>
  </si>
  <si>
    <t>Recife / Goiana / Recife/PE</t>
  </si>
  <si>
    <t>Realizará visita de supervisão na Agência do Trabalho de Goiana/PE</t>
  </si>
  <si>
    <t>3 integrais</t>
  </si>
  <si>
    <t>2 integrais + 1 parc.</t>
  </si>
  <si>
    <t>CI Nº 05/2016.</t>
  </si>
  <si>
    <t>Petrolina / Recife / Petrolina/PE</t>
  </si>
  <si>
    <t>Participará do Seminário de Avalização e Planejamento de Supervisores e Coordenadores da rede SINE/PE em Recife/PE</t>
  </si>
  <si>
    <t>Não houve diária</t>
  </si>
  <si>
    <t>Francisco Souza Junior</t>
  </si>
  <si>
    <t>CI Nº 05/2016</t>
  </si>
  <si>
    <t>Juazeiro do Norte / Recife / Juazeiro do Norte</t>
  </si>
  <si>
    <t>Foi adquirido o 1º bilhete Juazeiro/Recife e 2º bilhete Recife/Petrolina</t>
  </si>
  <si>
    <t>CI 73/2016</t>
  </si>
  <si>
    <t>Fortaleza / Recife</t>
  </si>
  <si>
    <t>Celso Alexandre do Amaral</t>
  </si>
  <si>
    <t>Referente a mudança do período do evento em Brasília do TEM</t>
  </si>
  <si>
    <t>CI Nº 82/2016</t>
  </si>
  <si>
    <t xml:space="preserve">Realizará seleção na Agência do Trabalho de Nazaré Da Mata -PE. </t>
  </si>
  <si>
    <t>CI nº 19/2016</t>
  </si>
  <si>
    <t>Recife/ Brasília - DF /Recife- PE</t>
  </si>
  <si>
    <t xml:space="preserve">Tratará de assuntos referentes aos Convênios entre a SEMPETQ e o Ministrério do Trabalho em Brasília - DF. </t>
  </si>
  <si>
    <r>
      <t xml:space="preserve">Fará visita a agência de Santa Cruz Do Capibaribe </t>
    </r>
    <r>
      <rPr>
        <sz val="10"/>
        <color indexed="18"/>
        <rFont val="Arial"/>
        <family val="2"/>
      </rPr>
      <t>– PE, em virtude dos serviços a serem executados de instalação do link de dados/voz.</t>
    </r>
  </si>
  <si>
    <r>
      <t xml:space="preserve">Fará visita a agência de Garanhuns </t>
    </r>
    <r>
      <rPr>
        <sz val="10"/>
        <color indexed="18"/>
        <rFont val="Arial"/>
        <family val="2"/>
      </rPr>
      <t xml:space="preserve">– PE, em virtude dos serviços a serem executados (reparo na rede de internet e telefone). </t>
    </r>
  </si>
  <si>
    <t xml:space="preserve"> C.I Nº 48/2016</t>
  </si>
  <si>
    <t>Solicitou o cancelamento através da CI Nº 55/2016</t>
  </si>
  <si>
    <t>NOVEMBRO</t>
  </si>
  <si>
    <t>Ana Cristina do Nascimento</t>
  </si>
  <si>
    <t>Conselheira</t>
  </si>
  <si>
    <t>CI 58/2016</t>
  </si>
  <si>
    <t>Carpina / Recife / Carpina</t>
  </si>
  <si>
    <t>Etiene Ramos da Penha</t>
  </si>
  <si>
    <t>650.608.904-06</t>
  </si>
  <si>
    <t>CI 17/2016</t>
  </si>
  <si>
    <t>Participará da Feira do Empreendedor 2016 no município de Caruaru</t>
  </si>
  <si>
    <t>Carolina de Vasconcelos Soares</t>
  </si>
  <si>
    <t>Fernanda Lemos Dubeux</t>
  </si>
  <si>
    <t>373.706-3</t>
  </si>
  <si>
    <t>373.717-9</t>
  </si>
  <si>
    <t>063.048.704-93</t>
  </si>
  <si>
    <t>Evandro Marques Viana Junior</t>
  </si>
  <si>
    <t>374.976-2</t>
  </si>
  <si>
    <t>865.284.084-91</t>
  </si>
  <si>
    <t>CI 83/2016</t>
  </si>
  <si>
    <t>Recife / Palmares / Recife</t>
  </si>
  <si>
    <t>Realizará Seleção na Agência do Trabalho no Município de Palmares</t>
  </si>
  <si>
    <t>Participará da 37ª Reunião Ordinária do Conselho Estadual de Economia Solidária de Pernambuco - CEES em Recife</t>
  </si>
  <si>
    <t>Felipe Fernando Ribeiro dos Santos</t>
  </si>
  <si>
    <t>CI 50/2016</t>
  </si>
  <si>
    <t>Recife / Pesqueira / Recife</t>
  </si>
  <si>
    <t>Realizará Palestra  para as turmas do Projeto IDEIA no município de Pesqueira</t>
  </si>
  <si>
    <t>CI Nº 84/2016</t>
  </si>
  <si>
    <t>Realizará seleção na Agência do Trabalho de Nazaré Da Mata - PE</t>
  </si>
  <si>
    <t xml:space="preserve"> CI Nº 83/2016</t>
  </si>
  <si>
    <t>Realizará seleção na Agência do Trabalho de Palmares - PE</t>
  </si>
  <si>
    <t>Rebeca Maria Ribeiro</t>
  </si>
  <si>
    <t>366.493-7</t>
  </si>
  <si>
    <t>009.469.874-08</t>
  </si>
  <si>
    <t>CI Nº 166/2016</t>
  </si>
  <si>
    <t>Realizará visita técnica na agência de Caruaru no Apoio a Feira do Empreendedor de Caruaru</t>
  </si>
  <si>
    <t>Marcelo Sobral Silva</t>
  </si>
  <si>
    <t>Realizará monitoramento nas ações do Projeto Novos Talentos - SENAC</t>
  </si>
  <si>
    <t>Adriana Paes Xavier de Moraes Paparelli</t>
  </si>
  <si>
    <t>045.239.064-83</t>
  </si>
  <si>
    <t>Recife / Jaboatão dos Guararapes / Ipojuca / Recife</t>
  </si>
  <si>
    <t>Recife / Aliança / Recife</t>
  </si>
  <si>
    <t>Realizará monitoramento nos Cursos do Programa Novos Talentos no município de Jaboatão dos Guararapes e Ipojuca.</t>
  </si>
  <si>
    <t>Realizará monitoramento nas Oficinas do SENAI para o Programa Mãe Coruja no município de Aliança</t>
  </si>
  <si>
    <t xml:space="preserve"> CI Nº  81/2016</t>
  </si>
  <si>
    <t>Realizará monitoramento nas Oficinas do SENAI para o Programa Mãe Coruja no município de Cumaru.</t>
  </si>
  <si>
    <t xml:space="preserve"> 328.336-4</t>
  </si>
  <si>
    <t xml:space="preserve">Participará e executará atividades na Feira do Empreendedor, em Caruaru. </t>
  </si>
  <si>
    <t>Murilo Cunha Da Nóbrega</t>
  </si>
  <si>
    <t xml:space="preserve">Participará e executará atividades na Feira do Empreendedor, em Caruaru - PE. </t>
  </si>
  <si>
    <t>Recife / Camaragibe / Recife - PE</t>
  </si>
  <si>
    <t>Realizará monitoramento nas ações do Projeto Novos Talentos – SENAC – no município de Camaragibe – PE.</t>
  </si>
  <si>
    <t>CI nº 80/2016</t>
  </si>
  <si>
    <t>Recife / Caruaru (RMR) / Recife - PE</t>
  </si>
  <si>
    <t>Rebeca Maria Ribeiro Fernandes</t>
  </si>
  <si>
    <t>Executará serviços na Agência do Trabalho de Caruaru – PE (apoio a Feira do Empreendedor de Caruaru).</t>
  </si>
  <si>
    <t>Recife / Tracunhaém / Lagoa De Itaenga/ Recife - PE</t>
  </si>
  <si>
    <t>Participará do II Modulo de Capacitação de Formação Continuada – Projeto Integra, no município de Tracunhaém, Lagoa De Itaenga.</t>
  </si>
  <si>
    <t xml:space="preserve"> 069.290.214-74</t>
  </si>
  <si>
    <t>Recife / Paudalho / Recife - PE</t>
  </si>
  <si>
    <t xml:space="preserve">Participará do II Modulo de Capacitação de Formação Continuada – Projeto Integra, no município de Paudalho - PE. </t>
  </si>
  <si>
    <t xml:space="preserve"> 1 parc.</t>
  </si>
  <si>
    <t>375.754-4</t>
  </si>
  <si>
    <t>Maria Augusta Amaral Vieria de Mello</t>
  </si>
  <si>
    <t>CI Nº 60/2016</t>
  </si>
  <si>
    <t>Recife / Lagoa do Carro / Recife</t>
  </si>
  <si>
    <t xml:space="preserve">Participará do II Modulo de Capacitação de Formação Continuada – Projeto Integra, nos municípios de Lagoa do Carro, Glória de Goitá e Chã de Alegria/PE. </t>
  </si>
  <si>
    <t>Recife / Glória de Goitá / Recife</t>
  </si>
  <si>
    <t>Recife / Chã de Alegria / Recife</t>
  </si>
  <si>
    <t>Kethulen Pessoa da Silva</t>
  </si>
  <si>
    <t>Lúcia Helena Dias Ferreira da Costa</t>
  </si>
  <si>
    <t>343.629-2</t>
  </si>
  <si>
    <t>028.417.324-01</t>
  </si>
  <si>
    <t>Recife / Cumaru / Recife</t>
  </si>
  <si>
    <t>CI Nº 86/2016</t>
  </si>
  <si>
    <t>Thays Priscila Lima dos Santos</t>
  </si>
  <si>
    <t>CI Nº 85/2016</t>
  </si>
  <si>
    <t>Recife/ Igarassu/ Paulista (RMR) Recife</t>
  </si>
  <si>
    <t>Para visita de supervisão as agências de Igarassu e Paulista - PE</t>
  </si>
  <si>
    <t>CI Nº 168/2016</t>
  </si>
  <si>
    <t>Recife/ Caruaru/ Recife</t>
  </si>
  <si>
    <t>CI Nº 87/2016</t>
  </si>
  <si>
    <t>Visita Técnica - Apoio a Feira do Empreendedor de Caruaru</t>
  </si>
  <si>
    <t>CI Nº 88/2016</t>
  </si>
  <si>
    <t>CI Nº 89/2016</t>
  </si>
  <si>
    <t>CI Nº 91/2016</t>
  </si>
  <si>
    <t>Nazaré da Mata/ Recife/ Nazaré da mata</t>
  </si>
  <si>
    <t>Participarão de Reunião para tratar de assuntos relativos ao desempenho das Agências</t>
  </si>
  <si>
    <t>Maria das Neves de Lima</t>
  </si>
  <si>
    <t>2690-5</t>
  </si>
  <si>
    <t>345.947.284-72</t>
  </si>
  <si>
    <t>Paudalho/ Recife/ Paudalho</t>
  </si>
  <si>
    <t>Kerollainy Cristina Ferreira Tavares</t>
  </si>
  <si>
    <t>367.571-8</t>
  </si>
  <si>
    <t>098.250.984-73</t>
  </si>
  <si>
    <t>Ewerton Alberto Santos de Andrade</t>
  </si>
  <si>
    <t>355.576.-3</t>
  </si>
  <si>
    <t>065.402.514-24</t>
  </si>
  <si>
    <t>Cabo/ Recife/ Cabo</t>
  </si>
  <si>
    <t>Bruna Mazulo da silva</t>
  </si>
  <si>
    <t>355.579-8</t>
  </si>
  <si>
    <t>073.806.194-89</t>
  </si>
  <si>
    <t>Camaragibe/ Recife/ Camaragibe</t>
  </si>
  <si>
    <t>Cleide Maria Herculano</t>
  </si>
  <si>
    <t>346.696-5</t>
  </si>
  <si>
    <t>489.281.434-20</t>
  </si>
  <si>
    <t>Lucas Lourenço</t>
  </si>
  <si>
    <t>362.389-0</t>
  </si>
  <si>
    <t>089.049.584-07</t>
  </si>
  <si>
    <t>Ipojuca/ Recife/ Ipojuca</t>
  </si>
  <si>
    <t>Jezielle de Fátima Farias Cunha</t>
  </si>
  <si>
    <t>362.237-1</t>
  </si>
  <si>
    <t>081.894.824-83</t>
  </si>
  <si>
    <t>Igarassu/ Recife/ Igarassu</t>
  </si>
  <si>
    <t xml:space="preserve">Simone Maria Leopoldo Ramos </t>
  </si>
  <si>
    <t>227.273-3</t>
  </si>
  <si>
    <t>719.407.824-49</t>
  </si>
  <si>
    <t>Fabrício Pereira da Silva</t>
  </si>
  <si>
    <t>355.581-0</t>
  </si>
  <si>
    <t>021.287.354-75</t>
  </si>
  <si>
    <t>Paulista/ Recife/ Paulista</t>
  </si>
  <si>
    <t>Rejane Cristina da Silva</t>
  </si>
  <si>
    <t>228.675-0</t>
  </si>
  <si>
    <t>492.098.334-49</t>
  </si>
  <si>
    <t>Adriane Barros</t>
  </si>
  <si>
    <t>355.580-1</t>
  </si>
  <si>
    <t>072.255.754-06</t>
  </si>
  <si>
    <t>São Lourenço/ Recife São Lourenço</t>
  </si>
  <si>
    <t>Recife/ Olinda/ Recife</t>
  </si>
  <si>
    <t>Recife/ Paulista/ Recife</t>
  </si>
  <si>
    <t>Realizarão Palestras e orientação profissional</t>
  </si>
  <si>
    <t>CI Nº 90/2016</t>
  </si>
  <si>
    <t>Jaboatão/ Recife/ Jaboatão</t>
  </si>
  <si>
    <t>Realizará Palestra e orientação Profissional</t>
  </si>
  <si>
    <t>Fernando Nunes De Souza</t>
  </si>
  <si>
    <t xml:space="preserve"> 000.977.214-68</t>
  </si>
  <si>
    <t>C.I Nº 20/2016</t>
  </si>
  <si>
    <t xml:space="preserve">Participará da 157ª Reunião Ordinária do Conselho Deliberativo Estadual do SEBRAE Pernambucano, na cidade de Goiana – PE, na condição de Conselho Suplente do Secretário da pasta. </t>
  </si>
  <si>
    <t>Recife/ Caruaru /Recife- PE</t>
  </si>
  <si>
    <t>Participar do Evento da SGE – Semana Global do Empreendedorismo e celebração dos dois anos de Expresso Empreendedor no município de Caruaru - PE.</t>
  </si>
  <si>
    <t>C.I Nº 52/2016</t>
  </si>
  <si>
    <t>Recife / Vitória de Santo Antão / Recife - PE</t>
  </si>
  <si>
    <t>Realizará palestra para turmas do Projeto IDEIA, no município de Vitória de Santo Antão - PE</t>
  </si>
  <si>
    <t>Participará da reunião de Planejamento das Ações da Mata Norte, no SEBRAE de Goiana - PE</t>
  </si>
  <si>
    <t>Maria Augusta Amaral Vieira De Melo</t>
  </si>
  <si>
    <t>CI Nº 176/2016</t>
  </si>
  <si>
    <t xml:space="preserve">Realizará serviços na Agência do Trabalho de Goiana - (reparo na rede de internet e telefone.) </t>
  </si>
  <si>
    <t>CI N° 175/2016</t>
  </si>
  <si>
    <t>Angella Mochel De Souza Neto</t>
  </si>
  <si>
    <t xml:space="preserve">364.076-0 </t>
  </si>
  <si>
    <t>Recife / São Bento Do Una / Recife -PE</t>
  </si>
  <si>
    <t>Participará de Reunião no município de São Bento Do Uma - PE.</t>
  </si>
  <si>
    <t>Recife / Caruaru / Recife/ PE</t>
  </si>
  <si>
    <t>Realizará serviços na Agência do Trabalho de Caruaru - (reparo na rede de internet e telefone) - PE.</t>
  </si>
  <si>
    <t>CI Nº 177/2016</t>
  </si>
  <si>
    <t>365.994-1</t>
  </si>
  <si>
    <t>076.814.784-00</t>
  </si>
  <si>
    <t>Fará cobertura jornalística do encerramento da Feira do Empreendedor, no município de Caruaru. - PE</t>
  </si>
  <si>
    <t>Pedro Henrique Lima De Santana</t>
  </si>
  <si>
    <t>Recife / Lagoa De Itaenga /Recife - PE</t>
  </si>
  <si>
    <t>Realizará acompanhamento do Curso de Gestores de Fundo Rodoviário – Projeto Integra, no Centro de Artesanato de Lagoa De Itaenga - PE.</t>
  </si>
  <si>
    <t>Recife / Nazaré Da Mata / Buenos Aires / Recife/ PE</t>
  </si>
  <si>
    <t>Participará do evento Conclusão de Turmas do Projeto Ideia, nos municípios de Nazaré Da Mata e Buenos Aires- PE. A viagem é destinada à cobertura jornalística das conclusões das turmas do curso de Design de Bordado de Gola de Caboclo e Patch Aplique</t>
  </si>
  <si>
    <t>CI Nº 27/2016</t>
  </si>
  <si>
    <t>Recife / Pesqueira / Recife/ PE</t>
  </si>
  <si>
    <t xml:space="preserve">Participará do evento Conclusão de Turmas do Projeto Ideia, nos municípios de Pesqueira - PE. A viagem é destinada à cobertura jornalística das conclusões das turmas do curso de Modelagem do Projeto Ideia. </t>
  </si>
  <si>
    <t>CI Nº 92/2016</t>
  </si>
  <si>
    <t>Realizará Orientação Profissional, no município de Palmares/PE</t>
  </si>
  <si>
    <t>CI Nº 62/2016</t>
  </si>
  <si>
    <t>Tratar de assuntos pertinentes aos Convêncios SICONV 824984/2015 e 818866/2015 - Varejo pra Valer em Brasília/DF</t>
  </si>
  <si>
    <t>Carolina de Vaconcelos Soares</t>
  </si>
  <si>
    <t>Irenilda Ramos de Brito Sá Magalhães</t>
  </si>
  <si>
    <t>364.070-1</t>
  </si>
  <si>
    <t>223.896.604-87</t>
  </si>
  <si>
    <t>Recife / Afogados da Ingazeira / Recife</t>
  </si>
  <si>
    <t>Participará da Feira do Empreendedor no município do Afogados da Ingazeira/PE</t>
  </si>
  <si>
    <t>CI Nº 93/2016</t>
  </si>
  <si>
    <t>Recife / Jaboatão dos Guararapes / Recife</t>
  </si>
  <si>
    <t>Realizará Orientação Profissional no município de Jaboatão dos Guararapes /PE.</t>
  </si>
  <si>
    <t>CI Nº 96/2016</t>
  </si>
  <si>
    <t>Realizará Processo Seletivo na Escola Técnica Estadual Prof. José Nivaldo Pereira Ramos no município de Santa Cruz do Capibaribe / PE.</t>
  </si>
  <si>
    <t>CI Nº 97/2016</t>
  </si>
  <si>
    <t>Recife / Serra Talhada / Lajedo / Recife</t>
  </si>
  <si>
    <t>Realizará Processo Seletivo na Escola Técnica Estadual - Clóvis Nogueira Alves no município de Serra Talhada / PE e na Escola Técnica Estadual -  Antônio Dourado Cavalcanti no município de Lajedo / PE.</t>
  </si>
  <si>
    <t>CI Nº 95/2016</t>
  </si>
  <si>
    <t>Leandro Albuquerque Sales</t>
  </si>
  <si>
    <t>Realizará Processo Seletivo no município de Goiana / PE.</t>
  </si>
  <si>
    <t>364.976-2</t>
  </si>
  <si>
    <t>CI Nº 94/2016</t>
  </si>
  <si>
    <t>Realizará Orientação Profissional no município de  Goiana / PE.</t>
  </si>
  <si>
    <t>Participará do encerramento das Turmas do SERTA no município de Glória do Goitá - PE.</t>
  </si>
  <si>
    <t>Sheysa Danyelle de Freitas Leite</t>
  </si>
  <si>
    <t>055.779.484-60</t>
  </si>
  <si>
    <t>Danyelle Patrícia da Silva Lima</t>
  </si>
  <si>
    <t>Maria das Dores Mota Limeira</t>
  </si>
  <si>
    <t>Mineas Gonçalves da Silva</t>
  </si>
  <si>
    <t>Carolina Vieira de Melo de Andrade Lima</t>
  </si>
  <si>
    <t>Guilherme de Almeida Silva</t>
  </si>
  <si>
    <t>362.217-7</t>
  </si>
  <si>
    <t>052.546.754-89</t>
  </si>
  <si>
    <t>Arcoverde / Caruaru / Arcoverde</t>
  </si>
  <si>
    <t>Participará de Reunião de Intermediação de Mão de Obra , que serão oferecidas  vagas   pela Empresa SOLONI ,  Solucões Terceirizadas na Âgencia do município de Caruaru - PE.</t>
  </si>
  <si>
    <t>Garanhuns / Caruaru / Garanhuns</t>
  </si>
  <si>
    <t>Pesqueira / Caruaru / Pesqueira</t>
  </si>
  <si>
    <t>Bezerros / recife / bezerros</t>
  </si>
  <si>
    <t>Caruaru / Recife / Caruaru</t>
  </si>
  <si>
    <t>Paudalho / Recife / Paudalho</t>
  </si>
  <si>
    <t>Vitória de St° Antão / Recife / Vitória de St° Antão</t>
  </si>
  <si>
    <t>Nazaré da Mata / Recife /  Nazaré da Mata</t>
  </si>
  <si>
    <t>Participará de Reunião de Intermediação de Mão de Obra , que serão oferecidas  vagas   pela Empresa SOLONI ,  Solucões Terceirizadas na Âgencia - Centro - Boa Vista -  PE.</t>
  </si>
  <si>
    <t>Escada / Recife / Escada</t>
  </si>
  <si>
    <t>Pedro HenriqueLima de Santana</t>
  </si>
  <si>
    <t>CI Nº 33/2016</t>
  </si>
  <si>
    <t xml:space="preserve">Recife / Glória do Goitá / Recife </t>
  </si>
  <si>
    <t>Participará do evento " Cursos do  Programa Novos Talentos" a realizar - se no município de Glória do Goitá - PE.</t>
  </si>
  <si>
    <t>DEZEMBRO</t>
  </si>
  <si>
    <t>PLANILHA DE PASSAGENS AÉREAS E DIÁRIAS – SEMPETQ – MÊS DE JANEIRO 2017</t>
  </si>
  <si>
    <t>Recife / Ipojuca / Recife - PE</t>
  </si>
  <si>
    <t>Nº 01/2017</t>
  </si>
  <si>
    <t>Nº 03/2017</t>
  </si>
  <si>
    <t>Recife / Palmares / Recife - PE</t>
  </si>
  <si>
    <t>Executará serviços de reparos ( na rede de internet e telefone) no município de Palmares  - PE.</t>
  </si>
  <si>
    <t>Fará supervisão  à  agência no município de |pojuca - PE</t>
  </si>
  <si>
    <t>Recife / Petrolina / Recife - PE</t>
  </si>
  <si>
    <t>Realizará Reunião e Palestra sobre educação financeira co a Equipe do expresso empreendedor de Petrolina - PE.</t>
  </si>
  <si>
    <t>2 int.</t>
  </si>
  <si>
    <t>Angêlla Mochel de Souza Netto</t>
  </si>
  <si>
    <t>Recife / São Lourenço da Mata / Recife - PE</t>
  </si>
  <si>
    <t>Realizará reunião sobre Agência do Trabalho com o prefeito da cidade de São Lourenço da Mata - PE.</t>
  </si>
  <si>
    <t>353.832-4</t>
  </si>
  <si>
    <t>Nº 06/2017</t>
  </si>
  <si>
    <t>Fará reparos na rede de dados, troca de equipamento ativo de rede (switck) e manutenção na rede elétrica no município de Arcoverde - PE</t>
  </si>
  <si>
    <t>4180-7</t>
  </si>
  <si>
    <t>280.093.554-53</t>
  </si>
  <si>
    <t>Recife / Escada / Recife - PE</t>
  </si>
  <si>
    <t>Recife / Arcoverde / Recife - PE</t>
  </si>
  <si>
    <t>Edmundo Félix de Queiroz Filho                    Frederico Sérgio de Albuquerque Silva</t>
  </si>
  <si>
    <t>373.711-0</t>
  </si>
  <si>
    <t>030.096.984-88</t>
  </si>
  <si>
    <t>Darão  Apoio na Agência do município de Escada - PE</t>
  </si>
  <si>
    <t>Recife / Vitória de St° Antão / Recife - PE</t>
  </si>
  <si>
    <t>Realizará monitoramento nas ações do Programa Novos Talentos, Redes Associativas - SEBRAE.</t>
  </si>
  <si>
    <t>Frederico Sérgio de Albuquerque Silva</t>
  </si>
  <si>
    <t>Nº 02/2017</t>
  </si>
  <si>
    <t>Recife / São Bento do Uma / Recife - PE</t>
  </si>
  <si>
    <t>Bruno Maurício de Carvalho Queiroz</t>
  </si>
  <si>
    <t>Participará de Reunião na Angência do Trabalho de São Bento do Uma.</t>
  </si>
  <si>
    <t>Recife / Bezerros / Recife - PE</t>
  </si>
  <si>
    <t>Realizará visita de supervisão e Orientação na Agência de Bezerros - PE</t>
  </si>
  <si>
    <t>Maria Terez a Farias de Santana</t>
  </si>
  <si>
    <t>31/012017</t>
  </si>
  <si>
    <t>Laurinda Rosa Marques Ferreira</t>
  </si>
  <si>
    <t>316.491-5</t>
  </si>
  <si>
    <t>008.770.974-02</t>
  </si>
  <si>
    <t>Realizará visita ao Estaleiro Atlântico Sul com objetivo de Captar vagas, conforme determinado no convênio nº 048/2012, MTE - CODEFAT - CPSINE/PE.</t>
  </si>
  <si>
    <t>Nº 011/2017</t>
  </si>
  <si>
    <t>Realizará visita a Agência de São lourenço da Mata para prestar serviços de (reparo na rede de internet e telefone).</t>
  </si>
  <si>
    <t>1  parc.</t>
  </si>
</sst>
</file>

<file path=xl/styles.xml><?xml version="1.0" encoding="utf-8"?>
<styleSheet xmlns="http://schemas.openxmlformats.org/spreadsheetml/2006/main">
  <numFmts count="3">
    <numFmt numFmtId="164" formatCode="[$R$-416]\ #,##0.00;[Red]\-[$R$-416]\ #,##0.00"/>
    <numFmt numFmtId="165" formatCode="dd/mm/yy"/>
    <numFmt numFmtId="166" formatCode="[$R$-416]&quot; &quot;#,##0.00;[Red]&quot;-&quot;[$R$-416]&quot; &quot;#,##0.00"/>
  </numFmts>
  <fonts count="24">
    <font>
      <sz val="11"/>
      <color indexed="8"/>
      <name val="Arial"/>
      <family val="2"/>
    </font>
    <font>
      <b/>
      <i/>
      <sz val="16"/>
      <color indexed="8"/>
      <name val="Arial"/>
      <family val="2"/>
    </font>
    <font>
      <b/>
      <i/>
      <u/>
      <sz val="11"/>
      <color indexed="8"/>
      <name val="Arial"/>
      <family val="2"/>
    </font>
    <font>
      <sz val="10"/>
      <color indexed="8"/>
      <name val="Calibri"/>
      <family val="2"/>
    </font>
    <font>
      <sz val="10"/>
      <color indexed="8"/>
      <name val="Arial"/>
      <family val="2"/>
    </font>
    <font>
      <b/>
      <sz val="10"/>
      <color indexed="8"/>
      <name val="Arial"/>
      <family val="2"/>
    </font>
    <font>
      <sz val="9"/>
      <color indexed="8"/>
      <name val="Arial"/>
      <family val="2"/>
    </font>
    <font>
      <b/>
      <sz val="10"/>
      <color indexed="8"/>
      <name val="Calibri"/>
      <family val="2"/>
    </font>
    <font>
      <u val="double"/>
      <sz val="10"/>
      <color indexed="8"/>
      <name val="Arial"/>
      <family val="2"/>
    </font>
    <font>
      <sz val="10"/>
      <name val="Arial"/>
      <family val="2"/>
    </font>
    <font>
      <sz val="10"/>
      <color indexed="8"/>
      <name val="Arial Narrow"/>
      <family val="1"/>
    </font>
    <font>
      <sz val="10"/>
      <color indexed="8"/>
      <name val="Arial"/>
      <family val="1"/>
    </font>
    <font>
      <sz val="10"/>
      <color indexed="18"/>
      <name val="Arial"/>
      <family val="2"/>
    </font>
    <font>
      <sz val="10"/>
      <color indexed="18"/>
      <name val="Arial Narrow"/>
      <family val="1"/>
    </font>
    <font>
      <sz val="10"/>
      <color indexed="18"/>
      <name val="Arial"/>
      <family val="1"/>
    </font>
    <font>
      <b/>
      <i/>
      <sz val="16"/>
      <color theme="1"/>
      <name val="Liberation Sans"/>
      <family val="2"/>
    </font>
    <font>
      <sz val="11"/>
      <color theme="1"/>
      <name val="Liberation Sans"/>
      <family val="2"/>
    </font>
    <font>
      <b/>
      <i/>
      <u/>
      <sz val="11"/>
      <color theme="1"/>
      <name val="Liberation Sans"/>
      <family val="2"/>
    </font>
    <font>
      <sz val="9"/>
      <color theme="1"/>
      <name val="Arial"/>
      <family val="2"/>
    </font>
    <font>
      <sz val="10"/>
      <color rgb="FF00000A"/>
      <name val="Arial"/>
      <family val="2"/>
    </font>
    <font>
      <sz val="11"/>
      <color theme="1"/>
      <name val="Arial"/>
      <family val="2"/>
    </font>
    <font>
      <sz val="10"/>
      <color theme="1"/>
      <name val="Arial"/>
      <family val="2"/>
    </font>
    <font>
      <sz val="10"/>
      <color rgb="FF000000"/>
      <name val="Arial"/>
      <family val="2"/>
    </font>
    <font>
      <sz val="10"/>
      <color rgb="FF00000A"/>
      <name val="Arial Narrow"/>
      <family val="2"/>
    </font>
  </fonts>
  <fills count="10">
    <fill>
      <patternFill patternType="none"/>
    </fill>
    <fill>
      <patternFill patternType="gray125"/>
    </fill>
    <fill>
      <patternFill patternType="solid">
        <fgColor indexed="13"/>
        <bgColor indexed="34"/>
      </patternFill>
    </fill>
    <fill>
      <patternFill patternType="solid">
        <fgColor indexed="44"/>
        <bgColor indexed="31"/>
      </patternFill>
    </fill>
    <fill>
      <patternFill patternType="solid">
        <fgColor indexed="9"/>
        <bgColor indexed="26"/>
      </patternFill>
    </fill>
    <fill>
      <patternFill patternType="solid">
        <fgColor theme="9" tint="-0.249977111117893"/>
        <bgColor indexed="64"/>
      </patternFill>
    </fill>
    <fill>
      <patternFill patternType="solid">
        <fgColor theme="0"/>
        <bgColor indexed="34"/>
      </patternFill>
    </fill>
    <fill>
      <patternFill patternType="solid">
        <fgColor theme="9" tint="-0.249977111117893"/>
        <bgColor indexed="26"/>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s>
  <cellStyleXfs count="10">
    <xf numFmtId="0" fontId="0" fillId="0" borderId="0"/>
    <xf numFmtId="0" fontId="1" fillId="0" borderId="0">
      <alignment horizontal="center"/>
    </xf>
    <xf numFmtId="0" fontId="15" fillId="0" borderId="0">
      <alignment horizontal="center"/>
    </xf>
    <xf numFmtId="0" fontId="1" fillId="0" borderId="0">
      <alignment horizontal="center" textRotation="90"/>
    </xf>
    <xf numFmtId="0" fontId="15" fillId="0" borderId="0">
      <alignment horizontal="center" textRotation="90"/>
    </xf>
    <xf numFmtId="0" fontId="16" fillId="0" borderId="0"/>
    <xf numFmtId="0" fontId="2" fillId="0" borderId="0"/>
    <xf numFmtId="0" fontId="17" fillId="0" borderId="0"/>
    <xf numFmtId="164" fontId="2" fillId="0" borderId="0"/>
    <xf numFmtId="166" fontId="17" fillId="0" borderId="0"/>
  </cellStyleXfs>
  <cellXfs count="346">
    <xf numFmtId="0" fontId="0" fillId="0" borderId="0" xfId="0"/>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wrapText="1"/>
    </xf>
    <xf numFmtId="164" fontId="0" fillId="0" borderId="0" xfId="0" applyNumberFormat="1" applyAlignment="1">
      <alignment horizontal="center" vertical="center"/>
    </xf>
    <xf numFmtId="0" fontId="4" fillId="0" borderId="0" xfId="0" applyFont="1"/>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xf>
    <xf numFmtId="0" fontId="5" fillId="2" borderId="0" xfId="0" applyFont="1" applyFill="1" applyAlignment="1">
      <alignment horizontal="left" wrapText="1"/>
    </xf>
    <xf numFmtId="164" fontId="5" fillId="2" borderId="0" xfId="0" applyNumberFormat="1" applyFont="1" applyFill="1" applyAlignment="1">
      <alignment horizontal="center" vertical="center"/>
    </xf>
    <xf numFmtId="0" fontId="5" fillId="2" borderId="0" xfId="0" applyFont="1" applyFill="1"/>
    <xf numFmtId="0" fontId="5" fillId="3" borderId="1" xfId="0" applyFont="1" applyFill="1" applyBorder="1" applyAlignment="1">
      <alignment horizontal="lef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164" fontId="5" fillId="3"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65" fontId="4" fillId="0"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0" fillId="0" borderId="0" xfId="0" applyFill="1"/>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4" borderId="0" xfId="0" applyFont="1" applyFill="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165" fontId="4" fillId="0" borderId="1" xfId="0" applyNumberFormat="1" applyFont="1" applyBorder="1" applyAlignment="1">
      <alignment horizontal="center" vertical="center"/>
    </xf>
    <xf numFmtId="165"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Border="1" applyAlignment="1">
      <alignment horizontal="center"/>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165"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0" fontId="5" fillId="2" borderId="1" xfId="0" applyFont="1" applyFill="1" applyBorder="1" applyAlignment="1">
      <alignment horizontal="center"/>
    </xf>
    <xf numFmtId="0" fontId="5" fillId="0" borderId="1" xfId="0" applyFont="1" applyBorder="1" applyAlignment="1">
      <alignment horizontal="center" vertical="center"/>
    </xf>
    <xf numFmtId="0" fontId="4" fillId="0" borderId="1" xfId="0" applyFont="1" applyFill="1" applyBorder="1" applyAlignment="1">
      <alignment horizontal="center"/>
    </xf>
    <xf numFmtId="164" fontId="4" fillId="0" borderId="1" xfId="0" applyNumberFormat="1" applyFont="1" applyBorder="1" applyAlignment="1">
      <alignment horizontal="center" vertical="center"/>
    </xf>
    <xf numFmtId="0" fontId="5" fillId="0" borderId="1" xfId="0" applyFont="1" applyBorder="1" applyAlignment="1">
      <alignment horizontal="center"/>
    </xf>
    <xf numFmtId="0" fontId="3" fillId="0" borderId="0" xfId="0" applyFont="1"/>
    <xf numFmtId="0" fontId="5" fillId="2" borderId="1" xfId="0" applyFont="1" applyFill="1" applyBorder="1" applyAlignment="1">
      <alignment horizontal="left"/>
    </xf>
    <xf numFmtId="0" fontId="3" fillId="0" borderId="0" xfId="0" applyFont="1" applyFill="1"/>
    <xf numFmtId="0" fontId="6" fillId="0" borderId="0" xfId="0" applyFont="1"/>
    <xf numFmtId="0" fontId="3" fillId="0" borderId="0" xfId="0" applyFont="1" applyAlignment="1">
      <alignment horizontal="center"/>
    </xf>
    <xf numFmtId="0" fontId="4" fillId="0" borderId="0" xfId="0" applyFont="1" applyAlignment="1">
      <alignment horizontal="center"/>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165" fontId="4"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0" fontId="4" fillId="4" borderId="1" xfId="0" applyFont="1" applyFill="1" applyBorder="1" applyAlignment="1">
      <alignment horizontal="center"/>
    </xf>
    <xf numFmtId="0" fontId="4" fillId="4" borderId="1" xfId="0" applyFont="1" applyFill="1" applyBorder="1" applyAlignment="1">
      <alignment horizontal="left"/>
    </xf>
    <xf numFmtId="0" fontId="3" fillId="4" borderId="0" xfId="0" applyFont="1" applyFill="1" applyAlignment="1">
      <alignment horizontal="center"/>
    </xf>
    <xf numFmtId="0" fontId="4" fillId="4" borderId="0" xfId="0" applyFont="1" applyFill="1" applyAlignment="1">
      <alignment horizontal="center"/>
    </xf>
    <xf numFmtId="0" fontId="4" fillId="0" borderId="1" xfId="0" applyFont="1" applyBorder="1" applyAlignment="1">
      <alignment horizontal="left"/>
    </xf>
    <xf numFmtId="0" fontId="6" fillId="0" borderId="0" xfId="0" applyFont="1" applyAlignment="1">
      <alignment horizontal="center"/>
    </xf>
    <xf numFmtId="0" fontId="7" fillId="0" borderId="0" xfId="0" applyFont="1"/>
    <xf numFmtId="0" fontId="4" fillId="0" borderId="1" xfId="0" applyFont="1" applyBorder="1"/>
    <xf numFmtId="0" fontId="7" fillId="0" borderId="0" xfId="0" applyFont="1" applyFill="1"/>
    <xf numFmtId="0" fontId="5" fillId="2" borderId="0" xfId="0"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left"/>
    </xf>
    <xf numFmtId="0" fontId="4" fillId="2" borderId="0" xfId="0" applyFont="1" applyFill="1" applyAlignment="1">
      <alignment horizontal="left" vertical="center" wrapText="1"/>
    </xf>
    <xf numFmtId="164" fontId="4" fillId="2" borderId="0" xfId="0" applyNumberFormat="1" applyFont="1" applyFill="1" applyAlignment="1">
      <alignment horizontal="center" vertical="center"/>
    </xf>
    <xf numFmtId="0" fontId="4" fillId="2" borderId="0" xfId="0" applyFont="1" applyFill="1"/>
    <xf numFmtId="0" fontId="3" fillId="4" borderId="0" xfId="0" applyFont="1" applyFill="1"/>
    <xf numFmtId="0" fontId="0" fillId="4" borderId="0" xfId="0" applyFill="1"/>
    <xf numFmtId="0" fontId="4" fillId="0" borderId="1" xfId="0" applyFont="1" applyBorder="1" applyAlignment="1">
      <alignment vertical="center"/>
    </xf>
    <xf numFmtId="0" fontId="4" fillId="4" borderId="2" xfId="0" applyFont="1" applyFill="1" applyBorder="1" applyAlignment="1">
      <alignment horizontal="left" vertical="center"/>
    </xf>
    <xf numFmtId="0" fontId="4" fillId="4" borderId="2" xfId="0" applyFont="1" applyFill="1" applyBorder="1" applyAlignment="1">
      <alignment horizontal="center" vertical="center"/>
    </xf>
    <xf numFmtId="165" fontId="4" fillId="4" borderId="2" xfId="0" applyNumberFormat="1" applyFont="1" applyFill="1" applyBorder="1" applyAlignment="1">
      <alignment horizontal="center" vertical="center"/>
    </xf>
    <xf numFmtId="0" fontId="4" fillId="4" borderId="2" xfId="0" applyFont="1" applyFill="1" applyBorder="1" applyAlignment="1">
      <alignment horizontal="left" vertical="center" wrapText="1"/>
    </xf>
    <xf numFmtId="164" fontId="4" fillId="4" borderId="2" xfId="0" applyNumberFormat="1" applyFont="1" applyFill="1" applyBorder="1" applyAlignment="1">
      <alignment horizontal="center" vertical="center"/>
    </xf>
    <xf numFmtId="0" fontId="4" fillId="4" borderId="2" xfId="0" applyFont="1" applyFill="1" applyBorder="1" applyAlignment="1">
      <alignment horizontal="center"/>
    </xf>
    <xf numFmtId="0" fontId="4" fillId="2" borderId="1" xfId="0" applyFont="1" applyFill="1" applyBorder="1" applyAlignment="1">
      <alignment horizontal="left" vertical="center"/>
    </xf>
    <xf numFmtId="164" fontId="4" fillId="2" borderId="1" xfId="0" applyNumberFormat="1" applyFont="1" applyFill="1" applyBorder="1" applyAlignment="1">
      <alignment horizontal="center" vertical="center"/>
    </xf>
    <xf numFmtId="165" fontId="4" fillId="0" borderId="1" xfId="0" applyNumberFormat="1"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center" vertical="center"/>
    </xf>
    <xf numFmtId="0" fontId="4" fillId="0" borderId="2" xfId="0" applyFont="1" applyBorder="1" applyAlignment="1">
      <alignment horizontal="left" vertical="center"/>
    </xf>
    <xf numFmtId="164" fontId="9" fillId="4" borderId="1" xfId="0" applyNumberFormat="1" applyFont="1" applyFill="1" applyBorder="1" applyAlignment="1">
      <alignment horizontal="center" vertical="center"/>
    </xf>
    <xf numFmtId="165" fontId="4" fillId="0" borderId="3" xfId="0" applyNumberFormat="1" applyFont="1" applyBorder="1" applyAlignment="1">
      <alignment horizontal="center" vertical="center"/>
    </xf>
    <xf numFmtId="0" fontId="4" fillId="4" borderId="3" xfId="0" applyFont="1" applyFill="1" applyBorder="1" applyAlignment="1">
      <alignment horizontal="left"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3" xfId="0" applyFont="1" applyBorder="1" applyAlignment="1">
      <alignment horizontal="center"/>
    </xf>
    <xf numFmtId="14" fontId="4" fillId="0" borderId="1" xfId="0" applyNumberFormat="1" applyFont="1" applyBorder="1" applyAlignment="1">
      <alignment horizontal="center" vertical="center"/>
    </xf>
    <xf numFmtId="0" fontId="4" fillId="0" borderId="1" xfId="0" applyFont="1" applyFill="1" applyBorder="1" applyAlignment="1">
      <alignment horizontal="left" vertical="center"/>
    </xf>
    <xf numFmtId="0" fontId="4" fillId="0" borderId="1" xfId="0" applyFont="1" applyBorder="1" applyAlignment="1">
      <alignment vertical="center" wrapText="1"/>
    </xf>
    <xf numFmtId="0" fontId="4" fillId="0" borderId="1" xfId="0" applyFont="1" applyFill="1" applyBorder="1" applyAlignment="1">
      <alignment horizontal="left"/>
    </xf>
    <xf numFmtId="0" fontId="10" fillId="0" borderId="1" xfId="0"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4" borderId="1" xfId="0" applyFont="1" applyFill="1" applyBorder="1" applyAlignment="1">
      <alignment horizontal="left" vertical="center"/>
    </xf>
    <xf numFmtId="0" fontId="13" fillId="0" borderId="1" xfId="0" applyFont="1" applyBorder="1" applyAlignment="1">
      <alignment horizontal="left" vertical="center"/>
    </xf>
    <xf numFmtId="0" fontId="12" fillId="0" borderId="1"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left" vertical="center" wrapText="1" shrinkToFit="1"/>
    </xf>
    <xf numFmtId="164" fontId="4" fillId="0" borderId="3" xfId="0" applyNumberFormat="1" applyFont="1" applyBorder="1" applyAlignment="1">
      <alignment horizontal="center" vertical="center"/>
    </xf>
    <xf numFmtId="0" fontId="4" fillId="0" borderId="1" xfId="0" applyFont="1" applyBorder="1" applyAlignment="1">
      <alignment horizontal="left" vertical="center" wrapText="1" shrinkToFit="1"/>
    </xf>
    <xf numFmtId="0" fontId="4" fillId="0" borderId="4" xfId="0" applyFont="1" applyBorder="1"/>
    <xf numFmtId="0" fontId="4" fillId="0" borderId="2" xfId="0" applyFont="1" applyBorder="1" applyAlignment="1">
      <alignment horizontal="center" vertical="center"/>
    </xf>
    <xf numFmtId="165"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0" fontId="4" fillId="0" borderId="2" xfId="0" applyFont="1" applyBorder="1" applyAlignment="1">
      <alignment horizontal="left" vertical="center" wrapText="1" shrinkToFit="1"/>
    </xf>
    <xf numFmtId="164" fontId="4" fillId="0" borderId="2" xfId="0" applyNumberFormat="1" applyFont="1" applyBorder="1" applyAlignment="1">
      <alignment horizontal="center" vertical="center"/>
    </xf>
    <xf numFmtId="0" fontId="4" fillId="0" borderId="5" xfId="0" applyFont="1" applyBorder="1" applyAlignment="1">
      <alignment horizontal="center" vertical="center"/>
    </xf>
    <xf numFmtId="14" fontId="4" fillId="0" borderId="3" xfId="0" applyNumberFormat="1"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164" fontId="4" fillId="0" borderId="0" xfId="0" applyNumberFormat="1" applyFont="1" applyAlignment="1">
      <alignment horizontal="right" vertical="center"/>
    </xf>
    <xf numFmtId="0" fontId="5" fillId="0" borderId="0" xfId="0" applyFont="1" applyAlignment="1">
      <alignment horizontal="left" vertical="center"/>
    </xf>
    <xf numFmtId="0" fontId="0" fillId="0" borderId="0" xfId="0" applyFont="1"/>
    <xf numFmtId="0" fontId="5"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0" fontId="4" fillId="0" borderId="6" xfId="0" applyFont="1" applyBorder="1" applyAlignment="1">
      <alignment horizontal="left" vertical="center"/>
    </xf>
    <xf numFmtId="0" fontId="4" fillId="0" borderId="6" xfId="0" applyFont="1" applyBorder="1" applyAlignment="1">
      <alignment horizontal="center" vertical="center"/>
    </xf>
    <xf numFmtId="164" fontId="4" fillId="0" borderId="6" xfId="0" applyNumberFormat="1" applyFont="1" applyBorder="1" applyAlignment="1">
      <alignment horizontal="right" vertical="center"/>
    </xf>
    <xf numFmtId="164" fontId="4" fillId="0" borderId="6" xfId="0" applyNumberFormat="1" applyFont="1" applyBorder="1" applyAlignment="1">
      <alignment horizontal="center" vertical="center"/>
    </xf>
    <xf numFmtId="0" fontId="4" fillId="0" borderId="6" xfId="0" applyFont="1" applyBorder="1"/>
    <xf numFmtId="0" fontId="0" fillId="0" borderId="6" xfId="0" applyFont="1" applyBorder="1" applyAlignment="1">
      <alignment horizontal="left" vertical="center"/>
    </xf>
    <xf numFmtId="0" fontId="4" fillId="0" borderId="6" xfId="0" applyFont="1" applyBorder="1" applyAlignment="1">
      <alignment horizontal="left" vertical="center" wrapText="1"/>
    </xf>
    <xf numFmtId="0" fontId="0" fillId="0" borderId="6" xfId="0" applyFont="1" applyBorder="1" applyAlignment="1">
      <alignment horizontal="left" vertical="center" wrapText="1"/>
    </xf>
    <xf numFmtId="14" fontId="4" fillId="0" borderId="6" xfId="0" applyNumberFormat="1" applyFont="1" applyBorder="1" applyAlignment="1">
      <alignment horizontal="center" vertical="center"/>
    </xf>
    <xf numFmtId="165" fontId="4" fillId="0" borderId="6" xfId="0" applyNumberFormat="1" applyFont="1" applyBorder="1" applyAlignment="1">
      <alignment horizontal="center" vertical="center"/>
    </xf>
    <xf numFmtId="0" fontId="0" fillId="0" borderId="6" xfId="0" applyFont="1" applyBorder="1" applyAlignment="1">
      <alignment horizontal="left" wrapText="1"/>
    </xf>
    <xf numFmtId="0" fontId="0" fillId="0" borderId="6" xfId="0" applyFont="1" applyBorder="1" applyAlignment="1">
      <alignment horizontal="justify"/>
    </xf>
    <xf numFmtId="0" fontId="4" fillId="4" borderId="3" xfId="0" applyFont="1" applyFill="1" applyBorder="1" applyAlignment="1">
      <alignment horizontal="center" vertical="center" wrapText="1"/>
    </xf>
    <xf numFmtId="165" fontId="4" fillId="4" borderId="3"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6" xfId="0" applyFont="1" applyFill="1" applyBorder="1" applyAlignment="1">
      <alignment horizontal="center" vertical="center" wrapText="1"/>
    </xf>
    <xf numFmtId="165" fontId="4" fillId="4" borderId="6" xfId="0" applyNumberFormat="1"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0" borderId="2" xfId="0" applyFont="1" applyBorder="1" applyAlignment="1">
      <alignment horizontal="center" vertical="center" wrapText="1"/>
    </xf>
    <xf numFmtId="0" fontId="18" fillId="0" borderId="6" xfId="5" applyFont="1" applyBorder="1" applyAlignment="1">
      <alignment horizontal="left" vertical="center" wrapText="1"/>
    </xf>
    <xf numFmtId="0" fontId="18" fillId="0" borderId="6" xfId="5" applyFont="1" applyFill="1" applyBorder="1" applyAlignment="1">
      <alignment horizontal="center" vertical="center" wrapText="1"/>
    </xf>
    <xf numFmtId="0" fontId="19" fillId="0" borderId="20" xfId="5" applyFont="1" applyBorder="1" applyAlignment="1">
      <alignment horizontal="left" vertical="center" wrapText="1"/>
    </xf>
    <xf numFmtId="0" fontId="20" fillId="0" borderId="6" xfId="5" applyFont="1" applyBorder="1"/>
    <xf numFmtId="0" fontId="19" fillId="0" borderId="6" xfId="5" applyFont="1" applyBorder="1" applyAlignment="1">
      <alignment horizontal="center" vertical="center" wrapText="1"/>
    </xf>
    <xf numFmtId="165" fontId="21" fillId="0" borderId="6" xfId="5" applyNumberFormat="1" applyFont="1" applyFill="1" applyBorder="1" applyAlignment="1">
      <alignment horizontal="center" vertical="center" wrapText="1"/>
    </xf>
    <xf numFmtId="0" fontId="19" fillId="0" borderId="6" xfId="5" applyFont="1" applyBorder="1" applyAlignment="1">
      <alignment horizontal="left" vertical="center" wrapText="1"/>
    </xf>
    <xf numFmtId="0" fontId="22" fillId="5" borderId="6" xfId="5" applyFont="1" applyFill="1" applyBorder="1" applyAlignment="1">
      <alignment horizontal="left" vertical="center" wrapText="1"/>
    </xf>
    <xf numFmtId="0" fontId="21" fillId="0" borderId="6" xfId="5" applyFont="1" applyBorder="1" applyAlignment="1">
      <alignment horizontal="center" vertical="center" wrapText="1"/>
    </xf>
    <xf numFmtId="0" fontId="21" fillId="0" borderId="6" xfId="5" applyFont="1" applyBorder="1" applyAlignment="1">
      <alignment horizontal="center" vertical="center"/>
    </xf>
    <xf numFmtId="0" fontId="20" fillId="0" borderId="6" xfId="5" applyFont="1" applyBorder="1" applyAlignment="1">
      <alignment horizontal="left" vertical="center" wrapText="1"/>
    </xf>
    <xf numFmtId="4" fontId="4" fillId="0" borderId="1" xfId="0" applyNumberFormat="1" applyFont="1" applyBorder="1" applyAlignment="1">
      <alignment horizontal="center" vertical="center"/>
    </xf>
    <xf numFmtId="4" fontId="4" fillId="4"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164" fontId="9"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0" fontId="4" fillId="5" borderId="1" xfId="0" applyFont="1" applyFill="1" applyBorder="1" applyAlignment="1">
      <alignment horizontal="left" vertical="center"/>
    </xf>
    <xf numFmtId="164" fontId="4" fillId="5" borderId="1"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0" fontId="4" fillId="5" borderId="6" xfId="0" applyFont="1" applyFill="1" applyBorder="1" applyAlignment="1">
      <alignment horizontal="left" vertical="center"/>
    </xf>
    <xf numFmtId="0" fontId="4" fillId="0" borderId="0" xfId="0" applyFont="1" applyAlignment="1"/>
    <xf numFmtId="0" fontId="4" fillId="0" borderId="6" xfId="0" applyFont="1" applyBorder="1" applyAlignment="1"/>
    <xf numFmtId="0" fontId="19" fillId="0" borderId="6" xfId="0" applyFont="1" applyBorder="1" applyAlignment="1"/>
    <xf numFmtId="0" fontId="4" fillId="0" borderId="6" xfId="0" applyFont="1" applyBorder="1" applyAlignment="1">
      <alignment wrapText="1"/>
    </xf>
    <xf numFmtId="164" fontId="4" fillId="0" borderId="6" xfId="0" applyNumberFormat="1" applyFont="1" applyBorder="1" applyAlignment="1"/>
    <xf numFmtId="0" fontId="4" fillId="0" borderId="1" xfId="0" applyFont="1" applyBorder="1" applyAlignment="1"/>
    <xf numFmtId="0" fontId="4" fillId="0" borderId="1" xfId="0" applyFont="1" applyBorder="1" applyAlignment="1">
      <alignment wrapText="1"/>
    </xf>
    <xf numFmtId="164" fontId="4" fillId="0" borderId="1" xfId="0" applyNumberFormat="1" applyFont="1" applyBorder="1" applyAlignment="1"/>
    <xf numFmtId="0" fontId="4" fillId="0" borderId="3" xfId="0" applyFont="1" applyBorder="1" applyAlignment="1"/>
    <xf numFmtId="0" fontId="4" fillId="0" borderId="3" xfId="0" applyFont="1" applyBorder="1" applyAlignment="1">
      <alignment wrapText="1"/>
    </xf>
    <xf numFmtId="164" fontId="4" fillId="0" borderId="3" xfId="0" applyNumberFormat="1" applyFont="1" applyBorder="1" applyAlignment="1"/>
    <xf numFmtId="0" fontId="4" fillId="8" borderId="6" xfId="0" applyFont="1" applyFill="1" applyBorder="1" applyAlignment="1">
      <alignment wrapText="1"/>
    </xf>
    <xf numFmtId="0" fontId="4" fillId="0" borderId="0" xfId="0" applyFont="1" applyBorder="1" applyAlignment="1"/>
    <xf numFmtId="0" fontId="4" fillId="0" borderId="3" xfId="0" applyFont="1" applyFill="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wrapText="1"/>
    </xf>
    <xf numFmtId="0" fontId="19" fillId="0" borderId="6" xfId="0" applyFont="1" applyBorder="1" applyAlignment="1">
      <alignment horizontal="left" vertical="center"/>
    </xf>
    <xf numFmtId="0" fontId="4" fillId="0" borderId="6" xfId="0" applyFont="1" applyFill="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Fill="1" applyBorder="1" applyAlignment="1">
      <alignment horizontal="center" vertical="center"/>
    </xf>
    <xf numFmtId="0" fontId="19" fillId="0" borderId="6" xfId="0" applyFont="1" applyBorder="1" applyAlignment="1">
      <alignment horizontal="center" vertical="center"/>
    </xf>
    <xf numFmtId="164" fontId="4" fillId="0" borderId="1" xfId="0" applyNumberFormat="1" applyFont="1" applyBorder="1" applyAlignment="1">
      <alignment horizontal="right" vertical="center"/>
    </xf>
    <xf numFmtId="164" fontId="4" fillId="0" borderId="3" xfId="0" applyNumberFormat="1" applyFont="1" applyBorder="1" applyAlignment="1">
      <alignment horizontal="right" vertical="center"/>
    </xf>
    <xf numFmtId="0" fontId="4" fillId="0" borderId="6" xfId="0" applyFont="1" applyFill="1" applyBorder="1" applyAlignment="1">
      <alignment vertical="center"/>
    </xf>
    <xf numFmtId="0" fontId="4" fillId="0" borderId="6" xfId="0" applyFont="1" applyBorder="1" applyAlignment="1">
      <alignment horizontal="center"/>
    </xf>
    <xf numFmtId="165" fontId="4" fillId="0" borderId="9" xfId="0" applyNumberFormat="1" applyFont="1" applyBorder="1" applyAlignment="1">
      <alignment horizontal="center" vertical="center"/>
    </xf>
    <xf numFmtId="0" fontId="4" fillId="0" borderId="9" xfId="0" applyFont="1" applyBorder="1" applyAlignment="1">
      <alignment horizontal="left" vertical="center" wrapText="1"/>
    </xf>
    <xf numFmtId="0" fontId="4" fillId="0" borderId="0" xfId="0" applyFont="1" applyAlignment="1">
      <alignment vertical="center"/>
    </xf>
    <xf numFmtId="0" fontId="19" fillId="0" borderId="6" xfId="0" applyFont="1" applyBorder="1" applyAlignment="1">
      <alignment horizontal="left" vertical="center"/>
    </xf>
    <xf numFmtId="0" fontId="19" fillId="0" borderId="6" xfId="0" applyFont="1" applyBorder="1" applyAlignment="1">
      <alignment horizontal="center" vertical="center"/>
    </xf>
    <xf numFmtId="0" fontId="4" fillId="9" borderId="6" xfId="0" applyFont="1" applyFill="1" applyBorder="1" applyAlignment="1"/>
    <xf numFmtId="0" fontId="4" fillId="9" borderId="6" xfId="0" applyFont="1" applyFill="1" applyBorder="1" applyAlignment="1">
      <alignment wrapText="1"/>
    </xf>
    <xf numFmtId="0" fontId="19" fillId="0" borderId="6" xfId="0" applyFont="1" applyBorder="1"/>
    <xf numFmtId="14" fontId="19" fillId="0" borderId="6" xfId="0" applyNumberFormat="1" applyFont="1" applyBorder="1" applyAlignment="1">
      <alignment horizontal="center"/>
    </xf>
    <xf numFmtId="0" fontId="19" fillId="0" borderId="6" xfId="0" applyFont="1" applyBorder="1" applyAlignment="1">
      <alignment horizontal="left" vertical="center" wrapText="1"/>
    </xf>
    <xf numFmtId="14" fontId="19" fillId="0" borderId="6" xfId="0" applyNumberFormat="1" applyFont="1" applyBorder="1" applyAlignment="1">
      <alignment horizontal="center" vertical="center"/>
    </xf>
    <xf numFmtId="0" fontId="19" fillId="0" borderId="6" xfId="0" applyFont="1" applyBorder="1" applyAlignment="1">
      <alignment horizontal="left" wrapText="1"/>
    </xf>
    <xf numFmtId="0" fontId="4" fillId="4" borderId="6" xfId="0" applyFont="1" applyFill="1" applyBorder="1" applyAlignment="1">
      <alignment horizontal="center" vertical="center"/>
    </xf>
    <xf numFmtId="0" fontId="19" fillId="0" borderId="6" xfId="0" applyFont="1" applyBorder="1" applyAlignment="1">
      <alignment horizontal="justify"/>
    </xf>
    <xf numFmtId="0" fontId="19" fillId="0" borderId="6"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19" fillId="0" borderId="6" xfId="0" applyFont="1" applyBorder="1" applyAlignment="1">
      <alignment horizontal="center" vertical="center"/>
    </xf>
    <xf numFmtId="0" fontId="19" fillId="0" borderId="6" xfId="0" applyFont="1" applyBorder="1" applyAlignment="1">
      <alignment horizontal="left" vertical="center" wrapText="1"/>
    </xf>
    <xf numFmtId="0" fontId="19" fillId="0" borderId="6" xfId="0" applyFont="1" applyBorder="1" applyAlignment="1">
      <alignment horizontal="left" vertical="center"/>
    </xf>
    <xf numFmtId="0" fontId="19" fillId="9" borderId="6" xfId="0" applyFont="1" applyFill="1" applyBorder="1" applyAlignment="1">
      <alignment horizontal="left" vertical="center"/>
    </xf>
    <xf numFmtId="0" fontId="19" fillId="9" borderId="6" xfId="0" applyFont="1" applyFill="1" applyBorder="1"/>
    <xf numFmtId="0" fontId="4" fillId="9" borderId="11" xfId="0" applyFont="1" applyFill="1" applyBorder="1" applyAlignment="1">
      <alignment horizontal="left" vertical="center"/>
    </xf>
    <xf numFmtId="0" fontId="19" fillId="9" borderId="6" xfId="0" applyFont="1" applyFill="1" applyBorder="1" applyAlignment="1">
      <alignment horizontal="center" vertical="center"/>
    </xf>
    <xf numFmtId="0" fontId="4" fillId="9" borderId="11" xfId="0" applyFont="1" applyFill="1" applyBorder="1" applyAlignment="1">
      <alignment horizontal="center" vertical="center"/>
    </xf>
    <xf numFmtId="0" fontId="4" fillId="0" borderId="6" xfId="0" applyFont="1" applyBorder="1" applyAlignment="1">
      <alignment vertical="center" wrapText="1"/>
    </xf>
    <xf numFmtId="0" fontId="19" fillId="9" borderId="6"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23" fillId="0" borderId="6" xfId="0" applyFont="1" applyBorder="1" applyAlignment="1">
      <alignment vertical="center" wrapText="1"/>
    </xf>
    <xf numFmtId="0" fontId="4" fillId="0" borderId="6" xfId="0" applyFont="1" applyBorder="1" applyAlignment="1">
      <alignment horizontal="center" vertical="center" wrapText="1"/>
    </xf>
    <xf numFmtId="14" fontId="23" fillId="0" borderId="6" xfId="0" applyNumberFormat="1" applyFont="1" applyBorder="1" applyAlignment="1">
      <alignment vertical="center"/>
    </xf>
    <xf numFmtId="0" fontId="4" fillId="0" borderId="6" xfId="0" applyNumberFormat="1" applyFont="1" applyBorder="1" applyAlignment="1">
      <alignment horizontal="center" vertical="center"/>
    </xf>
    <xf numFmtId="0" fontId="4" fillId="0" borderId="6"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6" xfId="0" applyFont="1" applyFill="1" applyBorder="1" applyAlignment="1">
      <alignment vertical="center" wrapText="1"/>
    </xf>
    <xf numFmtId="0" fontId="4" fillId="9" borderId="6" xfId="0" applyFont="1" applyFill="1" applyBorder="1" applyAlignment="1">
      <alignment vertical="center"/>
    </xf>
    <xf numFmtId="0" fontId="4" fillId="9" borderId="6" xfId="0" applyFont="1" applyFill="1" applyBorder="1" applyAlignment="1">
      <alignment horizontal="center" vertical="center"/>
    </xf>
    <xf numFmtId="0" fontId="4" fillId="9" borderId="6" xfId="0" applyFont="1" applyFill="1" applyBorder="1" applyAlignment="1">
      <alignment horizontal="left" vertical="center"/>
    </xf>
    <xf numFmtId="0" fontId="4" fillId="9" borderId="9" xfId="0" applyNumberFormat="1" applyFont="1" applyFill="1" applyBorder="1" applyAlignment="1">
      <alignment wrapText="1"/>
    </xf>
    <xf numFmtId="164" fontId="5" fillId="0" borderId="6" xfId="0" applyNumberFormat="1" applyFont="1" applyBorder="1" applyAlignment="1">
      <alignment horizontal="center" vertical="center"/>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lignment horizontal="center" vertical="center"/>
    </xf>
    <xf numFmtId="165" fontId="4" fillId="0" borderId="9" xfId="0" applyNumberFormat="1" applyFont="1" applyBorder="1" applyAlignment="1">
      <alignment horizontal="center" vertical="center"/>
    </xf>
    <xf numFmtId="165" fontId="4" fillId="0" borderId="12" xfId="0" applyNumberFormat="1" applyFont="1" applyBorder="1" applyAlignment="1">
      <alignment horizontal="center" vertical="center"/>
    </xf>
    <xf numFmtId="165" fontId="4" fillId="0" borderId="11" xfId="0" applyNumberFormat="1" applyFont="1" applyBorder="1" applyAlignment="1">
      <alignment horizontal="center" vertical="center"/>
    </xf>
    <xf numFmtId="14" fontId="19" fillId="0" borderId="9" xfId="0" applyNumberFormat="1" applyFont="1" applyBorder="1" applyAlignment="1">
      <alignment horizontal="center" vertical="center"/>
    </xf>
    <xf numFmtId="14" fontId="19" fillId="0" borderId="12" xfId="0" applyNumberFormat="1" applyFont="1" applyBorder="1" applyAlignment="1">
      <alignment horizontal="center" vertical="center"/>
    </xf>
    <xf numFmtId="14" fontId="19" fillId="0" borderId="11" xfId="0" applyNumberFormat="1" applyFont="1" applyBorder="1" applyAlignment="1">
      <alignment horizontal="center" vertical="center"/>
    </xf>
    <xf numFmtId="14" fontId="19" fillId="0" borderId="13" xfId="0" applyNumberFormat="1" applyFont="1" applyBorder="1" applyAlignment="1">
      <alignment horizontal="center" vertical="center"/>
    </xf>
    <xf numFmtId="14" fontId="19" fillId="0" borderId="14" xfId="0" applyNumberFormat="1" applyFont="1" applyBorder="1" applyAlignment="1">
      <alignment horizontal="center" vertical="center"/>
    </xf>
    <xf numFmtId="14" fontId="19" fillId="0" borderId="15" xfId="0" applyNumberFormat="1" applyFont="1" applyBorder="1" applyAlignment="1">
      <alignment horizontal="center" vertical="center"/>
    </xf>
    <xf numFmtId="0" fontId="19" fillId="0" borderId="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23" fillId="0" borderId="9" xfId="0" applyFont="1" applyBorder="1" applyAlignment="1">
      <alignment horizontal="center"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14" fontId="4" fillId="0" borderId="9" xfId="0" applyNumberFormat="1" applyFont="1" applyBorder="1" applyAlignment="1">
      <alignment horizontal="center" vertical="center"/>
    </xf>
    <xf numFmtId="14" fontId="4" fillId="0" borderId="12" xfId="0" applyNumberFormat="1" applyFont="1" applyBorder="1" applyAlignment="1">
      <alignment horizontal="center" vertical="center"/>
    </xf>
    <xf numFmtId="14" fontId="4" fillId="0" borderId="11" xfId="0" applyNumberFormat="1" applyFont="1" applyBorder="1" applyAlignment="1">
      <alignment horizontal="center" vertical="center"/>
    </xf>
    <xf numFmtId="14" fontId="23" fillId="0" borderId="9" xfId="0" applyNumberFormat="1" applyFont="1" applyBorder="1" applyAlignment="1">
      <alignment horizontal="center" vertical="center"/>
    </xf>
    <xf numFmtId="14" fontId="23" fillId="0" borderId="12" xfId="0" applyNumberFormat="1" applyFont="1" applyBorder="1" applyAlignment="1">
      <alignment horizontal="center" vertical="center"/>
    </xf>
    <xf numFmtId="14" fontId="23" fillId="0" borderId="11" xfId="0" applyNumberFormat="1" applyFont="1" applyBorder="1" applyAlignment="1">
      <alignment horizontal="center" vertical="center"/>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165" fontId="4" fillId="0" borderId="1" xfId="0" applyNumberFormat="1" applyFont="1" applyBorder="1" applyAlignment="1">
      <alignment horizontal="center" vertical="center"/>
    </xf>
    <xf numFmtId="0" fontId="4" fillId="0" borderId="2" xfId="0" applyFont="1" applyBorder="1" applyAlignment="1">
      <alignment vertical="center" wrapText="1"/>
    </xf>
    <xf numFmtId="0" fontId="4" fillId="0" borderId="1" xfId="0" applyFont="1" applyBorder="1" applyAlignment="1">
      <alignment vertical="center" wrapText="1"/>
    </xf>
    <xf numFmtId="165" fontId="4" fillId="0" borderId="7" xfId="0" applyNumberFormat="1" applyFont="1" applyBorder="1" applyAlignment="1">
      <alignment horizontal="center" vertical="center"/>
    </xf>
    <xf numFmtId="14" fontId="4" fillId="0" borderId="4" xfId="0" applyNumberFormat="1" applyFont="1" applyBorder="1" applyAlignment="1">
      <alignment horizontal="center" vertical="center"/>
    </xf>
    <xf numFmtId="0" fontId="4" fillId="0" borderId="3" xfId="0" applyFont="1" applyBorder="1" applyAlignment="1">
      <alignmen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shrinkToFit="1"/>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4" fillId="0" borderId="1" xfId="0" applyFont="1" applyFill="1" applyBorder="1" applyAlignment="1">
      <alignment horizontal="left" vertical="center" wrapText="1"/>
    </xf>
    <xf numFmtId="165" fontId="4" fillId="4"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wrapText="1"/>
    </xf>
    <xf numFmtId="0" fontId="4" fillId="0" borderId="4" xfId="0" applyFont="1" applyFill="1" applyBorder="1" applyAlignment="1">
      <alignment horizontal="center" vertical="center"/>
    </xf>
    <xf numFmtId="165" fontId="4" fillId="0" borderId="3"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5" fillId="3" borderId="0" xfId="0" applyFont="1" applyFill="1" applyBorder="1" applyAlignment="1">
      <alignment horizontal="left" vertical="center"/>
    </xf>
    <xf numFmtId="0" fontId="4" fillId="0" borderId="1" xfId="0" applyFont="1" applyBorder="1" applyAlignment="1">
      <alignment horizontal="left" wrapText="1"/>
    </xf>
    <xf numFmtId="0" fontId="19" fillId="0" borderId="16" xfId="5" applyFont="1" applyBorder="1" applyAlignment="1">
      <alignment horizontal="left" vertical="center" wrapText="1"/>
    </xf>
    <xf numFmtId="0" fontId="19" fillId="0" borderId="21" xfId="5"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9" fillId="0" borderId="6" xfId="5" applyFont="1" applyBorder="1" applyAlignment="1">
      <alignment horizontal="center" vertical="center" wrapText="1"/>
    </xf>
    <xf numFmtId="165" fontId="21" fillId="0" borderId="6" xfId="5" applyNumberFormat="1" applyFont="1" applyFill="1" applyBorder="1" applyAlignment="1">
      <alignment horizontal="center" vertical="center" wrapText="1"/>
    </xf>
    <xf numFmtId="0" fontId="19" fillId="0" borderId="11" xfId="5" applyFont="1" applyBorder="1" applyAlignment="1">
      <alignment horizontal="left" vertical="center" wrapText="1"/>
    </xf>
    <xf numFmtId="165" fontId="18" fillId="0" borderId="9" xfId="5" applyNumberFormat="1" applyFont="1" applyFill="1" applyBorder="1" applyAlignment="1">
      <alignment horizontal="center" vertical="center" wrapText="1"/>
    </xf>
    <xf numFmtId="165" fontId="18" fillId="0" borderId="11" xfId="5" applyNumberFormat="1"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19"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Border="1" applyAlignment="1">
      <alignment horizontal="center" vertical="center"/>
    </xf>
    <xf numFmtId="0" fontId="4" fillId="0" borderId="6" xfId="0" applyFont="1" applyBorder="1" applyAlignment="1">
      <alignment wrapText="1"/>
    </xf>
    <xf numFmtId="0" fontId="4" fillId="0" borderId="1" xfId="0" applyFont="1" applyBorder="1" applyAlignment="1">
      <alignment wrapText="1"/>
    </xf>
    <xf numFmtId="0" fontId="4" fillId="0" borderId="6" xfId="0" applyFont="1" applyBorder="1" applyAlignment="1">
      <alignment horizontal="center" vertical="center"/>
    </xf>
    <xf numFmtId="165" fontId="4" fillId="0" borderId="6" xfId="0" applyNumberFormat="1" applyFont="1" applyBorder="1" applyAlignment="1">
      <alignment horizontal="center" vertical="center"/>
    </xf>
    <xf numFmtId="0" fontId="4" fillId="0" borderId="6" xfId="0" applyFont="1" applyBorder="1" applyAlignment="1">
      <alignment horizontal="left" vertical="center" wrapText="1"/>
    </xf>
    <xf numFmtId="0" fontId="4" fillId="0" borderId="9" xfId="0" applyFont="1" applyFill="1" applyBorder="1" applyAlignment="1">
      <alignment horizontal="left" vertical="center"/>
    </xf>
    <xf numFmtId="0" fontId="4" fillId="0" borderId="11"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left" vertical="center"/>
    </xf>
    <xf numFmtId="0" fontId="4" fillId="0" borderId="12" xfId="0" applyFont="1" applyBorder="1" applyAlignment="1">
      <alignment horizontal="center" vertical="center"/>
    </xf>
    <xf numFmtId="0" fontId="4" fillId="0" borderId="12" xfId="0" applyFont="1" applyFill="1" applyBorder="1" applyAlignment="1">
      <alignment horizontal="center" vertical="center"/>
    </xf>
    <xf numFmtId="14" fontId="4" fillId="0" borderId="6" xfId="0" applyNumberFormat="1" applyFont="1" applyBorder="1" applyAlignment="1">
      <alignment horizontal="center"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19" fillId="0" borderId="6" xfId="0" applyFont="1" applyBorder="1" applyAlignment="1">
      <alignment horizontal="center" vertical="center"/>
    </xf>
    <xf numFmtId="0" fontId="4" fillId="0" borderId="12" xfId="0" applyFont="1" applyFill="1" applyBorder="1" applyAlignment="1">
      <alignment horizontal="left" vertical="center"/>
    </xf>
    <xf numFmtId="0" fontId="19" fillId="0" borderId="6" xfId="0" applyFont="1" applyBorder="1" applyAlignment="1">
      <alignment horizontal="left" vertical="center" wrapText="1"/>
    </xf>
    <xf numFmtId="14" fontId="19" fillId="0" borderId="6" xfId="0" applyNumberFormat="1" applyFont="1" applyBorder="1" applyAlignment="1">
      <alignment horizontal="center" vertical="center"/>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9" fillId="0" borderId="6" xfId="0" applyFont="1" applyBorder="1" applyAlignment="1">
      <alignment horizontal="left" vertical="center"/>
    </xf>
    <xf numFmtId="0" fontId="19" fillId="0" borderId="9" xfId="0" applyFont="1" applyBorder="1" applyAlignment="1">
      <alignment horizontal="left" vertical="center"/>
    </xf>
    <xf numFmtId="0" fontId="19" fillId="0" borderId="11" xfId="0" applyFont="1" applyBorder="1" applyAlignment="1">
      <alignment horizontal="left" vertical="center"/>
    </xf>
    <xf numFmtId="0" fontId="0" fillId="0" borderId="0" xfId="0" applyFont="1" applyBorder="1"/>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10">
    <cellStyle name="Heading" xfId="1"/>
    <cellStyle name="Heading 2" xfId="2"/>
    <cellStyle name="Heading1" xfId="3"/>
    <cellStyle name="Heading1 2" xfId="4"/>
    <cellStyle name="Normal" xfId="0" builtinId="0"/>
    <cellStyle name="Normal 2" xfId="5"/>
    <cellStyle name="Result" xfId="6"/>
    <cellStyle name="Result 2" xfId="7"/>
    <cellStyle name="Result2" xfId="8"/>
    <cellStyle name="Result2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1200150</xdr:colOff>
      <xdr:row>2</xdr:row>
      <xdr:rowOff>66675</xdr:rowOff>
    </xdr:from>
    <xdr:to>
      <xdr:col>5</xdr:col>
      <xdr:colOff>1104900</xdr:colOff>
      <xdr:row>7</xdr:row>
      <xdr:rowOff>104775</xdr:rowOff>
    </xdr:to>
    <xdr:pic>
      <xdr:nvPicPr>
        <xdr:cNvPr id="1184" name="Figura 2"/>
        <xdr:cNvPicPr>
          <a:picLocks noChangeAspect="1" noChangeArrowheads="1"/>
        </xdr:cNvPicPr>
      </xdr:nvPicPr>
      <xdr:blipFill>
        <a:blip xmlns:r="http://schemas.openxmlformats.org/officeDocument/2006/relationships" r:embed="rId1" cstate="print"/>
        <a:srcRect/>
        <a:stretch>
          <a:fillRect/>
        </a:stretch>
      </xdr:blipFill>
      <xdr:spPr bwMode="auto">
        <a:xfrm>
          <a:off x="6467475" y="428625"/>
          <a:ext cx="2724150" cy="942975"/>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2714625</xdr:colOff>
      <xdr:row>0</xdr:row>
      <xdr:rowOff>114300</xdr:rowOff>
    </xdr:from>
    <xdr:to>
      <xdr:col>7</xdr:col>
      <xdr:colOff>1085850</xdr:colOff>
      <xdr:row>0</xdr:row>
      <xdr:rowOff>1162050</xdr:rowOff>
    </xdr:to>
    <xdr:pic>
      <xdr:nvPicPr>
        <xdr:cNvPr id="2210" name="Figura 1"/>
        <xdr:cNvPicPr>
          <a:picLocks noChangeAspect="1" noChangeArrowheads="1"/>
        </xdr:cNvPicPr>
      </xdr:nvPicPr>
      <xdr:blipFill>
        <a:blip xmlns:r="http://schemas.openxmlformats.org/officeDocument/2006/relationships" r:embed="rId1" cstate="print"/>
        <a:srcRect/>
        <a:stretch>
          <a:fillRect/>
        </a:stretch>
      </xdr:blipFill>
      <xdr:spPr bwMode="auto">
        <a:xfrm>
          <a:off x="11115675" y="114300"/>
          <a:ext cx="2695575" cy="1047750"/>
        </a:xfrm>
        <a:prstGeom prst="rect">
          <a:avLst/>
        </a:prstGeom>
        <a:noFill/>
        <a:ln w="9525">
          <a:noFill/>
          <a:round/>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462"/>
  <sheetViews>
    <sheetView topLeftCell="A439" zoomScale="89" zoomScaleNormal="89" workbookViewId="0">
      <selection activeCell="A465" sqref="A465"/>
    </sheetView>
  </sheetViews>
  <sheetFormatPr defaultColWidth="10.625" defaultRowHeight="88.9" customHeight="1"/>
  <cols>
    <col min="1" max="1" width="32.375" style="1" customWidth="1"/>
    <col min="2" max="2" width="17.125" style="2" customWidth="1"/>
    <col min="3" max="4" width="19.625" style="2" customWidth="1"/>
    <col min="5" max="5" width="17.375" style="2" customWidth="1"/>
    <col min="6" max="6" width="31.875" style="3" customWidth="1"/>
    <col min="7" max="7" width="16.5" style="2" customWidth="1"/>
    <col min="8" max="8" width="15.25" style="2" customWidth="1"/>
    <col min="9" max="9" width="42.375" style="4" customWidth="1"/>
    <col min="10" max="10" width="18.125" style="2" customWidth="1"/>
    <col min="11" max="11" width="19" style="2" customWidth="1"/>
    <col min="12" max="12" width="19" style="5" customWidth="1"/>
    <col min="13" max="13" width="39" style="6" customWidth="1"/>
  </cols>
  <sheetData>
    <row r="1" spans="1:13" ht="14.25" customHeight="1"/>
    <row r="2" spans="1:13" ht="14.25" customHeight="1"/>
    <row r="3" spans="1:13" ht="14.25" customHeight="1"/>
    <row r="4" spans="1:13" ht="14.25" customHeight="1"/>
    <row r="5" spans="1:13" ht="14.25" customHeight="1"/>
    <row r="6" spans="1:13" ht="14.25" customHeight="1"/>
    <row r="7" spans="1:13" ht="14.25" customHeight="1"/>
    <row r="8" spans="1:13" ht="14.25" customHeight="1"/>
    <row r="9" spans="1:13" ht="14.25" customHeight="1"/>
    <row r="10" spans="1:13" ht="14.25" customHeight="1">
      <c r="A10" s="302" t="s">
        <v>0</v>
      </c>
      <c r="B10" s="302"/>
      <c r="C10" s="302"/>
      <c r="D10" s="302"/>
      <c r="E10" s="302"/>
      <c r="F10" s="302"/>
      <c r="G10" s="302"/>
      <c r="H10" s="302"/>
      <c r="I10" s="302"/>
      <c r="J10" s="302"/>
      <c r="K10" s="302"/>
      <c r="L10" s="302"/>
      <c r="M10" s="302"/>
    </row>
    <row r="11" spans="1:13" ht="14.25" customHeight="1">
      <c r="A11" s="7" t="s">
        <v>1</v>
      </c>
      <c r="B11" s="8"/>
      <c r="C11" s="8"/>
      <c r="D11" s="8"/>
      <c r="E11" s="8"/>
      <c r="F11" s="9"/>
      <c r="G11" s="8"/>
      <c r="H11" s="8"/>
      <c r="I11" s="10"/>
      <c r="J11" s="8"/>
      <c r="K11" s="8"/>
      <c r="L11" s="11"/>
      <c r="M11" s="12"/>
    </row>
    <row r="12" spans="1:13" ht="25.5" customHeight="1">
      <c r="A12" s="13" t="s">
        <v>2</v>
      </c>
      <c r="B12" s="14" t="s">
        <v>3</v>
      </c>
      <c r="C12" s="14" t="s">
        <v>4</v>
      </c>
      <c r="D12" s="14" t="s">
        <v>5</v>
      </c>
      <c r="E12" s="15" t="s">
        <v>6</v>
      </c>
      <c r="F12" s="13" t="s">
        <v>7</v>
      </c>
      <c r="G12" s="14" t="s">
        <v>8</v>
      </c>
      <c r="H12" s="14" t="s">
        <v>9</v>
      </c>
      <c r="I12" s="16" t="s">
        <v>10</v>
      </c>
      <c r="J12" s="14" t="s">
        <v>11</v>
      </c>
      <c r="K12" s="15" t="s">
        <v>12</v>
      </c>
      <c r="L12" s="17" t="s">
        <v>13</v>
      </c>
      <c r="M12" s="14" t="s">
        <v>14</v>
      </c>
    </row>
    <row r="13" spans="1:13" ht="51" customHeight="1">
      <c r="A13" s="18" t="s">
        <v>15</v>
      </c>
      <c r="B13" s="19" t="s">
        <v>16</v>
      </c>
      <c r="C13" s="19" t="s">
        <v>17</v>
      </c>
      <c r="D13" s="19" t="s">
        <v>18</v>
      </c>
      <c r="E13" s="20">
        <v>42373</v>
      </c>
      <c r="F13" s="18" t="s">
        <v>19</v>
      </c>
      <c r="G13" s="20">
        <v>42376</v>
      </c>
      <c r="H13" s="20">
        <v>42377</v>
      </c>
      <c r="I13" s="18" t="s">
        <v>20</v>
      </c>
      <c r="J13" s="19" t="s">
        <v>21</v>
      </c>
      <c r="K13" s="166">
        <v>604.91999999999996</v>
      </c>
      <c r="L13" s="21">
        <v>71.53</v>
      </c>
      <c r="M13" s="18"/>
    </row>
    <row r="14" spans="1:13" ht="25.5" customHeight="1">
      <c r="A14" s="22" t="s">
        <v>22</v>
      </c>
      <c r="B14" s="23" t="s">
        <v>23</v>
      </c>
      <c r="C14" s="23" t="s">
        <v>24</v>
      </c>
      <c r="D14" s="23" t="s">
        <v>25</v>
      </c>
      <c r="E14" s="24">
        <v>42377</v>
      </c>
      <c r="F14" s="22" t="s">
        <v>26</v>
      </c>
      <c r="G14" s="24">
        <v>42381</v>
      </c>
      <c r="H14" s="24">
        <v>42381</v>
      </c>
      <c r="I14" s="22" t="s">
        <v>27</v>
      </c>
      <c r="J14" s="23" t="s">
        <v>28</v>
      </c>
      <c r="K14" s="167"/>
      <c r="L14" s="25">
        <v>17.52</v>
      </c>
      <c r="M14" s="22"/>
    </row>
    <row r="15" spans="1:13" ht="25.5" customHeight="1">
      <c r="A15" s="22" t="s">
        <v>29</v>
      </c>
      <c r="B15" s="23" t="s">
        <v>30</v>
      </c>
      <c r="C15" s="23" t="s">
        <v>31</v>
      </c>
      <c r="D15" s="23" t="s">
        <v>25</v>
      </c>
      <c r="E15" s="24">
        <v>42377</v>
      </c>
      <c r="F15" s="22" t="s">
        <v>26</v>
      </c>
      <c r="G15" s="24">
        <v>42381</v>
      </c>
      <c r="H15" s="24">
        <v>42381</v>
      </c>
      <c r="I15" s="22" t="s">
        <v>27</v>
      </c>
      <c r="J15" s="23" t="s">
        <v>28</v>
      </c>
      <c r="K15" s="167"/>
      <c r="L15" s="26">
        <v>17.52</v>
      </c>
      <c r="M15" s="22"/>
    </row>
    <row r="16" spans="1:13" ht="51" customHeight="1">
      <c r="A16" s="18" t="s">
        <v>32</v>
      </c>
      <c r="B16" s="19" t="s">
        <v>33</v>
      </c>
      <c r="C16" s="19" t="s">
        <v>34</v>
      </c>
      <c r="D16" s="19" t="s">
        <v>35</v>
      </c>
      <c r="E16" s="20">
        <v>42381</v>
      </c>
      <c r="F16" s="18" t="s">
        <v>36</v>
      </c>
      <c r="G16" s="20">
        <v>42394</v>
      </c>
      <c r="H16" s="20">
        <v>42398</v>
      </c>
      <c r="I16" s="18" t="s">
        <v>37</v>
      </c>
      <c r="J16" s="19" t="s">
        <v>38</v>
      </c>
      <c r="K16" s="166">
        <v>643.75</v>
      </c>
      <c r="L16" s="21">
        <v>233.56</v>
      </c>
      <c r="M16" s="18"/>
    </row>
    <row r="17" spans="1:13" ht="51" customHeight="1">
      <c r="A17" s="18" t="s">
        <v>39</v>
      </c>
      <c r="B17" s="19" t="s">
        <v>40</v>
      </c>
      <c r="C17" s="19" t="s">
        <v>41</v>
      </c>
      <c r="D17" s="19" t="s">
        <v>35</v>
      </c>
      <c r="E17" s="20">
        <v>42381</v>
      </c>
      <c r="F17" s="18" t="s">
        <v>36</v>
      </c>
      <c r="G17" s="20">
        <v>42394</v>
      </c>
      <c r="H17" s="20">
        <v>42398</v>
      </c>
      <c r="I17" s="18" t="s">
        <v>37</v>
      </c>
      <c r="J17" s="19" t="s">
        <v>38</v>
      </c>
      <c r="K17" s="166">
        <v>643.75</v>
      </c>
      <c r="L17" s="21">
        <v>233.56</v>
      </c>
      <c r="M17" s="18"/>
    </row>
    <row r="18" spans="1:13" ht="38.25" customHeight="1">
      <c r="A18" s="22" t="s">
        <v>42</v>
      </c>
      <c r="B18" s="23" t="s">
        <v>43</v>
      </c>
      <c r="C18" s="23" t="s">
        <v>44</v>
      </c>
      <c r="D18" s="23" t="s">
        <v>45</v>
      </c>
      <c r="E18" s="24">
        <v>42387</v>
      </c>
      <c r="F18" s="22" t="s">
        <v>46</v>
      </c>
      <c r="G18" s="24">
        <v>42391</v>
      </c>
      <c r="H18" s="24">
        <v>42391</v>
      </c>
      <c r="I18" s="22" t="s">
        <v>47</v>
      </c>
      <c r="J18" s="27"/>
      <c r="K18" s="168"/>
      <c r="L18" s="26">
        <v>28.78</v>
      </c>
      <c r="M18" s="28"/>
    </row>
    <row r="19" spans="1:13" ht="25.5" customHeight="1">
      <c r="A19" s="18" t="s">
        <v>48</v>
      </c>
      <c r="B19" s="19" t="s">
        <v>49</v>
      </c>
      <c r="C19" s="19" t="s">
        <v>50</v>
      </c>
      <c r="D19" s="145" t="s">
        <v>949</v>
      </c>
      <c r="E19" s="146">
        <v>42387</v>
      </c>
      <c r="F19" s="149" t="s">
        <v>52</v>
      </c>
      <c r="G19" s="146">
        <v>42391</v>
      </c>
      <c r="H19" s="146">
        <v>42391</v>
      </c>
      <c r="I19" s="18" t="s">
        <v>53</v>
      </c>
      <c r="J19" s="19" t="s">
        <v>28</v>
      </c>
      <c r="K19" s="166">
        <v>1199.3699999999999</v>
      </c>
      <c r="L19" s="21">
        <v>17.52</v>
      </c>
      <c r="M19" s="18"/>
    </row>
    <row r="20" spans="1:13" ht="25.5" customHeight="1">
      <c r="A20" s="18" t="s">
        <v>54</v>
      </c>
      <c r="B20" s="19" t="s">
        <v>55</v>
      </c>
      <c r="C20" s="147" t="s">
        <v>56</v>
      </c>
      <c r="D20" s="150" t="s">
        <v>51</v>
      </c>
      <c r="E20" s="151">
        <v>42387</v>
      </c>
      <c r="F20" s="152" t="s">
        <v>57</v>
      </c>
      <c r="G20" s="151">
        <v>42391</v>
      </c>
      <c r="H20" s="151">
        <v>42391</v>
      </c>
      <c r="I20" s="148" t="s">
        <v>53</v>
      </c>
      <c r="J20" s="19" t="s">
        <v>28</v>
      </c>
      <c r="K20" s="166"/>
      <c r="L20" s="21">
        <v>17.52</v>
      </c>
      <c r="M20" s="18"/>
    </row>
    <row r="21" spans="1:13" ht="25.5" customHeight="1">
      <c r="A21" s="22" t="s">
        <v>58</v>
      </c>
      <c r="B21" s="23" t="s">
        <v>59</v>
      </c>
      <c r="C21" s="23" t="s">
        <v>60</v>
      </c>
      <c r="D21" s="153" t="s">
        <v>61</v>
      </c>
      <c r="E21" s="24">
        <v>42022</v>
      </c>
      <c r="F21" s="22" t="s">
        <v>62</v>
      </c>
      <c r="G21" s="24">
        <v>42389</v>
      </c>
      <c r="H21" s="24">
        <v>42389</v>
      </c>
      <c r="I21" s="22" t="s">
        <v>53</v>
      </c>
      <c r="J21" s="27" t="s">
        <v>28</v>
      </c>
      <c r="K21" s="168"/>
      <c r="L21" s="26">
        <v>17.52</v>
      </c>
      <c r="M21" s="28"/>
    </row>
    <row r="22" spans="1:13" ht="25.5" customHeight="1">
      <c r="A22" s="22" t="s">
        <v>63</v>
      </c>
      <c r="B22" s="23" t="s">
        <v>64</v>
      </c>
      <c r="C22" s="23" t="s">
        <v>65</v>
      </c>
      <c r="D22" s="23" t="s">
        <v>61</v>
      </c>
      <c r="E22" s="24">
        <v>42022</v>
      </c>
      <c r="F22" s="22" t="s">
        <v>66</v>
      </c>
      <c r="G22" s="24">
        <v>42389</v>
      </c>
      <c r="H22" s="24">
        <v>42389</v>
      </c>
      <c r="I22" s="22" t="s">
        <v>53</v>
      </c>
      <c r="J22" s="27" t="s">
        <v>28</v>
      </c>
      <c r="K22" s="168"/>
      <c r="L22" s="26">
        <v>17.52</v>
      </c>
      <c r="M22" s="28"/>
    </row>
    <row r="23" spans="1:13" ht="25.5" customHeight="1">
      <c r="A23" s="22" t="s">
        <v>67</v>
      </c>
      <c r="B23" s="23" t="s">
        <v>68</v>
      </c>
      <c r="C23" s="23" t="s">
        <v>69</v>
      </c>
      <c r="D23" s="23" t="s">
        <v>61</v>
      </c>
      <c r="E23" s="24">
        <v>42022</v>
      </c>
      <c r="F23" s="22" t="s">
        <v>70</v>
      </c>
      <c r="G23" s="24">
        <v>42389</v>
      </c>
      <c r="H23" s="24">
        <v>42389</v>
      </c>
      <c r="I23" s="22" t="s">
        <v>53</v>
      </c>
      <c r="J23" s="27" t="s">
        <v>28</v>
      </c>
      <c r="K23" s="167"/>
      <c r="L23" s="26">
        <v>17.52</v>
      </c>
      <c r="M23" s="22"/>
    </row>
    <row r="24" spans="1:13" ht="25.5" customHeight="1">
      <c r="A24" s="22" t="s">
        <v>71</v>
      </c>
      <c r="B24" s="23" t="s">
        <v>72</v>
      </c>
      <c r="C24" s="23" t="s">
        <v>73</v>
      </c>
      <c r="D24" s="23" t="s">
        <v>61</v>
      </c>
      <c r="E24" s="24">
        <v>42022</v>
      </c>
      <c r="F24" s="22" t="s">
        <v>74</v>
      </c>
      <c r="G24" s="24">
        <v>42389</v>
      </c>
      <c r="H24" s="24">
        <v>42389</v>
      </c>
      <c r="I24" s="22" t="s">
        <v>53</v>
      </c>
      <c r="J24" s="27" t="s">
        <v>28</v>
      </c>
      <c r="K24" s="167"/>
      <c r="L24" s="26">
        <v>17.52</v>
      </c>
      <c r="M24" s="22"/>
    </row>
    <row r="25" spans="1:13" ht="25.5" customHeight="1">
      <c r="A25" s="22" t="s">
        <v>75</v>
      </c>
      <c r="B25" s="23" t="s">
        <v>76</v>
      </c>
      <c r="C25" s="23" t="s">
        <v>77</v>
      </c>
      <c r="D25" s="23" t="s">
        <v>61</v>
      </c>
      <c r="E25" s="24">
        <v>42022</v>
      </c>
      <c r="F25" s="22" t="s">
        <v>74</v>
      </c>
      <c r="G25" s="24">
        <v>42389</v>
      </c>
      <c r="H25" s="24">
        <v>42389</v>
      </c>
      <c r="I25" s="22" t="s">
        <v>53</v>
      </c>
      <c r="J25" s="27" t="s">
        <v>28</v>
      </c>
      <c r="K25" s="167"/>
      <c r="L25" s="26">
        <v>17.52</v>
      </c>
      <c r="M25" s="22"/>
    </row>
    <row r="26" spans="1:13" ht="25.5" customHeight="1">
      <c r="A26" s="22" t="s">
        <v>78</v>
      </c>
      <c r="B26" s="23" t="s">
        <v>79</v>
      </c>
      <c r="C26" s="23" t="s">
        <v>80</v>
      </c>
      <c r="D26" s="23" t="s">
        <v>61</v>
      </c>
      <c r="E26" s="24">
        <v>42022</v>
      </c>
      <c r="F26" s="22" t="s">
        <v>81</v>
      </c>
      <c r="G26" s="24">
        <v>42389</v>
      </c>
      <c r="H26" s="24">
        <v>42389</v>
      </c>
      <c r="I26" s="22" t="s">
        <v>53</v>
      </c>
      <c r="J26" s="27" t="s">
        <v>28</v>
      </c>
      <c r="K26" s="167"/>
      <c r="L26" s="26">
        <v>17.52</v>
      </c>
      <c r="M26" s="22"/>
    </row>
    <row r="27" spans="1:13" ht="25.5" customHeight="1">
      <c r="A27" s="22" t="s">
        <v>82</v>
      </c>
      <c r="B27" s="23" t="s">
        <v>83</v>
      </c>
      <c r="C27" s="23" t="s">
        <v>84</v>
      </c>
      <c r="D27" s="23" t="s">
        <v>61</v>
      </c>
      <c r="E27" s="24">
        <v>42022</v>
      </c>
      <c r="F27" s="22" t="s">
        <v>85</v>
      </c>
      <c r="G27" s="24">
        <v>42389</v>
      </c>
      <c r="H27" s="24">
        <v>42389</v>
      </c>
      <c r="I27" s="22" t="s">
        <v>53</v>
      </c>
      <c r="J27" s="27" t="s">
        <v>28</v>
      </c>
      <c r="K27" s="167"/>
      <c r="L27" s="26">
        <v>17.52</v>
      </c>
      <c r="M27" s="22"/>
    </row>
    <row r="28" spans="1:13" ht="25.5" customHeight="1">
      <c r="A28" s="22" t="s">
        <v>86</v>
      </c>
      <c r="B28" s="23" t="s">
        <v>87</v>
      </c>
      <c r="C28" s="23" t="s">
        <v>88</v>
      </c>
      <c r="D28" s="23" t="s">
        <v>89</v>
      </c>
      <c r="E28" s="24">
        <v>42022</v>
      </c>
      <c r="F28" s="22" t="s">
        <v>90</v>
      </c>
      <c r="G28" s="29">
        <v>42390</v>
      </c>
      <c r="H28" s="29">
        <v>42390</v>
      </c>
      <c r="I28" s="22" t="s">
        <v>53</v>
      </c>
      <c r="J28" s="27" t="s">
        <v>28</v>
      </c>
      <c r="K28" s="167"/>
      <c r="L28" s="26">
        <v>17.52</v>
      </c>
      <c r="M28" s="22"/>
    </row>
    <row r="29" spans="1:13" ht="25.5" customHeight="1">
      <c r="A29" s="22" t="s">
        <v>91</v>
      </c>
      <c r="B29" s="23" t="s">
        <v>92</v>
      </c>
      <c r="C29" s="23" t="s">
        <v>93</v>
      </c>
      <c r="D29" s="23" t="s">
        <v>89</v>
      </c>
      <c r="E29" s="24">
        <v>42022</v>
      </c>
      <c r="F29" s="22" t="s">
        <v>94</v>
      </c>
      <c r="G29" s="29">
        <v>42390</v>
      </c>
      <c r="H29" s="29">
        <v>42390</v>
      </c>
      <c r="I29" s="22" t="s">
        <v>53</v>
      </c>
      <c r="J29" s="27" t="s">
        <v>28</v>
      </c>
      <c r="K29" s="167"/>
      <c r="L29" s="26">
        <v>17.52</v>
      </c>
      <c r="M29" s="22"/>
    </row>
    <row r="30" spans="1:13" ht="25.5" customHeight="1">
      <c r="A30" s="22" t="s">
        <v>95</v>
      </c>
      <c r="B30" s="23" t="s">
        <v>96</v>
      </c>
      <c r="C30" s="23" t="s">
        <v>97</v>
      </c>
      <c r="D30" s="23" t="s">
        <v>89</v>
      </c>
      <c r="E30" s="24">
        <v>42022</v>
      </c>
      <c r="F30" s="22" t="s">
        <v>98</v>
      </c>
      <c r="G30" s="29">
        <v>42390</v>
      </c>
      <c r="H30" s="29">
        <v>42390</v>
      </c>
      <c r="I30" s="22" t="s">
        <v>53</v>
      </c>
      <c r="J30" s="27" t="s">
        <v>28</v>
      </c>
      <c r="K30" s="167"/>
      <c r="L30" s="26">
        <v>17.52</v>
      </c>
      <c r="M30" s="22"/>
    </row>
    <row r="31" spans="1:13" ht="25.5" customHeight="1">
      <c r="A31" s="22" t="s">
        <v>99</v>
      </c>
      <c r="B31" s="23" t="s">
        <v>100</v>
      </c>
      <c r="C31" s="23" t="s">
        <v>101</v>
      </c>
      <c r="D31" s="23" t="s">
        <v>89</v>
      </c>
      <c r="E31" s="24">
        <v>42022</v>
      </c>
      <c r="F31" s="22" t="s">
        <v>98</v>
      </c>
      <c r="G31" s="29">
        <v>42390</v>
      </c>
      <c r="H31" s="29">
        <v>42390</v>
      </c>
      <c r="I31" s="22" t="s">
        <v>53</v>
      </c>
      <c r="J31" s="27" t="s">
        <v>28</v>
      </c>
      <c r="K31" s="167"/>
      <c r="L31" s="26">
        <v>17.52</v>
      </c>
      <c r="M31" s="22"/>
    </row>
    <row r="32" spans="1:13" ht="25.5" customHeight="1">
      <c r="A32" s="22" t="s">
        <v>102</v>
      </c>
      <c r="B32" s="23" t="s">
        <v>103</v>
      </c>
      <c r="C32" s="23" t="s">
        <v>104</v>
      </c>
      <c r="D32" s="23" t="s">
        <v>89</v>
      </c>
      <c r="E32" s="24">
        <v>42022</v>
      </c>
      <c r="F32" s="22" t="s">
        <v>90</v>
      </c>
      <c r="G32" s="29">
        <v>42390</v>
      </c>
      <c r="H32" s="29">
        <v>42390</v>
      </c>
      <c r="I32" s="22" t="s">
        <v>53</v>
      </c>
      <c r="J32" s="27" t="s">
        <v>28</v>
      </c>
      <c r="K32" s="167"/>
      <c r="L32" s="26">
        <v>17.52</v>
      </c>
      <c r="M32" s="22"/>
    </row>
    <row r="33" spans="1:13" ht="25.5" customHeight="1">
      <c r="A33" s="22" t="s">
        <v>105</v>
      </c>
      <c r="B33" s="23" t="s">
        <v>106</v>
      </c>
      <c r="C33" s="23" t="s">
        <v>107</v>
      </c>
      <c r="D33" s="23" t="s">
        <v>89</v>
      </c>
      <c r="E33" s="24">
        <v>42022</v>
      </c>
      <c r="F33" s="22" t="s">
        <v>90</v>
      </c>
      <c r="G33" s="29">
        <v>42390</v>
      </c>
      <c r="H33" s="29">
        <v>42390</v>
      </c>
      <c r="I33" s="22" t="s">
        <v>53</v>
      </c>
      <c r="J33" s="27" t="s">
        <v>28</v>
      </c>
      <c r="K33" s="167"/>
      <c r="L33" s="26">
        <v>17.52</v>
      </c>
      <c r="M33" s="22"/>
    </row>
    <row r="34" spans="1:13" ht="25.5" customHeight="1">
      <c r="A34" s="22" t="s">
        <v>108</v>
      </c>
      <c r="B34" s="23" t="s">
        <v>109</v>
      </c>
      <c r="C34" s="23" t="s">
        <v>110</v>
      </c>
      <c r="D34" s="23" t="s">
        <v>111</v>
      </c>
      <c r="E34" s="24">
        <v>42387</v>
      </c>
      <c r="F34" s="22" t="s">
        <v>112</v>
      </c>
      <c r="G34" s="29">
        <v>42390</v>
      </c>
      <c r="H34" s="24">
        <v>42391</v>
      </c>
      <c r="I34" s="22" t="s">
        <v>53</v>
      </c>
      <c r="J34" s="23" t="s">
        <v>21</v>
      </c>
      <c r="K34" s="167"/>
      <c r="L34" s="26">
        <v>71.53</v>
      </c>
      <c r="M34" s="22"/>
    </row>
    <row r="35" spans="1:13" ht="25.5" customHeight="1">
      <c r="A35" s="22" t="s">
        <v>113</v>
      </c>
      <c r="B35" s="23" t="s">
        <v>114</v>
      </c>
      <c r="C35" s="23" t="s">
        <v>115</v>
      </c>
      <c r="D35" s="23" t="s">
        <v>111</v>
      </c>
      <c r="E35" s="24">
        <v>42387</v>
      </c>
      <c r="F35" s="22" t="s">
        <v>116</v>
      </c>
      <c r="G35" s="29">
        <v>42390</v>
      </c>
      <c r="H35" s="24">
        <v>42391</v>
      </c>
      <c r="I35" s="22" t="s">
        <v>53</v>
      </c>
      <c r="J35" s="23" t="s">
        <v>21</v>
      </c>
      <c r="K35" s="168"/>
      <c r="L35" s="26">
        <v>71.53</v>
      </c>
      <c r="M35" s="22"/>
    </row>
    <row r="36" spans="1:13" ht="25.5" customHeight="1">
      <c r="A36" s="22" t="s">
        <v>117</v>
      </c>
      <c r="B36" s="23" t="s">
        <v>118</v>
      </c>
      <c r="C36" s="23" t="s">
        <v>119</v>
      </c>
      <c r="D36" s="23" t="s">
        <v>111</v>
      </c>
      <c r="E36" s="24">
        <v>42387</v>
      </c>
      <c r="F36" s="22" t="s">
        <v>120</v>
      </c>
      <c r="G36" s="29">
        <v>42390</v>
      </c>
      <c r="H36" s="24">
        <v>42391</v>
      </c>
      <c r="I36" s="22" t="s">
        <v>53</v>
      </c>
      <c r="J36" s="23" t="s">
        <v>21</v>
      </c>
      <c r="K36" s="168"/>
      <c r="L36" s="26">
        <v>71.53</v>
      </c>
      <c r="M36" s="22"/>
    </row>
    <row r="37" spans="1:13" ht="25.5" customHeight="1">
      <c r="A37" s="22" t="s">
        <v>121</v>
      </c>
      <c r="B37" s="23" t="s">
        <v>122</v>
      </c>
      <c r="C37" s="23" t="s">
        <v>123</v>
      </c>
      <c r="D37" s="23" t="s">
        <v>111</v>
      </c>
      <c r="E37" s="24">
        <v>42387</v>
      </c>
      <c r="F37" s="22" t="s">
        <v>124</v>
      </c>
      <c r="G37" s="24">
        <v>42390</v>
      </c>
      <c r="H37" s="24">
        <v>42391</v>
      </c>
      <c r="I37" s="22" t="s">
        <v>53</v>
      </c>
      <c r="J37" s="23" t="s">
        <v>21</v>
      </c>
      <c r="K37" s="168"/>
      <c r="L37" s="26">
        <v>71.53</v>
      </c>
      <c r="M37" s="22"/>
    </row>
    <row r="38" spans="1:13" ht="25.5" customHeight="1">
      <c r="A38" s="22" t="s">
        <v>125</v>
      </c>
      <c r="B38" s="23" t="s">
        <v>126</v>
      </c>
      <c r="C38" s="23" t="s">
        <v>127</v>
      </c>
      <c r="D38" s="23" t="s">
        <v>111</v>
      </c>
      <c r="E38" s="24">
        <v>42387</v>
      </c>
      <c r="F38" s="22" t="s">
        <v>128</v>
      </c>
      <c r="G38" s="29">
        <v>42390</v>
      </c>
      <c r="H38" s="24">
        <v>42391</v>
      </c>
      <c r="I38" s="22" t="s">
        <v>53</v>
      </c>
      <c r="J38" s="23" t="s">
        <v>21</v>
      </c>
      <c r="K38" s="168"/>
      <c r="L38" s="26">
        <v>71.53</v>
      </c>
      <c r="M38" s="22"/>
    </row>
    <row r="39" spans="1:13" ht="76.5" customHeight="1">
      <c r="A39" s="22" t="s">
        <v>129</v>
      </c>
      <c r="B39" s="23" t="s">
        <v>130</v>
      </c>
      <c r="C39" s="23" t="s">
        <v>131</v>
      </c>
      <c r="D39" s="23" t="s">
        <v>132</v>
      </c>
      <c r="E39" s="24">
        <v>42391</v>
      </c>
      <c r="F39" s="22" t="s">
        <v>133</v>
      </c>
      <c r="G39" s="24">
        <v>42395</v>
      </c>
      <c r="H39" s="24">
        <v>42396</v>
      </c>
      <c r="I39" s="22" t="s">
        <v>134</v>
      </c>
      <c r="J39" s="23" t="s">
        <v>21</v>
      </c>
      <c r="K39" s="167"/>
      <c r="L39" s="26">
        <v>71.53</v>
      </c>
      <c r="M39" s="22"/>
    </row>
    <row r="40" spans="1:13" ht="25.5" customHeight="1">
      <c r="A40" s="22" t="s">
        <v>135</v>
      </c>
      <c r="B40" s="23" t="s">
        <v>136</v>
      </c>
      <c r="C40" s="23" t="s">
        <v>137</v>
      </c>
      <c r="D40" s="23" t="s">
        <v>138</v>
      </c>
      <c r="E40" s="29">
        <v>42391</v>
      </c>
      <c r="F40" s="22" t="s">
        <v>139</v>
      </c>
      <c r="G40" s="29">
        <v>42394</v>
      </c>
      <c r="H40" s="29">
        <v>42394</v>
      </c>
      <c r="I40" s="22" t="s">
        <v>140</v>
      </c>
      <c r="J40" s="27" t="s">
        <v>28</v>
      </c>
      <c r="K40" s="168"/>
      <c r="L40" s="26">
        <v>17.52</v>
      </c>
      <c r="M40" s="22"/>
    </row>
    <row r="41" spans="1:13" ht="25.5" customHeight="1">
      <c r="A41" s="22" t="s">
        <v>141</v>
      </c>
      <c r="B41" s="23" t="s">
        <v>142</v>
      </c>
      <c r="C41" s="23" t="s">
        <v>143</v>
      </c>
      <c r="D41" s="23" t="s">
        <v>138</v>
      </c>
      <c r="E41" s="24">
        <v>42391</v>
      </c>
      <c r="F41" s="22" t="s">
        <v>139</v>
      </c>
      <c r="G41" s="29">
        <v>42395</v>
      </c>
      <c r="H41" s="29">
        <v>42395</v>
      </c>
      <c r="I41" s="22" t="s">
        <v>140</v>
      </c>
      <c r="J41" s="27" t="s">
        <v>28</v>
      </c>
      <c r="K41" s="167"/>
      <c r="L41" s="26">
        <v>17.52</v>
      </c>
      <c r="M41" s="22"/>
    </row>
    <row r="42" spans="1:13" ht="76.5" customHeight="1">
      <c r="A42" s="22" t="s">
        <v>144</v>
      </c>
      <c r="B42" s="23" t="s">
        <v>145</v>
      </c>
      <c r="C42" s="23" t="s">
        <v>146</v>
      </c>
      <c r="D42" s="23" t="s">
        <v>147</v>
      </c>
      <c r="E42" s="24">
        <v>42395</v>
      </c>
      <c r="F42" s="22" t="s">
        <v>133</v>
      </c>
      <c r="G42" s="24">
        <v>42395</v>
      </c>
      <c r="H42" s="29">
        <v>42396</v>
      </c>
      <c r="I42" s="22" t="s">
        <v>134</v>
      </c>
      <c r="J42" s="23" t="s">
        <v>21</v>
      </c>
      <c r="K42" s="167"/>
      <c r="L42" s="25">
        <v>71.53</v>
      </c>
      <c r="M42" s="22"/>
    </row>
    <row r="43" spans="1:13" s="34" customFormat="1" ht="14.25" customHeight="1">
      <c r="A43" s="30" t="s">
        <v>148</v>
      </c>
      <c r="B43" s="31"/>
      <c r="C43" s="31"/>
      <c r="D43" s="31"/>
      <c r="E43" s="32"/>
      <c r="F43" s="30"/>
      <c r="G43" s="32"/>
      <c r="H43" s="32"/>
      <c r="I43" s="30"/>
      <c r="J43" s="31"/>
      <c r="K43" s="169"/>
      <c r="L43" s="33"/>
      <c r="M43" s="30"/>
    </row>
    <row r="44" spans="1:13" ht="25.5" customHeight="1">
      <c r="A44" s="22" t="s">
        <v>82</v>
      </c>
      <c r="B44" s="23" t="s">
        <v>149</v>
      </c>
      <c r="C44" s="23" t="s">
        <v>84</v>
      </c>
      <c r="D44" s="23" t="s">
        <v>150</v>
      </c>
      <c r="E44" s="24">
        <v>42397</v>
      </c>
      <c r="F44" s="22" t="s">
        <v>151</v>
      </c>
      <c r="G44" s="24">
        <v>42401</v>
      </c>
      <c r="H44" s="24">
        <v>42401</v>
      </c>
      <c r="I44" s="22" t="s">
        <v>152</v>
      </c>
      <c r="J44" s="23" t="s">
        <v>28</v>
      </c>
      <c r="K44" s="23"/>
      <c r="L44" s="25">
        <v>17.52</v>
      </c>
      <c r="M44" s="22"/>
    </row>
    <row r="45" spans="1:13" ht="25.5" customHeight="1">
      <c r="A45" s="22" t="s">
        <v>82</v>
      </c>
      <c r="B45" s="23" t="s">
        <v>149</v>
      </c>
      <c r="C45" s="23" t="s">
        <v>84</v>
      </c>
      <c r="D45" s="23" t="s">
        <v>150</v>
      </c>
      <c r="E45" s="24">
        <v>42397</v>
      </c>
      <c r="F45" s="22" t="s">
        <v>151</v>
      </c>
      <c r="G45" s="24">
        <v>42402</v>
      </c>
      <c r="H45" s="24">
        <v>42402</v>
      </c>
      <c r="I45" s="22" t="s">
        <v>152</v>
      </c>
      <c r="J45" s="23" t="s">
        <v>28</v>
      </c>
      <c r="K45" s="35"/>
      <c r="L45" s="26">
        <v>17.52</v>
      </c>
      <c r="M45" s="36"/>
    </row>
    <row r="46" spans="1:13" ht="25.5" customHeight="1">
      <c r="A46" s="22" t="s">
        <v>82</v>
      </c>
      <c r="B46" s="23" t="s">
        <v>149</v>
      </c>
      <c r="C46" s="23" t="s">
        <v>84</v>
      </c>
      <c r="D46" s="23" t="s">
        <v>150</v>
      </c>
      <c r="E46" s="24">
        <v>42397</v>
      </c>
      <c r="F46" s="22" t="s">
        <v>151</v>
      </c>
      <c r="G46" s="24">
        <v>42403</v>
      </c>
      <c r="H46" s="24">
        <v>42403</v>
      </c>
      <c r="I46" s="22" t="s">
        <v>152</v>
      </c>
      <c r="J46" s="23" t="s">
        <v>28</v>
      </c>
      <c r="K46" s="35"/>
      <c r="L46" s="26">
        <v>17.52</v>
      </c>
      <c r="M46" s="36"/>
    </row>
    <row r="47" spans="1:13" ht="25.5" customHeight="1">
      <c r="A47" s="22" t="s">
        <v>153</v>
      </c>
      <c r="B47" s="23" t="s">
        <v>154</v>
      </c>
      <c r="C47" s="23" t="s">
        <v>155</v>
      </c>
      <c r="D47" s="23" t="s">
        <v>156</v>
      </c>
      <c r="E47" s="24">
        <v>42402</v>
      </c>
      <c r="F47" s="22" t="s">
        <v>157</v>
      </c>
      <c r="G47" s="24">
        <v>42401</v>
      </c>
      <c r="H47" s="24">
        <v>42401</v>
      </c>
      <c r="I47" s="22" t="s">
        <v>158</v>
      </c>
      <c r="J47" s="23" t="s">
        <v>28</v>
      </c>
      <c r="K47" s="27"/>
      <c r="L47" s="26">
        <v>17.52</v>
      </c>
      <c r="M47" s="28"/>
    </row>
    <row r="48" spans="1:13" ht="25.5" customHeight="1">
      <c r="A48" s="22" t="s">
        <v>153</v>
      </c>
      <c r="B48" s="23" t="s">
        <v>154</v>
      </c>
      <c r="C48" s="23" t="s">
        <v>155</v>
      </c>
      <c r="D48" s="23" t="s">
        <v>156</v>
      </c>
      <c r="E48" s="24">
        <v>42402</v>
      </c>
      <c r="F48" s="22" t="s">
        <v>159</v>
      </c>
      <c r="G48" s="24">
        <v>42402</v>
      </c>
      <c r="H48" s="24">
        <v>42402</v>
      </c>
      <c r="I48" s="22" t="s">
        <v>160</v>
      </c>
      <c r="J48" s="23" t="s">
        <v>28</v>
      </c>
      <c r="K48" s="27"/>
      <c r="L48" s="26">
        <v>17.52</v>
      </c>
      <c r="M48" s="28"/>
    </row>
    <row r="49" spans="1:13" ht="25.5" customHeight="1">
      <c r="A49" s="22" t="s">
        <v>153</v>
      </c>
      <c r="B49" s="23" t="s">
        <v>154</v>
      </c>
      <c r="C49" s="23" t="s">
        <v>155</v>
      </c>
      <c r="D49" s="23" t="s">
        <v>156</v>
      </c>
      <c r="E49" s="24">
        <v>42402</v>
      </c>
      <c r="F49" s="18" t="s">
        <v>161</v>
      </c>
      <c r="G49" s="24">
        <v>42403</v>
      </c>
      <c r="H49" s="24">
        <v>42403</v>
      </c>
      <c r="I49" s="22" t="s">
        <v>162</v>
      </c>
      <c r="J49" s="23" t="s">
        <v>28</v>
      </c>
      <c r="K49" s="27"/>
      <c r="L49" s="26">
        <v>17.52</v>
      </c>
      <c r="M49" s="28"/>
    </row>
    <row r="50" spans="1:13" ht="25.5" customHeight="1">
      <c r="A50" s="22" t="s">
        <v>163</v>
      </c>
      <c r="B50" s="23" t="s">
        <v>164</v>
      </c>
      <c r="C50" s="23" t="s">
        <v>165</v>
      </c>
      <c r="D50" s="23" t="s">
        <v>156</v>
      </c>
      <c r="E50" s="24">
        <v>42402</v>
      </c>
      <c r="F50" s="22" t="s">
        <v>157</v>
      </c>
      <c r="G50" s="24">
        <v>42401</v>
      </c>
      <c r="H50" s="24">
        <v>42401</v>
      </c>
      <c r="I50" s="22" t="s">
        <v>158</v>
      </c>
      <c r="J50" s="23" t="s">
        <v>28</v>
      </c>
      <c r="K50" s="27"/>
      <c r="L50" s="26">
        <v>17.52</v>
      </c>
      <c r="M50" s="28"/>
    </row>
    <row r="51" spans="1:13" ht="25.5" customHeight="1">
      <c r="A51" s="22" t="s">
        <v>163</v>
      </c>
      <c r="B51" s="23" t="s">
        <v>164</v>
      </c>
      <c r="C51" s="23" t="s">
        <v>165</v>
      </c>
      <c r="D51" s="23" t="s">
        <v>156</v>
      </c>
      <c r="E51" s="24">
        <v>42402</v>
      </c>
      <c r="F51" s="22" t="s">
        <v>159</v>
      </c>
      <c r="G51" s="24">
        <v>42402</v>
      </c>
      <c r="H51" s="24">
        <v>42402</v>
      </c>
      <c r="I51" s="22" t="s">
        <v>160</v>
      </c>
      <c r="J51" s="23" t="s">
        <v>28</v>
      </c>
      <c r="K51" s="27"/>
      <c r="L51" s="26">
        <v>17.52</v>
      </c>
      <c r="M51" s="28"/>
    </row>
    <row r="52" spans="1:13" ht="25.5" customHeight="1">
      <c r="A52" s="22" t="s">
        <v>163</v>
      </c>
      <c r="B52" s="23" t="s">
        <v>164</v>
      </c>
      <c r="C52" s="23" t="s">
        <v>165</v>
      </c>
      <c r="D52" s="23" t="s">
        <v>156</v>
      </c>
      <c r="E52" s="24">
        <v>42402</v>
      </c>
      <c r="F52" s="18" t="s">
        <v>161</v>
      </c>
      <c r="G52" s="24">
        <v>42403</v>
      </c>
      <c r="H52" s="24">
        <v>42403</v>
      </c>
      <c r="I52" s="22" t="s">
        <v>162</v>
      </c>
      <c r="J52" s="23" t="s">
        <v>28</v>
      </c>
      <c r="K52" s="27"/>
      <c r="L52" s="26">
        <v>17.52</v>
      </c>
      <c r="M52" s="28"/>
    </row>
    <row r="53" spans="1:13" ht="25.5" customHeight="1">
      <c r="A53" s="22" t="s">
        <v>163</v>
      </c>
      <c r="B53" s="23" t="s">
        <v>164</v>
      </c>
      <c r="C53" s="23" t="s">
        <v>165</v>
      </c>
      <c r="D53" s="23" t="s">
        <v>156</v>
      </c>
      <c r="E53" s="24">
        <v>42402</v>
      </c>
      <c r="F53" s="22" t="s">
        <v>166</v>
      </c>
      <c r="G53" s="24">
        <v>42412</v>
      </c>
      <c r="H53" s="24">
        <v>42533</v>
      </c>
      <c r="I53" s="22" t="s">
        <v>167</v>
      </c>
      <c r="J53" s="23" t="s">
        <v>28</v>
      </c>
      <c r="K53" s="23"/>
      <c r="L53" s="26">
        <v>17.52</v>
      </c>
      <c r="M53" s="22"/>
    </row>
    <row r="54" spans="1:13" ht="63.75" customHeight="1">
      <c r="A54" s="22" t="s">
        <v>168</v>
      </c>
      <c r="B54" s="23" t="s">
        <v>169</v>
      </c>
      <c r="C54" s="23" t="s">
        <v>170</v>
      </c>
      <c r="D54" s="23" t="s">
        <v>171</v>
      </c>
      <c r="E54" s="24">
        <v>42412</v>
      </c>
      <c r="F54" s="22" t="s">
        <v>172</v>
      </c>
      <c r="G54" s="24">
        <v>42420</v>
      </c>
      <c r="H54" s="24">
        <v>42420</v>
      </c>
      <c r="I54" s="22" t="s">
        <v>173</v>
      </c>
      <c r="J54" s="27" t="s">
        <v>174</v>
      </c>
      <c r="K54" s="23"/>
      <c r="L54" s="26">
        <v>54.01</v>
      </c>
      <c r="M54" s="22"/>
    </row>
    <row r="55" spans="1:13" ht="63.75" customHeight="1">
      <c r="A55" s="22" t="s">
        <v>175</v>
      </c>
      <c r="B55" s="23" t="s">
        <v>176</v>
      </c>
      <c r="C55" s="23" t="s">
        <v>177</v>
      </c>
      <c r="D55" s="23" t="s">
        <v>171</v>
      </c>
      <c r="E55" s="24">
        <v>42412</v>
      </c>
      <c r="F55" s="22" t="s">
        <v>172</v>
      </c>
      <c r="G55" s="24">
        <v>42420</v>
      </c>
      <c r="H55" s="24">
        <v>42420</v>
      </c>
      <c r="I55" s="22" t="s">
        <v>173</v>
      </c>
      <c r="J55" s="27" t="s">
        <v>174</v>
      </c>
      <c r="K55" s="23"/>
      <c r="L55" s="26">
        <v>54.01</v>
      </c>
      <c r="M55" s="22"/>
    </row>
    <row r="56" spans="1:13" ht="63.75" customHeight="1">
      <c r="A56" s="22" t="s">
        <v>178</v>
      </c>
      <c r="B56" s="23" t="s">
        <v>179</v>
      </c>
      <c r="C56" s="23" t="s">
        <v>180</v>
      </c>
      <c r="D56" s="23" t="s">
        <v>171</v>
      </c>
      <c r="E56" s="24">
        <v>42412</v>
      </c>
      <c r="F56" s="22" t="s">
        <v>172</v>
      </c>
      <c r="G56" s="24">
        <v>42420</v>
      </c>
      <c r="H56" s="24">
        <v>42420</v>
      </c>
      <c r="I56" s="22" t="s">
        <v>173</v>
      </c>
      <c r="J56" s="27" t="s">
        <v>174</v>
      </c>
      <c r="K56" s="23"/>
      <c r="L56" s="26">
        <v>54.01</v>
      </c>
      <c r="M56" s="22"/>
    </row>
    <row r="57" spans="1:13" ht="38.25" customHeight="1">
      <c r="A57" s="22" t="s">
        <v>181</v>
      </c>
      <c r="B57" s="23" t="s">
        <v>182</v>
      </c>
      <c r="C57" s="23" t="s">
        <v>183</v>
      </c>
      <c r="D57" s="23" t="s">
        <v>25</v>
      </c>
      <c r="E57" s="24">
        <v>42415</v>
      </c>
      <c r="F57" s="22" t="s">
        <v>184</v>
      </c>
      <c r="G57" s="24">
        <v>42416</v>
      </c>
      <c r="H57" s="24">
        <v>42417</v>
      </c>
      <c r="I57" s="22" t="s">
        <v>185</v>
      </c>
      <c r="J57" s="27" t="s">
        <v>186</v>
      </c>
      <c r="K57" s="23"/>
      <c r="L57" s="26">
        <v>71.53</v>
      </c>
      <c r="M57" s="22"/>
    </row>
    <row r="58" spans="1:13" ht="38.25" customHeight="1">
      <c r="A58" s="22" t="s">
        <v>187</v>
      </c>
      <c r="B58" s="23" t="s">
        <v>188</v>
      </c>
      <c r="C58" s="23" t="s">
        <v>189</v>
      </c>
      <c r="D58" s="23" t="s">
        <v>25</v>
      </c>
      <c r="E58" s="24">
        <v>42415</v>
      </c>
      <c r="F58" s="22" t="s">
        <v>184</v>
      </c>
      <c r="G58" s="29">
        <v>42416</v>
      </c>
      <c r="H58" s="29">
        <v>42417</v>
      </c>
      <c r="I58" s="22" t="s">
        <v>185</v>
      </c>
      <c r="J58" s="27" t="s">
        <v>186</v>
      </c>
      <c r="K58" s="23"/>
      <c r="L58" s="26">
        <v>71.53</v>
      </c>
      <c r="M58" s="22"/>
    </row>
    <row r="59" spans="1:13" ht="38.25" customHeight="1">
      <c r="A59" s="22" t="s">
        <v>190</v>
      </c>
      <c r="B59" s="23" t="s">
        <v>191</v>
      </c>
      <c r="C59" s="23" t="s">
        <v>192</v>
      </c>
      <c r="D59" s="23" t="s">
        <v>25</v>
      </c>
      <c r="E59" s="24">
        <v>42415</v>
      </c>
      <c r="F59" s="22" t="s">
        <v>184</v>
      </c>
      <c r="G59" s="29">
        <v>42416</v>
      </c>
      <c r="H59" s="29">
        <v>42417</v>
      </c>
      <c r="I59" s="22" t="s">
        <v>185</v>
      </c>
      <c r="J59" s="27" t="s">
        <v>186</v>
      </c>
      <c r="K59" s="23"/>
      <c r="L59" s="26">
        <v>71.53</v>
      </c>
      <c r="M59" s="22"/>
    </row>
    <row r="60" spans="1:13" ht="51" customHeight="1">
      <c r="A60" s="18" t="s">
        <v>193</v>
      </c>
      <c r="B60" s="19" t="s">
        <v>194</v>
      </c>
      <c r="C60" s="19" t="s">
        <v>195</v>
      </c>
      <c r="D60" s="19" t="s">
        <v>196</v>
      </c>
      <c r="E60" s="20">
        <v>42419</v>
      </c>
      <c r="F60" s="18" t="s">
        <v>197</v>
      </c>
      <c r="G60" s="20">
        <v>42424</v>
      </c>
      <c r="H60" s="20">
        <v>42426</v>
      </c>
      <c r="I60" s="18" t="s">
        <v>198</v>
      </c>
      <c r="J60" s="19" t="s">
        <v>199</v>
      </c>
      <c r="K60" s="170">
        <v>740.92</v>
      </c>
      <c r="L60" s="21">
        <v>125.54</v>
      </c>
      <c r="M60" s="18"/>
    </row>
    <row r="61" spans="1:13" ht="25.5" customHeight="1">
      <c r="A61" s="18" t="s">
        <v>200</v>
      </c>
      <c r="B61" s="19" t="s">
        <v>201</v>
      </c>
      <c r="C61" s="19" t="s">
        <v>202</v>
      </c>
      <c r="D61" s="19" t="s">
        <v>203</v>
      </c>
      <c r="E61" s="20">
        <v>42422</v>
      </c>
      <c r="F61" s="18" t="s">
        <v>204</v>
      </c>
      <c r="G61" s="20">
        <v>42424</v>
      </c>
      <c r="H61" s="20">
        <v>42424</v>
      </c>
      <c r="I61" s="37" t="s">
        <v>205</v>
      </c>
      <c r="J61" s="19" t="s">
        <v>28</v>
      </c>
      <c r="K61" s="19"/>
      <c r="L61" s="21">
        <v>17.52</v>
      </c>
      <c r="M61" s="18"/>
    </row>
    <row r="62" spans="1:13" ht="25.5" customHeight="1">
      <c r="A62" s="22" t="s">
        <v>206</v>
      </c>
      <c r="B62" s="23" t="s">
        <v>207</v>
      </c>
      <c r="C62" s="23" t="s">
        <v>208</v>
      </c>
      <c r="D62" s="24" t="s">
        <v>209</v>
      </c>
      <c r="E62" s="24">
        <v>42417</v>
      </c>
      <c r="F62" s="22" t="s">
        <v>210</v>
      </c>
      <c r="G62" s="24">
        <v>42423</v>
      </c>
      <c r="H62" s="24">
        <v>42423</v>
      </c>
      <c r="I62" s="22" t="s">
        <v>211</v>
      </c>
      <c r="J62" s="27" t="s">
        <v>174</v>
      </c>
      <c r="K62" s="23"/>
      <c r="L62" s="25">
        <v>17.52</v>
      </c>
      <c r="M62" s="22"/>
    </row>
    <row r="63" spans="1:13" ht="25.5" customHeight="1">
      <c r="A63" s="22" t="s">
        <v>206</v>
      </c>
      <c r="B63" s="23" t="s">
        <v>207</v>
      </c>
      <c r="C63" s="23" t="s">
        <v>208</v>
      </c>
      <c r="D63" s="24" t="s">
        <v>209</v>
      </c>
      <c r="E63" s="24">
        <v>42417</v>
      </c>
      <c r="F63" s="22" t="s">
        <v>210</v>
      </c>
      <c r="G63" s="24">
        <v>42424</v>
      </c>
      <c r="H63" s="24">
        <v>42424</v>
      </c>
      <c r="I63" s="22" t="s">
        <v>211</v>
      </c>
      <c r="J63" s="27" t="s">
        <v>174</v>
      </c>
      <c r="K63" s="23"/>
      <c r="L63" s="25">
        <v>17.52</v>
      </c>
      <c r="M63" s="22"/>
    </row>
    <row r="64" spans="1:13" ht="25.5" customHeight="1">
      <c r="A64" s="22" t="s">
        <v>212</v>
      </c>
      <c r="B64" s="23" t="s">
        <v>213</v>
      </c>
      <c r="C64" s="23" t="s">
        <v>214</v>
      </c>
      <c r="D64" s="24" t="s">
        <v>209</v>
      </c>
      <c r="E64" s="24">
        <v>42417</v>
      </c>
      <c r="F64" s="22" t="s">
        <v>210</v>
      </c>
      <c r="G64" s="24">
        <v>42423</v>
      </c>
      <c r="H64" s="24">
        <v>42423</v>
      </c>
      <c r="I64" s="22" t="s">
        <v>211</v>
      </c>
      <c r="J64" s="27" t="s">
        <v>174</v>
      </c>
      <c r="K64" s="27"/>
      <c r="L64" s="25">
        <v>17.52</v>
      </c>
      <c r="M64" s="22"/>
    </row>
    <row r="65" spans="1:13" ht="25.5" customHeight="1">
      <c r="A65" s="22" t="s">
        <v>212</v>
      </c>
      <c r="B65" s="23" t="s">
        <v>213</v>
      </c>
      <c r="C65" s="23" t="s">
        <v>214</v>
      </c>
      <c r="D65" s="24" t="s">
        <v>209</v>
      </c>
      <c r="E65" s="24">
        <v>42417</v>
      </c>
      <c r="F65" s="22" t="s">
        <v>210</v>
      </c>
      <c r="G65" s="24">
        <v>42424</v>
      </c>
      <c r="H65" s="24">
        <v>42424</v>
      </c>
      <c r="I65" s="22" t="s">
        <v>211</v>
      </c>
      <c r="J65" s="27" t="s">
        <v>174</v>
      </c>
      <c r="K65" s="27"/>
      <c r="L65" s="25">
        <v>17.52</v>
      </c>
      <c r="M65" s="22"/>
    </row>
    <row r="66" spans="1:13" ht="25.5" customHeight="1">
      <c r="A66" s="18" t="s">
        <v>200</v>
      </c>
      <c r="B66" s="19" t="s">
        <v>201</v>
      </c>
      <c r="C66" s="19" t="s">
        <v>202</v>
      </c>
      <c r="D66" s="19" t="s">
        <v>215</v>
      </c>
      <c r="E66" s="20">
        <v>42415</v>
      </c>
      <c r="F66" s="18" t="s">
        <v>204</v>
      </c>
      <c r="G66" s="20">
        <v>42422</v>
      </c>
      <c r="H66" s="20">
        <v>42422</v>
      </c>
      <c r="I66" s="37" t="s">
        <v>205</v>
      </c>
      <c r="J66" s="19" t="s">
        <v>28</v>
      </c>
      <c r="K66" s="19"/>
      <c r="L66" s="21">
        <v>17.52</v>
      </c>
      <c r="M66" s="18"/>
    </row>
    <row r="67" spans="1:13" ht="51" customHeight="1">
      <c r="A67" s="22" t="s">
        <v>216</v>
      </c>
      <c r="B67" s="23" t="s">
        <v>217</v>
      </c>
      <c r="C67" s="23" t="s">
        <v>218</v>
      </c>
      <c r="D67" s="23" t="s">
        <v>219</v>
      </c>
      <c r="E67" s="24">
        <v>42412</v>
      </c>
      <c r="F67" s="22" t="s">
        <v>220</v>
      </c>
      <c r="G67" s="29">
        <v>42415</v>
      </c>
      <c r="H67" s="24">
        <v>42415</v>
      </c>
      <c r="I67" s="22" t="s">
        <v>221</v>
      </c>
      <c r="J67" s="27" t="s">
        <v>28</v>
      </c>
      <c r="K67" s="27"/>
      <c r="L67" s="25">
        <v>17.52</v>
      </c>
      <c r="M67" s="22"/>
    </row>
    <row r="68" spans="1:13" ht="51" customHeight="1">
      <c r="A68" s="22" t="s">
        <v>222</v>
      </c>
      <c r="B68" s="23" t="s">
        <v>223</v>
      </c>
      <c r="C68" s="23" t="s">
        <v>224</v>
      </c>
      <c r="D68" s="23" t="s">
        <v>219</v>
      </c>
      <c r="E68" s="24">
        <v>42412</v>
      </c>
      <c r="F68" s="22" t="s">
        <v>220</v>
      </c>
      <c r="G68" s="24">
        <v>42415</v>
      </c>
      <c r="H68" s="24">
        <v>42415</v>
      </c>
      <c r="I68" s="22" t="s">
        <v>221</v>
      </c>
      <c r="J68" s="27" t="s">
        <v>28</v>
      </c>
      <c r="K68" s="23"/>
      <c r="L68" s="25">
        <v>17.52</v>
      </c>
      <c r="M68" s="22"/>
    </row>
    <row r="69" spans="1:13" ht="38.25" customHeight="1">
      <c r="A69" s="22" t="s">
        <v>225</v>
      </c>
      <c r="B69" s="23"/>
      <c r="C69" s="23" t="s">
        <v>226</v>
      </c>
      <c r="D69" s="23" t="s">
        <v>227</v>
      </c>
      <c r="E69" s="29">
        <v>42424</v>
      </c>
      <c r="F69" s="22" t="s">
        <v>228</v>
      </c>
      <c r="G69" s="29">
        <v>42425</v>
      </c>
      <c r="H69" s="29">
        <v>42425</v>
      </c>
      <c r="I69" s="22" t="s">
        <v>229</v>
      </c>
      <c r="J69" s="27" t="s">
        <v>230</v>
      </c>
      <c r="K69" s="27"/>
      <c r="L69" s="25">
        <v>17.52</v>
      </c>
      <c r="M69" s="22"/>
    </row>
    <row r="70" spans="1:13" ht="38.25" customHeight="1">
      <c r="A70" s="38" t="s">
        <v>231</v>
      </c>
      <c r="B70" s="39" t="s">
        <v>232</v>
      </c>
      <c r="C70" s="39" t="s">
        <v>233</v>
      </c>
      <c r="D70" s="39" t="s">
        <v>234</v>
      </c>
      <c r="E70" s="40">
        <v>42422</v>
      </c>
      <c r="F70" s="38" t="s">
        <v>235</v>
      </c>
      <c r="G70" s="41">
        <v>42429</v>
      </c>
      <c r="H70" s="41">
        <v>42430</v>
      </c>
      <c r="I70" s="22" t="s">
        <v>236</v>
      </c>
      <c r="J70" s="42" t="s">
        <v>237</v>
      </c>
      <c r="K70" s="165">
        <v>1356.57</v>
      </c>
      <c r="L70" s="43">
        <v>308.83</v>
      </c>
      <c r="M70" s="44"/>
    </row>
    <row r="71" spans="1:13" ht="38.25" customHeight="1">
      <c r="A71" s="161" t="s">
        <v>54</v>
      </c>
      <c r="B71" s="19" t="s">
        <v>55</v>
      </c>
      <c r="C71" s="147" t="s">
        <v>56</v>
      </c>
      <c r="D71" s="308" t="s">
        <v>662</v>
      </c>
      <c r="E71" s="309">
        <v>42391</v>
      </c>
      <c r="F71" s="304" t="s">
        <v>950</v>
      </c>
      <c r="G71" s="311">
        <v>42417</v>
      </c>
      <c r="H71" s="311">
        <v>42419</v>
      </c>
      <c r="I71" s="304" t="s">
        <v>951</v>
      </c>
      <c r="J71" s="155" t="s">
        <v>952</v>
      </c>
      <c r="K71" s="162">
        <v>480.92</v>
      </c>
      <c r="L71" s="43">
        <v>0</v>
      </c>
      <c r="M71" s="154"/>
    </row>
    <row r="72" spans="1:13" ht="38.25" customHeight="1">
      <c r="A72" s="161" t="s">
        <v>455</v>
      </c>
      <c r="B72" s="39" t="s">
        <v>456</v>
      </c>
      <c r="C72" s="39" t="s">
        <v>50</v>
      </c>
      <c r="D72" s="308"/>
      <c r="E72" s="309"/>
      <c r="F72" s="310"/>
      <c r="G72" s="312"/>
      <c r="H72" s="312"/>
      <c r="I72" s="305"/>
      <c r="J72" s="155" t="s">
        <v>952</v>
      </c>
      <c r="K72" s="163">
        <v>443.92</v>
      </c>
      <c r="L72" s="43">
        <v>0</v>
      </c>
      <c r="M72" s="157"/>
    </row>
    <row r="73" spans="1:13" ht="38.25" customHeight="1">
      <c r="A73" s="161" t="s">
        <v>953</v>
      </c>
      <c r="B73" s="19" t="s">
        <v>49</v>
      </c>
      <c r="C73" s="19" t="s">
        <v>50</v>
      </c>
      <c r="D73" s="158" t="s">
        <v>954</v>
      </c>
      <c r="E73" s="159">
        <v>42391</v>
      </c>
      <c r="F73" s="160" t="s">
        <v>955</v>
      </c>
      <c r="G73" s="159">
        <v>42417</v>
      </c>
      <c r="H73" s="159">
        <v>42419</v>
      </c>
      <c r="I73" s="156" t="s">
        <v>951</v>
      </c>
      <c r="J73" s="155" t="s">
        <v>952</v>
      </c>
      <c r="K73" s="163">
        <f>201.69+344.57</f>
        <v>546.26</v>
      </c>
      <c r="L73" s="43">
        <v>0</v>
      </c>
      <c r="M73" s="164" t="s">
        <v>956</v>
      </c>
    </row>
    <row r="74" spans="1:13" s="34" customFormat="1" ht="14.25" customHeight="1">
      <c r="A74" s="45" t="s">
        <v>238</v>
      </c>
      <c r="B74" s="46"/>
      <c r="C74" s="46"/>
      <c r="D74" s="46"/>
      <c r="E74" s="47"/>
      <c r="F74" s="45"/>
      <c r="G74" s="47"/>
      <c r="H74" s="47"/>
      <c r="I74" s="30"/>
      <c r="J74" s="46"/>
      <c r="K74" s="171"/>
      <c r="L74" s="48"/>
      <c r="M74" s="49"/>
    </row>
    <row r="75" spans="1:13" ht="38.25" customHeight="1">
      <c r="A75" s="38" t="s">
        <v>239</v>
      </c>
      <c r="B75" s="39" t="s">
        <v>240</v>
      </c>
      <c r="C75" s="39" t="s">
        <v>241</v>
      </c>
      <c r="D75" s="39" t="s">
        <v>242</v>
      </c>
      <c r="E75" s="40">
        <v>42426</v>
      </c>
      <c r="F75" s="38" t="s">
        <v>235</v>
      </c>
      <c r="G75" s="41">
        <v>42430</v>
      </c>
      <c r="H75" s="41">
        <v>42430</v>
      </c>
      <c r="I75" s="22" t="s">
        <v>236</v>
      </c>
      <c r="J75" s="39" t="s">
        <v>230</v>
      </c>
      <c r="K75" s="167">
        <v>1231.17</v>
      </c>
      <c r="L75" s="43">
        <v>71.27</v>
      </c>
      <c r="M75" s="50"/>
    </row>
    <row r="76" spans="1:13" ht="51" customHeight="1">
      <c r="A76" s="38" t="s">
        <v>243</v>
      </c>
      <c r="B76" s="39" t="s">
        <v>244</v>
      </c>
      <c r="C76" s="39" t="s">
        <v>245</v>
      </c>
      <c r="D76" s="39" t="s">
        <v>246</v>
      </c>
      <c r="E76" s="40">
        <v>42426</v>
      </c>
      <c r="F76" s="38" t="s">
        <v>247</v>
      </c>
      <c r="G76" s="40">
        <v>42427</v>
      </c>
      <c r="H76" s="40">
        <v>42427</v>
      </c>
      <c r="I76" s="22" t="s">
        <v>248</v>
      </c>
      <c r="J76" s="39" t="s">
        <v>249</v>
      </c>
      <c r="K76" s="167"/>
      <c r="L76" s="43">
        <v>54.01</v>
      </c>
      <c r="M76" s="50"/>
    </row>
    <row r="77" spans="1:13" ht="51" customHeight="1">
      <c r="A77" s="38" t="s">
        <v>175</v>
      </c>
      <c r="B77" s="39" t="s">
        <v>176</v>
      </c>
      <c r="C77" s="39" t="s">
        <v>177</v>
      </c>
      <c r="D77" s="39" t="s">
        <v>246</v>
      </c>
      <c r="E77" s="40">
        <v>42426</v>
      </c>
      <c r="F77" s="38" t="s">
        <v>247</v>
      </c>
      <c r="G77" s="40">
        <v>42427</v>
      </c>
      <c r="H77" s="40">
        <v>42427</v>
      </c>
      <c r="I77" s="22" t="s">
        <v>248</v>
      </c>
      <c r="J77" s="39" t="s">
        <v>249</v>
      </c>
      <c r="K77" s="172"/>
      <c r="L77" s="43">
        <v>54.01</v>
      </c>
      <c r="M77" s="51"/>
    </row>
    <row r="78" spans="1:13" ht="51" customHeight="1">
      <c r="A78" s="38" t="s">
        <v>250</v>
      </c>
      <c r="B78" s="39" t="s">
        <v>251</v>
      </c>
      <c r="C78" s="39" t="s">
        <v>252</v>
      </c>
      <c r="D78" s="39" t="s">
        <v>246</v>
      </c>
      <c r="E78" s="40">
        <v>42426</v>
      </c>
      <c r="F78" s="38" t="s">
        <v>247</v>
      </c>
      <c r="G78" s="40">
        <v>42427</v>
      </c>
      <c r="H78" s="40">
        <v>42427</v>
      </c>
      <c r="I78" s="22" t="s">
        <v>248</v>
      </c>
      <c r="J78" s="39" t="s">
        <v>249</v>
      </c>
      <c r="K78" s="172"/>
      <c r="L78" s="43">
        <v>54.01</v>
      </c>
      <c r="M78" s="51"/>
    </row>
    <row r="79" spans="1:13" ht="25.5" customHeight="1">
      <c r="A79" s="38" t="s">
        <v>253</v>
      </c>
      <c r="B79" s="39" t="s">
        <v>194</v>
      </c>
      <c r="C79" s="39" t="s">
        <v>254</v>
      </c>
      <c r="D79" s="39" t="s">
        <v>255</v>
      </c>
      <c r="E79" s="40">
        <v>42433</v>
      </c>
      <c r="F79" s="38" t="s">
        <v>256</v>
      </c>
      <c r="G79" s="40">
        <v>42436</v>
      </c>
      <c r="H79" s="40">
        <v>42436</v>
      </c>
      <c r="I79" s="22" t="s">
        <v>257</v>
      </c>
      <c r="J79" s="39" t="s">
        <v>230</v>
      </c>
      <c r="K79" s="172"/>
      <c r="L79" s="43">
        <v>17.52</v>
      </c>
      <c r="M79" s="51"/>
    </row>
    <row r="80" spans="1:13" ht="25.5" customHeight="1">
      <c r="A80" s="38" t="s">
        <v>253</v>
      </c>
      <c r="B80" s="39" t="s">
        <v>194</v>
      </c>
      <c r="C80" s="39" t="s">
        <v>254</v>
      </c>
      <c r="D80" s="39" t="s">
        <v>255</v>
      </c>
      <c r="E80" s="40">
        <v>42433</v>
      </c>
      <c r="F80" s="38" t="s">
        <v>256</v>
      </c>
      <c r="G80" s="40">
        <v>42409</v>
      </c>
      <c r="H80" s="40">
        <v>42409</v>
      </c>
      <c r="I80" s="22" t="s">
        <v>258</v>
      </c>
      <c r="J80" s="39" t="s">
        <v>230</v>
      </c>
      <c r="K80" s="172"/>
      <c r="L80" s="43">
        <v>17.52</v>
      </c>
      <c r="M80" s="51"/>
    </row>
    <row r="81" spans="1:13" ht="25.5" customHeight="1">
      <c r="A81" s="38" t="s">
        <v>29</v>
      </c>
      <c r="B81" s="39" t="s">
        <v>30</v>
      </c>
      <c r="C81" s="39" t="s">
        <v>31</v>
      </c>
      <c r="D81" s="39" t="s">
        <v>259</v>
      </c>
      <c r="E81" s="40">
        <v>42433</v>
      </c>
      <c r="F81" s="38" t="s">
        <v>260</v>
      </c>
      <c r="G81" s="40">
        <v>42408</v>
      </c>
      <c r="H81" s="40">
        <v>42408</v>
      </c>
      <c r="I81" s="22" t="s">
        <v>261</v>
      </c>
      <c r="J81" s="39" t="s">
        <v>230</v>
      </c>
      <c r="K81" s="172"/>
      <c r="L81" s="43">
        <v>17.52</v>
      </c>
      <c r="M81" s="51"/>
    </row>
    <row r="82" spans="1:13" ht="38.25" customHeight="1">
      <c r="A82" s="38" t="s">
        <v>42</v>
      </c>
      <c r="B82" s="39" t="s">
        <v>262</v>
      </c>
      <c r="C82" s="39" t="s">
        <v>44</v>
      </c>
      <c r="D82" s="39" t="s">
        <v>255</v>
      </c>
      <c r="E82" s="40">
        <v>42436</v>
      </c>
      <c r="F82" s="38" t="s">
        <v>263</v>
      </c>
      <c r="G82" s="40">
        <v>42437</v>
      </c>
      <c r="H82" s="40">
        <v>42437</v>
      </c>
      <c r="I82" s="22" t="s">
        <v>264</v>
      </c>
      <c r="J82" s="39" t="s">
        <v>230</v>
      </c>
      <c r="K82" s="172"/>
      <c r="L82" s="43">
        <v>28.78</v>
      </c>
      <c r="M82" s="51"/>
    </row>
    <row r="83" spans="1:13" ht="38.25" customHeight="1">
      <c r="A83" s="161" t="s">
        <v>231</v>
      </c>
      <c r="B83" s="39"/>
      <c r="C83" s="39"/>
      <c r="D83" s="39" t="s">
        <v>957</v>
      </c>
      <c r="E83" s="40"/>
      <c r="F83" s="38" t="s">
        <v>958</v>
      </c>
      <c r="G83" s="40">
        <v>42439</v>
      </c>
      <c r="H83" s="40">
        <v>42439</v>
      </c>
      <c r="I83" s="22"/>
      <c r="J83" s="39"/>
      <c r="K83" s="172">
        <v>200.6</v>
      </c>
      <c r="L83" s="43"/>
      <c r="M83" s="51"/>
    </row>
    <row r="84" spans="1:13" ht="25.5" customHeight="1">
      <c r="A84" s="38" t="s">
        <v>29</v>
      </c>
      <c r="B84" s="39" t="s">
        <v>30</v>
      </c>
      <c r="C84" s="39" t="s">
        <v>31</v>
      </c>
      <c r="D84" s="39" t="s">
        <v>265</v>
      </c>
      <c r="E84" s="40">
        <v>42437</v>
      </c>
      <c r="F84" s="38" t="s">
        <v>266</v>
      </c>
      <c r="G84" s="40">
        <v>42439</v>
      </c>
      <c r="H84" s="40">
        <v>42439</v>
      </c>
      <c r="I84" s="22" t="s">
        <v>267</v>
      </c>
      <c r="J84" s="39" t="s">
        <v>230</v>
      </c>
      <c r="K84" s="165"/>
      <c r="L84" s="43">
        <v>17.52</v>
      </c>
      <c r="M84" s="44"/>
    </row>
    <row r="85" spans="1:13" ht="25.5" customHeight="1">
      <c r="A85" s="38" t="s">
        <v>268</v>
      </c>
      <c r="B85" s="39" t="s">
        <v>269</v>
      </c>
      <c r="C85" s="39" t="s">
        <v>270</v>
      </c>
      <c r="D85" s="39" t="s">
        <v>265</v>
      </c>
      <c r="E85" s="40">
        <v>42437</v>
      </c>
      <c r="F85" s="38" t="s">
        <v>266</v>
      </c>
      <c r="G85" s="40">
        <v>42439</v>
      </c>
      <c r="H85" s="40">
        <v>42439</v>
      </c>
      <c r="I85" s="22" t="s">
        <v>267</v>
      </c>
      <c r="J85" s="42" t="s">
        <v>230</v>
      </c>
      <c r="K85" s="165"/>
      <c r="L85" s="43">
        <v>17.52</v>
      </c>
      <c r="M85" s="44"/>
    </row>
    <row r="86" spans="1:13" ht="25.5" customHeight="1">
      <c r="A86" s="38" t="s">
        <v>29</v>
      </c>
      <c r="B86" s="39" t="s">
        <v>30</v>
      </c>
      <c r="C86" s="39" t="s">
        <v>31</v>
      </c>
      <c r="D86" s="39" t="s">
        <v>271</v>
      </c>
      <c r="E86" s="40">
        <v>42437</v>
      </c>
      <c r="F86" s="38" t="s">
        <v>272</v>
      </c>
      <c r="G86" s="40">
        <v>42440</v>
      </c>
      <c r="H86" s="40">
        <v>42440</v>
      </c>
      <c r="I86" s="22" t="s">
        <v>273</v>
      </c>
      <c r="J86" s="42" t="s">
        <v>230</v>
      </c>
      <c r="K86" s="165"/>
      <c r="L86" s="43">
        <v>17.52</v>
      </c>
      <c r="M86" s="44"/>
    </row>
    <row r="87" spans="1:13" ht="25.5" customHeight="1">
      <c r="A87" s="38" t="s">
        <v>274</v>
      </c>
      <c r="B87" s="39" t="s">
        <v>275</v>
      </c>
      <c r="C87" s="39" t="s">
        <v>276</v>
      </c>
      <c r="D87" s="39" t="s">
        <v>271</v>
      </c>
      <c r="E87" s="40">
        <v>42437</v>
      </c>
      <c r="F87" s="38" t="s">
        <v>272</v>
      </c>
      <c r="G87" s="40">
        <v>42440</v>
      </c>
      <c r="H87" s="40">
        <v>42440</v>
      </c>
      <c r="I87" s="22" t="s">
        <v>273</v>
      </c>
      <c r="J87" s="42" t="s">
        <v>230</v>
      </c>
      <c r="K87" s="165"/>
      <c r="L87" s="43">
        <v>17.52</v>
      </c>
      <c r="M87" s="44"/>
    </row>
    <row r="88" spans="1:13" ht="25.5" customHeight="1">
      <c r="A88" s="38" t="s">
        <v>29</v>
      </c>
      <c r="B88" s="39" t="s">
        <v>30</v>
      </c>
      <c r="C88" s="39" t="s">
        <v>31</v>
      </c>
      <c r="D88" s="39" t="s">
        <v>277</v>
      </c>
      <c r="E88" s="40">
        <v>42440</v>
      </c>
      <c r="F88" s="38" t="s">
        <v>278</v>
      </c>
      <c r="G88" s="40">
        <v>42443</v>
      </c>
      <c r="H88" s="40">
        <v>42443</v>
      </c>
      <c r="I88" s="22" t="s">
        <v>279</v>
      </c>
      <c r="J88" s="42" t="s">
        <v>230</v>
      </c>
      <c r="K88" s="165"/>
      <c r="L88" s="43">
        <v>17.52</v>
      </c>
      <c r="M88" s="44"/>
    </row>
    <row r="89" spans="1:13" ht="25.5" customHeight="1">
      <c r="A89" s="38" t="s">
        <v>95</v>
      </c>
      <c r="B89" s="39" t="s">
        <v>96</v>
      </c>
      <c r="C89" s="39" t="s">
        <v>97</v>
      </c>
      <c r="D89" s="39" t="s">
        <v>280</v>
      </c>
      <c r="E89" s="40">
        <v>42440</v>
      </c>
      <c r="F89" s="38" t="s">
        <v>281</v>
      </c>
      <c r="G89" s="41">
        <v>42443</v>
      </c>
      <c r="H89" s="41">
        <v>42443</v>
      </c>
      <c r="I89" s="22" t="s">
        <v>282</v>
      </c>
      <c r="J89" s="42" t="s">
        <v>230</v>
      </c>
      <c r="K89" s="165"/>
      <c r="L89" s="43">
        <v>17.52</v>
      </c>
      <c r="M89" s="44"/>
    </row>
    <row r="90" spans="1:13" ht="25.5" customHeight="1">
      <c r="A90" s="38" t="s">
        <v>283</v>
      </c>
      <c r="B90" s="39" t="s">
        <v>96</v>
      </c>
      <c r="C90" s="39" t="s">
        <v>284</v>
      </c>
      <c r="D90" s="39" t="s">
        <v>280</v>
      </c>
      <c r="E90" s="40">
        <v>42440</v>
      </c>
      <c r="F90" s="38" t="s">
        <v>281</v>
      </c>
      <c r="G90" s="41">
        <v>42443</v>
      </c>
      <c r="H90" s="41">
        <v>42443</v>
      </c>
      <c r="I90" s="22" t="s">
        <v>282</v>
      </c>
      <c r="J90" s="42" t="s">
        <v>230</v>
      </c>
      <c r="K90" s="165"/>
      <c r="L90" s="43">
        <v>17.52</v>
      </c>
      <c r="M90" s="44"/>
    </row>
    <row r="91" spans="1:13" ht="25.5" customHeight="1">
      <c r="A91" s="38" t="s">
        <v>285</v>
      </c>
      <c r="B91" s="39" t="s">
        <v>286</v>
      </c>
      <c r="C91" s="39" t="s">
        <v>287</v>
      </c>
      <c r="D91" s="39" t="s">
        <v>288</v>
      </c>
      <c r="E91" s="40">
        <v>42440</v>
      </c>
      <c r="F91" s="38" t="s">
        <v>289</v>
      </c>
      <c r="G91" s="41">
        <v>42444</v>
      </c>
      <c r="H91" s="41">
        <v>42445</v>
      </c>
      <c r="I91" s="22" t="s">
        <v>290</v>
      </c>
      <c r="J91" s="42" t="s">
        <v>291</v>
      </c>
      <c r="K91" s="165"/>
      <c r="L91" s="43">
        <v>71.53</v>
      </c>
      <c r="M91" s="44"/>
    </row>
    <row r="92" spans="1:13" ht="25.5" customHeight="1">
      <c r="A92" s="38" t="s">
        <v>268</v>
      </c>
      <c r="B92" s="39" t="s">
        <v>269</v>
      </c>
      <c r="C92" s="39" t="s">
        <v>270</v>
      </c>
      <c r="D92" s="39" t="s">
        <v>292</v>
      </c>
      <c r="E92" s="40">
        <v>42440</v>
      </c>
      <c r="F92" s="38" t="s">
        <v>293</v>
      </c>
      <c r="G92" s="41">
        <v>42445</v>
      </c>
      <c r="H92" s="41">
        <v>42445</v>
      </c>
      <c r="I92" s="22" t="s">
        <v>294</v>
      </c>
      <c r="J92" s="42" t="s">
        <v>230</v>
      </c>
      <c r="K92" s="165"/>
      <c r="L92" s="43">
        <v>17.52</v>
      </c>
      <c r="M92" s="44"/>
    </row>
    <row r="93" spans="1:13" ht="25.5" customHeight="1">
      <c r="A93" s="38" t="s">
        <v>29</v>
      </c>
      <c r="B93" s="39" t="s">
        <v>30</v>
      </c>
      <c r="C93" s="39" t="s">
        <v>31</v>
      </c>
      <c r="D93" s="39" t="s">
        <v>292</v>
      </c>
      <c r="E93" s="40">
        <v>42440</v>
      </c>
      <c r="F93" s="38" t="s">
        <v>293</v>
      </c>
      <c r="G93" s="40">
        <v>42445</v>
      </c>
      <c r="H93" s="40">
        <v>42445</v>
      </c>
      <c r="I93" s="22" t="s">
        <v>294</v>
      </c>
      <c r="J93" s="42" t="s">
        <v>230</v>
      </c>
      <c r="K93" s="165"/>
      <c r="L93" s="52">
        <v>17.52</v>
      </c>
      <c r="M93" s="44"/>
    </row>
    <row r="94" spans="1:13" ht="38.25" customHeight="1">
      <c r="A94" s="38" t="s">
        <v>225</v>
      </c>
      <c r="B94" s="39"/>
      <c r="C94" s="39" t="s">
        <v>295</v>
      </c>
      <c r="D94" s="39" t="s">
        <v>296</v>
      </c>
      <c r="E94" s="40">
        <v>42438</v>
      </c>
      <c r="F94" s="38" t="s">
        <v>228</v>
      </c>
      <c r="G94" s="40">
        <v>42439</v>
      </c>
      <c r="H94" s="40">
        <v>42439</v>
      </c>
      <c r="I94" s="22" t="s">
        <v>297</v>
      </c>
      <c r="J94" s="42" t="s">
        <v>230</v>
      </c>
      <c r="K94" s="165"/>
      <c r="L94" s="52">
        <v>17.52</v>
      </c>
      <c r="M94" s="44"/>
    </row>
    <row r="95" spans="1:13" ht="76.5" customHeight="1">
      <c r="A95" s="38" t="s">
        <v>298</v>
      </c>
      <c r="B95" s="39" t="s">
        <v>244</v>
      </c>
      <c r="C95" s="39" t="s">
        <v>245</v>
      </c>
      <c r="D95" s="39" t="s">
        <v>299</v>
      </c>
      <c r="E95" s="40">
        <v>42446</v>
      </c>
      <c r="F95" s="38" t="s">
        <v>300</v>
      </c>
      <c r="G95" s="40">
        <v>42448</v>
      </c>
      <c r="H95" s="40">
        <v>42448</v>
      </c>
      <c r="I95" s="22" t="s">
        <v>301</v>
      </c>
      <c r="J95" s="42" t="s">
        <v>249</v>
      </c>
      <c r="K95" s="165"/>
      <c r="L95" s="52">
        <v>54.01</v>
      </c>
      <c r="M95" s="44"/>
    </row>
    <row r="96" spans="1:13" ht="76.5" customHeight="1">
      <c r="A96" s="38" t="s">
        <v>175</v>
      </c>
      <c r="B96" s="39" t="s">
        <v>302</v>
      </c>
      <c r="C96" s="39" t="s">
        <v>177</v>
      </c>
      <c r="D96" s="39" t="s">
        <v>303</v>
      </c>
      <c r="E96" s="40">
        <v>42446</v>
      </c>
      <c r="F96" s="38" t="s">
        <v>300</v>
      </c>
      <c r="G96" s="40">
        <v>42448</v>
      </c>
      <c r="H96" s="40">
        <v>42448</v>
      </c>
      <c r="I96" s="22" t="s">
        <v>301</v>
      </c>
      <c r="J96" s="42" t="s">
        <v>249</v>
      </c>
      <c r="K96" s="172"/>
      <c r="L96" s="52">
        <v>54.01</v>
      </c>
      <c r="M96" s="44"/>
    </row>
    <row r="97" spans="1:20" ht="76.5" customHeight="1">
      <c r="A97" s="38" t="s">
        <v>129</v>
      </c>
      <c r="B97" s="39" t="s">
        <v>130</v>
      </c>
      <c r="C97" s="39" t="s">
        <v>131</v>
      </c>
      <c r="D97" s="39" t="s">
        <v>303</v>
      </c>
      <c r="E97" s="40">
        <v>42446</v>
      </c>
      <c r="F97" s="38" t="s">
        <v>300</v>
      </c>
      <c r="G97" s="40">
        <v>42448</v>
      </c>
      <c r="H97" s="40">
        <v>42448</v>
      </c>
      <c r="I97" s="22" t="s">
        <v>301</v>
      </c>
      <c r="J97" s="42" t="s">
        <v>249</v>
      </c>
      <c r="K97" s="172"/>
      <c r="L97" s="52">
        <v>54.01</v>
      </c>
      <c r="M97" s="44"/>
    </row>
    <row r="98" spans="1:20" ht="76.5" customHeight="1">
      <c r="A98" s="38" t="s">
        <v>304</v>
      </c>
      <c r="B98" s="39" t="s">
        <v>305</v>
      </c>
      <c r="C98" s="39" t="s">
        <v>306</v>
      </c>
      <c r="D98" s="39" t="s">
        <v>303</v>
      </c>
      <c r="E98" s="40">
        <v>42446</v>
      </c>
      <c r="F98" s="38" t="s">
        <v>300</v>
      </c>
      <c r="G98" s="40">
        <v>42448</v>
      </c>
      <c r="H98" s="40">
        <v>42448</v>
      </c>
      <c r="I98" s="22" t="s">
        <v>301</v>
      </c>
      <c r="J98" s="42" t="s">
        <v>249</v>
      </c>
      <c r="K98" s="165"/>
      <c r="L98" s="52">
        <v>54.01</v>
      </c>
      <c r="M98" s="44"/>
    </row>
    <row r="99" spans="1:20" ht="25.5" customHeight="1">
      <c r="A99" s="38" t="s">
        <v>307</v>
      </c>
      <c r="B99" s="39" t="s">
        <v>308</v>
      </c>
      <c r="C99" s="39" t="s">
        <v>309</v>
      </c>
      <c r="D99" s="39" t="s">
        <v>310</v>
      </c>
      <c r="E99" s="40">
        <v>42450</v>
      </c>
      <c r="F99" s="38" t="s">
        <v>311</v>
      </c>
      <c r="G99" s="40">
        <v>42451</v>
      </c>
      <c r="H99" s="40">
        <v>42451</v>
      </c>
      <c r="I99" s="22" t="s">
        <v>312</v>
      </c>
      <c r="J99" s="42" t="s">
        <v>230</v>
      </c>
      <c r="K99" s="172"/>
      <c r="L99" s="52">
        <v>17.52</v>
      </c>
      <c r="M99" s="53"/>
    </row>
    <row r="100" spans="1:20" ht="25.5" customHeight="1">
      <c r="A100" s="38" t="s">
        <v>29</v>
      </c>
      <c r="B100" s="39" t="s">
        <v>30</v>
      </c>
      <c r="C100" s="39" t="s">
        <v>31</v>
      </c>
      <c r="D100" s="39" t="s">
        <v>313</v>
      </c>
      <c r="E100" s="40">
        <v>42450</v>
      </c>
      <c r="F100" s="38" t="s">
        <v>314</v>
      </c>
      <c r="G100" s="40">
        <v>42457</v>
      </c>
      <c r="H100" s="40">
        <v>42457</v>
      </c>
      <c r="I100" s="22" t="s">
        <v>315</v>
      </c>
      <c r="J100" s="42" t="s">
        <v>230</v>
      </c>
      <c r="K100" s="165"/>
      <c r="L100" s="52">
        <v>17.52</v>
      </c>
      <c r="M100" s="53"/>
    </row>
    <row r="101" spans="1:20" ht="25.5" customHeight="1">
      <c r="A101" s="38" t="s">
        <v>268</v>
      </c>
      <c r="B101" s="39" t="s">
        <v>269</v>
      </c>
      <c r="C101" s="39" t="s">
        <v>270</v>
      </c>
      <c r="D101" s="39" t="s">
        <v>313</v>
      </c>
      <c r="E101" s="41">
        <v>42450</v>
      </c>
      <c r="F101" s="38" t="s">
        <v>314</v>
      </c>
      <c r="G101" s="40">
        <v>42457</v>
      </c>
      <c r="H101" s="40">
        <v>42457</v>
      </c>
      <c r="I101" s="22" t="s">
        <v>315</v>
      </c>
      <c r="J101" s="42" t="s">
        <v>230</v>
      </c>
      <c r="K101" s="172"/>
      <c r="L101" s="52">
        <v>17.52</v>
      </c>
      <c r="M101" s="53"/>
      <c r="N101" s="54"/>
      <c r="O101" s="54"/>
      <c r="P101" s="54"/>
      <c r="Q101" s="54"/>
      <c r="R101" s="54"/>
      <c r="S101" s="54"/>
      <c r="T101" s="54"/>
    </row>
    <row r="102" spans="1:20" s="34" customFormat="1" ht="14.25" customHeight="1">
      <c r="A102" s="45" t="s">
        <v>316</v>
      </c>
      <c r="B102" s="46"/>
      <c r="C102" s="46"/>
      <c r="D102" s="46"/>
      <c r="E102" s="47"/>
      <c r="F102" s="55"/>
      <c r="G102" s="47"/>
      <c r="H102" s="47"/>
      <c r="I102" s="30"/>
      <c r="J102" s="46"/>
      <c r="K102" s="171"/>
      <c r="L102" s="48"/>
      <c r="M102" s="49"/>
      <c r="N102" s="56"/>
      <c r="O102" s="56"/>
      <c r="P102" s="56"/>
      <c r="Q102" s="56"/>
      <c r="R102" s="56"/>
      <c r="S102" s="56"/>
      <c r="T102" s="56"/>
    </row>
    <row r="103" spans="1:20" s="57" customFormat="1" ht="25.5" customHeight="1">
      <c r="A103" s="38" t="s">
        <v>317</v>
      </c>
      <c r="B103" s="39" t="s">
        <v>318</v>
      </c>
      <c r="C103" s="39" t="s">
        <v>319</v>
      </c>
      <c r="D103" s="39" t="s">
        <v>296</v>
      </c>
      <c r="E103" s="40">
        <v>42460</v>
      </c>
      <c r="F103" s="22" t="s">
        <v>320</v>
      </c>
      <c r="G103" s="40">
        <v>42465</v>
      </c>
      <c r="H103" s="40">
        <v>42465</v>
      </c>
      <c r="I103" s="22" t="s">
        <v>321</v>
      </c>
      <c r="J103" s="42" t="s">
        <v>28</v>
      </c>
      <c r="K103" s="52"/>
      <c r="L103" s="43">
        <v>17.52</v>
      </c>
      <c r="M103" s="44"/>
      <c r="N103" s="54"/>
      <c r="O103" s="54"/>
      <c r="P103" s="54"/>
      <c r="Q103" s="54"/>
      <c r="R103" s="54"/>
      <c r="S103" s="54"/>
      <c r="T103" s="54"/>
    </row>
    <row r="104" spans="1:20" s="59" customFormat="1" ht="25.5" customHeight="1">
      <c r="A104" s="38" t="s">
        <v>317</v>
      </c>
      <c r="B104" s="39" t="s">
        <v>318</v>
      </c>
      <c r="C104" s="39" t="s">
        <v>319</v>
      </c>
      <c r="D104" s="39" t="s">
        <v>296</v>
      </c>
      <c r="E104" s="40">
        <v>42460</v>
      </c>
      <c r="F104" s="22" t="s">
        <v>320</v>
      </c>
      <c r="G104" s="40">
        <v>42473</v>
      </c>
      <c r="H104" s="40">
        <v>42473</v>
      </c>
      <c r="I104" s="22" t="s">
        <v>321</v>
      </c>
      <c r="J104" s="39" t="s">
        <v>28</v>
      </c>
      <c r="K104" s="25"/>
      <c r="L104" s="43">
        <v>17.52</v>
      </c>
      <c r="M104" s="39"/>
      <c r="N104" s="58"/>
      <c r="O104" s="58"/>
      <c r="P104" s="58"/>
      <c r="Q104" s="58"/>
      <c r="R104" s="58"/>
      <c r="S104" s="58"/>
      <c r="T104" s="58"/>
    </row>
    <row r="105" spans="1:20" s="59" customFormat="1" ht="25.5" customHeight="1">
      <c r="A105" s="38" t="s">
        <v>317</v>
      </c>
      <c r="B105" s="39" t="s">
        <v>318</v>
      </c>
      <c r="C105" s="39" t="s">
        <v>319</v>
      </c>
      <c r="D105" s="39" t="s">
        <v>296</v>
      </c>
      <c r="E105" s="40">
        <v>42460</v>
      </c>
      <c r="F105" s="22" t="s">
        <v>320</v>
      </c>
      <c r="G105" s="40">
        <v>42479</v>
      </c>
      <c r="H105" s="40">
        <v>42479</v>
      </c>
      <c r="I105" s="22" t="s">
        <v>321</v>
      </c>
      <c r="J105" s="39" t="s">
        <v>28</v>
      </c>
      <c r="K105" s="25"/>
      <c r="L105" s="43">
        <v>17.52</v>
      </c>
      <c r="M105" s="39"/>
      <c r="N105" s="58"/>
      <c r="O105" s="58"/>
      <c r="P105" s="58"/>
      <c r="Q105" s="58"/>
      <c r="R105" s="58"/>
      <c r="S105" s="58"/>
      <c r="T105" s="58"/>
    </row>
    <row r="106" spans="1:20" s="59" customFormat="1" ht="25.5" customHeight="1">
      <c r="A106" s="38" t="s">
        <v>317</v>
      </c>
      <c r="B106" s="39" t="s">
        <v>318</v>
      </c>
      <c r="C106" s="39" t="s">
        <v>319</v>
      </c>
      <c r="D106" s="39" t="s">
        <v>296</v>
      </c>
      <c r="E106" s="40">
        <v>42460</v>
      </c>
      <c r="F106" s="22" t="s">
        <v>320</v>
      </c>
      <c r="G106" s="40">
        <v>42487</v>
      </c>
      <c r="H106" s="40">
        <v>42487</v>
      </c>
      <c r="I106" s="22" t="s">
        <v>321</v>
      </c>
      <c r="J106" s="39" t="s">
        <v>28</v>
      </c>
      <c r="K106" s="43"/>
      <c r="L106" s="43">
        <v>17.52</v>
      </c>
      <c r="M106" s="51"/>
      <c r="N106" s="58"/>
      <c r="O106" s="58"/>
      <c r="P106" s="58"/>
      <c r="Q106" s="58"/>
      <c r="R106" s="58"/>
      <c r="S106" s="58"/>
      <c r="T106" s="58"/>
    </row>
    <row r="107" spans="1:20" s="59" customFormat="1" ht="38.25" customHeight="1">
      <c r="A107" s="38" t="s">
        <v>322</v>
      </c>
      <c r="B107" s="39" t="s">
        <v>33</v>
      </c>
      <c r="C107" s="39" t="s">
        <v>34</v>
      </c>
      <c r="D107" s="39" t="s">
        <v>150</v>
      </c>
      <c r="E107" s="40">
        <v>42460</v>
      </c>
      <c r="F107" s="22" t="s">
        <v>323</v>
      </c>
      <c r="G107" s="40">
        <v>42467</v>
      </c>
      <c r="H107" s="40">
        <v>42468</v>
      </c>
      <c r="I107" s="22" t="s">
        <v>324</v>
      </c>
      <c r="J107" s="39" t="s">
        <v>325</v>
      </c>
      <c r="K107" s="176">
        <v>903.45</v>
      </c>
      <c r="L107" s="52">
        <v>228.08</v>
      </c>
      <c r="M107" s="51"/>
      <c r="N107" s="58"/>
      <c r="O107" s="58"/>
      <c r="P107" s="58"/>
      <c r="Q107" s="58"/>
      <c r="R107" s="58"/>
      <c r="S107" s="58"/>
      <c r="T107" s="58"/>
    </row>
    <row r="108" spans="1:20" s="59" customFormat="1" ht="38.25" customHeight="1">
      <c r="A108" s="60" t="s">
        <v>29</v>
      </c>
      <c r="B108" s="61" t="s">
        <v>30</v>
      </c>
      <c r="C108" s="61" t="s">
        <v>31</v>
      </c>
      <c r="D108" s="61" t="s">
        <v>150</v>
      </c>
      <c r="E108" s="62">
        <v>42460</v>
      </c>
      <c r="F108" s="18" t="s">
        <v>323</v>
      </c>
      <c r="G108" s="62">
        <v>42467</v>
      </c>
      <c r="H108" s="62">
        <v>42468</v>
      </c>
      <c r="I108" s="18" t="s">
        <v>324</v>
      </c>
      <c r="J108" s="61" t="s">
        <v>325</v>
      </c>
      <c r="K108" s="177">
        <v>903.45</v>
      </c>
      <c r="L108" s="63">
        <v>228.08</v>
      </c>
      <c r="M108" s="64"/>
      <c r="N108" s="58"/>
      <c r="O108" s="58"/>
      <c r="P108" s="58"/>
      <c r="Q108" s="58"/>
      <c r="R108" s="58"/>
      <c r="S108" s="58"/>
      <c r="T108" s="58"/>
    </row>
    <row r="109" spans="1:20" s="59" customFormat="1" ht="38.25" customHeight="1">
      <c r="A109" s="38" t="s">
        <v>326</v>
      </c>
      <c r="B109" s="39" t="s">
        <v>251</v>
      </c>
      <c r="C109" s="39" t="s">
        <v>252</v>
      </c>
      <c r="D109" s="39" t="s">
        <v>150</v>
      </c>
      <c r="E109" s="40">
        <v>42460</v>
      </c>
      <c r="F109" s="22" t="s">
        <v>323</v>
      </c>
      <c r="G109" s="40">
        <v>42467</v>
      </c>
      <c r="H109" s="40">
        <v>42468</v>
      </c>
      <c r="I109" s="22" t="s">
        <v>324</v>
      </c>
      <c r="J109" s="39" t="s">
        <v>325</v>
      </c>
      <c r="K109" s="176">
        <v>903.45</v>
      </c>
      <c r="L109" s="52">
        <v>228.08</v>
      </c>
      <c r="M109" s="51"/>
      <c r="N109" s="58"/>
      <c r="O109" s="58"/>
      <c r="P109" s="58"/>
      <c r="Q109" s="58"/>
      <c r="R109" s="58"/>
      <c r="S109" s="58"/>
      <c r="T109" s="58"/>
    </row>
    <row r="110" spans="1:20" s="59" customFormat="1" ht="51" customHeight="1">
      <c r="A110" s="60" t="s">
        <v>327</v>
      </c>
      <c r="B110" s="61" t="s">
        <v>223</v>
      </c>
      <c r="C110" s="61" t="s">
        <v>224</v>
      </c>
      <c r="D110" s="61" t="s">
        <v>328</v>
      </c>
      <c r="E110" s="62">
        <v>42460</v>
      </c>
      <c r="F110" s="18" t="s">
        <v>329</v>
      </c>
      <c r="G110" s="62">
        <v>42461</v>
      </c>
      <c r="H110" s="62">
        <v>42461</v>
      </c>
      <c r="I110" s="18" t="s">
        <v>330</v>
      </c>
      <c r="J110" s="61" t="s">
        <v>28</v>
      </c>
      <c r="K110" s="63"/>
      <c r="L110" s="63">
        <v>17.52</v>
      </c>
      <c r="M110" s="64"/>
      <c r="N110" s="58"/>
      <c r="O110" s="58"/>
      <c r="P110" s="58"/>
      <c r="Q110" s="58"/>
      <c r="R110" s="58"/>
      <c r="S110" s="58"/>
      <c r="T110" s="58"/>
    </row>
    <row r="111" spans="1:20" s="59" customFormat="1" ht="51" customHeight="1">
      <c r="A111" s="60" t="s">
        <v>331</v>
      </c>
      <c r="B111" s="39" t="s">
        <v>217</v>
      </c>
      <c r="C111" s="39" t="s">
        <v>332</v>
      </c>
      <c r="D111" s="39" t="s">
        <v>328</v>
      </c>
      <c r="E111" s="40">
        <v>42460</v>
      </c>
      <c r="F111" s="22" t="s">
        <v>329</v>
      </c>
      <c r="G111" s="40">
        <v>42461</v>
      </c>
      <c r="H111" s="40">
        <v>42461</v>
      </c>
      <c r="I111" s="22" t="s">
        <v>330</v>
      </c>
      <c r="J111" s="39" t="s">
        <v>28</v>
      </c>
      <c r="K111" s="43"/>
      <c r="L111" s="43">
        <v>17.52</v>
      </c>
      <c r="M111" s="51"/>
      <c r="N111" s="58"/>
      <c r="O111" s="58"/>
      <c r="P111" s="58"/>
      <c r="Q111" s="58"/>
      <c r="R111" s="58"/>
      <c r="S111" s="58"/>
      <c r="T111" s="58"/>
    </row>
    <row r="112" spans="1:20" s="67" customFormat="1" ht="25.5" customHeight="1">
      <c r="A112" s="60" t="s">
        <v>225</v>
      </c>
      <c r="B112" s="61" t="s">
        <v>333</v>
      </c>
      <c r="C112" s="61" t="s">
        <v>226</v>
      </c>
      <c r="D112" s="61" t="s">
        <v>334</v>
      </c>
      <c r="E112" s="62">
        <v>42464</v>
      </c>
      <c r="F112" s="65" t="s">
        <v>335</v>
      </c>
      <c r="G112" s="62">
        <v>42465</v>
      </c>
      <c r="H112" s="62">
        <v>42465</v>
      </c>
      <c r="I112" s="18" t="s">
        <v>336</v>
      </c>
      <c r="J112" s="61" t="s">
        <v>28</v>
      </c>
      <c r="K112" s="63"/>
      <c r="L112" s="63">
        <v>17.52</v>
      </c>
      <c r="M112" s="64"/>
      <c r="N112" s="66"/>
      <c r="O112" s="66"/>
      <c r="P112" s="66"/>
      <c r="Q112" s="66"/>
      <c r="R112" s="66"/>
      <c r="S112" s="66"/>
      <c r="T112" s="66"/>
    </row>
    <row r="113" spans="1:21" ht="25.5" customHeight="1">
      <c r="A113" s="38" t="s">
        <v>307</v>
      </c>
      <c r="B113" s="39" t="s">
        <v>308</v>
      </c>
      <c r="C113" s="39" t="s">
        <v>309</v>
      </c>
      <c r="D113" s="39" t="s">
        <v>337</v>
      </c>
      <c r="E113" s="40">
        <v>42466</v>
      </c>
      <c r="F113" s="68" t="s">
        <v>338</v>
      </c>
      <c r="G113" s="40">
        <v>42467</v>
      </c>
      <c r="H113" s="40">
        <v>42467</v>
      </c>
      <c r="I113" s="22" t="s">
        <v>339</v>
      </c>
      <c r="J113" s="39" t="s">
        <v>230</v>
      </c>
      <c r="K113" s="52"/>
      <c r="L113" s="52">
        <v>17.52</v>
      </c>
      <c r="N113" s="54"/>
      <c r="O113" s="54"/>
      <c r="P113" s="54"/>
      <c r="Q113" s="54"/>
      <c r="R113" s="54"/>
      <c r="S113" s="54"/>
      <c r="T113" s="54"/>
    </row>
    <row r="114" spans="1:21" s="59" customFormat="1" ht="38.25" customHeight="1">
      <c r="A114" s="38" t="s">
        <v>307</v>
      </c>
      <c r="B114" s="39" t="s">
        <v>308</v>
      </c>
      <c r="C114" s="39" t="s">
        <v>309</v>
      </c>
      <c r="D114" s="39" t="s">
        <v>340</v>
      </c>
      <c r="E114" s="40">
        <v>42472</v>
      </c>
      <c r="F114" s="68" t="s">
        <v>341</v>
      </c>
      <c r="G114" s="40">
        <v>42476</v>
      </c>
      <c r="H114" s="40">
        <v>42476</v>
      </c>
      <c r="I114" s="22" t="s">
        <v>342</v>
      </c>
      <c r="J114" s="42" t="s">
        <v>343</v>
      </c>
      <c r="K114" s="52"/>
      <c r="L114" s="43">
        <v>54.01</v>
      </c>
      <c r="M114" s="44"/>
      <c r="N114" s="58"/>
      <c r="O114" s="58"/>
      <c r="P114" s="58"/>
      <c r="Q114" s="58"/>
      <c r="R114" s="58"/>
      <c r="S114" s="58"/>
      <c r="T114" s="58"/>
      <c r="U114" s="58"/>
    </row>
    <row r="115" spans="1:21" s="69" customFormat="1" ht="38.25" customHeight="1">
      <c r="A115" s="38" t="s">
        <v>344</v>
      </c>
      <c r="B115" s="39" t="s">
        <v>345</v>
      </c>
      <c r="C115" s="39" t="s">
        <v>346</v>
      </c>
      <c r="D115" s="39" t="s">
        <v>340</v>
      </c>
      <c r="E115" s="40">
        <v>42472</v>
      </c>
      <c r="F115" s="68" t="s">
        <v>341</v>
      </c>
      <c r="G115" s="40">
        <v>42476</v>
      </c>
      <c r="H115" s="40">
        <v>42476</v>
      </c>
      <c r="I115" s="22" t="s">
        <v>342</v>
      </c>
      <c r="J115" s="42" t="s">
        <v>343</v>
      </c>
      <c r="K115" s="52"/>
      <c r="L115" s="43">
        <v>54.01</v>
      </c>
      <c r="M115" s="44"/>
      <c r="N115" s="58"/>
      <c r="O115" s="58"/>
      <c r="P115" s="58"/>
      <c r="Q115" s="58"/>
      <c r="R115" s="58"/>
      <c r="S115" s="58"/>
      <c r="T115" s="58"/>
      <c r="U115" s="58"/>
    </row>
    <row r="116" spans="1:21" s="69" customFormat="1" ht="38.25" customHeight="1">
      <c r="A116" s="38" t="s">
        <v>347</v>
      </c>
      <c r="B116" s="39" t="s">
        <v>348</v>
      </c>
      <c r="C116" s="39" t="s">
        <v>349</v>
      </c>
      <c r="D116" s="39" t="s">
        <v>340</v>
      </c>
      <c r="E116" s="40">
        <v>42472</v>
      </c>
      <c r="F116" s="68" t="s">
        <v>341</v>
      </c>
      <c r="G116" s="40">
        <v>42476</v>
      </c>
      <c r="H116" s="40">
        <v>42476</v>
      </c>
      <c r="I116" s="22" t="s">
        <v>342</v>
      </c>
      <c r="J116" s="42" t="s">
        <v>343</v>
      </c>
      <c r="K116" s="52"/>
      <c r="L116" s="43">
        <v>54.01</v>
      </c>
      <c r="M116" s="44"/>
      <c r="N116" s="58"/>
      <c r="O116" s="58"/>
      <c r="P116" s="58"/>
      <c r="Q116" s="58"/>
      <c r="R116" s="58"/>
      <c r="S116" s="58"/>
      <c r="T116" s="58"/>
      <c r="U116" s="58"/>
    </row>
    <row r="117" spans="1:21" s="57" customFormat="1" ht="38.25" customHeight="1">
      <c r="A117" s="38" t="s">
        <v>350</v>
      </c>
      <c r="B117" s="39" t="s">
        <v>351</v>
      </c>
      <c r="C117" s="39" t="s">
        <v>352</v>
      </c>
      <c r="D117" s="39" t="s">
        <v>340</v>
      </c>
      <c r="E117" s="40">
        <v>42472</v>
      </c>
      <c r="F117" s="22" t="s">
        <v>341</v>
      </c>
      <c r="G117" s="40">
        <v>42476</v>
      </c>
      <c r="H117" s="40">
        <v>42476</v>
      </c>
      <c r="I117" s="22" t="s">
        <v>342</v>
      </c>
      <c r="J117" s="42" t="s">
        <v>343</v>
      </c>
      <c r="K117" s="52"/>
      <c r="L117" s="43">
        <v>54.01</v>
      </c>
      <c r="M117" s="44"/>
      <c r="N117" s="54"/>
      <c r="O117" s="54"/>
      <c r="P117" s="54"/>
      <c r="Q117" s="54"/>
      <c r="R117" s="54"/>
      <c r="S117" s="54"/>
      <c r="T117" s="54"/>
      <c r="U117" s="54"/>
    </row>
    <row r="118" spans="1:21" s="57" customFormat="1" ht="12.75" customHeight="1">
      <c r="A118" s="38" t="s">
        <v>95</v>
      </c>
      <c r="B118" s="39" t="s">
        <v>96</v>
      </c>
      <c r="C118" s="39" t="s">
        <v>97</v>
      </c>
      <c r="D118" s="39" t="s">
        <v>353</v>
      </c>
      <c r="E118" s="40">
        <v>42472</v>
      </c>
      <c r="F118" s="22" t="s">
        <v>354</v>
      </c>
      <c r="G118" s="40">
        <v>42485</v>
      </c>
      <c r="H118" s="40">
        <v>42485</v>
      </c>
      <c r="I118" s="22" t="s">
        <v>355</v>
      </c>
      <c r="J118" s="42" t="s">
        <v>230</v>
      </c>
      <c r="K118" s="52"/>
      <c r="L118" s="43">
        <v>17.52</v>
      </c>
      <c r="M118" s="44"/>
      <c r="N118" s="54"/>
      <c r="O118" s="54"/>
      <c r="P118" s="54"/>
      <c r="Q118" s="54"/>
      <c r="R118" s="54"/>
      <c r="S118" s="54"/>
      <c r="T118" s="54"/>
      <c r="U118" s="54"/>
    </row>
    <row r="119" spans="1:21" s="57" customFormat="1" ht="12.75" customHeight="1">
      <c r="A119" s="38" t="s">
        <v>125</v>
      </c>
      <c r="B119" s="39" t="s">
        <v>126</v>
      </c>
      <c r="C119" s="39" t="s">
        <v>127</v>
      </c>
      <c r="D119" s="39" t="s">
        <v>353</v>
      </c>
      <c r="E119" s="40">
        <v>42472</v>
      </c>
      <c r="F119" s="22" t="s">
        <v>356</v>
      </c>
      <c r="G119" s="40">
        <v>42485</v>
      </c>
      <c r="H119" s="40">
        <v>42485</v>
      </c>
      <c r="I119" s="22" t="s">
        <v>355</v>
      </c>
      <c r="J119" s="42" t="s">
        <v>230</v>
      </c>
      <c r="K119" s="52"/>
      <c r="L119" s="43">
        <v>17.52</v>
      </c>
      <c r="M119" s="44"/>
      <c r="N119" s="54"/>
      <c r="O119" s="54"/>
      <c r="P119" s="54"/>
      <c r="Q119" s="54"/>
      <c r="R119" s="54"/>
      <c r="S119" s="54"/>
      <c r="T119" s="54"/>
      <c r="U119" s="54"/>
    </row>
    <row r="120" spans="1:21" s="57" customFormat="1" ht="12.75" customHeight="1">
      <c r="A120" s="38" t="s">
        <v>283</v>
      </c>
      <c r="B120" s="39" t="s">
        <v>96</v>
      </c>
      <c r="C120" s="39" t="s">
        <v>284</v>
      </c>
      <c r="D120" s="39" t="s">
        <v>353</v>
      </c>
      <c r="E120" s="40">
        <v>42472</v>
      </c>
      <c r="F120" s="22" t="s">
        <v>354</v>
      </c>
      <c r="G120" s="40">
        <v>42485</v>
      </c>
      <c r="H120" s="40">
        <v>42485</v>
      </c>
      <c r="I120" s="22" t="s">
        <v>355</v>
      </c>
      <c r="J120" s="42" t="s">
        <v>230</v>
      </c>
      <c r="K120" s="52"/>
      <c r="L120" s="43">
        <v>17.52</v>
      </c>
      <c r="M120" s="44"/>
      <c r="N120" s="54"/>
      <c r="O120" s="54"/>
      <c r="P120" s="54"/>
      <c r="Q120" s="54"/>
      <c r="R120" s="54"/>
      <c r="S120" s="54"/>
      <c r="T120" s="54"/>
      <c r="U120" s="54"/>
    </row>
    <row r="121" spans="1:21" s="57" customFormat="1" ht="25.5" customHeight="1">
      <c r="A121" s="38" t="s">
        <v>268</v>
      </c>
      <c r="B121" s="39" t="s">
        <v>269</v>
      </c>
      <c r="C121" s="39" t="s">
        <v>270</v>
      </c>
      <c r="D121" s="39" t="s">
        <v>357</v>
      </c>
      <c r="E121" s="40">
        <v>42472</v>
      </c>
      <c r="F121" s="22" t="s">
        <v>358</v>
      </c>
      <c r="G121" s="40">
        <v>42478</v>
      </c>
      <c r="H121" s="40">
        <v>42478</v>
      </c>
      <c r="I121" s="22" t="s">
        <v>359</v>
      </c>
      <c r="J121" s="42" t="s">
        <v>230</v>
      </c>
      <c r="K121" s="52"/>
      <c r="L121" s="43">
        <v>17.52</v>
      </c>
      <c r="M121" s="44"/>
      <c r="N121" s="54"/>
      <c r="O121" s="54"/>
      <c r="P121" s="54"/>
      <c r="Q121" s="54"/>
      <c r="R121" s="54"/>
      <c r="S121" s="54"/>
      <c r="T121" s="54"/>
      <c r="U121" s="54"/>
    </row>
    <row r="122" spans="1:21" s="57" customFormat="1" ht="25.5" customHeight="1">
      <c r="A122" s="60" t="s">
        <v>29</v>
      </c>
      <c r="B122" s="39" t="s">
        <v>30</v>
      </c>
      <c r="C122" s="39" t="s">
        <v>31</v>
      </c>
      <c r="D122" s="39" t="s">
        <v>357</v>
      </c>
      <c r="E122" s="40">
        <v>42472</v>
      </c>
      <c r="F122" s="22" t="s">
        <v>358</v>
      </c>
      <c r="G122" s="40">
        <v>42478</v>
      </c>
      <c r="H122" s="40">
        <v>42478</v>
      </c>
      <c r="I122" s="22" t="s">
        <v>359</v>
      </c>
      <c r="J122" s="42" t="s">
        <v>230</v>
      </c>
      <c r="K122" s="52"/>
      <c r="L122" s="52">
        <v>17.52</v>
      </c>
      <c r="M122" s="44"/>
      <c r="N122" s="54"/>
      <c r="O122" s="54"/>
      <c r="P122" s="54"/>
      <c r="Q122" s="54"/>
      <c r="R122" s="54"/>
      <c r="S122" s="54"/>
      <c r="T122" s="54"/>
      <c r="U122" s="54"/>
    </row>
    <row r="123" spans="1:21" s="6" customFormat="1" ht="38.25" customHeight="1">
      <c r="A123" s="38" t="s">
        <v>144</v>
      </c>
      <c r="B123" s="39" t="s">
        <v>145</v>
      </c>
      <c r="C123" s="39" t="s">
        <v>146</v>
      </c>
      <c r="D123" s="39" t="s">
        <v>360</v>
      </c>
      <c r="E123" s="40">
        <v>42473</v>
      </c>
      <c r="F123" s="22" t="s">
        <v>361</v>
      </c>
      <c r="G123" s="40">
        <v>42474</v>
      </c>
      <c r="H123" s="40">
        <v>42474</v>
      </c>
      <c r="I123" s="22" t="s">
        <v>362</v>
      </c>
      <c r="J123" s="42" t="s">
        <v>230</v>
      </c>
      <c r="K123" s="52"/>
      <c r="L123" s="52">
        <v>17.52</v>
      </c>
      <c r="M123" s="44"/>
      <c r="N123" s="54"/>
      <c r="O123" s="54"/>
      <c r="P123" s="54"/>
      <c r="Q123" s="54"/>
      <c r="R123" s="54"/>
      <c r="S123" s="54"/>
      <c r="T123" s="54"/>
      <c r="U123" s="54"/>
    </row>
    <row r="124" spans="1:21" s="54" customFormat="1" ht="51" customHeight="1">
      <c r="A124" s="60" t="s">
        <v>327</v>
      </c>
      <c r="B124" s="39" t="s">
        <v>223</v>
      </c>
      <c r="C124" s="39" t="s">
        <v>224</v>
      </c>
      <c r="D124" s="39" t="s">
        <v>363</v>
      </c>
      <c r="E124" s="40">
        <v>42473</v>
      </c>
      <c r="F124" s="22" t="s">
        <v>364</v>
      </c>
      <c r="G124" s="40">
        <v>42478</v>
      </c>
      <c r="H124" s="40">
        <v>42479</v>
      </c>
      <c r="I124" s="22" t="s">
        <v>365</v>
      </c>
      <c r="J124" s="42" t="s">
        <v>366</v>
      </c>
      <c r="K124" s="43"/>
      <c r="L124" s="52">
        <v>71.53</v>
      </c>
      <c r="M124" s="44"/>
    </row>
    <row r="125" spans="1:21" s="54" customFormat="1" ht="51" customHeight="1">
      <c r="A125" s="38" t="s">
        <v>367</v>
      </c>
      <c r="B125" s="39" t="s">
        <v>368</v>
      </c>
      <c r="C125" s="39" t="s">
        <v>369</v>
      </c>
      <c r="D125" s="39" t="s">
        <v>150</v>
      </c>
      <c r="E125" s="40">
        <v>42475</v>
      </c>
      <c r="F125" s="22" t="s">
        <v>364</v>
      </c>
      <c r="G125" s="40">
        <v>42478</v>
      </c>
      <c r="H125" s="40">
        <v>42479</v>
      </c>
      <c r="I125" s="22" t="s">
        <v>370</v>
      </c>
      <c r="J125" s="42" t="s">
        <v>366</v>
      </c>
      <c r="K125" s="43"/>
      <c r="L125" s="52">
        <v>71.53</v>
      </c>
      <c r="M125" s="44"/>
    </row>
    <row r="126" spans="1:21" s="54" customFormat="1" ht="51" customHeight="1">
      <c r="A126" s="38" t="s">
        <v>371</v>
      </c>
      <c r="B126" s="39" t="s">
        <v>372</v>
      </c>
      <c r="C126" s="39" t="s">
        <v>373</v>
      </c>
      <c r="D126" s="39" t="s">
        <v>25</v>
      </c>
      <c r="E126" s="40">
        <v>42475</v>
      </c>
      <c r="F126" s="22" t="s">
        <v>364</v>
      </c>
      <c r="G126" s="40">
        <v>42478</v>
      </c>
      <c r="H126" s="40">
        <v>42479</v>
      </c>
      <c r="I126" s="22" t="s">
        <v>370</v>
      </c>
      <c r="J126" s="42" t="s">
        <v>366</v>
      </c>
      <c r="K126" s="52"/>
      <c r="L126" s="52">
        <v>71.53</v>
      </c>
      <c r="M126" s="44"/>
    </row>
    <row r="127" spans="1:21" s="54" customFormat="1" ht="25.5" customHeight="1">
      <c r="A127" s="38" t="s">
        <v>350</v>
      </c>
      <c r="B127" s="39" t="s">
        <v>351</v>
      </c>
      <c r="C127" s="39" t="s">
        <v>352</v>
      </c>
      <c r="D127" s="39" t="s">
        <v>374</v>
      </c>
      <c r="E127" s="40">
        <v>42475</v>
      </c>
      <c r="F127" s="22" t="s">
        <v>375</v>
      </c>
      <c r="G127" s="40">
        <v>42480</v>
      </c>
      <c r="H127" s="40">
        <v>42480</v>
      </c>
      <c r="I127" s="22" t="s">
        <v>376</v>
      </c>
      <c r="J127" s="42" t="s">
        <v>230</v>
      </c>
      <c r="K127" s="52"/>
      <c r="L127" s="43">
        <v>17.52</v>
      </c>
      <c r="M127" s="44"/>
    </row>
    <row r="128" spans="1:21" s="70" customFormat="1" ht="76.5" customHeight="1">
      <c r="A128" s="38" t="s">
        <v>304</v>
      </c>
      <c r="B128" s="39" t="s">
        <v>305</v>
      </c>
      <c r="C128" s="39" t="s">
        <v>306</v>
      </c>
      <c r="D128" s="39" t="s">
        <v>150</v>
      </c>
      <c r="E128" s="40">
        <v>42479</v>
      </c>
      <c r="F128" s="22" t="s">
        <v>377</v>
      </c>
      <c r="G128" s="40">
        <v>42483</v>
      </c>
      <c r="H128" s="40">
        <v>42483</v>
      </c>
      <c r="I128" s="22" t="s">
        <v>378</v>
      </c>
      <c r="J128" s="42" t="s">
        <v>343</v>
      </c>
      <c r="K128" s="52"/>
      <c r="L128" s="52">
        <v>54.01</v>
      </c>
      <c r="M128" s="44"/>
    </row>
    <row r="129" spans="1:13" s="70" customFormat="1" ht="76.5" customHeight="1">
      <c r="A129" s="38" t="s">
        <v>175</v>
      </c>
      <c r="B129" s="39" t="s">
        <v>176</v>
      </c>
      <c r="C129" s="39" t="s">
        <v>177</v>
      </c>
      <c r="D129" s="39" t="s">
        <v>150</v>
      </c>
      <c r="E129" s="40">
        <v>42479</v>
      </c>
      <c r="F129" s="22" t="s">
        <v>377</v>
      </c>
      <c r="G129" s="40">
        <v>42483</v>
      </c>
      <c r="H129" s="40">
        <v>42483</v>
      </c>
      <c r="I129" s="22" t="s">
        <v>378</v>
      </c>
      <c r="J129" s="42" t="s">
        <v>343</v>
      </c>
      <c r="K129" s="43"/>
      <c r="L129" s="52">
        <v>54.01</v>
      </c>
      <c r="M129" s="44"/>
    </row>
    <row r="130" spans="1:13" s="70" customFormat="1" ht="76.5" customHeight="1">
      <c r="A130" s="38" t="s">
        <v>168</v>
      </c>
      <c r="B130" s="39" t="s">
        <v>169</v>
      </c>
      <c r="C130" s="39" t="s">
        <v>379</v>
      </c>
      <c r="D130" s="39" t="s">
        <v>150</v>
      </c>
      <c r="E130" s="40">
        <v>42479</v>
      </c>
      <c r="F130" s="22" t="s">
        <v>377</v>
      </c>
      <c r="G130" s="40">
        <v>42483</v>
      </c>
      <c r="H130" s="40">
        <v>42483</v>
      </c>
      <c r="I130" s="22" t="s">
        <v>378</v>
      </c>
      <c r="J130" s="42" t="s">
        <v>343</v>
      </c>
      <c r="K130" s="52"/>
      <c r="L130" s="52">
        <v>54.01</v>
      </c>
      <c r="M130" s="44"/>
    </row>
    <row r="131" spans="1:13" s="70" customFormat="1" ht="76.5" customHeight="1">
      <c r="A131" s="38" t="s">
        <v>178</v>
      </c>
      <c r="B131" s="39" t="s">
        <v>179</v>
      </c>
      <c r="C131" s="39" t="s">
        <v>180</v>
      </c>
      <c r="D131" s="39" t="s">
        <v>150</v>
      </c>
      <c r="E131" s="40">
        <v>42479</v>
      </c>
      <c r="F131" s="22" t="s">
        <v>377</v>
      </c>
      <c r="G131" s="40">
        <v>42483</v>
      </c>
      <c r="H131" s="40">
        <v>42483</v>
      </c>
      <c r="I131" s="22" t="s">
        <v>378</v>
      </c>
      <c r="J131" s="42" t="s">
        <v>343</v>
      </c>
      <c r="K131" s="52"/>
      <c r="L131" s="52">
        <v>54.01</v>
      </c>
      <c r="M131" s="44"/>
    </row>
    <row r="132" spans="1:13" s="70" customFormat="1" ht="25.5" customHeight="1">
      <c r="A132" s="38" t="s">
        <v>187</v>
      </c>
      <c r="B132" s="39" t="s">
        <v>188</v>
      </c>
      <c r="C132" s="39" t="s">
        <v>189</v>
      </c>
      <c r="D132" s="39" t="s">
        <v>380</v>
      </c>
      <c r="E132" s="40">
        <v>42478</v>
      </c>
      <c r="F132" s="22" t="s">
        <v>381</v>
      </c>
      <c r="G132" s="40">
        <v>42479</v>
      </c>
      <c r="H132" s="40">
        <v>42479</v>
      </c>
      <c r="I132" s="22" t="s">
        <v>382</v>
      </c>
      <c r="J132" s="42" t="s">
        <v>230</v>
      </c>
      <c r="K132" s="52"/>
      <c r="L132" s="52">
        <v>17.52</v>
      </c>
      <c r="M132" s="44"/>
    </row>
    <row r="133" spans="1:13" s="70" customFormat="1" ht="25.5" customHeight="1">
      <c r="A133" s="38" t="s">
        <v>187</v>
      </c>
      <c r="B133" s="39" t="s">
        <v>188</v>
      </c>
      <c r="C133" s="39" t="s">
        <v>189</v>
      </c>
      <c r="D133" s="39" t="s">
        <v>380</v>
      </c>
      <c r="E133" s="40">
        <v>42478</v>
      </c>
      <c r="F133" s="22" t="s">
        <v>383</v>
      </c>
      <c r="G133" s="40">
        <v>42480</v>
      </c>
      <c r="H133" s="40">
        <v>42480</v>
      </c>
      <c r="I133" s="22" t="s">
        <v>384</v>
      </c>
      <c r="J133" s="42" t="s">
        <v>230</v>
      </c>
      <c r="K133" s="52"/>
      <c r="L133" s="52">
        <v>17.52</v>
      </c>
      <c r="M133" s="44"/>
    </row>
    <row r="134" spans="1:13" s="70" customFormat="1" ht="25.5" customHeight="1">
      <c r="A134" s="38" t="s">
        <v>190</v>
      </c>
      <c r="B134" s="39" t="s">
        <v>191</v>
      </c>
      <c r="C134" s="39" t="s">
        <v>192</v>
      </c>
      <c r="D134" s="39" t="s">
        <v>380</v>
      </c>
      <c r="E134" s="40">
        <v>42478</v>
      </c>
      <c r="F134" s="22" t="s">
        <v>385</v>
      </c>
      <c r="G134" s="40">
        <v>42485</v>
      </c>
      <c r="H134" s="40">
        <v>42485</v>
      </c>
      <c r="I134" s="22" t="s">
        <v>384</v>
      </c>
      <c r="J134" s="61" t="s">
        <v>325</v>
      </c>
      <c r="K134" s="52"/>
      <c r="L134" s="52">
        <v>71.53</v>
      </c>
      <c r="M134" s="44"/>
    </row>
    <row r="135" spans="1:13" s="70" customFormat="1" ht="25.5" customHeight="1">
      <c r="A135" s="38" t="s">
        <v>190</v>
      </c>
      <c r="B135" s="39" t="s">
        <v>191</v>
      </c>
      <c r="C135" s="39" t="s">
        <v>192</v>
      </c>
      <c r="D135" s="39" t="s">
        <v>380</v>
      </c>
      <c r="E135" s="40">
        <v>42478</v>
      </c>
      <c r="F135" s="22" t="s">
        <v>385</v>
      </c>
      <c r="G135" s="40">
        <v>42462</v>
      </c>
      <c r="H135" s="40">
        <v>42463</v>
      </c>
      <c r="I135" s="22" t="s">
        <v>386</v>
      </c>
      <c r="J135" s="61" t="s">
        <v>325</v>
      </c>
      <c r="K135" s="52"/>
      <c r="L135" s="52">
        <v>71.53</v>
      </c>
      <c r="M135" s="44"/>
    </row>
    <row r="136" spans="1:13" s="70" customFormat="1" ht="25.5" customHeight="1">
      <c r="A136" s="38" t="s">
        <v>387</v>
      </c>
      <c r="B136" s="39" t="s">
        <v>388</v>
      </c>
      <c r="C136" s="39" t="s">
        <v>389</v>
      </c>
      <c r="D136" s="39" t="s">
        <v>363</v>
      </c>
      <c r="E136" s="40">
        <v>42486</v>
      </c>
      <c r="F136" s="22" t="s">
        <v>390</v>
      </c>
      <c r="G136" s="40">
        <v>42487</v>
      </c>
      <c r="H136" s="40">
        <v>42487</v>
      </c>
      <c r="I136" s="22" t="s">
        <v>391</v>
      </c>
      <c r="J136" s="42" t="s">
        <v>230</v>
      </c>
      <c r="K136" s="52"/>
      <c r="L136" s="52">
        <v>17.52</v>
      </c>
      <c r="M136" s="44"/>
    </row>
    <row r="137" spans="1:13" s="70" customFormat="1" ht="25.5" customHeight="1">
      <c r="A137" s="38" t="s">
        <v>392</v>
      </c>
      <c r="B137" s="39" t="s">
        <v>393</v>
      </c>
      <c r="C137" s="39" t="s">
        <v>394</v>
      </c>
      <c r="D137" s="39" t="s">
        <v>363</v>
      </c>
      <c r="E137" s="40">
        <v>42486</v>
      </c>
      <c r="F137" s="22" t="s">
        <v>390</v>
      </c>
      <c r="G137" s="40">
        <v>42487</v>
      </c>
      <c r="H137" s="40">
        <v>42487</v>
      </c>
      <c r="I137" s="22" t="s">
        <v>391</v>
      </c>
      <c r="J137" s="42" t="s">
        <v>230</v>
      </c>
      <c r="K137" s="52"/>
      <c r="L137" s="52">
        <v>17.52</v>
      </c>
      <c r="M137" s="71"/>
    </row>
    <row r="138" spans="1:13" s="54" customFormat="1" ht="25.5" customHeight="1">
      <c r="A138" s="38" t="s">
        <v>307</v>
      </c>
      <c r="B138" s="39" t="s">
        <v>308</v>
      </c>
      <c r="C138" s="39" t="s">
        <v>309</v>
      </c>
      <c r="D138" s="39" t="s">
        <v>395</v>
      </c>
      <c r="E138" s="40">
        <v>42488</v>
      </c>
      <c r="F138" s="22" t="s">
        <v>396</v>
      </c>
      <c r="G138" s="40">
        <v>42494</v>
      </c>
      <c r="H138" s="40">
        <v>42494</v>
      </c>
      <c r="I138" s="22" t="s">
        <v>397</v>
      </c>
      <c r="J138" s="39" t="s">
        <v>230</v>
      </c>
      <c r="K138" s="52"/>
      <c r="L138" s="52">
        <v>17.52</v>
      </c>
      <c r="M138" s="71"/>
    </row>
    <row r="139" spans="1:13" s="54" customFormat="1" ht="25.5" customHeight="1">
      <c r="A139" s="175" t="s">
        <v>231</v>
      </c>
      <c r="B139" s="39"/>
      <c r="C139" s="39"/>
      <c r="D139" s="39" t="s">
        <v>662</v>
      </c>
      <c r="E139" s="40"/>
      <c r="F139" s="22" t="s">
        <v>577</v>
      </c>
      <c r="G139" s="40">
        <v>42464</v>
      </c>
      <c r="H139" s="40">
        <v>42465</v>
      </c>
      <c r="I139" s="22"/>
      <c r="J139" s="39"/>
      <c r="K139" s="52">
        <v>857.14</v>
      </c>
      <c r="L139" s="52"/>
      <c r="M139" s="71"/>
    </row>
    <row r="140" spans="1:13" s="72" customFormat="1" ht="12.75" customHeight="1">
      <c r="A140" s="45" t="s">
        <v>398</v>
      </c>
      <c r="B140" s="46"/>
      <c r="C140" s="46"/>
      <c r="D140" s="46"/>
      <c r="E140" s="47"/>
      <c r="F140" s="30"/>
      <c r="G140" s="47"/>
      <c r="H140" s="47"/>
      <c r="I140" s="30"/>
      <c r="J140" s="46"/>
      <c r="K140" s="48"/>
      <c r="L140" s="48"/>
      <c r="M140" s="49"/>
    </row>
    <row r="141" spans="1:13" s="58" customFormat="1" ht="25.5" customHeight="1">
      <c r="A141" s="38" t="s">
        <v>399</v>
      </c>
      <c r="B141" s="39" t="s">
        <v>400</v>
      </c>
      <c r="C141" s="39" t="s">
        <v>226</v>
      </c>
      <c r="D141" s="39" t="s">
        <v>401</v>
      </c>
      <c r="E141" s="40">
        <v>42492</v>
      </c>
      <c r="F141" s="22" t="s">
        <v>335</v>
      </c>
      <c r="G141" s="40">
        <v>42493</v>
      </c>
      <c r="H141" s="40">
        <v>42493</v>
      </c>
      <c r="I141" s="22" t="s">
        <v>402</v>
      </c>
      <c r="J141" s="39" t="s">
        <v>403</v>
      </c>
      <c r="K141" s="25"/>
      <c r="L141" s="43">
        <v>17.52</v>
      </c>
      <c r="M141" s="39"/>
    </row>
    <row r="142" spans="1:13" s="54" customFormat="1" ht="38.25" customHeight="1">
      <c r="A142" s="38" t="s">
        <v>327</v>
      </c>
      <c r="B142" s="39" t="s">
        <v>223</v>
      </c>
      <c r="C142" s="39" t="s">
        <v>224</v>
      </c>
      <c r="D142" s="39" t="s">
        <v>404</v>
      </c>
      <c r="E142" s="40">
        <v>42492</v>
      </c>
      <c r="F142" s="22" t="s">
        <v>405</v>
      </c>
      <c r="G142" s="40">
        <v>42494</v>
      </c>
      <c r="H142" s="40">
        <v>42494</v>
      </c>
      <c r="I142" s="22" t="s">
        <v>406</v>
      </c>
      <c r="J142" s="42" t="s">
        <v>403</v>
      </c>
      <c r="K142" s="52"/>
      <c r="L142" s="43">
        <v>17.52</v>
      </c>
      <c r="M142" s="44"/>
    </row>
    <row r="143" spans="1:13" s="58" customFormat="1" ht="25.5" customHeight="1">
      <c r="A143" s="38" t="s">
        <v>29</v>
      </c>
      <c r="B143" s="39" t="s">
        <v>30</v>
      </c>
      <c r="C143" s="39" t="s">
        <v>31</v>
      </c>
      <c r="D143" s="39" t="s">
        <v>407</v>
      </c>
      <c r="E143" s="40">
        <v>42495</v>
      </c>
      <c r="F143" s="22" t="s">
        <v>408</v>
      </c>
      <c r="G143" s="40">
        <v>42500</v>
      </c>
      <c r="H143" s="40">
        <v>42500</v>
      </c>
      <c r="I143" s="22" t="s">
        <v>409</v>
      </c>
      <c r="J143" s="39" t="s">
        <v>403</v>
      </c>
      <c r="K143" s="25"/>
      <c r="L143" s="43">
        <v>17.52</v>
      </c>
      <c r="M143" s="39"/>
    </row>
    <row r="144" spans="1:13" s="58" customFormat="1" ht="25.5" customHeight="1">
      <c r="A144" s="38" t="s">
        <v>410</v>
      </c>
      <c r="B144" s="39" t="s">
        <v>411</v>
      </c>
      <c r="C144" s="39" t="s">
        <v>412</v>
      </c>
      <c r="D144" s="39" t="s">
        <v>407</v>
      </c>
      <c r="E144" s="40">
        <v>42495</v>
      </c>
      <c r="F144" s="22" t="s">
        <v>408</v>
      </c>
      <c r="G144" s="40">
        <v>42500</v>
      </c>
      <c r="H144" s="40">
        <v>42500</v>
      </c>
      <c r="I144" s="22" t="s">
        <v>409</v>
      </c>
      <c r="J144" s="39" t="s">
        <v>403</v>
      </c>
      <c r="K144" s="25"/>
      <c r="L144" s="43">
        <v>17.52</v>
      </c>
      <c r="M144" s="39"/>
    </row>
    <row r="145" spans="1:13" s="58" customFormat="1" ht="25.5" customHeight="1">
      <c r="A145" s="38" t="s">
        <v>29</v>
      </c>
      <c r="B145" s="39" t="s">
        <v>30</v>
      </c>
      <c r="C145" s="39" t="s">
        <v>31</v>
      </c>
      <c r="D145" s="39" t="s">
        <v>413</v>
      </c>
      <c r="E145" s="40">
        <v>42495</v>
      </c>
      <c r="F145" s="22" t="s">
        <v>414</v>
      </c>
      <c r="G145" s="40">
        <v>42502</v>
      </c>
      <c r="H145" s="40">
        <v>42502</v>
      </c>
      <c r="I145" s="22" t="s">
        <v>415</v>
      </c>
      <c r="J145" s="39" t="s">
        <v>403</v>
      </c>
      <c r="K145" s="43"/>
      <c r="L145" s="43">
        <v>17.52</v>
      </c>
      <c r="M145" s="51"/>
    </row>
    <row r="146" spans="1:13" s="58" customFormat="1" ht="25.5" customHeight="1">
      <c r="A146" s="38" t="s">
        <v>268</v>
      </c>
      <c r="B146" s="39" t="s">
        <v>269</v>
      </c>
      <c r="C146" s="39" t="s">
        <v>270</v>
      </c>
      <c r="D146" s="39" t="s">
        <v>413</v>
      </c>
      <c r="E146" s="40">
        <v>42495</v>
      </c>
      <c r="F146" s="22" t="s">
        <v>414</v>
      </c>
      <c r="G146" s="40">
        <v>42502</v>
      </c>
      <c r="H146" s="40">
        <v>42502</v>
      </c>
      <c r="I146" s="22" t="s">
        <v>415</v>
      </c>
      <c r="J146" s="39" t="s">
        <v>403</v>
      </c>
      <c r="K146" s="43"/>
      <c r="L146" s="43">
        <v>17.52</v>
      </c>
      <c r="M146" s="51"/>
    </row>
    <row r="147" spans="1:13" s="66" customFormat="1" ht="12.75" customHeight="1">
      <c r="A147" s="38" t="s">
        <v>29</v>
      </c>
      <c r="B147" s="39" t="s">
        <v>30</v>
      </c>
      <c r="C147" s="39" t="s">
        <v>31</v>
      </c>
      <c r="D147" s="39" t="s">
        <v>401</v>
      </c>
      <c r="E147" s="40">
        <v>42495</v>
      </c>
      <c r="F147" s="22" t="s">
        <v>416</v>
      </c>
      <c r="G147" s="62">
        <v>42499</v>
      </c>
      <c r="H147" s="62">
        <v>42499</v>
      </c>
      <c r="I147" s="22" t="s">
        <v>417</v>
      </c>
      <c r="J147" s="61" t="s">
        <v>403</v>
      </c>
      <c r="K147" s="63"/>
      <c r="L147" s="43">
        <v>17.52</v>
      </c>
      <c r="M147" s="64"/>
    </row>
    <row r="148" spans="1:13" s="58" customFormat="1" ht="63.75" customHeight="1">
      <c r="A148" s="38" t="s">
        <v>418</v>
      </c>
      <c r="B148" s="39" t="s">
        <v>194</v>
      </c>
      <c r="C148" s="39" t="s">
        <v>254</v>
      </c>
      <c r="D148" s="39" t="s">
        <v>419</v>
      </c>
      <c r="E148" s="40">
        <v>42495</v>
      </c>
      <c r="F148" s="22" t="s">
        <v>420</v>
      </c>
      <c r="G148" s="40">
        <v>42502</v>
      </c>
      <c r="H148" s="40">
        <v>42502</v>
      </c>
      <c r="I148" s="22" t="s">
        <v>421</v>
      </c>
      <c r="J148" s="39" t="s">
        <v>403</v>
      </c>
      <c r="K148" s="43"/>
      <c r="L148" s="43">
        <v>17.52</v>
      </c>
      <c r="M148" s="51"/>
    </row>
    <row r="149" spans="1:13" s="66" customFormat="1" ht="38.25" customHeight="1">
      <c r="A149" s="38" t="s">
        <v>168</v>
      </c>
      <c r="B149" s="39" t="s">
        <v>169</v>
      </c>
      <c r="C149" s="39" t="s">
        <v>379</v>
      </c>
      <c r="D149" s="39" t="s">
        <v>422</v>
      </c>
      <c r="E149" s="62">
        <v>42495</v>
      </c>
      <c r="F149" s="22" t="s">
        <v>423</v>
      </c>
      <c r="G149" s="40">
        <v>42502</v>
      </c>
      <c r="H149" s="40">
        <v>42502</v>
      </c>
      <c r="I149" s="22" t="s">
        <v>424</v>
      </c>
      <c r="J149" s="61" t="s">
        <v>403</v>
      </c>
      <c r="K149" s="63"/>
      <c r="L149" s="43">
        <v>17.52</v>
      </c>
      <c r="M149" s="64"/>
    </row>
    <row r="150" spans="1:13" s="58" customFormat="1" ht="38.25" customHeight="1">
      <c r="A150" s="38" t="s">
        <v>175</v>
      </c>
      <c r="B150" s="39" t="s">
        <v>176</v>
      </c>
      <c r="C150" s="39" t="s">
        <v>177</v>
      </c>
      <c r="D150" s="39" t="s">
        <v>422</v>
      </c>
      <c r="E150" s="62">
        <v>42495</v>
      </c>
      <c r="F150" s="22" t="s">
        <v>423</v>
      </c>
      <c r="G150" s="40">
        <v>42502</v>
      </c>
      <c r="H150" s="40">
        <v>42502</v>
      </c>
      <c r="I150" s="22" t="s">
        <v>424</v>
      </c>
      <c r="J150" s="39" t="s">
        <v>403</v>
      </c>
      <c r="K150" s="43"/>
      <c r="L150" s="43">
        <v>17.52</v>
      </c>
      <c r="M150" s="51"/>
    </row>
    <row r="151" spans="1:13" s="58" customFormat="1" ht="38.25" customHeight="1">
      <c r="A151" s="38" t="s">
        <v>425</v>
      </c>
      <c r="B151" s="39" t="s">
        <v>426</v>
      </c>
      <c r="C151" s="39" t="s">
        <v>427</v>
      </c>
      <c r="D151" s="39" t="s">
        <v>422</v>
      </c>
      <c r="E151" s="62">
        <v>42495</v>
      </c>
      <c r="F151" s="22" t="s">
        <v>423</v>
      </c>
      <c r="G151" s="40">
        <v>42502</v>
      </c>
      <c r="H151" s="40">
        <v>42502</v>
      </c>
      <c r="I151" s="22" t="s">
        <v>424</v>
      </c>
      <c r="J151" s="39" t="s">
        <v>403</v>
      </c>
      <c r="K151" s="52"/>
      <c r="L151" s="43">
        <v>17.52</v>
      </c>
      <c r="M151" s="44"/>
    </row>
    <row r="152" spans="1:13" s="54" customFormat="1" ht="12.75" customHeight="1">
      <c r="A152" s="38" t="s">
        <v>350</v>
      </c>
      <c r="B152" s="39" t="s">
        <v>351</v>
      </c>
      <c r="C152" s="39" t="s">
        <v>428</v>
      </c>
      <c r="D152" s="39" t="s">
        <v>429</v>
      </c>
      <c r="E152" s="40">
        <v>42501</v>
      </c>
      <c r="F152" s="22" t="s">
        <v>430</v>
      </c>
      <c r="G152" s="40">
        <v>42493</v>
      </c>
      <c r="H152" s="40">
        <v>42493</v>
      </c>
      <c r="I152" s="22" t="s">
        <v>431</v>
      </c>
      <c r="J152" s="39" t="s">
        <v>230</v>
      </c>
      <c r="K152" s="39"/>
      <c r="L152" s="43">
        <v>17.52</v>
      </c>
      <c r="M152" s="6"/>
    </row>
    <row r="153" spans="1:13" s="54" customFormat="1" ht="12.75" customHeight="1">
      <c r="A153" s="38" t="s">
        <v>432</v>
      </c>
      <c r="B153" s="39" t="s">
        <v>433</v>
      </c>
      <c r="C153" s="39" t="s">
        <v>434</v>
      </c>
      <c r="D153" s="39" t="s">
        <v>429</v>
      </c>
      <c r="E153" s="40">
        <v>42501</v>
      </c>
      <c r="F153" s="22" t="s">
        <v>430</v>
      </c>
      <c r="G153" s="40">
        <v>42493</v>
      </c>
      <c r="H153" s="40">
        <v>42493</v>
      </c>
      <c r="I153" s="22" t="s">
        <v>431</v>
      </c>
      <c r="J153" s="39" t="s">
        <v>230</v>
      </c>
      <c r="K153" s="39"/>
      <c r="L153" s="43">
        <v>17.52</v>
      </c>
      <c r="M153" s="6"/>
    </row>
    <row r="154" spans="1:13" s="58" customFormat="1" ht="12.75" customHeight="1">
      <c r="A154" s="38" t="s">
        <v>29</v>
      </c>
      <c r="B154" s="39" t="s">
        <v>30</v>
      </c>
      <c r="C154" s="39" t="s">
        <v>31</v>
      </c>
      <c r="D154" s="39" t="s">
        <v>435</v>
      </c>
      <c r="E154" s="40">
        <v>42506</v>
      </c>
      <c r="F154" s="22" t="s">
        <v>430</v>
      </c>
      <c r="G154" s="40">
        <v>42507</v>
      </c>
      <c r="H154" s="40">
        <v>42507</v>
      </c>
      <c r="I154" s="22" t="s">
        <v>436</v>
      </c>
      <c r="J154" s="42" t="s">
        <v>403</v>
      </c>
      <c r="K154" s="52"/>
      <c r="L154" s="43">
        <v>17.52</v>
      </c>
      <c r="M154" s="44"/>
    </row>
    <row r="155" spans="1:13" s="58" customFormat="1" ht="25.5" customHeight="1">
      <c r="A155" s="38" t="s">
        <v>437</v>
      </c>
      <c r="B155" s="39" t="s">
        <v>308</v>
      </c>
      <c r="C155" s="39" t="s">
        <v>309</v>
      </c>
      <c r="D155" s="39" t="s">
        <v>438</v>
      </c>
      <c r="E155" s="40">
        <v>42507</v>
      </c>
      <c r="F155" s="22" t="s">
        <v>439</v>
      </c>
      <c r="G155" s="40">
        <v>42508</v>
      </c>
      <c r="H155" s="40">
        <v>42508</v>
      </c>
      <c r="I155" s="22" t="s">
        <v>440</v>
      </c>
      <c r="J155" s="42" t="s">
        <v>403</v>
      </c>
      <c r="K155" s="52"/>
      <c r="L155" s="43">
        <v>17.52</v>
      </c>
      <c r="M155" s="44"/>
    </row>
    <row r="156" spans="1:13" s="54" customFormat="1" ht="25.5" customHeight="1">
      <c r="A156" s="38" t="s">
        <v>432</v>
      </c>
      <c r="B156" s="39" t="s">
        <v>433</v>
      </c>
      <c r="C156" s="39" t="s">
        <v>434</v>
      </c>
      <c r="D156" s="39" t="s">
        <v>438</v>
      </c>
      <c r="E156" s="40">
        <v>42507</v>
      </c>
      <c r="F156" s="22" t="s">
        <v>439</v>
      </c>
      <c r="G156" s="40">
        <v>42508</v>
      </c>
      <c r="H156" s="40">
        <v>42508</v>
      </c>
      <c r="I156" s="22" t="s">
        <v>440</v>
      </c>
      <c r="J156" s="42" t="s">
        <v>403</v>
      </c>
      <c r="K156" s="52"/>
      <c r="L156" s="43">
        <v>17.52</v>
      </c>
      <c r="M156" s="44"/>
    </row>
    <row r="157" spans="1:13" s="54" customFormat="1" ht="25.5" customHeight="1">
      <c r="A157" s="38" t="s">
        <v>441</v>
      </c>
      <c r="B157" s="39" t="s">
        <v>442</v>
      </c>
      <c r="C157" s="39" t="s">
        <v>60</v>
      </c>
      <c r="D157" s="39" t="s">
        <v>438</v>
      </c>
      <c r="E157" s="40">
        <v>42507</v>
      </c>
      <c r="F157" s="22" t="s">
        <v>443</v>
      </c>
      <c r="G157" s="40">
        <v>42508</v>
      </c>
      <c r="H157" s="40">
        <v>42508</v>
      </c>
      <c r="I157" s="22" t="s">
        <v>440</v>
      </c>
      <c r="J157" s="42" t="s">
        <v>403</v>
      </c>
      <c r="K157" s="52"/>
      <c r="L157" s="43">
        <v>17.52</v>
      </c>
      <c r="M157" s="44"/>
    </row>
    <row r="158" spans="1:13" s="54" customFormat="1" ht="12.75" customHeight="1">
      <c r="A158" s="38" t="s">
        <v>29</v>
      </c>
      <c r="B158" s="39" t="s">
        <v>30</v>
      </c>
      <c r="C158" s="39" t="s">
        <v>31</v>
      </c>
      <c r="D158" s="39" t="s">
        <v>444</v>
      </c>
      <c r="E158" s="40">
        <v>42509</v>
      </c>
      <c r="F158" s="22" t="s">
        <v>445</v>
      </c>
      <c r="G158" s="40">
        <v>42510</v>
      </c>
      <c r="H158" s="40">
        <v>42510</v>
      </c>
      <c r="I158" s="22" t="s">
        <v>446</v>
      </c>
      <c r="J158" s="42" t="s">
        <v>403</v>
      </c>
      <c r="K158" s="52"/>
      <c r="L158" s="43">
        <v>17.52</v>
      </c>
      <c r="M158" s="44"/>
    </row>
    <row r="159" spans="1:13" s="54" customFormat="1" ht="25.5" customHeight="1">
      <c r="A159" s="38" t="s">
        <v>135</v>
      </c>
      <c r="B159" s="39" t="s">
        <v>136</v>
      </c>
      <c r="C159" s="39" t="s">
        <v>137</v>
      </c>
      <c r="D159" s="39" t="s">
        <v>447</v>
      </c>
      <c r="E159" s="40">
        <v>42509</v>
      </c>
      <c r="F159" s="22" t="s">
        <v>445</v>
      </c>
      <c r="G159" s="40">
        <v>42510</v>
      </c>
      <c r="H159" s="40">
        <v>42510</v>
      </c>
      <c r="I159" s="22" t="s">
        <v>448</v>
      </c>
      <c r="J159" s="42" t="s">
        <v>403</v>
      </c>
      <c r="K159" s="52"/>
      <c r="L159" s="43">
        <v>17.52</v>
      </c>
      <c r="M159" s="44"/>
    </row>
    <row r="160" spans="1:13" s="54" customFormat="1" ht="25.5" customHeight="1">
      <c r="A160" s="38" t="s">
        <v>135</v>
      </c>
      <c r="B160" s="39" t="s">
        <v>136</v>
      </c>
      <c r="C160" s="39" t="s">
        <v>137</v>
      </c>
      <c r="D160" s="39" t="s">
        <v>449</v>
      </c>
      <c r="E160" s="40">
        <v>42510</v>
      </c>
      <c r="F160" s="22" t="s">
        <v>445</v>
      </c>
      <c r="G160" s="40">
        <v>42513</v>
      </c>
      <c r="H160" s="40">
        <v>42517</v>
      </c>
      <c r="I160" s="22" t="s">
        <v>450</v>
      </c>
      <c r="J160" s="39" t="s">
        <v>38</v>
      </c>
      <c r="K160" s="39"/>
      <c r="L160" s="52">
        <v>233.56</v>
      </c>
      <c r="M160" s="6"/>
    </row>
    <row r="161" spans="1:20" s="54" customFormat="1" ht="63.75" customHeight="1">
      <c r="A161" s="38" t="s">
        <v>48</v>
      </c>
      <c r="B161" s="39" t="s">
        <v>49</v>
      </c>
      <c r="C161" s="39" t="s">
        <v>50</v>
      </c>
      <c r="D161" s="39" t="s">
        <v>451</v>
      </c>
      <c r="E161" s="40">
        <v>42514</v>
      </c>
      <c r="F161" s="22" t="s">
        <v>452</v>
      </c>
      <c r="G161" s="40">
        <v>42520</v>
      </c>
      <c r="H161" s="40">
        <v>42522</v>
      </c>
      <c r="I161" s="22" t="s">
        <v>453</v>
      </c>
      <c r="J161" s="42" t="s">
        <v>454</v>
      </c>
      <c r="K161" s="52"/>
      <c r="L161" s="52">
        <v>125.54</v>
      </c>
      <c r="M161" s="44"/>
    </row>
    <row r="162" spans="1:20" s="54" customFormat="1" ht="63.75" customHeight="1">
      <c r="A162" s="38" t="s">
        <v>455</v>
      </c>
      <c r="B162" s="39" t="s">
        <v>456</v>
      </c>
      <c r="C162" s="39" t="s">
        <v>50</v>
      </c>
      <c r="D162" s="39" t="s">
        <v>451</v>
      </c>
      <c r="E162" s="40">
        <v>42514</v>
      </c>
      <c r="F162" s="22" t="s">
        <v>457</v>
      </c>
      <c r="G162" s="40">
        <v>42520</v>
      </c>
      <c r="H162" s="40">
        <v>42522</v>
      </c>
      <c r="I162" s="22" t="s">
        <v>453</v>
      </c>
      <c r="J162" s="42" t="s">
        <v>454</v>
      </c>
      <c r="K162" s="52"/>
      <c r="L162" s="52">
        <v>125.54</v>
      </c>
      <c r="M162" s="44"/>
    </row>
    <row r="163" spans="1:20" s="54" customFormat="1" ht="63.75" customHeight="1">
      <c r="A163" s="38" t="s">
        <v>121</v>
      </c>
      <c r="B163" s="39" t="s">
        <v>122</v>
      </c>
      <c r="C163" s="39" t="s">
        <v>123</v>
      </c>
      <c r="D163" s="39" t="s">
        <v>458</v>
      </c>
      <c r="E163" s="40">
        <v>42514</v>
      </c>
      <c r="F163" s="22" t="s">
        <v>459</v>
      </c>
      <c r="G163" s="40">
        <v>42520</v>
      </c>
      <c r="H163" s="40">
        <v>42521</v>
      </c>
      <c r="I163" s="22" t="s">
        <v>453</v>
      </c>
      <c r="J163" s="42" t="s">
        <v>186</v>
      </c>
      <c r="K163" s="43"/>
      <c r="L163" s="52">
        <v>71.53</v>
      </c>
      <c r="M163" s="44"/>
    </row>
    <row r="164" spans="1:20" s="54" customFormat="1" ht="63.75" customHeight="1">
      <c r="A164" s="38" t="s">
        <v>387</v>
      </c>
      <c r="B164" s="39" t="s">
        <v>388</v>
      </c>
      <c r="C164" s="39" t="s">
        <v>389</v>
      </c>
      <c r="D164" s="39" t="s">
        <v>458</v>
      </c>
      <c r="E164" s="40">
        <v>42514</v>
      </c>
      <c r="F164" s="22" t="s">
        <v>460</v>
      </c>
      <c r="G164" s="40">
        <v>42520</v>
      </c>
      <c r="H164" s="40">
        <v>42521</v>
      </c>
      <c r="I164" s="22" t="s">
        <v>453</v>
      </c>
      <c r="J164" s="42" t="s">
        <v>186</v>
      </c>
      <c r="K164" s="43"/>
      <c r="L164" s="52">
        <v>71.53</v>
      </c>
      <c r="M164" s="44"/>
    </row>
    <row r="165" spans="1:20" s="54" customFormat="1" ht="63.75" customHeight="1">
      <c r="A165" s="38" t="s">
        <v>125</v>
      </c>
      <c r="B165" s="39" t="s">
        <v>126</v>
      </c>
      <c r="C165" s="39" t="s">
        <v>127</v>
      </c>
      <c r="D165" s="39" t="s">
        <v>458</v>
      </c>
      <c r="E165" s="40">
        <v>42514</v>
      </c>
      <c r="F165" s="22" t="s">
        <v>461</v>
      </c>
      <c r="G165" s="40">
        <v>42520</v>
      </c>
      <c r="H165" s="40">
        <v>42521</v>
      </c>
      <c r="I165" s="22" t="s">
        <v>453</v>
      </c>
      <c r="J165" s="42" t="s">
        <v>186</v>
      </c>
      <c r="K165" s="52"/>
      <c r="L165" s="52">
        <v>71.53</v>
      </c>
      <c r="M165" s="44"/>
    </row>
    <row r="166" spans="1:20" s="54" customFormat="1" ht="63.75" customHeight="1">
      <c r="A166" s="38" t="s">
        <v>91</v>
      </c>
      <c r="B166" s="39" t="s">
        <v>92</v>
      </c>
      <c r="C166" s="39" t="s">
        <v>93</v>
      </c>
      <c r="D166" s="39" t="s">
        <v>462</v>
      </c>
      <c r="E166" s="40">
        <v>42514</v>
      </c>
      <c r="F166" s="22" t="s">
        <v>463</v>
      </c>
      <c r="G166" s="40">
        <v>42520</v>
      </c>
      <c r="H166" s="40">
        <v>42521</v>
      </c>
      <c r="I166" s="22" t="s">
        <v>453</v>
      </c>
      <c r="J166" s="42" t="s">
        <v>186</v>
      </c>
      <c r="K166" s="52"/>
      <c r="L166" s="52">
        <v>71.53</v>
      </c>
      <c r="M166" s="44"/>
    </row>
    <row r="167" spans="1:20" s="70" customFormat="1" ht="63.75" customHeight="1">
      <c r="A167" s="38" t="s">
        <v>67</v>
      </c>
      <c r="B167" s="39" t="s">
        <v>68</v>
      </c>
      <c r="C167" s="39" t="s">
        <v>69</v>
      </c>
      <c r="D167" s="39" t="s">
        <v>462</v>
      </c>
      <c r="E167" s="40">
        <v>42514</v>
      </c>
      <c r="F167" s="22" t="s">
        <v>464</v>
      </c>
      <c r="G167" s="40">
        <v>42520</v>
      </c>
      <c r="H167" s="40">
        <v>42521</v>
      </c>
      <c r="I167" s="22" t="s">
        <v>453</v>
      </c>
      <c r="J167" s="42" t="s">
        <v>186</v>
      </c>
      <c r="K167" s="52"/>
      <c r="L167" s="52">
        <v>71.53</v>
      </c>
      <c r="M167" s="44"/>
    </row>
    <row r="168" spans="1:20" s="70" customFormat="1" ht="63.75" customHeight="1">
      <c r="A168" s="38" t="s">
        <v>465</v>
      </c>
      <c r="B168" s="39" t="s">
        <v>96</v>
      </c>
      <c r="C168" s="39" t="s">
        <v>97</v>
      </c>
      <c r="D168" s="39" t="s">
        <v>462</v>
      </c>
      <c r="E168" s="40">
        <v>42514</v>
      </c>
      <c r="F168" s="22" t="s">
        <v>466</v>
      </c>
      <c r="G168" s="40">
        <v>42520</v>
      </c>
      <c r="H168" s="40">
        <v>42521</v>
      </c>
      <c r="I168" s="22" t="s">
        <v>453</v>
      </c>
      <c r="J168" s="42" t="s">
        <v>186</v>
      </c>
      <c r="K168" s="43"/>
      <c r="L168" s="52">
        <v>71.53</v>
      </c>
      <c r="M168" s="44"/>
    </row>
    <row r="169" spans="1:20" s="70" customFormat="1" ht="12.75" customHeight="1">
      <c r="A169" s="38" t="s">
        <v>29</v>
      </c>
      <c r="B169" s="39" t="s">
        <v>30</v>
      </c>
      <c r="C169" s="39" t="s">
        <v>31</v>
      </c>
      <c r="D169" s="39" t="s">
        <v>467</v>
      </c>
      <c r="E169" s="40">
        <v>42514</v>
      </c>
      <c r="F169" s="22" t="s">
        <v>468</v>
      </c>
      <c r="G169" s="40">
        <v>42523</v>
      </c>
      <c r="H169" s="40">
        <v>42523</v>
      </c>
      <c r="I169" s="22" t="s">
        <v>469</v>
      </c>
      <c r="J169" s="42" t="s">
        <v>230</v>
      </c>
      <c r="K169" s="52"/>
      <c r="L169" s="52">
        <v>17.52</v>
      </c>
      <c r="M169" s="44"/>
    </row>
    <row r="170" spans="1:20" s="70" customFormat="1" ht="25.5" customHeight="1">
      <c r="A170" s="38" t="s">
        <v>135</v>
      </c>
      <c r="B170" s="39" t="s">
        <v>470</v>
      </c>
      <c r="C170" s="39" t="s">
        <v>137</v>
      </c>
      <c r="D170" s="39" t="s">
        <v>471</v>
      </c>
      <c r="E170" s="40">
        <v>42516</v>
      </c>
      <c r="F170" s="22" t="s">
        <v>468</v>
      </c>
      <c r="G170" s="40">
        <v>42520</v>
      </c>
      <c r="H170" s="40">
        <v>42524</v>
      </c>
      <c r="I170" s="22" t="s">
        <v>450</v>
      </c>
      <c r="J170" s="42" t="s">
        <v>38</v>
      </c>
      <c r="K170" s="52"/>
      <c r="L170" s="52">
        <v>233.56</v>
      </c>
      <c r="M170" s="44"/>
    </row>
    <row r="171" spans="1:20" s="70" customFormat="1" ht="38.25" customHeight="1">
      <c r="A171" s="38" t="s">
        <v>225</v>
      </c>
      <c r="B171" s="39"/>
      <c r="C171" s="39" t="s">
        <v>226</v>
      </c>
      <c r="D171" s="39" t="s">
        <v>471</v>
      </c>
      <c r="E171" s="40">
        <v>42516</v>
      </c>
      <c r="F171" s="22" t="s">
        <v>335</v>
      </c>
      <c r="G171" s="40">
        <v>42516</v>
      </c>
      <c r="H171" s="40">
        <v>42516</v>
      </c>
      <c r="I171" s="22" t="s">
        <v>472</v>
      </c>
      <c r="J171" s="42" t="s">
        <v>403</v>
      </c>
      <c r="K171" s="52"/>
      <c r="L171" s="52">
        <v>17.52</v>
      </c>
      <c r="M171" s="44"/>
    </row>
    <row r="172" spans="1:20" s="70" customFormat="1" ht="12.75" customHeight="1">
      <c r="A172" s="38" t="s">
        <v>473</v>
      </c>
      <c r="B172" s="39" t="s">
        <v>474</v>
      </c>
      <c r="C172" s="39" t="s">
        <v>475</v>
      </c>
      <c r="D172" s="39" t="s">
        <v>476</v>
      </c>
      <c r="E172" s="40">
        <v>42517</v>
      </c>
      <c r="F172" s="22" t="s">
        <v>468</v>
      </c>
      <c r="G172" s="40">
        <v>42521</v>
      </c>
      <c r="H172" s="40">
        <v>42521</v>
      </c>
      <c r="I172" s="22" t="s">
        <v>469</v>
      </c>
      <c r="J172" s="42" t="s">
        <v>403</v>
      </c>
      <c r="K172" s="52"/>
      <c r="L172" s="52">
        <v>17.52</v>
      </c>
      <c r="M172" s="44"/>
    </row>
    <row r="173" spans="1:20" s="34" customFormat="1" ht="14.25" customHeight="1">
      <c r="A173" s="7" t="s">
        <v>477</v>
      </c>
      <c r="B173" s="8"/>
      <c r="C173" s="8"/>
      <c r="D173" s="8"/>
      <c r="E173" s="8"/>
      <c r="F173" s="9"/>
      <c r="G173" s="8"/>
      <c r="H173" s="8"/>
      <c r="I173" s="73"/>
      <c r="J173" s="8"/>
      <c r="K173" s="8"/>
      <c r="L173" s="11"/>
      <c r="M173" s="12"/>
      <c r="N173" s="56"/>
      <c r="O173" s="56"/>
      <c r="P173" s="56"/>
      <c r="Q173" s="56"/>
      <c r="R173" s="56"/>
      <c r="S173" s="56"/>
      <c r="T173" s="56"/>
    </row>
    <row r="174" spans="1:20" ht="63.75" customHeight="1">
      <c r="A174" s="38" t="s">
        <v>478</v>
      </c>
      <c r="B174" s="39" t="s">
        <v>479</v>
      </c>
      <c r="C174" s="39" t="s">
        <v>480</v>
      </c>
      <c r="D174" s="39" t="s">
        <v>25</v>
      </c>
      <c r="E174" s="40">
        <v>42523</v>
      </c>
      <c r="F174" s="23" t="s">
        <v>481</v>
      </c>
      <c r="G174" s="40">
        <v>42527</v>
      </c>
      <c r="H174" s="40">
        <v>42530</v>
      </c>
      <c r="I174" s="22" t="s">
        <v>482</v>
      </c>
      <c r="J174" s="39" t="s">
        <v>483</v>
      </c>
      <c r="K174" s="25"/>
      <c r="L174" s="52">
        <v>179.55</v>
      </c>
      <c r="M174" s="39"/>
      <c r="N174" s="6"/>
      <c r="O174" s="6"/>
      <c r="P174" s="54"/>
      <c r="Q174" s="54"/>
      <c r="R174" s="54"/>
      <c r="S174" s="54"/>
      <c r="T174" s="54"/>
    </row>
    <row r="175" spans="1:20" ht="63.75" customHeight="1">
      <c r="A175" s="38" t="s">
        <v>163</v>
      </c>
      <c r="B175" s="39" t="s">
        <v>164</v>
      </c>
      <c r="C175" s="39" t="s">
        <v>165</v>
      </c>
      <c r="D175" s="39" t="s">
        <v>25</v>
      </c>
      <c r="E175" s="40">
        <v>42523</v>
      </c>
      <c r="F175" s="23" t="s">
        <v>484</v>
      </c>
      <c r="G175" s="40">
        <v>42527</v>
      </c>
      <c r="H175" s="40">
        <v>42530</v>
      </c>
      <c r="I175" s="22" t="s">
        <v>482</v>
      </c>
      <c r="J175" s="39" t="s">
        <v>483</v>
      </c>
      <c r="K175" s="52"/>
      <c r="L175" s="52">
        <v>179.55</v>
      </c>
      <c r="M175" s="44"/>
      <c r="N175" s="6"/>
      <c r="O175" s="6"/>
      <c r="P175" s="54"/>
      <c r="Q175" s="54"/>
      <c r="R175" s="54"/>
      <c r="S175" s="54"/>
      <c r="T175" s="54"/>
    </row>
    <row r="176" spans="1:20" ht="25.5" customHeight="1">
      <c r="A176" s="38" t="s">
        <v>135</v>
      </c>
      <c r="B176" s="39" t="s">
        <v>136</v>
      </c>
      <c r="C176" s="39" t="s">
        <v>137</v>
      </c>
      <c r="D176" s="39" t="s">
        <v>485</v>
      </c>
      <c r="E176" s="40">
        <v>42524</v>
      </c>
      <c r="F176" s="23" t="s">
        <v>486</v>
      </c>
      <c r="G176" s="40">
        <v>42527</v>
      </c>
      <c r="H176" s="40">
        <v>42531</v>
      </c>
      <c r="I176" s="22" t="s">
        <v>450</v>
      </c>
      <c r="J176" s="39" t="s">
        <v>487</v>
      </c>
      <c r="K176" s="25"/>
      <c r="L176" s="52">
        <v>233.56</v>
      </c>
      <c r="M176" s="39"/>
      <c r="N176" s="6"/>
      <c r="O176" s="6"/>
      <c r="P176" s="54"/>
      <c r="Q176" s="54"/>
      <c r="R176" s="54"/>
      <c r="S176" s="54"/>
      <c r="T176" s="54"/>
    </row>
    <row r="177" spans="1:20" ht="25.5" customHeight="1">
      <c r="A177" s="38" t="s">
        <v>29</v>
      </c>
      <c r="B177" s="39" t="s">
        <v>30</v>
      </c>
      <c r="C177" s="39" t="s">
        <v>31</v>
      </c>
      <c r="D177" s="39" t="s">
        <v>488</v>
      </c>
      <c r="E177" s="40">
        <v>42528</v>
      </c>
      <c r="F177" s="23" t="s">
        <v>489</v>
      </c>
      <c r="G177" s="40">
        <v>42534</v>
      </c>
      <c r="H177" s="40">
        <v>42535</v>
      </c>
      <c r="I177" s="22" t="s">
        <v>490</v>
      </c>
      <c r="J177" s="39" t="s">
        <v>491</v>
      </c>
      <c r="K177" s="25"/>
      <c r="L177" s="43">
        <v>71.53</v>
      </c>
      <c r="M177" s="39"/>
      <c r="N177" s="6"/>
      <c r="O177" s="6"/>
      <c r="P177" s="54"/>
      <c r="Q177" s="54"/>
      <c r="R177" s="54"/>
      <c r="S177" s="54"/>
      <c r="T177" s="54"/>
    </row>
    <row r="178" spans="1:20" ht="25.5" customHeight="1">
      <c r="A178" s="38" t="s">
        <v>29</v>
      </c>
      <c r="B178" s="39" t="s">
        <v>30</v>
      </c>
      <c r="C178" s="39" t="s">
        <v>31</v>
      </c>
      <c r="D178" s="39" t="s">
        <v>492</v>
      </c>
      <c r="E178" s="40">
        <v>42528</v>
      </c>
      <c r="F178" s="23" t="s">
        <v>493</v>
      </c>
      <c r="G178" s="40">
        <v>42537</v>
      </c>
      <c r="H178" s="40">
        <v>42538</v>
      </c>
      <c r="I178" s="22" t="s">
        <v>494</v>
      </c>
      <c r="J178" s="39" t="s">
        <v>491</v>
      </c>
      <c r="K178" s="43"/>
      <c r="L178" s="43">
        <v>71.53</v>
      </c>
      <c r="M178" s="51"/>
      <c r="N178" s="6"/>
      <c r="O178" s="6"/>
      <c r="P178" s="54"/>
      <c r="Q178" s="54"/>
      <c r="R178" s="54"/>
      <c r="S178" s="54"/>
      <c r="T178" s="54"/>
    </row>
    <row r="179" spans="1:20" ht="25.5" customHeight="1">
      <c r="A179" s="38" t="s">
        <v>135</v>
      </c>
      <c r="B179" s="39" t="s">
        <v>136</v>
      </c>
      <c r="C179" s="39" t="s">
        <v>137</v>
      </c>
      <c r="D179" s="39" t="s">
        <v>495</v>
      </c>
      <c r="E179" s="40">
        <v>42531</v>
      </c>
      <c r="F179" s="23" t="s">
        <v>486</v>
      </c>
      <c r="G179" s="40">
        <v>42534</v>
      </c>
      <c r="H179" s="40">
        <v>42538</v>
      </c>
      <c r="I179" s="22" t="s">
        <v>450</v>
      </c>
      <c r="J179" s="39" t="s">
        <v>487</v>
      </c>
      <c r="K179" s="25"/>
      <c r="L179" s="52">
        <v>233.56</v>
      </c>
      <c r="M179" s="39"/>
      <c r="N179" s="6"/>
      <c r="O179" s="6"/>
      <c r="P179" s="54"/>
      <c r="Q179" s="54"/>
      <c r="R179" s="54"/>
      <c r="S179" s="54"/>
      <c r="T179" s="54"/>
    </row>
    <row r="180" spans="1:20" ht="51" customHeight="1">
      <c r="A180" s="38" t="s">
        <v>129</v>
      </c>
      <c r="B180" s="39" t="s">
        <v>130</v>
      </c>
      <c r="C180" s="39" t="s">
        <v>496</v>
      </c>
      <c r="D180" s="39" t="s">
        <v>497</v>
      </c>
      <c r="E180" s="40">
        <v>42536</v>
      </c>
      <c r="F180" s="23" t="s">
        <v>498</v>
      </c>
      <c r="G180" s="40">
        <v>42537</v>
      </c>
      <c r="H180" s="40">
        <v>42537</v>
      </c>
      <c r="I180" s="22" t="s">
        <v>499</v>
      </c>
      <c r="J180" s="61" t="s">
        <v>28</v>
      </c>
      <c r="K180" s="63"/>
      <c r="L180" s="43">
        <v>17.52</v>
      </c>
      <c r="M180" s="64"/>
      <c r="N180" s="6"/>
      <c r="O180" s="6"/>
      <c r="P180" s="54"/>
      <c r="Q180" s="54"/>
      <c r="R180" s="54"/>
      <c r="S180" s="54"/>
      <c r="T180" s="54"/>
    </row>
    <row r="181" spans="1:20" ht="51" customHeight="1">
      <c r="A181" s="38" t="s">
        <v>500</v>
      </c>
      <c r="B181" s="39" t="s">
        <v>501</v>
      </c>
      <c r="C181" s="39" t="s">
        <v>502</v>
      </c>
      <c r="D181" s="39" t="s">
        <v>497</v>
      </c>
      <c r="E181" s="40">
        <v>42536</v>
      </c>
      <c r="F181" s="23" t="s">
        <v>498</v>
      </c>
      <c r="G181" s="40">
        <v>42537</v>
      </c>
      <c r="H181" s="40">
        <v>42537</v>
      </c>
      <c r="I181" s="22" t="s">
        <v>499</v>
      </c>
      <c r="J181" s="39" t="s">
        <v>28</v>
      </c>
      <c r="K181" s="43"/>
      <c r="L181" s="43">
        <v>17.52</v>
      </c>
      <c r="M181" s="51"/>
      <c r="N181" s="6"/>
      <c r="O181" s="6"/>
      <c r="P181" s="54"/>
      <c r="Q181" s="54"/>
      <c r="R181" s="54"/>
      <c r="S181" s="54"/>
      <c r="T181" s="54"/>
    </row>
    <row r="182" spans="1:20" ht="25.5" customHeight="1">
      <c r="A182" s="38" t="s">
        <v>135</v>
      </c>
      <c r="B182" s="39" t="s">
        <v>136</v>
      </c>
      <c r="C182" s="39" t="s">
        <v>137</v>
      </c>
      <c r="D182" s="39" t="s">
        <v>503</v>
      </c>
      <c r="E182" s="62">
        <v>42535</v>
      </c>
      <c r="F182" s="23" t="s">
        <v>486</v>
      </c>
      <c r="G182" s="40">
        <v>42541</v>
      </c>
      <c r="H182" s="40">
        <v>42542</v>
      </c>
      <c r="I182" s="22" t="s">
        <v>450</v>
      </c>
      <c r="J182" s="39" t="s">
        <v>504</v>
      </c>
      <c r="K182" s="52"/>
      <c r="L182" s="43">
        <v>71.53</v>
      </c>
      <c r="M182" s="44"/>
      <c r="N182" s="6"/>
      <c r="O182" s="6"/>
      <c r="P182" s="54"/>
      <c r="Q182" s="54"/>
      <c r="R182" s="54"/>
      <c r="S182" s="54"/>
      <c r="T182" s="54"/>
    </row>
    <row r="183" spans="1:20" ht="25.5" customHeight="1">
      <c r="A183" s="38" t="s">
        <v>29</v>
      </c>
      <c r="B183" s="39" t="s">
        <v>30</v>
      </c>
      <c r="C183" s="39" t="s">
        <v>31</v>
      </c>
      <c r="D183" s="39" t="s">
        <v>505</v>
      </c>
      <c r="E183" s="62">
        <v>42535</v>
      </c>
      <c r="F183" s="23" t="s">
        <v>506</v>
      </c>
      <c r="G183" s="40">
        <v>42541</v>
      </c>
      <c r="H183" s="40">
        <v>42542</v>
      </c>
      <c r="I183" s="22" t="s">
        <v>507</v>
      </c>
      <c r="J183" s="39" t="s">
        <v>504</v>
      </c>
      <c r="K183" s="39"/>
      <c r="L183" s="43">
        <v>71.53</v>
      </c>
      <c r="M183" s="44"/>
      <c r="N183" s="6"/>
      <c r="O183" s="6"/>
      <c r="P183" s="54"/>
      <c r="Q183" s="54"/>
      <c r="R183" s="54"/>
      <c r="S183" s="54"/>
      <c r="T183" s="54"/>
    </row>
    <row r="184" spans="1:20" ht="25.5" customHeight="1">
      <c r="A184" s="38" t="s">
        <v>410</v>
      </c>
      <c r="B184" s="39" t="s">
        <v>411</v>
      </c>
      <c r="C184" s="39" t="s">
        <v>412</v>
      </c>
      <c r="D184" s="39" t="s">
        <v>505</v>
      </c>
      <c r="E184" s="62">
        <v>42535</v>
      </c>
      <c r="F184" s="23" t="s">
        <v>506</v>
      </c>
      <c r="G184" s="40">
        <v>42541</v>
      </c>
      <c r="H184" s="40">
        <v>42542</v>
      </c>
      <c r="I184" s="22" t="s">
        <v>507</v>
      </c>
      <c r="J184" s="39" t="s">
        <v>504</v>
      </c>
      <c r="K184" s="39"/>
      <c r="L184" s="43">
        <v>71.53</v>
      </c>
      <c r="M184" s="44"/>
      <c r="N184" s="6"/>
      <c r="O184" s="6"/>
      <c r="P184" s="54"/>
      <c r="Q184" s="54"/>
      <c r="R184" s="54"/>
      <c r="S184" s="54"/>
      <c r="T184" s="54"/>
    </row>
    <row r="185" spans="1:20" ht="25.5" customHeight="1">
      <c r="A185" s="38" t="s">
        <v>508</v>
      </c>
      <c r="B185" s="39" t="s">
        <v>509</v>
      </c>
      <c r="C185" s="39" t="s">
        <v>510</v>
      </c>
      <c r="D185" s="39" t="s">
        <v>511</v>
      </c>
      <c r="E185" s="40">
        <v>42538</v>
      </c>
      <c r="F185" s="23" t="s">
        <v>512</v>
      </c>
      <c r="G185" s="40">
        <v>42548</v>
      </c>
      <c r="H185" s="40">
        <v>42551</v>
      </c>
      <c r="I185" s="22" t="s">
        <v>513</v>
      </c>
      <c r="J185" s="61" t="s">
        <v>514</v>
      </c>
      <c r="K185" s="63">
        <v>963.11</v>
      </c>
      <c r="L185" s="43">
        <v>578.96</v>
      </c>
      <c r="M185" s="64"/>
      <c r="N185" s="6"/>
      <c r="O185" s="6"/>
      <c r="P185" s="54"/>
      <c r="Q185" s="54"/>
      <c r="R185" s="54"/>
      <c r="S185" s="54"/>
      <c r="T185" s="54"/>
    </row>
    <row r="186" spans="1:20" ht="25.5" customHeight="1">
      <c r="A186" s="60" t="s">
        <v>371</v>
      </c>
      <c r="B186" s="61">
        <v>-275280</v>
      </c>
      <c r="C186" s="61" t="s">
        <v>515</v>
      </c>
      <c r="D186" s="61" t="s">
        <v>516</v>
      </c>
      <c r="E186" s="62">
        <v>42536</v>
      </c>
      <c r="F186" s="19" t="s">
        <v>512</v>
      </c>
      <c r="G186" s="62">
        <v>42548</v>
      </c>
      <c r="H186" s="62">
        <v>42551</v>
      </c>
      <c r="I186" s="18" t="s">
        <v>513</v>
      </c>
      <c r="J186" s="61" t="s">
        <v>514</v>
      </c>
      <c r="K186" s="63">
        <v>963.11</v>
      </c>
      <c r="L186" s="63">
        <v>578.96</v>
      </c>
      <c r="M186" s="64"/>
      <c r="N186" s="6"/>
      <c r="O186" s="6"/>
      <c r="P186" s="54"/>
      <c r="Q186" s="54"/>
      <c r="R186" s="54"/>
      <c r="S186" s="54"/>
      <c r="T186" s="54"/>
    </row>
    <row r="187" spans="1:20" ht="25.5" customHeight="1">
      <c r="A187" s="38" t="s">
        <v>42</v>
      </c>
      <c r="B187" s="39" t="s">
        <v>43</v>
      </c>
      <c r="C187" s="39" t="s">
        <v>44</v>
      </c>
      <c r="D187" s="61" t="s">
        <v>517</v>
      </c>
      <c r="E187" s="40">
        <v>42473</v>
      </c>
      <c r="F187" s="23" t="s">
        <v>518</v>
      </c>
      <c r="G187" s="40">
        <v>42488</v>
      </c>
      <c r="H187" s="40">
        <v>42489</v>
      </c>
      <c r="I187" s="22" t="s">
        <v>519</v>
      </c>
      <c r="J187" s="42" t="s">
        <v>491</v>
      </c>
      <c r="K187" s="52"/>
      <c r="L187" s="43">
        <v>228.08</v>
      </c>
      <c r="M187" s="44"/>
      <c r="N187" s="6"/>
      <c r="O187" s="6"/>
      <c r="P187" s="54"/>
      <c r="Q187" s="54"/>
      <c r="R187" s="54"/>
      <c r="S187" s="54"/>
      <c r="T187" s="54"/>
    </row>
    <row r="188" spans="1:20" ht="51" customHeight="1">
      <c r="A188" s="38" t="s">
        <v>129</v>
      </c>
      <c r="B188" s="39" t="s">
        <v>130</v>
      </c>
      <c r="C188" s="39" t="s">
        <v>131</v>
      </c>
      <c r="D188" s="39" t="s">
        <v>520</v>
      </c>
      <c r="E188" s="40">
        <v>42538</v>
      </c>
      <c r="F188" s="23" t="s">
        <v>521</v>
      </c>
      <c r="G188" s="40">
        <v>42541</v>
      </c>
      <c r="H188" s="40">
        <v>42541</v>
      </c>
      <c r="I188" s="22" t="s">
        <v>522</v>
      </c>
      <c r="J188" s="42" t="s">
        <v>28</v>
      </c>
      <c r="K188" s="52"/>
      <c r="L188" s="43">
        <v>17.52</v>
      </c>
      <c r="M188" s="44"/>
      <c r="N188" s="6"/>
      <c r="O188" s="6"/>
      <c r="P188" s="54"/>
      <c r="Q188" s="54"/>
      <c r="R188" s="54"/>
      <c r="S188" s="54"/>
      <c r="T188" s="54"/>
    </row>
    <row r="189" spans="1:20" ht="51" customHeight="1">
      <c r="A189" s="38" t="s">
        <v>500</v>
      </c>
      <c r="B189" s="39" t="s">
        <v>501</v>
      </c>
      <c r="C189" s="39" t="s">
        <v>502</v>
      </c>
      <c r="D189" s="39" t="s">
        <v>520</v>
      </c>
      <c r="E189" s="40">
        <v>42538</v>
      </c>
      <c r="F189" s="23" t="s">
        <v>521</v>
      </c>
      <c r="G189" s="40">
        <v>42541</v>
      </c>
      <c r="H189" s="40">
        <v>42541</v>
      </c>
      <c r="I189" s="22" t="s">
        <v>522</v>
      </c>
      <c r="J189" s="42" t="s">
        <v>28</v>
      </c>
      <c r="K189" s="52"/>
      <c r="L189" s="43">
        <v>17.52</v>
      </c>
      <c r="M189" s="44"/>
      <c r="N189" s="6"/>
      <c r="O189" s="6"/>
      <c r="P189" s="54"/>
      <c r="Q189" s="54"/>
      <c r="R189" s="54"/>
      <c r="S189" s="54"/>
      <c r="T189" s="54"/>
    </row>
    <row r="190" spans="1:20" ht="25.5" customHeight="1">
      <c r="A190" s="60" t="s">
        <v>523</v>
      </c>
      <c r="B190" s="39" t="s">
        <v>524</v>
      </c>
      <c r="C190" s="39" t="s">
        <v>480</v>
      </c>
      <c r="D190" s="39" t="s">
        <v>525</v>
      </c>
      <c r="E190" s="40">
        <v>42549</v>
      </c>
      <c r="F190" s="23" t="s">
        <v>526</v>
      </c>
      <c r="G190" s="40">
        <v>42551</v>
      </c>
      <c r="H190" s="40">
        <v>42552</v>
      </c>
      <c r="I190" s="22" t="s">
        <v>527</v>
      </c>
      <c r="J190" s="39" t="s">
        <v>491</v>
      </c>
      <c r="K190" s="39"/>
      <c r="L190" s="63">
        <v>71.53</v>
      </c>
      <c r="M190" s="44"/>
      <c r="N190" s="6"/>
      <c r="O190" s="6"/>
      <c r="P190" s="54"/>
      <c r="Q190" s="54"/>
      <c r="R190" s="54"/>
      <c r="S190" s="54"/>
      <c r="T190" s="54"/>
    </row>
    <row r="191" spans="1:20" ht="25.5" customHeight="1">
      <c r="A191" s="38" t="s">
        <v>528</v>
      </c>
      <c r="B191" s="39" t="s">
        <v>529</v>
      </c>
      <c r="C191" s="39" t="s">
        <v>530</v>
      </c>
      <c r="D191" s="39" t="s">
        <v>531</v>
      </c>
      <c r="E191" s="40">
        <v>42548</v>
      </c>
      <c r="F191" s="23" t="s">
        <v>532</v>
      </c>
      <c r="G191" s="40">
        <v>42551</v>
      </c>
      <c r="H191" s="40">
        <v>42552</v>
      </c>
      <c r="I191" s="22" t="s">
        <v>533</v>
      </c>
      <c r="J191" s="42" t="s">
        <v>491</v>
      </c>
      <c r="K191" s="52"/>
      <c r="L191" s="52">
        <v>71.53</v>
      </c>
      <c r="M191" s="44"/>
      <c r="N191" s="6"/>
      <c r="O191" s="6"/>
      <c r="P191" s="54"/>
      <c r="Q191" s="54"/>
      <c r="R191" s="54"/>
      <c r="S191" s="54"/>
      <c r="T191" s="54"/>
    </row>
    <row r="192" spans="1:20" ht="25.5" customHeight="1">
      <c r="A192" s="38" t="s">
        <v>534</v>
      </c>
      <c r="B192" s="39" t="s">
        <v>535</v>
      </c>
      <c r="C192" s="39" t="s">
        <v>536</v>
      </c>
      <c r="D192" s="39" t="s">
        <v>537</v>
      </c>
      <c r="E192" s="40">
        <v>42550</v>
      </c>
      <c r="F192" s="23" t="s">
        <v>538</v>
      </c>
      <c r="G192" s="40">
        <v>42551</v>
      </c>
      <c r="H192" s="40">
        <v>42552</v>
      </c>
      <c r="I192" s="22" t="s">
        <v>539</v>
      </c>
      <c r="J192" s="42" t="s">
        <v>491</v>
      </c>
      <c r="K192" s="52"/>
      <c r="L192" s="52">
        <v>71.53</v>
      </c>
      <c r="M192" s="44"/>
      <c r="N192" s="6"/>
      <c r="O192" s="6"/>
      <c r="P192" s="54"/>
      <c r="Q192" s="54"/>
      <c r="R192" s="54"/>
      <c r="S192" s="54"/>
      <c r="T192" s="54"/>
    </row>
    <row r="193" spans="1:20" s="80" customFormat="1" ht="14.25" customHeight="1">
      <c r="A193" s="7" t="s">
        <v>540</v>
      </c>
      <c r="B193" s="74"/>
      <c r="C193" s="74"/>
      <c r="D193" s="74"/>
      <c r="E193" s="74"/>
      <c r="F193" s="75"/>
      <c r="G193" s="74"/>
      <c r="H193" s="74"/>
      <c r="I193" s="76"/>
      <c r="J193" s="74"/>
      <c r="K193" s="74"/>
      <c r="L193" s="77"/>
      <c r="M193" s="78"/>
      <c r="N193" s="79"/>
      <c r="O193" s="79"/>
      <c r="P193" s="79"/>
      <c r="Q193" s="79"/>
      <c r="R193" s="79"/>
      <c r="S193" s="79"/>
      <c r="T193" s="79"/>
    </row>
    <row r="194" spans="1:20" ht="25.5" customHeight="1">
      <c r="A194" s="38" t="s">
        <v>350</v>
      </c>
      <c r="B194" s="39" t="s">
        <v>351</v>
      </c>
      <c r="C194" s="39" t="s">
        <v>352</v>
      </c>
      <c r="D194" s="39" t="s">
        <v>541</v>
      </c>
      <c r="E194" s="40">
        <v>42549</v>
      </c>
      <c r="F194" s="22" t="s">
        <v>542</v>
      </c>
      <c r="G194" s="40">
        <v>42550</v>
      </c>
      <c r="H194" s="40">
        <v>42550</v>
      </c>
      <c r="I194" s="22" t="s">
        <v>543</v>
      </c>
      <c r="J194" s="39" t="s">
        <v>28</v>
      </c>
      <c r="K194" s="25"/>
      <c r="L194" s="52">
        <v>17.52</v>
      </c>
      <c r="M194" s="39"/>
      <c r="N194" s="54"/>
      <c r="O194" s="54"/>
      <c r="P194" s="54"/>
      <c r="Q194" s="54"/>
      <c r="R194" s="54"/>
      <c r="S194" s="54"/>
      <c r="T194" s="54"/>
    </row>
    <row r="195" spans="1:20" ht="14.25" customHeight="1">
      <c r="A195" s="38" t="s">
        <v>274</v>
      </c>
      <c r="B195" s="39" t="s">
        <v>275</v>
      </c>
      <c r="C195" s="39" t="s">
        <v>276</v>
      </c>
      <c r="D195" s="39" t="s">
        <v>544</v>
      </c>
      <c r="E195" s="20">
        <v>42535</v>
      </c>
      <c r="F195" s="22" t="s">
        <v>545</v>
      </c>
      <c r="G195" s="40">
        <v>42537</v>
      </c>
      <c r="H195" s="40">
        <v>42537</v>
      </c>
      <c r="I195" s="22" t="s">
        <v>546</v>
      </c>
      <c r="J195" s="39" t="s">
        <v>28</v>
      </c>
      <c r="K195" s="52"/>
      <c r="L195" s="52">
        <v>17.52</v>
      </c>
      <c r="M195" s="44"/>
      <c r="N195" s="54"/>
      <c r="O195" s="54"/>
      <c r="P195" s="54"/>
      <c r="Q195" s="54"/>
      <c r="R195" s="54"/>
      <c r="S195" s="54"/>
      <c r="T195" s="54"/>
    </row>
    <row r="196" spans="1:20" ht="14.25" customHeight="1">
      <c r="A196" s="38" t="s">
        <v>29</v>
      </c>
      <c r="B196" s="39" t="s">
        <v>30</v>
      </c>
      <c r="C196" s="39" t="s">
        <v>31</v>
      </c>
      <c r="D196" s="39" t="s">
        <v>544</v>
      </c>
      <c r="E196" s="20">
        <v>42535</v>
      </c>
      <c r="F196" s="22" t="s">
        <v>545</v>
      </c>
      <c r="G196" s="40">
        <v>42537</v>
      </c>
      <c r="H196" s="40">
        <v>42537</v>
      </c>
      <c r="I196" s="22" t="s">
        <v>546</v>
      </c>
      <c r="J196" s="39" t="s">
        <v>28</v>
      </c>
      <c r="K196" s="25"/>
      <c r="L196" s="52">
        <v>17.52</v>
      </c>
      <c r="M196" s="39"/>
      <c r="N196" s="54"/>
      <c r="O196" s="54"/>
      <c r="P196" s="54"/>
      <c r="Q196" s="54"/>
      <c r="R196" s="54"/>
      <c r="S196" s="54"/>
      <c r="T196" s="54"/>
    </row>
    <row r="197" spans="1:20" ht="25.5" customHeight="1">
      <c r="A197" s="38" t="s">
        <v>29</v>
      </c>
      <c r="B197" s="39" t="s">
        <v>30</v>
      </c>
      <c r="C197" s="39" t="s">
        <v>31</v>
      </c>
      <c r="D197" s="39" t="s">
        <v>547</v>
      </c>
      <c r="E197" s="20">
        <v>42556</v>
      </c>
      <c r="F197" s="81" t="s">
        <v>548</v>
      </c>
      <c r="G197" s="40">
        <v>42563</v>
      </c>
      <c r="H197" s="40">
        <v>42564</v>
      </c>
      <c r="I197" s="22" t="s">
        <v>549</v>
      </c>
      <c r="J197" s="39" t="s">
        <v>28</v>
      </c>
      <c r="K197" s="25"/>
      <c r="L197" s="52">
        <v>17.52</v>
      </c>
      <c r="M197" s="39"/>
      <c r="N197" s="54"/>
      <c r="O197" s="54"/>
      <c r="P197" s="54"/>
      <c r="Q197" s="54"/>
      <c r="R197" s="54"/>
      <c r="S197" s="54"/>
      <c r="T197" s="54"/>
    </row>
    <row r="198" spans="1:20" ht="25.5" customHeight="1">
      <c r="A198" s="38" t="s">
        <v>410</v>
      </c>
      <c r="B198" s="39" t="s">
        <v>411</v>
      </c>
      <c r="C198" s="39" t="s">
        <v>412</v>
      </c>
      <c r="D198" s="39" t="s">
        <v>547</v>
      </c>
      <c r="E198" s="20">
        <v>42556</v>
      </c>
      <c r="F198" s="81" t="s">
        <v>548</v>
      </c>
      <c r="G198" s="40">
        <v>42563</v>
      </c>
      <c r="H198" s="40">
        <v>42564</v>
      </c>
      <c r="I198" s="22" t="s">
        <v>549</v>
      </c>
      <c r="J198" s="39" t="s">
        <v>504</v>
      </c>
      <c r="K198" s="43"/>
      <c r="L198" s="43">
        <v>71.53</v>
      </c>
      <c r="M198" s="51"/>
      <c r="N198" s="54"/>
      <c r="O198" s="54"/>
      <c r="P198" s="54"/>
      <c r="Q198" s="54"/>
      <c r="R198" s="54"/>
      <c r="S198" s="54"/>
      <c r="T198" s="54"/>
    </row>
    <row r="199" spans="1:20" ht="25.5" customHeight="1">
      <c r="A199" s="38" t="s">
        <v>478</v>
      </c>
      <c r="B199" s="39" t="s">
        <v>550</v>
      </c>
      <c r="C199" s="39" t="s">
        <v>480</v>
      </c>
      <c r="D199" s="39" t="s">
        <v>551</v>
      </c>
      <c r="E199" s="40">
        <v>42564</v>
      </c>
      <c r="F199" s="81" t="s">
        <v>552</v>
      </c>
      <c r="G199" s="40">
        <v>42565</v>
      </c>
      <c r="H199" s="40">
        <v>42567</v>
      </c>
      <c r="I199" s="22" t="s">
        <v>553</v>
      </c>
      <c r="J199" s="39" t="s">
        <v>947</v>
      </c>
      <c r="K199" s="25"/>
      <c r="L199" s="52">
        <v>162.03</v>
      </c>
      <c r="M199" s="39"/>
      <c r="N199" s="54"/>
      <c r="O199" s="54"/>
      <c r="P199" s="54"/>
      <c r="Q199" s="54"/>
      <c r="R199" s="54"/>
      <c r="S199" s="54"/>
      <c r="T199" s="54"/>
    </row>
    <row r="200" spans="1:20" ht="25.5" customHeight="1">
      <c r="A200" s="38" t="s">
        <v>528</v>
      </c>
      <c r="B200" s="39" t="s">
        <v>529</v>
      </c>
      <c r="C200" s="39" t="s">
        <v>530</v>
      </c>
      <c r="D200" s="39" t="s">
        <v>554</v>
      </c>
      <c r="E200" s="40">
        <v>42563</v>
      </c>
      <c r="F200" s="81" t="s">
        <v>555</v>
      </c>
      <c r="G200" s="40">
        <v>42565</v>
      </c>
      <c r="H200" s="40">
        <v>42567</v>
      </c>
      <c r="I200" s="22" t="s">
        <v>556</v>
      </c>
      <c r="J200" s="61" t="s">
        <v>948</v>
      </c>
      <c r="K200" s="63"/>
      <c r="L200" s="52">
        <v>220.72</v>
      </c>
      <c r="M200" s="64"/>
      <c r="N200" s="54"/>
      <c r="O200" s="54"/>
      <c r="P200" s="54"/>
      <c r="Q200" s="54"/>
      <c r="R200" s="54"/>
      <c r="S200" s="54"/>
      <c r="T200" s="54"/>
    </row>
    <row r="201" spans="1:20" ht="25.5" customHeight="1">
      <c r="A201" s="38" t="s">
        <v>557</v>
      </c>
      <c r="B201" s="39" t="s">
        <v>558</v>
      </c>
      <c r="C201" s="39" t="s">
        <v>559</v>
      </c>
      <c r="D201" s="39" t="s">
        <v>560</v>
      </c>
      <c r="E201" s="40">
        <v>42563</v>
      </c>
      <c r="F201" s="81" t="s">
        <v>561</v>
      </c>
      <c r="G201" s="40">
        <v>42569</v>
      </c>
      <c r="H201" s="40">
        <v>42573</v>
      </c>
      <c r="I201" s="22" t="s">
        <v>562</v>
      </c>
      <c r="J201" s="39" t="s">
        <v>563</v>
      </c>
      <c r="K201" s="43"/>
      <c r="L201" s="43">
        <v>233.56</v>
      </c>
      <c r="M201" s="51"/>
      <c r="N201" s="54"/>
      <c r="O201" s="54"/>
      <c r="P201" s="54"/>
      <c r="Q201" s="54"/>
      <c r="R201" s="54"/>
      <c r="S201" s="54"/>
      <c r="T201" s="54"/>
    </row>
    <row r="202" spans="1:20" ht="25.5" customHeight="1">
      <c r="A202" s="38" t="s">
        <v>29</v>
      </c>
      <c r="B202" s="39" t="s">
        <v>30</v>
      </c>
      <c r="C202" s="39" t="s">
        <v>31</v>
      </c>
      <c r="D202" s="39" t="s">
        <v>564</v>
      </c>
      <c r="E202" s="62">
        <v>42559</v>
      </c>
      <c r="F202" s="81" t="s">
        <v>565</v>
      </c>
      <c r="G202" s="40">
        <v>42562</v>
      </c>
      <c r="H202" s="40" t="s">
        <v>566</v>
      </c>
      <c r="I202" s="22" t="s">
        <v>567</v>
      </c>
      <c r="J202" s="39" t="s">
        <v>230</v>
      </c>
      <c r="K202" s="52"/>
      <c r="L202" s="43">
        <v>17.52</v>
      </c>
      <c r="M202" s="44"/>
      <c r="N202" s="54"/>
      <c r="O202" s="54"/>
      <c r="P202" s="54"/>
      <c r="Q202" s="54"/>
      <c r="R202" s="54"/>
      <c r="S202" s="54"/>
      <c r="T202" s="54"/>
    </row>
    <row r="203" spans="1:20" ht="38.25" customHeight="1">
      <c r="A203" s="38" t="s">
        <v>534</v>
      </c>
      <c r="B203" s="39" t="s">
        <v>568</v>
      </c>
      <c r="C203" s="39" t="s">
        <v>536</v>
      </c>
      <c r="D203" s="39" t="s">
        <v>569</v>
      </c>
      <c r="E203" s="62">
        <v>42570</v>
      </c>
      <c r="F203" s="81" t="s">
        <v>570</v>
      </c>
      <c r="G203" s="40">
        <v>42583</v>
      </c>
      <c r="H203" s="40">
        <v>42585</v>
      </c>
      <c r="I203" s="22" t="s">
        <v>571</v>
      </c>
      <c r="J203" s="39" t="s">
        <v>199</v>
      </c>
      <c r="K203" s="52">
        <v>387.14</v>
      </c>
      <c r="L203" s="43">
        <f>(95.97*2)+28.78</f>
        <v>220.72</v>
      </c>
      <c r="M203" s="71"/>
      <c r="N203" s="54"/>
      <c r="O203" s="54"/>
      <c r="P203" s="54"/>
      <c r="Q203" s="54"/>
      <c r="R203" s="54"/>
      <c r="S203" s="54"/>
      <c r="T203" s="54"/>
    </row>
    <row r="204" spans="1:20" ht="51" customHeight="1">
      <c r="A204" s="38" t="s">
        <v>327</v>
      </c>
      <c r="B204" s="39" t="s">
        <v>223</v>
      </c>
      <c r="C204" s="39" t="s">
        <v>224</v>
      </c>
      <c r="D204" s="39" t="s">
        <v>560</v>
      </c>
      <c r="E204" s="62">
        <v>42551</v>
      </c>
      <c r="F204" s="81" t="s">
        <v>572</v>
      </c>
      <c r="G204" s="40">
        <v>42552</v>
      </c>
      <c r="H204" s="40">
        <v>42552</v>
      </c>
      <c r="I204" s="22" t="s">
        <v>573</v>
      </c>
      <c r="J204" s="39" t="s">
        <v>28</v>
      </c>
      <c r="K204" s="39"/>
      <c r="L204" s="43">
        <v>17.52</v>
      </c>
      <c r="M204" s="71"/>
      <c r="N204" s="54"/>
      <c r="O204" s="54"/>
      <c r="P204" s="54"/>
      <c r="Q204" s="54"/>
      <c r="R204" s="54"/>
      <c r="S204" s="54"/>
      <c r="T204" s="54"/>
    </row>
    <row r="205" spans="1:20" ht="51" customHeight="1">
      <c r="A205" s="38" t="s">
        <v>574</v>
      </c>
      <c r="B205" s="39" t="s">
        <v>217</v>
      </c>
      <c r="C205" s="39" t="s">
        <v>332</v>
      </c>
      <c r="D205" s="39" t="s">
        <v>560</v>
      </c>
      <c r="E205" s="40">
        <v>42551</v>
      </c>
      <c r="F205" s="81" t="s">
        <v>572</v>
      </c>
      <c r="G205" s="40">
        <v>42552</v>
      </c>
      <c r="H205" s="40">
        <v>42552</v>
      </c>
      <c r="I205" s="22" t="s">
        <v>573</v>
      </c>
      <c r="J205" s="61" t="s">
        <v>28</v>
      </c>
      <c r="K205" s="63"/>
      <c r="L205" s="43">
        <v>17.52</v>
      </c>
      <c r="M205" s="64"/>
      <c r="N205" s="54"/>
      <c r="O205" s="54"/>
      <c r="P205" s="54"/>
      <c r="Q205" s="54"/>
      <c r="R205" s="54"/>
      <c r="S205" s="54"/>
      <c r="T205" s="54"/>
    </row>
    <row r="206" spans="1:20" ht="38.25" customHeight="1">
      <c r="A206" s="82" t="s">
        <v>575</v>
      </c>
      <c r="B206" s="83" t="s">
        <v>529</v>
      </c>
      <c r="C206" s="83" t="s">
        <v>530</v>
      </c>
      <c r="D206" s="83" t="s">
        <v>576</v>
      </c>
      <c r="E206" s="84">
        <v>42563</v>
      </c>
      <c r="F206" s="85" t="s">
        <v>577</v>
      </c>
      <c r="G206" s="84">
        <v>42569</v>
      </c>
      <c r="H206" s="84">
        <v>42571</v>
      </c>
      <c r="I206" s="85" t="s">
        <v>578</v>
      </c>
      <c r="J206" s="83" t="s">
        <v>199</v>
      </c>
      <c r="K206" s="86"/>
      <c r="L206" s="86">
        <f>(237.56*2)+71.27</f>
        <v>546.39</v>
      </c>
      <c r="M206" s="87"/>
      <c r="N206" s="54"/>
      <c r="O206" s="54"/>
      <c r="P206" s="54"/>
      <c r="Q206" s="54"/>
      <c r="R206" s="54"/>
      <c r="S206" s="54"/>
      <c r="T206" s="54"/>
    </row>
    <row r="207" spans="1:20" ht="14.25" customHeight="1">
      <c r="A207" s="88" t="s">
        <v>29</v>
      </c>
      <c r="B207" s="39" t="s">
        <v>30</v>
      </c>
      <c r="C207" s="39" t="s">
        <v>31</v>
      </c>
      <c r="D207" s="289" t="s">
        <v>579</v>
      </c>
      <c r="E207" s="279">
        <v>42569</v>
      </c>
      <c r="F207" s="278" t="s">
        <v>580</v>
      </c>
      <c r="G207" s="279">
        <v>42576</v>
      </c>
      <c r="H207" s="279">
        <v>42580</v>
      </c>
      <c r="I207" s="303" t="s">
        <v>581</v>
      </c>
      <c r="J207" s="42"/>
      <c r="K207" s="52">
        <v>406.04</v>
      </c>
      <c r="L207" s="89">
        <v>0</v>
      </c>
      <c r="M207" s="44" t="s">
        <v>582</v>
      </c>
      <c r="N207" s="54"/>
      <c r="O207" s="54"/>
      <c r="P207" s="54"/>
      <c r="Q207" s="54"/>
      <c r="R207" s="54"/>
      <c r="S207" s="54"/>
      <c r="T207" s="54"/>
    </row>
    <row r="208" spans="1:20" ht="14.25" customHeight="1">
      <c r="A208" s="88" t="s">
        <v>410</v>
      </c>
      <c r="B208" s="39" t="s">
        <v>411</v>
      </c>
      <c r="C208" s="39" t="s">
        <v>412</v>
      </c>
      <c r="D208" s="289"/>
      <c r="E208" s="279"/>
      <c r="F208" s="278"/>
      <c r="G208" s="279"/>
      <c r="H208" s="279"/>
      <c r="I208" s="303"/>
      <c r="J208" s="42"/>
      <c r="K208" s="52">
        <v>406.04</v>
      </c>
      <c r="L208" s="89">
        <v>0</v>
      </c>
      <c r="M208" s="44" t="s">
        <v>582</v>
      </c>
      <c r="N208" s="54"/>
      <c r="O208" s="54"/>
      <c r="P208" s="54"/>
      <c r="Q208" s="54"/>
      <c r="R208" s="54"/>
      <c r="S208" s="54"/>
      <c r="T208" s="54"/>
    </row>
    <row r="209" spans="1:20" ht="14.25" customHeight="1">
      <c r="A209" s="286" t="s">
        <v>583</v>
      </c>
      <c r="B209" s="276" t="s">
        <v>584</v>
      </c>
      <c r="C209" s="276" t="s">
        <v>585</v>
      </c>
      <c r="D209" s="276" t="s">
        <v>401</v>
      </c>
      <c r="E209" s="279">
        <v>42564</v>
      </c>
      <c r="F209" s="68" t="s">
        <v>586</v>
      </c>
      <c r="G209" s="90">
        <v>42591</v>
      </c>
      <c r="H209" s="90">
        <v>42595</v>
      </c>
      <c r="I209" s="286" t="s">
        <v>587</v>
      </c>
      <c r="J209" s="42" t="s">
        <v>588</v>
      </c>
      <c r="K209" s="52"/>
      <c r="L209" s="43">
        <f>54.01*4</f>
        <v>216.04</v>
      </c>
      <c r="M209" s="44"/>
      <c r="N209" s="54"/>
      <c r="O209" s="54"/>
      <c r="P209" s="54"/>
      <c r="Q209" s="54"/>
      <c r="R209" s="54"/>
      <c r="S209" s="54"/>
      <c r="T209" s="54"/>
    </row>
    <row r="210" spans="1:20" ht="14.25" customHeight="1">
      <c r="A210" s="286"/>
      <c r="B210" s="276"/>
      <c r="C210" s="276"/>
      <c r="D210" s="276"/>
      <c r="E210" s="279"/>
      <c r="F210" s="68" t="s">
        <v>589</v>
      </c>
      <c r="G210" s="40">
        <v>42597</v>
      </c>
      <c r="H210" s="40">
        <v>42602</v>
      </c>
      <c r="I210" s="286"/>
      <c r="J210" s="39" t="s">
        <v>590</v>
      </c>
      <c r="K210" s="39"/>
      <c r="L210" s="63">
        <f>54.01*5</f>
        <v>270.05</v>
      </c>
      <c r="M210" s="71"/>
      <c r="N210" s="54"/>
      <c r="O210" s="54"/>
      <c r="P210" s="54"/>
      <c r="Q210" s="54"/>
      <c r="R210" s="54"/>
      <c r="S210" s="54"/>
      <c r="T210" s="54"/>
    </row>
    <row r="211" spans="1:20" ht="14.25" customHeight="1">
      <c r="A211" s="286"/>
      <c r="B211" s="276"/>
      <c r="C211" s="276"/>
      <c r="D211" s="276"/>
      <c r="E211" s="279"/>
      <c r="F211" s="91" t="s">
        <v>591</v>
      </c>
      <c r="G211" s="90">
        <v>42605</v>
      </c>
      <c r="H211" s="40">
        <v>42609</v>
      </c>
      <c r="I211" s="286"/>
      <c r="J211" s="42" t="s">
        <v>588</v>
      </c>
      <c r="K211" s="52"/>
      <c r="L211" s="52">
        <f>54.01*4</f>
        <v>216.04</v>
      </c>
      <c r="M211" s="44"/>
      <c r="N211" s="54"/>
      <c r="O211" s="54"/>
      <c r="P211" s="54"/>
      <c r="Q211" s="54"/>
      <c r="R211" s="54"/>
      <c r="S211" s="54"/>
      <c r="T211" s="54"/>
    </row>
    <row r="212" spans="1:20" ht="14.25" customHeight="1">
      <c r="A212" s="71" t="s">
        <v>592</v>
      </c>
      <c r="B212" s="39" t="s">
        <v>164</v>
      </c>
      <c r="C212" s="39" t="s">
        <v>165</v>
      </c>
      <c r="D212" s="301" t="s">
        <v>242</v>
      </c>
      <c r="E212" s="282">
        <v>42571</v>
      </c>
      <c r="F212" s="278" t="s">
        <v>593</v>
      </c>
      <c r="G212" s="279">
        <v>42576</v>
      </c>
      <c r="H212" s="279">
        <v>42578</v>
      </c>
      <c r="I212" s="278" t="s">
        <v>594</v>
      </c>
      <c r="J212" s="292" t="s">
        <v>199</v>
      </c>
      <c r="K212" s="52"/>
      <c r="L212" s="52">
        <f>(54.01*2)+17.52</f>
        <v>125.53999999999999</v>
      </c>
      <c r="M212" s="44"/>
      <c r="N212" s="54"/>
      <c r="O212" s="54"/>
      <c r="P212" s="54"/>
      <c r="Q212" s="54"/>
      <c r="R212" s="54"/>
      <c r="S212" s="54"/>
      <c r="T212" s="54"/>
    </row>
    <row r="213" spans="1:20" ht="14.25" customHeight="1">
      <c r="A213" s="60" t="s">
        <v>595</v>
      </c>
      <c r="B213" s="39" t="s">
        <v>154</v>
      </c>
      <c r="C213" s="39" t="s">
        <v>155</v>
      </c>
      <c r="D213" s="301"/>
      <c r="E213" s="282"/>
      <c r="F213" s="278"/>
      <c r="G213" s="279"/>
      <c r="H213" s="279"/>
      <c r="I213" s="278"/>
      <c r="J213" s="292"/>
      <c r="K213" s="43"/>
      <c r="L213" s="52">
        <f>(54.01*2)+17.52</f>
        <v>125.53999999999999</v>
      </c>
      <c r="M213" s="44"/>
      <c r="N213" s="54"/>
      <c r="O213" s="54"/>
      <c r="P213" s="54"/>
      <c r="Q213" s="54"/>
      <c r="R213" s="54"/>
      <c r="S213" s="54"/>
      <c r="T213" s="54"/>
    </row>
    <row r="214" spans="1:20" ht="25.5" customHeight="1">
      <c r="A214" s="60" t="s">
        <v>596</v>
      </c>
      <c r="B214" s="39" t="s">
        <v>92</v>
      </c>
      <c r="C214" s="39" t="s">
        <v>93</v>
      </c>
      <c r="D214" s="39" t="s">
        <v>597</v>
      </c>
      <c r="E214" s="40">
        <v>42572</v>
      </c>
      <c r="F214" s="93" t="s">
        <v>598</v>
      </c>
      <c r="G214" s="40">
        <v>42583</v>
      </c>
      <c r="H214" s="40">
        <v>42586</v>
      </c>
      <c r="I214" s="22" t="s">
        <v>599</v>
      </c>
      <c r="J214" s="42" t="s">
        <v>454</v>
      </c>
      <c r="K214" s="43"/>
      <c r="L214" s="52">
        <f>(54.01*3)+17.52</f>
        <v>179.55</v>
      </c>
      <c r="M214" s="44"/>
      <c r="N214" s="54"/>
      <c r="O214" s="54"/>
      <c r="P214" s="54"/>
      <c r="Q214" s="54"/>
      <c r="R214" s="54"/>
      <c r="S214" s="54"/>
      <c r="T214" s="54"/>
    </row>
    <row r="215" spans="1:20" ht="25.5" customHeight="1">
      <c r="A215" s="60" t="s">
        <v>596</v>
      </c>
      <c r="B215" s="39" t="s">
        <v>92</v>
      </c>
      <c r="C215" s="39" t="s">
        <v>93</v>
      </c>
      <c r="D215" s="39" t="s">
        <v>600</v>
      </c>
      <c r="E215" s="40">
        <v>42572</v>
      </c>
      <c r="F215" s="93" t="s">
        <v>598</v>
      </c>
      <c r="G215" s="40">
        <v>42597</v>
      </c>
      <c r="H215" s="40">
        <v>42600</v>
      </c>
      <c r="I215" s="22" t="s">
        <v>599</v>
      </c>
      <c r="J215" s="42" t="s">
        <v>454</v>
      </c>
      <c r="K215" s="52"/>
      <c r="L215" s="52">
        <f>(54.01*3)+17.52</f>
        <v>179.55</v>
      </c>
      <c r="M215" s="44"/>
      <c r="N215" s="54"/>
      <c r="O215" s="54"/>
      <c r="P215" s="54"/>
      <c r="Q215" s="54"/>
      <c r="R215" s="54"/>
      <c r="S215" s="54"/>
      <c r="T215" s="54"/>
    </row>
    <row r="216" spans="1:20" ht="14.25" customHeight="1">
      <c r="A216" s="60" t="s">
        <v>29</v>
      </c>
      <c r="B216" s="39" t="s">
        <v>30</v>
      </c>
      <c r="C216" s="39" t="s">
        <v>31</v>
      </c>
      <c r="D216" s="276" t="s">
        <v>601</v>
      </c>
      <c r="E216" s="279">
        <v>42572</v>
      </c>
      <c r="F216" s="286" t="s">
        <v>602</v>
      </c>
      <c r="G216" s="279">
        <v>42576</v>
      </c>
      <c r="H216" s="279">
        <v>42576</v>
      </c>
      <c r="I216" s="300" t="s">
        <v>603</v>
      </c>
      <c r="J216" s="292" t="s">
        <v>28</v>
      </c>
      <c r="K216" s="52"/>
      <c r="L216" s="52">
        <v>17.52</v>
      </c>
      <c r="M216" s="44"/>
      <c r="N216" s="54"/>
      <c r="O216" s="54"/>
      <c r="P216" s="54"/>
      <c r="Q216" s="54"/>
      <c r="R216" s="54"/>
      <c r="S216" s="54"/>
      <c r="T216" s="54"/>
    </row>
    <row r="217" spans="1:20" ht="14.25" customHeight="1">
      <c r="A217" s="60" t="s">
        <v>604</v>
      </c>
      <c r="B217" s="39" t="s">
        <v>59</v>
      </c>
      <c r="C217" s="39" t="s">
        <v>605</v>
      </c>
      <c r="D217" s="276"/>
      <c r="E217" s="279"/>
      <c r="F217" s="286"/>
      <c r="G217" s="279"/>
      <c r="H217" s="279"/>
      <c r="I217" s="300"/>
      <c r="J217" s="292"/>
      <c r="K217" s="52"/>
      <c r="L217" s="52">
        <v>17.52</v>
      </c>
      <c r="M217" s="44"/>
      <c r="N217" s="54"/>
      <c r="O217" s="54"/>
      <c r="P217" s="54"/>
      <c r="Q217" s="54"/>
      <c r="R217" s="54"/>
      <c r="S217" s="54"/>
      <c r="T217" s="54"/>
    </row>
    <row r="218" spans="1:20" ht="25.5" customHeight="1">
      <c r="A218" s="60" t="s">
        <v>606</v>
      </c>
      <c r="B218" s="39" t="s">
        <v>433</v>
      </c>
      <c r="C218" s="39" t="s">
        <v>434</v>
      </c>
      <c r="D218" s="39" t="s">
        <v>607</v>
      </c>
      <c r="E218" s="40">
        <v>42572</v>
      </c>
      <c r="F218" s="38" t="s">
        <v>608</v>
      </c>
      <c r="G218" s="40">
        <v>42577</v>
      </c>
      <c r="H218" s="40">
        <v>42577</v>
      </c>
      <c r="I218" s="22" t="s">
        <v>609</v>
      </c>
      <c r="J218" s="42" t="s">
        <v>28</v>
      </c>
      <c r="K218" s="43"/>
      <c r="L218" s="52">
        <v>17.52</v>
      </c>
      <c r="M218" s="44"/>
      <c r="N218" s="54"/>
      <c r="O218" s="54"/>
      <c r="P218" s="54"/>
      <c r="Q218" s="54"/>
      <c r="R218" s="54"/>
      <c r="S218" s="54"/>
      <c r="T218" s="54"/>
    </row>
    <row r="219" spans="1:20" ht="38.25" customHeight="1">
      <c r="A219" s="60" t="s">
        <v>575</v>
      </c>
      <c r="B219" s="39" t="s">
        <v>529</v>
      </c>
      <c r="C219" s="39" t="s">
        <v>530</v>
      </c>
      <c r="D219" s="39" t="s">
        <v>227</v>
      </c>
      <c r="E219" s="40">
        <v>42572</v>
      </c>
      <c r="F219" s="38" t="s">
        <v>610</v>
      </c>
      <c r="G219" s="40">
        <v>42582</v>
      </c>
      <c r="H219" s="40">
        <v>42585</v>
      </c>
      <c r="I219" s="22" t="s">
        <v>571</v>
      </c>
      <c r="J219" s="42" t="s">
        <v>454</v>
      </c>
      <c r="K219" s="52"/>
      <c r="L219" s="43">
        <f>(95.97*3)+28.78</f>
        <v>316.68999999999994</v>
      </c>
      <c r="M219" s="44"/>
      <c r="N219" s="54"/>
      <c r="O219" s="54"/>
      <c r="P219" s="54"/>
      <c r="Q219" s="54"/>
      <c r="R219" s="54"/>
      <c r="S219" s="54"/>
      <c r="T219" s="54"/>
    </row>
    <row r="220" spans="1:20" ht="25.5" customHeight="1">
      <c r="A220" s="60" t="s">
        <v>611</v>
      </c>
      <c r="B220" s="39" t="s">
        <v>612</v>
      </c>
      <c r="C220" s="39" t="s">
        <v>613</v>
      </c>
      <c r="D220" s="39" t="s">
        <v>614</v>
      </c>
      <c r="E220" s="40">
        <v>42573</v>
      </c>
      <c r="F220" s="38" t="s">
        <v>610</v>
      </c>
      <c r="G220" s="40">
        <v>42577</v>
      </c>
      <c r="H220" s="40">
        <v>42579</v>
      </c>
      <c r="I220" s="22" t="s">
        <v>615</v>
      </c>
      <c r="J220" s="42" t="s">
        <v>199</v>
      </c>
      <c r="K220" s="52">
        <v>729.64</v>
      </c>
      <c r="L220" s="94">
        <f>(54.01*2)+17.52</f>
        <v>125.53999999999999</v>
      </c>
      <c r="M220" s="44"/>
      <c r="N220" s="54"/>
      <c r="O220" s="54"/>
      <c r="P220" s="54"/>
      <c r="Q220" s="54"/>
      <c r="R220" s="54"/>
      <c r="S220" s="54"/>
      <c r="T220" s="54"/>
    </row>
    <row r="221" spans="1:20" ht="14.25" customHeight="1">
      <c r="A221" s="60" t="s">
        <v>616</v>
      </c>
      <c r="B221" s="39" t="s">
        <v>617</v>
      </c>
      <c r="C221" s="39" t="s">
        <v>618</v>
      </c>
      <c r="D221" s="276" t="s">
        <v>619</v>
      </c>
      <c r="E221" s="279">
        <v>42573</v>
      </c>
      <c r="F221" s="286" t="s">
        <v>620</v>
      </c>
      <c r="G221" s="299">
        <v>42578</v>
      </c>
      <c r="H221" s="299">
        <v>42578</v>
      </c>
      <c r="I221" s="278" t="s">
        <v>621</v>
      </c>
      <c r="J221" s="42" t="s">
        <v>28</v>
      </c>
      <c r="K221" s="52"/>
      <c r="L221" s="52">
        <v>17.52</v>
      </c>
      <c r="M221" s="44"/>
      <c r="N221" s="54"/>
      <c r="O221" s="54"/>
      <c r="P221" s="54"/>
      <c r="Q221" s="54"/>
      <c r="R221" s="54"/>
      <c r="S221" s="54"/>
      <c r="T221" s="54"/>
    </row>
    <row r="222" spans="1:20" ht="14.25" customHeight="1">
      <c r="A222" s="60" t="s">
        <v>622</v>
      </c>
      <c r="B222" s="39" t="s">
        <v>623</v>
      </c>
      <c r="C222" s="39" t="s">
        <v>624</v>
      </c>
      <c r="D222" s="276"/>
      <c r="E222" s="279"/>
      <c r="F222" s="286"/>
      <c r="G222" s="299"/>
      <c r="H222" s="299"/>
      <c r="I222" s="278"/>
      <c r="J222" s="42" t="s">
        <v>28</v>
      </c>
      <c r="K222" s="52"/>
      <c r="L222" s="52">
        <v>17.52</v>
      </c>
      <c r="M222" s="44"/>
      <c r="N222" s="54"/>
      <c r="O222" s="54"/>
      <c r="P222" s="54"/>
      <c r="Q222" s="54"/>
      <c r="R222" s="54"/>
      <c r="S222" s="54"/>
      <c r="T222" s="54"/>
    </row>
    <row r="223" spans="1:20" ht="14.25" customHeight="1">
      <c r="A223" s="60" t="s">
        <v>625</v>
      </c>
      <c r="B223" s="39" t="s">
        <v>33</v>
      </c>
      <c r="C223" s="39" t="s">
        <v>34</v>
      </c>
      <c r="D223" s="294" t="s">
        <v>626</v>
      </c>
      <c r="E223" s="295" t="s">
        <v>627</v>
      </c>
      <c r="F223" s="296" t="s">
        <v>577</v>
      </c>
      <c r="G223" s="40">
        <v>42606</v>
      </c>
      <c r="H223" s="40">
        <v>42607</v>
      </c>
      <c r="I223" s="297" t="s">
        <v>628</v>
      </c>
      <c r="J223" s="42" t="s">
        <v>186</v>
      </c>
      <c r="K223" s="52">
        <f>1017.72</f>
        <v>1017.72</v>
      </c>
      <c r="L223" s="63">
        <f>175.44+52.64</f>
        <v>228.07999999999998</v>
      </c>
      <c r="M223" s="44"/>
      <c r="N223" s="54"/>
      <c r="O223" s="54"/>
      <c r="P223" s="54"/>
      <c r="Q223" s="54"/>
      <c r="R223" s="54"/>
      <c r="S223" s="54"/>
      <c r="T223" s="54"/>
    </row>
    <row r="224" spans="1:20" ht="14.25" customHeight="1">
      <c r="A224" s="96" t="s">
        <v>29</v>
      </c>
      <c r="B224" s="97" t="s">
        <v>30</v>
      </c>
      <c r="C224" s="97" t="s">
        <v>31</v>
      </c>
      <c r="D224" s="294"/>
      <c r="E224" s="295"/>
      <c r="F224" s="296"/>
      <c r="G224" s="40">
        <v>42606</v>
      </c>
      <c r="H224" s="40">
        <v>42608</v>
      </c>
      <c r="I224" s="297"/>
      <c r="J224" s="98" t="s">
        <v>199</v>
      </c>
      <c r="K224" s="52">
        <f>1017.72</f>
        <v>1017.72</v>
      </c>
      <c r="L224" s="63">
        <f>(175.44*2)+52.64</f>
        <v>403.52</v>
      </c>
      <c r="M224" s="99"/>
      <c r="N224" s="54"/>
      <c r="O224" s="54"/>
      <c r="P224" s="54"/>
      <c r="Q224" s="54"/>
      <c r="R224" s="54"/>
      <c r="S224" s="54"/>
      <c r="T224" s="54"/>
    </row>
    <row r="225" spans="1:20" ht="14.25" customHeight="1">
      <c r="A225" s="38" t="s">
        <v>629</v>
      </c>
      <c r="B225" s="39" t="s">
        <v>630</v>
      </c>
      <c r="C225" s="39" t="s">
        <v>631</v>
      </c>
      <c r="D225" s="298" t="s">
        <v>340</v>
      </c>
      <c r="E225" s="279">
        <v>42577</v>
      </c>
      <c r="F225" s="286" t="s">
        <v>632</v>
      </c>
      <c r="G225" s="279">
        <v>42580</v>
      </c>
      <c r="H225" s="279">
        <v>42580</v>
      </c>
      <c r="I225" s="278" t="s">
        <v>633</v>
      </c>
      <c r="J225" s="42" t="s">
        <v>28</v>
      </c>
      <c r="K225" s="52"/>
      <c r="L225" s="52">
        <v>28.78</v>
      </c>
      <c r="M225" s="44"/>
      <c r="N225" s="54"/>
      <c r="O225" s="54"/>
      <c r="P225" s="54"/>
      <c r="Q225" s="54"/>
      <c r="R225" s="54"/>
      <c r="S225" s="54"/>
      <c r="T225" s="54"/>
    </row>
    <row r="226" spans="1:20" ht="14.25" customHeight="1">
      <c r="A226" s="38" t="s">
        <v>534</v>
      </c>
      <c r="B226" s="39" t="s">
        <v>568</v>
      </c>
      <c r="C226" s="39" t="s">
        <v>536</v>
      </c>
      <c r="D226" s="298"/>
      <c r="E226" s="279"/>
      <c r="F226" s="286"/>
      <c r="G226" s="279"/>
      <c r="H226" s="279"/>
      <c r="I226" s="278"/>
      <c r="J226" s="42" t="s">
        <v>28</v>
      </c>
      <c r="K226" s="52"/>
      <c r="L226" s="52">
        <v>28.78</v>
      </c>
      <c r="M226" s="71"/>
      <c r="N226" s="54"/>
      <c r="O226" s="54"/>
      <c r="P226" s="54"/>
      <c r="Q226" s="54"/>
      <c r="R226" s="54"/>
      <c r="S226" s="54"/>
      <c r="T226" s="54"/>
    </row>
    <row r="227" spans="1:20" ht="14.25" customHeight="1">
      <c r="A227" s="60" t="s">
        <v>575</v>
      </c>
      <c r="B227" s="39" t="s">
        <v>529</v>
      </c>
      <c r="C227" s="39" t="s">
        <v>530</v>
      </c>
      <c r="D227" s="298"/>
      <c r="E227" s="279"/>
      <c r="F227" s="286"/>
      <c r="G227" s="279"/>
      <c r="H227" s="279"/>
      <c r="I227" s="278"/>
      <c r="J227" s="42" t="s">
        <v>28</v>
      </c>
      <c r="K227" s="52"/>
      <c r="L227" s="52">
        <v>28.78</v>
      </c>
      <c r="M227" s="71"/>
      <c r="N227" s="54"/>
      <c r="O227" s="54"/>
      <c r="P227" s="54"/>
      <c r="Q227" s="54"/>
      <c r="R227" s="54"/>
      <c r="S227" s="54"/>
      <c r="T227" s="54"/>
    </row>
    <row r="228" spans="1:20" ht="25.5" customHeight="1">
      <c r="A228" s="96" t="s">
        <v>29</v>
      </c>
      <c r="B228" s="97" t="s">
        <v>30</v>
      </c>
      <c r="C228" s="97" t="s">
        <v>31</v>
      </c>
      <c r="D228" s="39" t="s">
        <v>634</v>
      </c>
      <c r="E228" s="40">
        <v>42577</v>
      </c>
      <c r="F228" s="38" t="s">
        <v>620</v>
      </c>
      <c r="G228" s="40">
        <v>42578</v>
      </c>
      <c r="H228" s="40">
        <v>42578</v>
      </c>
      <c r="I228" s="22" t="s">
        <v>635</v>
      </c>
      <c r="J228" s="39" t="s">
        <v>28</v>
      </c>
      <c r="K228" s="52"/>
      <c r="L228" s="52">
        <v>17.52</v>
      </c>
      <c r="M228" s="71"/>
      <c r="N228" s="54"/>
      <c r="O228" s="54"/>
      <c r="P228" s="54"/>
      <c r="Q228" s="54"/>
      <c r="R228" s="54"/>
      <c r="S228" s="54"/>
      <c r="T228" s="54"/>
    </row>
    <row r="229" spans="1:20" ht="25.5" customHeight="1">
      <c r="A229" s="110" t="s">
        <v>636</v>
      </c>
      <c r="B229" s="97" t="s">
        <v>637</v>
      </c>
      <c r="C229" s="97" t="s">
        <v>638</v>
      </c>
      <c r="D229" s="97" t="s">
        <v>467</v>
      </c>
      <c r="E229" s="95">
        <v>42576</v>
      </c>
      <c r="F229" s="110" t="s">
        <v>639</v>
      </c>
      <c r="G229" s="40">
        <v>42576</v>
      </c>
      <c r="H229" s="40">
        <v>42578</v>
      </c>
      <c r="I229" s="122" t="s">
        <v>640</v>
      </c>
      <c r="J229" s="97" t="s">
        <v>199</v>
      </c>
      <c r="K229" s="112"/>
      <c r="L229" s="112">
        <f>(54.01*2)+17.52</f>
        <v>125.53999999999999</v>
      </c>
      <c r="M229" s="123"/>
      <c r="N229" s="54"/>
      <c r="O229" s="54"/>
      <c r="P229" s="54"/>
      <c r="Q229" s="54"/>
      <c r="R229" s="54"/>
      <c r="S229" s="54"/>
      <c r="T229" s="54"/>
    </row>
    <row r="230" spans="1:20" ht="25.5" customHeight="1">
      <c r="A230" s="178" t="s">
        <v>29</v>
      </c>
      <c r="B230" s="134"/>
      <c r="C230" s="134"/>
      <c r="D230" s="272"/>
      <c r="E230" s="248"/>
      <c r="F230" s="272" t="s">
        <v>653</v>
      </c>
      <c r="G230" s="40">
        <v>42606</v>
      </c>
      <c r="H230" s="40">
        <v>42607</v>
      </c>
      <c r="I230" s="306"/>
      <c r="J230" s="134"/>
      <c r="K230" s="136">
        <v>327.32</v>
      </c>
      <c r="L230" s="136"/>
      <c r="M230" s="269" t="s">
        <v>960</v>
      </c>
      <c r="N230" s="54"/>
      <c r="O230" s="54"/>
      <c r="P230" s="54"/>
      <c r="Q230" s="54"/>
      <c r="R230" s="54"/>
      <c r="S230" s="54"/>
      <c r="T230" s="54"/>
    </row>
    <row r="231" spans="1:20" ht="25.5" customHeight="1">
      <c r="A231" s="178" t="s">
        <v>959</v>
      </c>
      <c r="B231" s="134"/>
      <c r="C231" s="134"/>
      <c r="D231" s="273"/>
      <c r="E231" s="250"/>
      <c r="F231" s="273"/>
      <c r="G231" s="40">
        <v>42606</v>
      </c>
      <c r="H231" s="40">
        <v>42608</v>
      </c>
      <c r="I231" s="307"/>
      <c r="J231" s="134"/>
      <c r="K231" s="136">
        <v>327.32</v>
      </c>
      <c r="L231" s="136"/>
      <c r="M231" s="271"/>
      <c r="N231" s="54"/>
      <c r="O231" s="54"/>
      <c r="P231" s="54"/>
      <c r="Q231" s="54"/>
      <c r="R231" s="54"/>
      <c r="S231" s="54"/>
      <c r="T231" s="54"/>
    </row>
    <row r="232" spans="1:20" ht="14.25" customHeight="1">
      <c r="A232" s="7" t="s">
        <v>641</v>
      </c>
      <c r="B232" s="74"/>
      <c r="C232" s="74"/>
      <c r="D232" s="74"/>
      <c r="E232" s="74"/>
      <c r="F232" s="75"/>
      <c r="G232" s="74"/>
      <c r="H232" s="74"/>
      <c r="I232" s="76"/>
      <c r="J232" s="74"/>
      <c r="K232" s="74"/>
      <c r="L232" s="77"/>
      <c r="M232" s="78"/>
      <c r="N232" s="54"/>
      <c r="O232" s="54"/>
      <c r="P232" s="54"/>
      <c r="Q232" s="54"/>
      <c r="R232" s="54"/>
      <c r="S232" s="54"/>
      <c r="T232" s="54"/>
    </row>
    <row r="233" spans="1:20" ht="25.5" customHeight="1">
      <c r="A233" s="38" t="s">
        <v>642</v>
      </c>
      <c r="B233" s="39" t="s">
        <v>558</v>
      </c>
      <c r="C233" s="39" t="s">
        <v>559</v>
      </c>
      <c r="D233" s="39" t="s">
        <v>643</v>
      </c>
      <c r="E233" s="40">
        <v>42584</v>
      </c>
      <c r="F233" s="22" t="s">
        <v>644</v>
      </c>
      <c r="G233" s="40">
        <v>42590</v>
      </c>
      <c r="H233" s="40">
        <v>42594</v>
      </c>
      <c r="I233" s="22" t="s">
        <v>645</v>
      </c>
      <c r="J233" s="39" t="s">
        <v>38</v>
      </c>
      <c r="K233" s="25"/>
      <c r="L233" s="52">
        <f>(54.01*4)+17.52</f>
        <v>233.56</v>
      </c>
      <c r="M233" s="42"/>
    </row>
    <row r="234" spans="1:20" ht="14.25" customHeight="1">
      <c r="A234" s="88" t="s">
        <v>629</v>
      </c>
      <c r="B234" s="39" t="s">
        <v>630</v>
      </c>
      <c r="C234" s="39" t="s">
        <v>631</v>
      </c>
      <c r="D234" s="292" t="s">
        <v>150</v>
      </c>
      <c r="E234" s="279">
        <v>42584</v>
      </c>
      <c r="F234" s="286" t="s">
        <v>646</v>
      </c>
      <c r="G234" s="279">
        <v>42587</v>
      </c>
      <c r="H234" s="279">
        <v>42587</v>
      </c>
      <c r="I234" s="278" t="s">
        <v>633</v>
      </c>
      <c r="J234" s="39" t="s">
        <v>28</v>
      </c>
      <c r="K234" s="52"/>
      <c r="L234" s="89">
        <v>0</v>
      </c>
      <c r="M234" s="293" t="s">
        <v>582</v>
      </c>
    </row>
    <row r="235" spans="1:20" ht="14.25" customHeight="1">
      <c r="A235" s="88" t="s">
        <v>534</v>
      </c>
      <c r="B235" s="39" t="s">
        <v>568</v>
      </c>
      <c r="C235" s="39" t="s">
        <v>536</v>
      </c>
      <c r="D235" s="292"/>
      <c r="E235" s="279"/>
      <c r="F235" s="286"/>
      <c r="G235" s="279"/>
      <c r="H235" s="279"/>
      <c r="I235" s="278"/>
      <c r="J235" s="39" t="s">
        <v>28</v>
      </c>
      <c r="K235" s="25"/>
      <c r="L235" s="89">
        <v>0</v>
      </c>
      <c r="M235" s="293"/>
    </row>
    <row r="236" spans="1:20" ht="14.25" customHeight="1">
      <c r="A236" s="88" t="s">
        <v>575</v>
      </c>
      <c r="B236" s="39" t="s">
        <v>529</v>
      </c>
      <c r="C236" s="39" t="s">
        <v>530</v>
      </c>
      <c r="D236" s="292"/>
      <c r="E236" s="279"/>
      <c r="F236" s="286"/>
      <c r="G236" s="279"/>
      <c r="H236" s="279"/>
      <c r="I236" s="278"/>
      <c r="J236" s="39" t="s">
        <v>28</v>
      </c>
      <c r="K236" s="25"/>
      <c r="L236" s="89">
        <v>0</v>
      </c>
      <c r="M236" s="293"/>
    </row>
    <row r="237" spans="1:20" ht="14.25" customHeight="1">
      <c r="A237" s="60" t="s">
        <v>636</v>
      </c>
      <c r="B237" s="39" t="s">
        <v>637</v>
      </c>
      <c r="C237" s="39" t="s">
        <v>638</v>
      </c>
      <c r="D237" s="276" t="s">
        <v>647</v>
      </c>
      <c r="E237" s="291">
        <v>42572</v>
      </c>
      <c r="F237" s="278" t="s">
        <v>610</v>
      </c>
      <c r="G237" s="279">
        <v>42591</v>
      </c>
      <c r="H237" s="279">
        <v>42592</v>
      </c>
      <c r="I237" s="278" t="s">
        <v>648</v>
      </c>
      <c r="J237" s="39" t="s">
        <v>186</v>
      </c>
      <c r="K237" s="173">
        <f>424.26+353.47</f>
        <v>777.73</v>
      </c>
      <c r="L237" s="52">
        <f>54.01+17.52</f>
        <v>71.53</v>
      </c>
      <c r="M237" s="101"/>
    </row>
    <row r="238" spans="1:20" ht="14.25" customHeight="1">
      <c r="A238" s="38" t="s">
        <v>649</v>
      </c>
      <c r="B238" s="39" t="s">
        <v>650</v>
      </c>
      <c r="C238" s="39" t="s">
        <v>651</v>
      </c>
      <c r="D238" s="276"/>
      <c r="E238" s="291"/>
      <c r="F238" s="278"/>
      <c r="G238" s="279"/>
      <c r="H238" s="279"/>
      <c r="I238" s="278"/>
      <c r="J238" s="39" t="s">
        <v>186</v>
      </c>
      <c r="K238" s="173">
        <f>424.26+353.47</f>
        <v>777.73</v>
      </c>
      <c r="L238" s="52">
        <f>54.01+17.52</f>
        <v>71.53</v>
      </c>
      <c r="M238" s="101"/>
    </row>
    <row r="239" spans="1:20" ht="38.25" customHeight="1">
      <c r="A239" s="88" t="s">
        <v>652</v>
      </c>
      <c r="B239" s="39" t="s">
        <v>176</v>
      </c>
      <c r="C239" s="39" t="s">
        <v>177</v>
      </c>
      <c r="D239" s="39" t="s">
        <v>438</v>
      </c>
      <c r="E239" s="20">
        <v>42580</v>
      </c>
      <c r="F239" s="22" t="s">
        <v>653</v>
      </c>
      <c r="G239" s="40">
        <v>42606</v>
      </c>
      <c r="H239" s="40">
        <v>42608</v>
      </c>
      <c r="I239" s="102" t="s">
        <v>628</v>
      </c>
      <c r="J239" s="39" t="s">
        <v>199</v>
      </c>
      <c r="K239" s="173">
        <f>574.21+491.1</f>
        <v>1065.31</v>
      </c>
      <c r="L239" s="89">
        <v>0</v>
      </c>
      <c r="M239" s="101" t="s">
        <v>582</v>
      </c>
    </row>
    <row r="240" spans="1:20" ht="25.5" customHeight="1">
      <c r="A240" s="38" t="s">
        <v>654</v>
      </c>
      <c r="B240" s="39" t="s">
        <v>655</v>
      </c>
      <c r="C240" s="39" t="s">
        <v>656</v>
      </c>
      <c r="D240" s="39" t="s">
        <v>485</v>
      </c>
      <c r="E240" s="20">
        <v>42583</v>
      </c>
      <c r="F240" s="22" t="s">
        <v>639</v>
      </c>
      <c r="G240" s="40">
        <v>42585</v>
      </c>
      <c r="H240" s="40" t="s">
        <v>657</v>
      </c>
      <c r="I240" s="102" t="s">
        <v>658</v>
      </c>
      <c r="J240" s="39" t="s">
        <v>186</v>
      </c>
      <c r="K240" s="25"/>
      <c r="L240" s="52">
        <f>54.01+17.52</f>
        <v>71.53</v>
      </c>
      <c r="M240" s="101"/>
    </row>
    <row r="241" spans="1:13" ht="25.5" customHeight="1">
      <c r="A241" s="38" t="s">
        <v>659</v>
      </c>
      <c r="B241" s="39" t="s">
        <v>660</v>
      </c>
      <c r="C241" s="39" t="s">
        <v>661</v>
      </c>
      <c r="D241" s="39" t="s">
        <v>662</v>
      </c>
      <c r="E241" s="20">
        <v>42585</v>
      </c>
      <c r="F241" s="22" t="s">
        <v>663</v>
      </c>
      <c r="G241" s="40">
        <v>42604</v>
      </c>
      <c r="H241" s="40">
        <v>42605</v>
      </c>
      <c r="I241" s="22" t="s">
        <v>664</v>
      </c>
      <c r="J241" s="39" t="s">
        <v>186</v>
      </c>
      <c r="K241" s="25"/>
      <c r="L241" s="52">
        <f>54.01+17.52</f>
        <v>71.53</v>
      </c>
      <c r="M241" s="101"/>
    </row>
    <row r="242" spans="1:13" ht="25.5" customHeight="1">
      <c r="A242" s="38" t="s">
        <v>575</v>
      </c>
      <c r="B242" s="39" t="s">
        <v>529</v>
      </c>
      <c r="C242" s="39" t="s">
        <v>530</v>
      </c>
      <c r="D242" s="39" t="s">
        <v>665</v>
      </c>
      <c r="E242" s="20">
        <v>42585</v>
      </c>
      <c r="F242" s="22" t="s">
        <v>653</v>
      </c>
      <c r="G242" s="40">
        <v>42590</v>
      </c>
      <c r="H242" s="40">
        <v>42591</v>
      </c>
      <c r="I242" s="22" t="s">
        <v>666</v>
      </c>
      <c r="J242" s="39" t="s">
        <v>186</v>
      </c>
      <c r="K242" s="173">
        <f>572.26+648.48</f>
        <v>1220.74</v>
      </c>
      <c r="L242" s="52">
        <f>237.56+71.27</f>
        <v>308.83</v>
      </c>
      <c r="M242" s="101"/>
    </row>
    <row r="243" spans="1:13" ht="25.5" customHeight="1">
      <c r="A243" s="286" t="s">
        <v>654</v>
      </c>
      <c r="B243" s="276" t="s">
        <v>655</v>
      </c>
      <c r="C243" s="276" t="s">
        <v>656</v>
      </c>
      <c r="D243" s="289" t="s">
        <v>488</v>
      </c>
      <c r="E243" s="291">
        <v>42590</v>
      </c>
      <c r="F243" s="22" t="s">
        <v>667</v>
      </c>
      <c r="G243" s="40">
        <v>42599</v>
      </c>
      <c r="H243" s="40">
        <v>42600</v>
      </c>
      <c r="I243" s="22" t="s">
        <v>668</v>
      </c>
      <c r="J243" s="39" t="s">
        <v>186</v>
      </c>
      <c r="K243" s="25"/>
      <c r="L243" s="52">
        <f>54.01+17.52</f>
        <v>71.53</v>
      </c>
      <c r="M243" s="290" t="s">
        <v>669</v>
      </c>
    </row>
    <row r="244" spans="1:13" ht="14.25" customHeight="1">
      <c r="A244" s="286"/>
      <c r="B244" s="276"/>
      <c r="C244" s="276"/>
      <c r="D244" s="289"/>
      <c r="E244" s="291"/>
      <c r="F244" s="22" t="s">
        <v>670</v>
      </c>
      <c r="G244" s="40">
        <v>42608</v>
      </c>
      <c r="H244" s="40">
        <v>42608</v>
      </c>
      <c r="I244" s="22" t="s">
        <v>671</v>
      </c>
      <c r="J244" s="39" t="s">
        <v>672</v>
      </c>
      <c r="K244" s="25"/>
      <c r="L244" s="52">
        <v>17.52</v>
      </c>
      <c r="M244" s="290"/>
    </row>
    <row r="245" spans="1:13" ht="25.5" customHeight="1">
      <c r="A245" s="38" t="s">
        <v>636</v>
      </c>
      <c r="B245" s="39" t="s">
        <v>637</v>
      </c>
      <c r="C245" s="39" t="s">
        <v>638</v>
      </c>
      <c r="D245" s="61" t="s">
        <v>488</v>
      </c>
      <c r="E245" s="20">
        <v>42590</v>
      </c>
      <c r="F245" s="22" t="s">
        <v>598</v>
      </c>
      <c r="G245" s="40">
        <v>42606</v>
      </c>
      <c r="H245" s="40">
        <v>42607</v>
      </c>
      <c r="I245" s="22" t="s">
        <v>673</v>
      </c>
      <c r="J245" s="39" t="s">
        <v>186</v>
      </c>
      <c r="K245" s="25"/>
      <c r="L245" s="52">
        <f>54.01+17.52</f>
        <v>71.53</v>
      </c>
      <c r="M245" s="290"/>
    </row>
    <row r="246" spans="1:13" ht="14.25" customHeight="1">
      <c r="A246" s="88" t="s">
        <v>674</v>
      </c>
      <c r="B246" s="39" t="s">
        <v>96</v>
      </c>
      <c r="C246" s="39" t="s">
        <v>97</v>
      </c>
      <c r="D246" s="276" t="s">
        <v>675</v>
      </c>
      <c r="E246" s="291">
        <v>42590</v>
      </c>
      <c r="F246" s="278" t="s">
        <v>676</v>
      </c>
      <c r="G246" s="279">
        <v>42592</v>
      </c>
      <c r="H246" s="279">
        <v>42592</v>
      </c>
      <c r="I246" s="278" t="s">
        <v>677</v>
      </c>
      <c r="J246" s="39" t="s">
        <v>28</v>
      </c>
      <c r="K246" s="43"/>
      <c r="L246" s="89">
        <v>0</v>
      </c>
      <c r="M246" s="103" t="s">
        <v>582</v>
      </c>
    </row>
    <row r="247" spans="1:13" ht="14.25" customHeight="1">
      <c r="A247" s="38" t="s">
        <v>283</v>
      </c>
      <c r="B247" s="39" t="s">
        <v>678</v>
      </c>
      <c r="C247" s="39" t="s">
        <v>284</v>
      </c>
      <c r="D247" s="276"/>
      <c r="E247" s="291"/>
      <c r="F247" s="278"/>
      <c r="G247" s="279"/>
      <c r="H247" s="279"/>
      <c r="I247" s="278"/>
      <c r="J247" s="39" t="s">
        <v>28</v>
      </c>
      <c r="K247" s="25"/>
      <c r="L247" s="52">
        <v>17.52</v>
      </c>
      <c r="M247" s="42"/>
    </row>
    <row r="248" spans="1:13" ht="14.25" customHeight="1">
      <c r="A248" s="288" t="s">
        <v>679</v>
      </c>
      <c r="B248" s="289" t="s">
        <v>680</v>
      </c>
      <c r="C248" s="276" t="s">
        <v>681</v>
      </c>
      <c r="D248" s="276" t="s">
        <v>682</v>
      </c>
      <c r="E248" s="279">
        <v>42591</v>
      </c>
      <c r="F248" s="286" t="s">
        <v>683</v>
      </c>
      <c r="G248" s="40">
        <v>42590</v>
      </c>
      <c r="H248" s="40">
        <v>42594</v>
      </c>
      <c r="I248" s="278" t="s">
        <v>684</v>
      </c>
      <c r="J248" s="61" t="s">
        <v>38</v>
      </c>
      <c r="K248" s="63"/>
      <c r="L248" s="52">
        <v>233.56</v>
      </c>
      <c r="M248" s="103"/>
    </row>
    <row r="249" spans="1:13" ht="14.25" customHeight="1">
      <c r="A249" s="288"/>
      <c r="B249" s="289"/>
      <c r="C249" s="276"/>
      <c r="D249" s="276"/>
      <c r="E249" s="279"/>
      <c r="F249" s="286"/>
      <c r="G249" s="40">
        <v>42597</v>
      </c>
      <c r="H249" s="40">
        <v>42597</v>
      </c>
      <c r="I249" s="278"/>
      <c r="J249" s="61" t="s">
        <v>28</v>
      </c>
      <c r="K249" s="63"/>
      <c r="L249" s="63">
        <v>17.52</v>
      </c>
      <c r="M249" s="65"/>
    </row>
    <row r="250" spans="1:13" ht="14.25" customHeight="1">
      <c r="A250" s="68" t="s">
        <v>685</v>
      </c>
      <c r="B250" s="39" t="s">
        <v>623</v>
      </c>
      <c r="C250" s="39" t="s">
        <v>624</v>
      </c>
      <c r="D250" s="276" t="s">
        <v>686</v>
      </c>
      <c r="E250" s="279">
        <v>42593</v>
      </c>
      <c r="F250" s="278" t="s">
        <v>687</v>
      </c>
      <c r="G250" s="279">
        <v>42605</v>
      </c>
      <c r="H250" s="279">
        <v>42608</v>
      </c>
      <c r="I250" s="278" t="s">
        <v>688</v>
      </c>
      <c r="J250" s="39" t="s">
        <v>454</v>
      </c>
      <c r="K250" s="43"/>
      <c r="L250" s="43">
        <f>(54.01*3)+17.52</f>
        <v>179.55</v>
      </c>
      <c r="M250" s="103"/>
    </row>
    <row r="251" spans="1:13" ht="14.25" customHeight="1">
      <c r="A251" s="38" t="s">
        <v>689</v>
      </c>
      <c r="B251" s="39" t="s">
        <v>690</v>
      </c>
      <c r="C251" s="39" t="s">
        <v>691</v>
      </c>
      <c r="D251" s="276"/>
      <c r="E251" s="279">
        <v>42593</v>
      </c>
      <c r="F251" s="278" t="s">
        <v>687</v>
      </c>
      <c r="G251" s="279">
        <v>42605</v>
      </c>
      <c r="H251" s="279">
        <v>42608</v>
      </c>
      <c r="I251" s="278"/>
      <c r="J251" s="39" t="s">
        <v>454</v>
      </c>
      <c r="K251" s="52"/>
      <c r="L251" s="43">
        <f>(54.01*3)+17.52</f>
        <v>179.55</v>
      </c>
      <c r="M251" s="68"/>
    </row>
    <row r="252" spans="1:13" ht="25.5" customHeight="1">
      <c r="A252" s="38" t="s">
        <v>692</v>
      </c>
      <c r="B252" s="39" t="s">
        <v>30</v>
      </c>
      <c r="C252" s="39" t="s">
        <v>31</v>
      </c>
      <c r="D252" s="39" t="s">
        <v>693</v>
      </c>
      <c r="E252" s="62">
        <v>42594</v>
      </c>
      <c r="F252" s="38" t="s">
        <v>694</v>
      </c>
      <c r="G252" s="40">
        <v>42597</v>
      </c>
      <c r="H252" s="40">
        <v>42597</v>
      </c>
      <c r="I252" s="22" t="s">
        <v>695</v>
      </c>
      <c r="J252" s="39" t="s">
        <v>696</v>
      </c>
      <c r="K252" s="52"/>
      <c r="L252" s="43">
        <v>17.52</v>
      </c>
      <c r="M252" s="68"/>
    </row>
    <row r="253" spans="1:13" ht="25.5" customHeight="1">
      <c r="A253" s="68" t="s">
        <v>350</v>
      </c>
      <c r="B253" s="39" t="s">
        <v>351</v>
      </c>
      <c r="C253" s="39" t="s">
        <v>352</v>
      </c>
      <c r="D253" s="39" t="s">
        <v>697</v>
      </c>
      <c r="E253" s="62">
        <v>42601</v>
      </c>
      <c r="F253" s="22" t="s">
        <v>542</v>
      </c>
      <c r="G253" s="40">
        <v>42606</v>
      </c>
      <c r="H253" s="40">
        <v>42606</v>
      </c>
      <c r="I253" s="22" t="s">
        <v>543</v>
      </c>
      <c r="J253" s="39" t="s">
        <v>672</v>
      </c>
      <c r="K253" s="39"/>
      <c r="L253" s="43">
        <v>17.52</v>
      </c>
      <c r="M253" s="68"/>
    </row>
    <row r="254" spans="1:13" ht="25.5" customHeight="1">
      <c r="A254" s="38" t="s">
        <v>534</v>
      </c>
      <c r="B254" s="39" t="s">
        <v>535</v>
      </c>
      <c r="C254" s="39" t="s">
        <v>698</v>
      </c>
      <c r="D254" s="39" t="s">
        <v>699</v>
      </c>
      <c r="E254" s="40">
        <v>42601</v>
      </c>
      <c r="F254" s="38" t="s">
        <v>700</v>
      </c>
      <c r="G254" s="40">
        <v>42606</v>
      </c>
      <c r="H254" s="40">
        <v>42607</v>
      </c>
      <c r="I254" s="22" t="s">
        <v>701</v>
      </c>
      <c r="J254" s="61" t="s">
        <v>186</v>
      </c>
      <c r="K254" s="63"/>
      <c r="L254" s="43">
        <f>95.97+28.78</f>
        <v>124.75</v>
      </c>
      <c r="M254" s="65"/>
    </row>
    <row r="255" spans="1:13" ht="38.25" customHeight="1">
      <c r="A255" s="38" t="s">
        <v>679</v>
      </c>
      <c r="B255" s="39" t="s">
        <v>680</v>
      </c>
      <c r="C255" s="39" t="s">
        <v>681</v>
      </c>
      <c r="D255" s="39" t="s">
        <v>702</v>
      </c>
      <c r="E255" s="62">
        <v>42601</v>
      </c>
      <c r="F255" s="104" t="s">
        <v>703</v>
      </c>
      <c r="G255" s="62">
        <v>42606</v>
      </c>
      <c r="H255" s="62">
        <v>42608</v>
      </c>
      <c r="I255" s="22" t="s">
        <v>704</v>
      </c>
      <c r="J255" s="61" t="s">
        <v>199</v>
      </c>
      <c r="K255" s="63"/>
      <c r="L255" s="63">
        <f>(54.01*2)+17.52</f>
        <v>125.53999999999999</v>
      </c>
      <c r="M255" s="65"/>
    </row>
    <row r="256" spans="1:13" ht="51" customHeight="1">
      <c r="A256" s="38" t="s">
        <v>534</v>
      </c>
      <c r="B256" s="39" t="s">
        <v>535</v>
      </c>
      <c r="C256" s="39" t="s">
        <v>536</v>
      </c>
      <c r="D256" s="39" t="s">
        <v>705</v>
      </c>
      <c r="E256" s="40">
        <v>42593</v>
      </c>
      <c r="F256" s="38" t="s">
        <v>570</v>
      </c>
      <c r="G256" s="40">
        <v>42618</v>
      </c>
      <c r="H256" s="40">
        <v>42619</v>
      </c>
      <c r="I256" s="22" t="s">
        <v>706</v>
      </c>
      <c r="J256" s="39" t="s">
        <v>186</v>
      </c>
      <c r="K256" s="63">
        <v>488.15</v>
      </c>
      <c r="L256" s="52">
        <v>124.75</v>
      </c>
      <c r="M256" s="68"/>
    </row>
    <row r="257" spans="1:20" ht="14.25" customHeight="1">
      <c r="A257" s="38" t="s">
        <v>707</v>
      </c>
      <c r="B257" s="39" t="s">
        <v>637</v>
      </c>
      <c r="C257" s="39" t="s">
        <v>638</v>
      </c>
      <c r="D257" s="276" t="s">
        <v>708</v>
      </c>
      <c r="E257" s="279">
        <v>42598</v>
      </c>
      <c r="F257" s="286" t="s">
        <v>570</v>
      </c>
      <c r="G257" s="40">
        <v>42618</v>
      </c>
      <c r="H257" s="40">
        <v>42619</v>
      </c>
      <c r="I257" s="278" t="s">
        <v>706</v>
      </c>
      <c r="J257" s="39" t="s">
        <v>186</v>
      </c>
      <c r="K257" s="63">
        <v>488.15</v>
      </c>
      <c r="L257" s="52">
        <v>71.53</v>
      </c>
      <c r="M257" s="68"/>
    </row>
    <row r="258" spans="1:20" ht="14.25" customHeight="1">
      <c r="A258" s="38" t="s">
        <v>709</v>
      </c>
      <c r="B258" s="39" t="s">
        <v>655</v>
      </c>
      <c r="C258" s="39" t="s">
        <v>656</v>
      </c>
      <c r="D258" s="276"/>
      <c r="E258" s="279"/>
      <c r="F258" s="286"/>
      <c r="G258" s="40">
        <v>42619</v>
      </c>
      <c r="H258" s="40">
        <v>42619</v>
      </c>
      <c r="I258" s="278"/>
      <c r="J258" s="39" t="s">
        <v>710</v>
      </c>
      <c r="K258" s="52"/>
      <c r="L258" s="52">
        <v>17.52</v>
      </c>
      <c r="M258" s="68"/>
    </row>
    <row r="259" spans="1:20" ht="51" customHeight="1">
      <c r="A259" s="38" t="s">
        <v>105</v>
      </c>
      <c r="B259" s="39" t="s">
        <v>106</v>
      </c>
      <c r="C259" s="39" t="s">
        <v>107</v>
      </c>
      <c r="D259" s="39" t="s">
        <v>711</v>
      </c>
      <c r="E259" s="40">
        <v>42601</v>
      </c>
      <c r="F259" s="22" t="s">
        <v>712</v>
      </c>
      <c r="G259" s="40">
        <v>42607</v>
      </c>
      <c r="H259" s="40">
        <v>42607</v>
      </c>
      <c r="I259" s="22" t="s">
        <v>713</v>
      </c>
      <c r="J259" s="39" t="s">
        <v>672</v>
      </c>
      <c r="K259" s="52"/>
      <c r="L259" s="52">
        <v>17.52</v>
      </c>
      <c r="M259" s="68"/>
    </row>
    <row r="260" spans="1:20" ht="51" customHeight="1">
      <c r="A260" s="38" t="s">
        <v>714</v>
      </c>
      <c r="B260" s="39" t="s">
        <v>715</v>
      </c>
      <c r="C260" s="39" t="s">
        <v>716</v>
      </c>
      <c r="D260" s="39" t="s">
        <v>541</v>
      </c>
      <c r="E260" s="40">
        <v>42604</v>
      </c>
      <c r="F260" s="22" t="s">
        <v>717</v>
      </c>
      <c r="G260" s="40">
        <v>42605</v>
      </c>
      <c r="H260" s="40">
        <v>42608</v>
      </c>
      <c r="I260" s="22" t="s">
        <v>718</v>
      </c>
      <c r="J260" s="39" t="s">
        <v>454</v>
      </c>
      <c r="K260" s="52"/>
      <c r="L260" s="52">
        <f>(54.01*3)+17.52</f>
        <v>179.55</v>
      </c>
      <c r="M260" s="68"/>
    </row>
    <row r="261" spans="1:20" ht="20.100000000000001" customHeight="1">
      <c r="A261" s="38" t="s">
        <v>48</v>
      </c>
      <c r="B261" s="39" t="s">
        <v>49</v>
      </c>
      <c r="C261" s="39" t="s">
        <v>50</v>
      </c>
      <c r="D261" s="276" t="s">
        <v>719</v>
      </c>
      <c r="E261" s="279">
        <v>42607</v>
      </c>
      <c r="F261" s="38" t="s">
        <v>720</v>
      </c>
      <c r="G261" s="279">
        <v>42608</v>
      </c>
      <c r="H261" s="279">
        <v>42608</v>
      </c>
      <c r="I261" s="278" t="s">
        <v>721</v>
      </c>
      <c r="J261" s="39" t="s">
        <v>672</v>
      </c>
      <c r="K261" s="52"/>
      <c r="L261" s="52">
        <v>17.52</v>
      </c>
      <c r="M261" s="68"/>
    </row>
    <row r="262" spans="1:20" ht="20.100000000000001" customHeight="1">
      <c r="A262" s="38" t="s">
        <v>455</v>
      </c>
      <c r="B262" s="39" t="s">
        <v>456</v>
      </c>
      <c r="C262" s="39" t="s">
        <v>722</v>
      </c>
      <c r="D262" s="276"/>
      <c r="E262" s="279"/>
      <c r="F262" s="38" t="s">
        <v>723</v>
      </c>
      <c r="G262" s="279"/>
      <c r="H262" s="279"/>
      <c r="I262" s="278"/>
      <c r="J262" s="39" t="s">
        <v>672</v>
      </c>
      <c r="K262" s="52"/>
      <c r="L262" s="52">
        <v>17.52</v>
      </c>
      <c r="M262" s="68"/>
    </row>
    <row r="263" spans="1:20" ht="51" customHeight="1">
      <c r="A263" s="105" t="s">
        <v>689</v>
      </c>
      <c r="B263" s="106" t="s">
        <v>690</v>
      </c>
      <c r="C263" s="106" t="s">
        <v>691</v>
      </c>
      <c r="D263" s="106" t="s">
        <v>724</v>
      </c>
      <c r="E263" s="40">
        <v>42613</v>
      </c>
      <c r="F263" s="38" t="s">
        <v>725</v>
      </c>
      <c r="G263" s="40">
        <v>42626</v>
      </c>
      <c r="H263" s="40">
        <v>42629</v>
      </c>
      <c r="I263" s="22" t="s">
        <v>726</v>
      </c>
      <c r="J263" s="39" t="s">
        <v>454</v>
      </c>
      <c r="K263" s="52"/>
      <c r="L263" s="43">
        <f>(54.01*3)+17.52</f>
        <v>179.55</v>
      </c>
      <c r="M263" s="68"/>
    </row>
    <row r="264" spans="1:20" ht="38.25" customHeight="1">
      <c r="A264" s="38" t="s">
        <v>714</v>
      </c>
      <c r="B264" s="39" t="s">
        <v>715</v>
      </c>
      <c r="C264" s="39" t="s">
        <v>716</v>
      </c>
      <c r="D264" s="39" t="s">
        <v>727</v>
      </c>
      <c r="E264" s="40">
        <v>42613</v>
      </c>
      <c r="F264" s="38" t="s">
        <v>728</v>
      </c>
      <c r="G264" s="40">
        <v>42627</v>
      </c>
      <c r="H264" s="40">
        <v>42627</v>
      </c>
      <c r="I264" s="22" t="s">
        <v>729</v>
      </c>
      <c r="J264" s="39" t="s">
        <v>672</v>
      </c>
      <c r="K264" s="52"/>
      <c r="L264" s="52">
        <v>17.52</v>
      </c>
      <c r="M264" s="68"/>
    </row>
    <row r="265" spans="1:20" ht="51" customHeight="1">
      <c r="A265" s="38" t="s">
        <v>714</v>
      </c>
      <c r="B265" s="39" t="s">
        <v>715</v>
      </c>
      <c r="C265" s="39" t="s">
        <v>716</v>
      </c>
      <c r="D265" s="39" t="s">
        <v>730</v>
      </c>
      <c r="E265" s="40">
        <v>42613</v>
      </c>
      <c r="F265" s="38" t="s">
        <v>731</v>
      </c>
      <c r="G265" s="40">
        <v>42621</v>
      </c>
      <c r="H265" s="40">
        <v>42621</v>
      </c>
      <c r="I265" s="22" t="s">
        <v>732</v>
      </c>
      <c r="J265" s="39" t="s">
        <v>672</v>
      </c>
      <c r="K265" s="52"/>
      <c r="L265" s="52">
        <v>17.52</v>
      </c>
      <c r="M265" s="68"/>
    </row>
    <row r="266" spans="1:20" ht="38.25" customHeight="1">
      <c r="A266" s="107" t="s">
        <v>714</v>
      </c>
      <c r="B266" s="39" t="s">
        <v>715</v>
      </c>
      <c r="C266" s="39" t="s">
        <v>716</v>
      </c>
      <c r="D266" s="39" t="s">
        <v>733</v>
      </c>
      <c r="E266" s="40">
        <v>42613</v>
      </c>
      <c r="F266" s="38" t="s">
        <v>734</v>
      </c>
      <c r="G266" s="40">
        <v>42632</v>
      </c>
      <c r="H266" s="40">
        <v>42637</v>
      </c>
      <c r="I266" s="22" t="s">
        <v>735</v>
      </c>
      <c r="J266" s="39" t="s">
        <v>736</v>
      </c>
      <c r="K266" s="52"/>
      <c r="L266" s="52">
        <f>(54.01*5)+17.52</f>
        <v>287.57</v>
      </c>
      <c r="M266" s="68"/>
    </row>
    <row r="267" spans="1:20" ht="20.100000000000001" customHeight="1">
      <c r="A267" s="108" t="s">
        <v>737</v>
      </c>
      <c r="B267" s="39" t="s">
        <v>275</v>
      </c>
      <c r="C267" s="39" t="s">
        <v>276</v>
      </c>
      <c r="D267" s="276" t="s">
        <v>738</v>
      </c>
      <c r="E267" s="279">
        <v>42612</v>
      </c>
      <c r="F267" s="286" t="s">
        <v>739</v>
      </c>
      <c r="G267" s="279">
        <v>42613</v>
      </c>
      <c r="H267" s="279">
        <v>42613</v>
      </c>
      <c r="I267" s="278" t="s">
        <v>740</v>
      </c>
      <c r="J267" s="39" t="s">
        <v>672</v>
      </c>
      <c r="K267" s="52"/>
      <c r="L267" s="52">
        <v>17.52</v>
      </c>
      <c r="M267" s="68"/>
    </row>
    <row r="268" spans="1:20" ht="20.100000000000001" customHeight="1">
      <c r="A268" s="38" t="s">
        <v>29</v>
      </c>
      <c r="B268" s="109" t="s">
        <v>741</v>
      </c>
      <c r="C268" s="39" t="s">
        <v>31</v>
      </c>
      <c r="D268" s="276"/>
      <c r="E268" s="279"/>
      <c r="F268" s="286"/>
      <c r="G268" s="279"/>
      <c r="H268" s="279"/>
      <c r="I268" s="278"/>
      <c r="J268" s="39" t="s">
        <v>672</v>
      </c>
      <c r="K268" s="52"/>
      <c r="L268" s="52">
        <v>17.52</v>
      </c>
      <c r="M268" s="68"/>
    </row>
    <row r="269" spans="1:20" ht="14.25" customHeight="1">
      <c r="A269" s="7" t="s">
        <v>742</v>
      </c>
      <c r="B269" s="74"/>
      <c r="C269" s="74"/>
      <c r="D269" s="74"/>
      <c r="E269" s="74"/>
      <c r="F269" s="75"/>
      <c r="G269" s="74"/>
      <c r="H269" s="74"/>
      <c r="I269" s="76"/>
      <c r="J269" s="74"/>
      <c r="K269" s="74"/>
      <c r="L269" s="77"/>
      <c r="M269" s="78"/>
      <c r="N269" s="54"/>
      <c r="O269" s="54"/>
      <c r="P269" s="54"/>
      <c r="Q269" s="54"/>
      <c r="R269" s="54"/>
      <c r="S269" s="54"/>
      <c r="T269" s="54"/>
    </row>
    <row r="270" spans="1:20" ht="51" customHeight="1">
      <c r="A270" s="110" t="s">
        <v>575</v>
      </c>
      <c r="B270" s="97" t="s">
        <v>529</v>
      </c>
      <c r="C270" s="97" t="s">
        <v>530</v>
      </c>
      <c r="D270" s="97" t="s">
        <v>271</v>
      </c>
      <c r="E270" s="95">
        <v>42614</v>
      </c>
      <c r="F270" s="110" t="s">
        <v>570</v>
      </c>
      <c r="G270" s="95">
        <v>42617</v>
      </c>
      <c r="H270" s="95">
        <v>42619</v>
      </c>
      <c r="I270" s="111" t="s">
        <v>743</v>
      </c>
      <c r="J270" s="97" t="s">
        <v>199</v>
      </c>
      <c r="K270" s="112"/>
      <c r="L270" s="112">
        <f>(95.97*2)+28.78</f>
        <v>220.72</v>
      </c>
      <c r="M270" s="22" t="s">
        <v>744</v>
      </c>
    </row>
    <row r="271" spans="1:20" ht="25.5" customHeight="1">
      <c r="A271" s="38" t="s">
        <v>437</v>
      </c>
      <c r="B271" s="39" t="s">
        <v>308</v>
      </c>
      <c r="C271" s="39" t="s">
        <v>745</v>
      </c>
      <c r="D271" s="39" t="s">
        <v>746</v>
      </c>
      <c r="E271" s="95">
        <v>42559</v>
      </c>
      <c r="F271" s="38" t="s">
        <v>747</v>
      </c>
      <c r="G271" s="40">
        <v>42622</v>
      </c>
      <c r="H271" s="40">
        <v>42622</v>
      </c>
      <c r="I271" s="113" t="s">
        <v>748</v>
      </c>
      <c r="J271" s="39" t="s">
        <v>28</v>
      </c>
      <c r="K271" s="174"/>
      <c r="L271" s="52">
        <v>17.52</v>
      </c>
      <c r="M271" s="114"/>
    </row>
    <row r="272" spans="1:20" ht="25.5" customHeight="1">
      <c r="A272" s="38" t="s">
        <v>749</v>
      </c>
      <c r="B272" s="39" t="s">
        <v>750</v>
      </c>
      <c r="C272" s="39" t="s">
        <v>751</v>
      </c>
      <c r="D272" s="39" t="s">
        <v>752</v>
      </c>
      <c r="E272" s="95">
        <v>42607</v>
      </c>
      <c r="F272" s="38" t="s">
        <v>753</v>
      </c>
      <c r="G272" s="40">
        <v>42608</v>
      </c>
      <c r="H272" s="40">
        <v>42608</v>
      </c>
      <c r="I272" s="113" t="s">
        <v>754</v>
      </c>
      <c r="J272" s="39" t="s">
        <v>28</v>
      </c>
      <c r="K272" s="52"/>
      <c r="L272" s="52">
        <v>17.52</v>
      </c>
      <c r="M272" s="114"/>
    </row>
    <row r="273" spans="1:13" ht="25.5" customHeight="1">
      <c r="A273" s="38" t="s">
        <v>749</v>
      </c>
      <c r="B273" s="39" t="s">
        <v>750</v>
      </c>
      <c r="C273" s="39" t="s">
        <v>751</v>
      </c>
      <c r="D273" s="39" t="s">
        <v>755</v>
      </c>
      <c r="E273" s="95">
        <v>42607</v>
      </c>
      <c r="F273" s="38" t="s">
        <v>756</v>
      </c>
      <c r="G273" s="40">
        <v>42613</v>
      </c>
      <c r="H273" s="40">
        <v>42614</v>
      </c>
      <c r="I273" s="113" t="s">
        <v>757</v>
      </c>
      <c r="J273" s="39" t="s">
        <v>186</v>
      </c>
      <c r="K273" s="52"/>
      <c r="L273" s="52">
        <v>71.53</v>
      </c>
      <c r="M273" s="114"/>
    </row>
    <row r="274" spans="1:13" ht="15.75" customHeight="1">
      <c r="A274" s="286" t="s">
        <v>758</v>
      </c>
      <c r="B274" s="276" t="s">
        <v>759</v>
      </c>
      <c r="C274" s="276" t="s">
        <v>760</v>
      </c>
      <c r="D274" s="276" t="s">
        <v>761</v>
      </c>
      <c r="E274" s="279">
        <v>42625</v>
      </c>
      <c r="F274" s="286" t="s">
        <v>756</v>
      </c>
      <c r="G274" s="40">
        <v>42614</v>
      </c>
      <c r="H274" s="40">
        <v>42614</v>
      </c>
      <c r="I274" s="287" t="s">
        <v>762</v>
      </c>
      <c r="J274" s="39" t="s">
        <v>28</v>
      </c>
      <c r="K274" s="52"/>
      <c r="L274" s="52">
        <v>17.52</v>
      </c>
      <c r="M274" s="114"/>
    </row>
    <row r="275" spans="1:13" ht="14.25" customHeight="1">
      <c r="A275" s="286"/>
      <c r="B275" s="276"/>
      <c r="C275" s="276"/>
      <c r="D275" s="276"/>
      <c r="E275" s="279"/>
      <c r="F275" s="286"/>
      <c r="G275" s="40">
        <v>42615</v>
      </c>
      <c r="H275" s="40">
        <v>42615</v>
      </c>
      <c r="I275" s="287"/>
      <c r="J275" s="39" t="s">
        <v>28</v>
      </c>
      <c r="K275" s="52"/>
      <c r="L275" s="52">
        <v>17.52</v>
      </c>
      <c r="M275" s="114"/>
    </row>
    <row r="276" spans="1:13" ht="15.75" customHeight="1">
      <c r="A276" s="286" t="s">
        <v>763</v>
      </c>
      <c r="B276" s="276" t="s">
        <v>764</v>
      </c>
      <c r="C276" s="276" t="s">
        <v>765</v>
      </c>
      <c r="D276" s="276" t="s">
        <v>766</v>
      </c>
      <c r="E276" s="279">
        <v>42625</v>
      </c>
      <c r="F276" s="278" t="s">
        <v>767</v>
      </c>
      <c r="G276" s="40">
        <v>42614</v>
      </c>
      <c r="H276" s="40">
        <v>42614</v>
      </c>
      <c r="I276" s="287" t="s">
        <v>768</v>
      </c>
      <c r="J276" s="39" t="s">
        <v>28</v>
      </c>
      <c r="K276" s="52"/>
      <c r="L276" s="52">
        <v>17.52</v>
      </c>
      <c r="M276" s="114"/>
    </row>
    <row r="277" spans="1:13" ht="14.25" customHeight="1">
      <c r="A277" s="286"/>
      <c r="B277" s="276"/>
      <c r="C277" s="276"/>
      <c r="D277" s="276"/>
      <c r="E277" s="279"/>
      <c r="F277" s="278"/>
      <c r="G277" s="40">
        <v>42615</v>
      </c>
      <c r="H277" s="40">
        <v>42615</v>
      </c>
      <c r="I277" s="287"/>
      <c r="J277" s="39" t="s">
        <v>28</v>
      </c>
      <c r="K277" s="52"/>
      <c r="L277" s="52">
        <v>17.52</v>
      </c>
      <c r="M277" s="114"/>
    </row>
    <row r="278" spans="1:13" ht="15.75" customHeight="1">
      <c r="A278" s="286"/>
      <c r="B278" s="276"/>
      <c r="C278" s="276"/>
      <c r="D278" s="276"/>
      <c r="E278" s="279"/>
      <c r="F278" s="286" t="s">
        <v>769</v>
      </c>
      <c r="G278" s="40">
        <v>42619</v>
      </c>
      <c r="H278" s="40">
        <v>42619</v>
      </c>
      <c r="I278" s="287" t="s">
        <v>770</v>
      </c>
      <c r="J278" s="39" t="s">
        <v>28</v>
      </c>
      <c r="K278" s="52"/>
      <c r="L278" s="52">
        <v>17.52</v>
      </c>
      <c r="M278" s="114"/>
    </row>
    <row r="279" spans="1:13" ht="14.25" customHeight="1">
      <c r="A279" s="286"/>
      <c r="B279" s="276"/>
      <c r="C279" s="276"/>
      <c r="D279" s="276"/>
      <c r="E279" s="279"/>
      <c r="F279" s="286"/>
      <c r="G279" s="40">
        <v>42622</v>
      </c>
      <c r="H279" s="40">
        <v>42622</v>
      </c>
      <c r="I279" s="287"/>
      <c r="J279" s="39" t="s">
        <v>28</v>
      </c>
      <c r="K279" s="52"/>
      <c r="L279" s="52">
        <v>17.52</v>
      </c>
      <c r="M279" s="114"/>
    </row>
    <row r="280" spans="1:13" ht="14.25" customHeight="1">
      <c r="A280" s="286" t="s">
        <v>771</v>
      </c>
      <c r="B280" s="276" t="s">
        <v>630</v>
      </c>
      <c r="C280" s="276" t="s">
        <v>631</v>
      </c>
      <c r="D280" s="276" t="s">
        <v>772</v>
      </c>
      <c r="E280" s="279">
        <v>42628</v>
      </c>
      <c r="F280" s="38" t="s">
        <v>773</v>
      </c>
      <c r="G280" s="40">
        <v>42633</v>
      </c>
      <c r="H280" s="40">
        <v>42633</v>
      </c>
      <c r="I280" s="113" t="s">
        <v>774</v>
      </c>
      <c r="J280" s="39" t="s">
        <v>28</v>
      </c>
      <c r="K280" s="52"/>
      <c r="L280" s="52">
        <v>28.78</v>
      </c>
      <c r="M280" s="114"/>
    </row>
    <row r="281" spans="1:13" ht="25.5" customHeight="1">
      <c r="A281" s="286"/>
      <c r="B281" s="276"/>
      <c r="C281" s="276"/>
      <c r="D281" s="276"/>
      <c r="E281" s="279"/>
      <c r="F281" s="22" t="s">
        <v>775</v>
      </c>
      <c r="G281" s="40">
        <v>42634</v>
      </c>
      <c r="H281" s="40">
        <v>42634</v>
      </c>
      <c r="I281" s="113" t="s">
        <v>776</v>
      </c>
      <c r="J281" s="39" t="s">
        <v>28</v>
      </c>
      <c r="K281" s="52"/>
      <c r="L281" s="52">
        <v>28.78</v>
      </c>
      <c r="M281" s="114"/>
    </row>
    <row r="282" spans="1:13" ht="27.75" customHeight="1">
      <c r="A282" s="286" t="s">
        <v>777</v>
      </c>
      <c r="B282" s="276" t="s">
        <v>617</v>
      </c>
      <c r="C282" s="276" t="s">
        <v>618</v>
      </c>
      <c r="D282" s="276" t="s">
        <v>772</v>
      </c>
      <c r="E282" s="279">
        <v>42628</v>
      </c>
      <c r="F282" s="38" t="s">
        <v>773</v>
      </c>
      <c r="G282" s="40">
        <v>42633</v>
      </c>
      <c r="H282" s="40">
        <v>42633</v>
      </c>
      <c r="I282" s="113" t="s">
        <v>774</v>
      </c>
      <c r="J282" s="39" t="s">
        <v>28</v>
      </c>
      <c r="K282" s="52"/>
      <c r="L282" s="52">
        <v>17.52</v>
      </c>
      <c r="M282" s="114"/>
    </row>
    <row r="283" spans="1:13" ht="25.5" customHeight="1">
      <c r="A283" s="286"/>
      <c r="B283" s="276"/>
      <c r="C283" s="276"/>
      <c r="D283" s="276"/>
      <c r="E283" s="279"/>
      <c r="F283" s="22" t="s">
        <v>775</v>
      </c>
      <c r="G283" s="40">
        <v>42634</v>
      </c>
      <c r="H283" s="40">
        <v>42634</v>
      </c>
      <c r="I283" s="113" t="s">
        <v>776</v>
      </c>
      <c r="J283" s="39" t="s">
        <v>28</v>
      </c>
      <c r="K283" s="52"/>
      <c r="L283" s="52">
        <v>17.52</v>
      </c>
      <c r="M283" s="114"/>
    </row>
    <row r="284" spans="1:13" ht="25.5" customHeight="1">
      <c r="A284" s="93" t="s">
        <v>778</v>
      </c>
      <c r="B284" s="115" t="s">
        <v>779</v>
      </c>
      <c r="C284" s="115" t="s">
        <v>780</v>
      </c>
      <c r="D284" s="115" t="s">
        <v>579</v>
      </c>
      <c r="E284" s="116">
        <v>42627</v>
      </c>
      <c r="F284" s="93" t="s">
        <v>781</v>
      </c>
      <c r="G284" s="117">
        <v>42654</v>
      </c>
      <c r="H284" s="117">
        <v>42654</v>
      </c>
      <c r="I284" s="118" t="s">
        <v>782</v>
      </c>
      <c r="J284" s="115" t="s">
        <v>783</v>
      </c>
      <c r="K284" s="119">
        <v>312.44</v>
      </c>
      <c r="L284" s="119">
        <v>0</v>
      </c>
      <c r="M284" s="71"/>
    </row>
    <row r="285" spans="1:13" ht="38.25" customHeight="1">
      <c r="A285" s="60" t="s">
        <v>652</v>
      </c>
      <c r="B285" s="39" t="s">
        <v>176</v>
      </c>
      <c r="C285" s="39" t="s">
        <v>177</v>
      </c>
      <c r="D285" s="39" t="s">
        <v>310</v>
      </c>
      <c r="E285" s="116">
        <v>42600</v>
      </c>
      <c r="F285" s="38" t="s">
        <v>784</v>
      </c>
      <c r="G285" s="100">
        <v>42602</v>
      </c>
      <c r="H285" s="100">
        <v>42602</v>
      </c>
      <c r="I285" s="22" t="s">
        <v>785</v>
      </c>
      <c r="J285" s="39" t="s">
        <v>174</v>
      </c>
      <c r="K285" s="52"/>
      <c r="L285" s="52">
        <v>54.01</v>
      </c>
      <c r="M285" s="38" t="s">
        <v>786</v>
      </c>
    </row>
    <row r="286" spans="1:13" ht="51" customHeight="1">
      <c r="A286" s="38" t="s">
        <v>575</v>
      </c>
      <c r="B286" s="97" t="s">
        <v>529</v>
      </c>
      <c r="C286" s="97" t="s">
        <v>530</v>
      </c>
      <c r="D286" s="39" t="s">
        <v>787</v>
      </c>
      <c r="E286" s="116">
        <v>42633</v>
      </c>
      <c r="F286" s="38" t="s">
        <v>788</v>
      </c>
      <c r="G286" s="39" t="s">
        <v>789</v>
      </c>
      <c r="H286" s="100">
        <v>42633</v>
      </c>
      <c r="I286" s="22" t="s">
        <v>790</v>
      </c>
      <c r="J286" s="39" t="s">
        <v>28</v>
      </c>
      <c r="K286" s="52"/>
      <c r="L286" s="52">
        <v>28.78</v>
      </c>
      <c r="M286" s="71"/>
    </row>
    <row r="287" spans="1:13" ht="15.75" customHeight="1">
      <c r="A287" s="38" t="s">
        <v>791</v>
      </c>
      <c r="B287" s="39" t="s">
        <v>792</v>
      </c>
      <c r="C287" s="39" t="s">
        <v>793</v>
      </c>
      <c r="D287" s="276" t="s">
        <v>607</v>
      </c>
      <c r="E287" s="279">
        <v>42632</v>
      </c>
      <c r="F287" s="278" t="s">
        <v>794</v>
      </c>
      <c r="G287" s="277">
        <v>42633</v>
      </c>
      <c r="H287" s="277">
        <v>42633</v>
      </c>
      <c r="I287" s="278" t="s">
        <v>795</v>
      </c>
      <c r="J287" s="39" t="s">
        <v>28</v>
      </c>
      <c r="K287" s="52"/>
      <c r="L287" s="52">
        <v>17.52</v>
      </c>
      <c r="M287" s="71"/>
    </row>
    <row r="288" spans="1:13" ht="14.25" customHeight="1">
      <c r="A288" s="38" t="s">
        <v>796</v>
      </c>
      <c r="B288" s="39" t="s">
        <v>797</v>
      </c>
      <c r="C288" s="39" t="s">
        <v>798</v>
      </c>
      <c r="D288" s="276"/>
      <c r="E288" s="279"/>
      <c r="F288" s="278"/>
      <c r="G288" s="277"/>
      <c r="H288" s="277"/>
      <c r="I288" s="278"/>
      <c r="J288" s="39" t="s">
        <v>28</v>
      </c>
      <c r="K288" s="52"/>
      <c r="L288" s="52">
        <v>17.52</v>
      </c>
      <c r="M288" s="71"/>
    </row>
    <row r="289" spans="1:13" ht="14.25" customHeight="1">
      <c r="A289" s="38" t="s">
        <v>749</v>
      </c>
      <c r="B289" s="39" t="s">
        <v>750</v>
      </c>
      <c r="C289" s="39" t="s">
        <v>799</v>
      </c>
      <c r="D289" s="276"/>
      <c r="E289" s="279"/>
      <c r="F289" s="278"/>
      <c r="G289" s="277"/>
      <c r="H289" s="277"/>
      <c r="I289" s="278"/>
      <c r="J289" s="39" t="s">
        <v>28</v>
      </c>
      <c r="K289" s="52"/>
      <c r="L289" s="52">
        <v>17.52</v>
      </c>
      <c r="M289" s="71"/>
    </row>
    <row r="290" spans="1:13" ht="20.100000000000001" customHeight="1">
      <c r="A290" s="38" t="s">
        <v>800</v>
      </c>
      <c r="B290" s="39" t="s">
        <v>801</v>
      </c>
      <c r="C290" s="39" t="s">
        <v>183</v>
      </c>
      <c r="D290" s="276" t="s">
        <v>227</v>
      </c>
      <c r="E290" s="279">
        <v>42633</v>
      </c>
      <c r="F290" s="286" t="s">
        <v>802</v>
      </c>
      <c r="G290" s="277">
        <v>42634</v>
      </c>
      <c r="H290" s="277">
        <v>42634</v>
      </c>
      <c r="I290" s="278" t="s">
        <v>803</v>
      </c>
      <c r="J290" s="39" t="s">
        <v>28</v>
      </c>
      <c r="K290" s="52"/>
      <c r="L290" s="52">
        <v>17.52</v>
      </c>
      <c r="M290" s="71"/>
    </row>
    <row r="291" spans="1:13" ht="20.100000000000001" customHeight="1">
      <c r="A291" s="38" t="s">
        <v>763</v>
      </c>
      <c r="B291" s="39" t="s">
        <v>764</v>
      </c>
      <c r="C291" s="39" t="s">
        <v>765</v>
      </c>
      <c r="D291" s="276"/>
      <c r="E291" s="279"/>
      <c r="F291" s="286"/>
      <c r="G291" s="277"/>
      <c r="H291" s="277"/>
      <c r="I291" s="278"/>
      <c r="J291" s="39" t="s">
        <v>28</v>
      </c>
      <c r="K291" s="52"/>
      <c r="L291" s="52">
        <v>17.52</v>
      </c>
      <c r="M291" s="71"/>
    </row>
    <row r="292" spans="1:13" ht="51" customHeight="1">
      <c r="A292" s="38" t="s">
        <v>804</v>
      </c>
      <c r="B292" s="39" t="s">
        <v>805</v>
      </c>
      <c r="C292" s="39" t="s">
        <v>806</v>
      </c>
      <c r="D292" s="39" t="s">
        <v>807</v>
      </c>
      <c r="E292" s="116">
        <v>42636</v>
      </c>
      <c r="F292" s="38" t="s">
        <v>808</v>
      </c>
      <c r="G292" s="100">
        <v>42640</v>
      </c>
      <c r="H292" s="100">
        <v>42642</v>
      </c>
      <c r="I292" s="22" t="s">
        <v>809</v>
      </c>
      <c r="J292" s="39" t="s">
        <v>199</v>
      </c>
      <c r="K292" s="52"/>
      <c r="L292" s="52">
        <f>(54.01*2)+17.52</f>
        <v>125.53999999999999</v>
      </c>
      <c r="M292" s="71"/>
    </row>
    <row r="293" spans="1:13" ht="15.75" customHeight="1">
      <c r="A293" s="38" t="s">
        <v>574</v>
      </c>
      <c r="B293" s="39" t="s">
        <v>217</v>
      </c>
      <c r="C293" s="39" t="s">
        <v>332</v>
      </c>
      <c r="D293" s="276" t="s">
        <v>597</v>
      </c>
      <c r="E293" s="279">
        <v>42636</v>
      </c>
      <c r="F293" s="278" t="s">
        <v>810</v>
      </c>
      <c r="G293" s="277">
        <v>42636</v>
      </c>
      <c r="H293" s="277">
        <v>42636</v>
      </c>
      <c r="I293" s="278" t="s">
        <v>811</v>
      </c>
      <c r="J293" s="39" t="s">
        <v>28</v>
      </c>
      <c r="K293" s="52"/>
      <c r="L293" s="52">
        <v>17.52</v>
      </c>
      <c r="M293" s="71"/>
    </row>
    <row r="294" spans="1:13" ht="14.25" customHeight="1">
      <c r="A294" s="38" t="s">
        <v>812</v>
      </c>
      <c r="B294" s="39" t="s">
        <v>813</v>
      </c>
      <c r="C294" s="39" t="s">
        <v>793</v>
      </c>
      <c r="D294" s="276"/>
      <c r="E294" s="279"/>
      <c r="F294" s="278"/>
      <c r="G294" s="277"/>
      <c r="H294" s="277"/>
      <c r="I294" s="278"/>
      <c r="J294" s="39" t="s">
        <v>28</v>
      </c>
      <c r="K294" s="52"/>
      <c r="L294" s="52">
        <v>17.52</v>
      </c>
      <c r="M294" s="71"/>
    </row>
    <row r="295" spans="1:13" ht="14.25" customHeight="1">
      <c r="A295" s="38" t="s">
        <v>814</v>
      </c>
      <c r="B295" s="39" t="s">
        <v>797</v>
      </c>
      <c r="C295" s="39" t="s">
        <v>798</v>
      </c>
      <c r="D295" s="276"/>
      <c r="E295" s="279"/>
      <c r="F295" s="281" t="s">
        <v>815</v>
      </c>
      <c r="G295" s="277"/>
      <c r="H295" s="277"/>
      <c r="I295" s="278"/>
      <c r="J295" s="39" t="s">
        <v>28</v>
      </c>
      <c r="K295" s="52"/>
      <c r="L295" s="52">
        <v>17.52</v>
      </c>
      <c r="M295" s="71"/>
    </row>
    <row r="296" spans="1:13" ht="14.25" customHeight="1">
      <c r="A296" s="38" t="s">
        <v>816</v>
      </c>
      <c r="B296" s="39" t="s">
        <v>817</v>
      </c>
      <c r="C296" s="39" t="s">
        <v>818</v>
      </c>
      <c r="D296" s="276"/>
      <c r="E296" s="279"/>
      <c r="F296" s="281"/>
      <c r="G296" s="277"/>
      <c r="H296" s="277"/>
      <c r="I296" s="278"/>
      <c r="J296" s="39" t="s">
        <v>28</v>
      </c>
      <c r="K296" s="52"/>
      <c r="L296" s="52">
        <v>17.52</v>
      </c>
      <c r="M296" s="71"/>
    </row>
    <row r="297" spans="1:13" ht="16.7" customHeight="1">
      <c r="A297" s="38" t="s">
        <v>814</v>
      </c>
      <c r="B297" s="39" t="s">
        <v>797</v>
      </c>
      <c r="C297" s="39" t="s">
        <v>798</v>
      </c>
      <c r="D297" s="276" t="s">
        <v>600</v>
      </c>
      <c r="E297" s="279">
        <v>42636</v>
      </c>
      <c r="F297" s="284" t="s">
        <v>815</v>
      </c>
      <c r="G297" s="277">
        <v>42639</v>
      </c>
      <c r="H297" s="277">
        <v>42639</v>
      </c>
      <c r="I297" s="285" t="s">
        <v>811</v>
      </c>
      <c r="J297" s="39" t="s">
        <v>28</v>
      </c>
      <c r="K297" s="52"/>
      <c r="L297" s="52">
        <v>17.52</v>
      </c>
      <c r="M297" s="71"/>
    </row>
    <row r="298" spans="1:13" ht="14.25" customHeight="1">
      <c r="A298" s="38" t="s">
        <v>812</v>
      </c>
      <c r="B298" s="39" t="s">
        <v>813</v>
      </c>
      <c r="C298" s="39" t="s">
        <v>793</v>
      </c>
      <c r="D298" s="276"/>
      <c r="E298" s="279"/>
      <c r="F298" s="284"/>
      <c r="G298" s="277"/>
      <c r="H298" s="277"/>
      <c r="I298" s="285"/>
      <c r="J298" s="39" t="s">
        <v>28</v>
      </c>
      <c r="K298" s="52"/>
      <c r="L298" s="52">
        <v>17.52</v>
      </c>
      <c r="M298" s="71"/>
    </row>
    <row r="299" spans="1:13" ht="15.75" customHeight="1">
      <c r="A299" s="38" t="s">
        <v>574</v>
      </c>
      <c r="B299" s="39" t="s">
        <v>217</v>
      </c>
      <c r="C299" s="39" t="s">
        <v>332</v>
      </c>
      <c r="D299" s="276" t="s">
        <v>819</v>
      </c>
      <c r="E299" s="282">
        <v>42636</v>
      </c>
      <c r="F299" s="281" t="s">
        <v>820</v>
      </c>
      <c r="G299" s="283">
        <v>42640</v>
      </c>
      <c r="H299" s="277">
        <v>42640</v>
      </c>
      <c r="I299" s="278" t="s">
        <v>821</v>
      </c>
      <c r="J299" s="39" t="s">
        <v>28</v>
      </c>
      <c r="K299" s="52"/>
      <c r="L299" s="52">
        <v>17.52</v>
      </c>
      <c r="M299" s="71"/>
    </row>
    <row r="300" spans="1:13" ht="14.25" customHeight="1">
      <c r="A300" s="38" t="s">
        <v>812</v>
      </c>
      <c r="B300" s="39" t="s">
        <v>813</v>
      </c>
      <c r="C300" s="39" t="s">
        <v>793</v>
      </c>
      <c r="D300" s="276"/>
      <c r="E300" s="282"/>
      <c r="F300" s="281"/>
      <c r="G300" s="283"/>
      <c r="H300" s="277"/>
      <c r="I300" s="278"/>
      <c r="J300" s="39" t="s">
        <v>28</v>
      </c>
      <c r="K300" s="52"/>
      <c r="L300" s="52">
        <v>17.52</v>
      </c>
      <c r="M300" s="71"/>
    </row>
    <row r="301" spans="1:13" ht="16.7" customHeight="1">
      <c r="A301" s="38" t="s">
        <v>814</v>
      </c>
      <c r="B301" s="39" t="s">
        <v>797</v>
      </c>
      <c r="C301" s="39" t="s">
        <v>798</v>
      </c>
      <c r="D301" s="276"/>
      <c r="E301" s="282"/>
      <c r="F301" s="281" t="s">
        <v>822</v>
      </c>
      <c r="G301" s="283"/>
      <c r="H301" s="277"/>
      <c r="I301" s="278"/>
      <c r="J301" s="39" t="s">
        <v>28</v>
      </c>
      <c r="K301" s="52"/>
      <c r="L301" s="52">
        <v>17.52</v>
      </c>
      <c r="M301" s="71"/>
    </row>
    <row r="302" spans="1:13" ht="14.25" customHeight="1">
      <c r="A302" s="38" t="s">
        <v>816</v>
      </c>
      <c r="B302" s="39" t="s">
        <v>817</v>
      </c>
      <c r="C302" s="39" t="s">
        <v>818</v>
      </c>
      <c r="D302" s="276"/>
      <c r="E302" s="282"/>
      <c r="F302" s="281"/>
      <c r="G302" s="283"/>
      <c r="H302" s="277"/>
      <c r="I302" s="278"/>
      <c r="J302" s="39" t="s">
        <v>28</v>
      </c>
      <c r="K302" s="52"/>
      <c r="L302" s="52">
        <v>17.52</v>
      </c>
      <c r="M302" s="71"/>
    </row>
    <row r="303" spans="1:13" ht="15.75" customHeight="1">
      <c r="A303" s="38" t="s">
        <v>574</v>
      </c>
      <c r="B303" s="39" t="s">
        <v>217</v>
      </c>
      <c r="C303" s="39" t="s">
        <v>332</v>
      </c>
      <c r="D303" s="276" t="s">
        <v>601</v>
      </c>
      <c r="E303" s="279">
        <v>42636</v>
      </c>
      <c r="F303" s="280" t="s">
        <v>823</v>
      </c>
      <c r="G303" s="277">
        <v>42641</v>
      </c>
      <c r="H303" s="277">
        <v>42641</v>
      </c>
      <c r="I303" s="278" t="s">
        <v>821</v>
      </c>
      <c r="J303" s="39" t="s">
        <v>28</v>
      </c>
      <c r="K303" s="52"/>
      <c r="L303" s="52">
        <v>17.52</v>
      </c>
      <c r="M303" s="71"/>
    </row>
    <row r="304" spans="1:13" ht="14.25" customHeight="1">
      <c r="A304" s="38" t="s">
        <v>812</v>
      </c>
      <c r="B304" s="39" t="s">
        <v>813</v>
      </c>
      <c r="C304" s="39" t="s">
        <v>793</v>
      </c>
      <c r="D304" s="276"/>
      <c r="E304" s="279"/>
      <c r="F304" s="280"/>
      <c r="G304" s="277"/>
      <c r="H304" s="277"/>
      <c r="I304" s="278"/>
      <c r="J304" s="39" t="s">
        <v>28</v>
      </c>
      <c r="K304" s="52"/>
      <c r="L304" s="52">
        <v>17.52</v>
      </c>
      <c r="M304" s="71"/>
    </row>
    <row r="305" spans="1:13" ht="14.25" customHeight="1">
      <c r="A305" s="38" t="s">
        <v>814</v>
      </c>
      <c r="B305" s="39" t="s">
        <v>797</v>
      </c>
      <c r="C305" s="39" t="s">
        <v>798</v>
      </c>
      <c r="D305" s="276"/>
      <c r="E305" s="279"/>
      <c r="F305" s="281" t="s">
        <v>824</v>
      </c>
      <c r="G305" s="277"/>
      <c r="H305" s="277"/>
      <c r="I305" s="278"/>
      <c r="J305" s="39" t="s">
        <v>28</v>
      </c>
      <c r="K305" s="52"/>
      <c r="L305" s="52">
        <v>17.52</v>
      </c>
      <c r="M305" s="71"/>
    </row>
    <row r="306" spans="1:13" ht="14.25" customHeight="1">
      <c r="A306" s="38" t="s">
        <v>816</v>
      </c>
      <c r="B306" s="39" t="s">
        <v>817</v>
      </c>
      <c r="C306" s="39" t="s">
        <v>818</v>
      </c>
      <c r="D306" s="276"/>
      <c r="E306" s="279"/>
      <c r="F306" s="281"/>
      <c r="G306" s="277"/>
      <c r="H306" s="277"/>
      <c r="I306" s="278"/>
      <c r="J306" s="39" t="s">
        <v>28</v>
      </c>
      <c r="K306" s="52"/>
      <c r="L306" s="52">
        <v>17.52</v>
      </c>
      <c r="M306" s="71"/>
    </row>
    <row r="307" spans="1:13" ht="15.75" customHeight="1">
      <c r="A307" s="38" t="s">
        <v>574</v>
      </c>
      <c r="B307" s="39" t="s">
        <v>217</v>
      </c>
      <c r="C307" s="39" t="s">
        <v>332</v>
      </c>
      <c r="D307" s="276" t="s">
        <v>825</v>
      </c>
      <c r="E307" s="277">
        <v>42636</v>
      </c>
      <c r="F307" s="278" t="s">
        <v>824</v>
      </c>
      <c r="G307" s="277">
        <v>42642</v>
      </c>
      <c r="H307" s="277">
        <v>42642</v>
      </c>
      <c r="I307" s="278" t="s">
        <v>821</v>
      </c>
      <c r="J307" s="39" t="s">
        <v>28</v>
      </c>
      <c r="K307" s="52"/>
      <c r="L307" s="52">
        <v>17.52</v>
      </c>
      <c r="M307" s="71"/>
    </row>
    <row r="308" spans="1:13" ht="14.25" customHeight="1">
      <c r="A308" s="110" t="s">
        <v>812</v>
      </c>
      <c r="B308" s="39" t="s">
        <v>813</v>
      </c>
      <c r="C308" s="39" t="s">
        <v>793</v>
      </c>
      <c r="D308" s="276"/>
      <c r="E308" s="276"/>
      <c r="F308" s="278"/>
      <c r="G308" s="277"/>
      <c r="H308" s="277"/>
      <c r="I308" s="278"/>
      <c r="J308" s="39" t="s">
        <v>28</v>
      </c>
      <c r="K308" s="52"/>
      <c r="L308" s="52">
        <v>17.52</v>
      </c>
      <c r="M308" s="71"/>
    </row>
    <row r="309" spans="1:13" ht="51" customHeight="1">
      <c r="A309" s="38" t="s">
        <v>575</v>
      </c>
      <c r="B309" s="92" t="s">
        <v>529</v>
      </c>
      <c r="C309" s="39" t="s">
        <v>530</v>
      </c>
      <c r="D309" s="39" t="s">
        <v>296</v>
      </c>
      <c r="E309" s="100">
        <v>42640</v>
      </c>
      <c r="F309" s="38" t="s">
        <v>653</v>
      </c>
      <c r="G309" s="100">
        <v>42640</v>
      </c>
      <c r="H309" s="100">
        <v>42642</v>
      </c>
      <c r="I309" s="22" t="s">
        <v>826</v>
      </c>
      <c r="J309" s="39" t="s">
        <v>199</v>
      </c>
      <c r="K309" s="52"/>
      <c r="L309" s="52">
        <f>(237.56*2)+71.27</f>
        <v>546.39</v>
      </c>
      <c r="M309" s="22" t="s">
        <v>744</v>
      </c>
    </row>
    <row r="310" spans="1:13" ht="38.25" customHeight="1">
      <c r="A310" s="110" t="s">
        <v>575</v>
      </c>
      <c r="B310" s="120" t="s">
        <v>529</v>
      </c>
      <c r="C310" s="97" t="s">
        <v>530</v>
      </c>
      <c r="D310" s="97" t="s">
        <v>827</v>
      </c>
      <c r="E310" s="121">
        <v>42640</v>
      </c>
      <c r="F310" s="110" t="s">
        <v>653</v>
      </c>
      <c r="G310" s="121">
        <v>42648</v>
      </c>
      <c r="H310" s="121">
        <v>42649</v>
      </c>
      <c r="I310" s="122" t="s">
        <v>828</v>
      </c>
      <c r="J310" s="97" t="s">
        <v>186</v>
      </c>
      <c r="K310" s="112">
        <f>766.78+680.06</f>
        <v>1446.84</v>
      </c>
      <c r="L310" s="112">
        <f>237.56+71.27</f>
        <v>308.83</v>
      </c>
      <c r="M310" s="123"/>
    </row>
    <row r="311" spans="1:13" ht="38.25" customHeight="1">
      <c r="A311" s="133" t="s">
        <v>771</v>
      </c>
      <c r="B311" s="134" t="s">
        <v>630</v>
      </c>
      <c r="C311" s="134" t="s">
        <v>631</v>
      </c>
      <c r="D311" s="134" t="s">
        <v>614</v>
      </c>
      <c r="E311" s="141">
        <v>42640</v>
      </c>
      <c r="F311" s="133" t="s">
        <v>653</v>
      </c>
      <c r="G311" s="141">
        <v>42648</v>
      </c>
      <c r="H311" s="141">
        <v>42649</v>
      </c>
      <c r="I311" s="139" t="s">
        <v>828</v>
      </c>
      <c r="J311" s="134" t="s">
        <v>186</v>
      </c>
      <c r="K311" s="136">
        <f>766.78+680.06</f>
        <v>1446.84</v>
      </c>
      <c r="L311" s="136">
        <f>237.56+71.27</f>
        <v>308.83</v>
      </c>
      <c r="M311" s="137"/>
    </row>
    <row r="312" spans="1:13" ht="42.75" customHeight="1">
      <c r="A312" s="138" t="s">
        <v>749</v>
      </c>
      <c r="B312" s="134" t="s">
        <v>750</v>
      </c>
      <c r="C312" s="134" t="s">
        <v>751</v>
      </c>
      <c r="D312" s="134" t="s">
        <v>829</v>
      </c>
      <c r="E312" s="142">
        <v>42639</v>
      </c>
      <c r="F312" s="133" t="s">
        <v>756</v>
      </c>
      <c r="G312" s="142">
        <v>42608</v>
      </c>
      <c r="H312" s="142">
        <v>42639</v>
      </c>
      <c r="I312" s="143" t="s">
        <v>830</v>
      </c>
      <c r="J312" s="134" t="s">
        <v>230</v>
      </c>
      <c r="K312" s="136"/>
      <c r="L312" s="136">
        <v>17.52</v>
      </c>
      <c r="M312" s="137"/>
    </row>
    <row r="313" spans="1:13" ht="28.5" customHeight="1">
      <c r="A313" s="138" t="s">
        <v>777</v>
      </c>
      <c r="B313" s="134" t="s">
        <v>617</v>
      </c>
      <c r="C313" s="134" t="s">
        <v>618</v>
      </c>
      <c r="D313" s="134" t="s">
        <v>665</v>
      </c>
      <c r="E313" s="142">
        <v>42642</v>
      </c>
      <c r="F313" s="133" t="s">
        <v>831</v>
      </c>
      <c r="G313" s="141">
        <v>42648</v>
      </c>
      <c r="H313" s="141">
        <v>42648</v>
      </c>
      <c r="I313" s="144" t="s">
        <v>832</v>
      </c>
      <c r="J313" s="134" t="s">
        <v>28</v>
      </c>
      <c r="K313" s="136"/>
      <c r="L313" s="136">
        <v>17.52</v>
      </c>
      <c r="M313" s="137"/>
    </row>
    <row r="314" spans="1:13" ht="28.5" customHeight="1">
      <c r="A314" s="138" t="s">
        <v>777</v>
      </c>
      <c r="B314" s="134" t="s">
        <v>617</v>
      </c>
      <c r="C314" s="134" t="s">
        <v>618</v>
      </c>
      <c r="D314" s="134" t="s">
        <v>665</v>
      </c>
      <c r="E314" s="142">
        <v>42642</v>
      </c>
      <c r="F314" s="133" t="s">
        <v>833</v>
      </c>
      <c r="G314" s="142">
        <v>42649</v>
      </c>
      <c r="H314" s="142">
        <v>42649</v>
      </c>
      <c r="I314" s="144" t="s">
        <v>834</v>
      </c>
      <c r="J314" s="134" t="s">
        <v>28</v>
      </c>
      <c r="K314" s="136"/>
      <c r="L314" s="136">
        <v>17.52</v>
      </c>
      <c r="M314" s="137"/>
    </row>
    <row r="315" spans="1:13" ht="28.5" customHeight="1">
      <c r="A315" s="138" t="s">
        <v>835</v>
      </c>
      <c r="B315" s="134" t="s">
        <v>836</v>
      </c>
      <c r="C315" s="134" t="s">
        <v>837</v>
      </c>
      <c r="D315" s="134" t="s">
        <v>665</v>
      </c>
      <c r="E315" s="142">
        <v>42642</v>
      </c>
      <c r="F315" s="133" t="s">
        <v>831</v>
      </c>
      <c r="G315" s="141">
        <v>42648</v>
      </c>
      <c r="H315" s="141">
        <v>42648</v>
      </c>
      <c r="I315" s="144" t="s">
        <v>832</v>
      </c>
      <c r="J315" s="134" t="s">
        <v>28</v>
      </c>
      <c r="K315" s="136"/>
      <c r="L315" s="136">
        <v>17.52</v>
      </c>
      <c r="M315" s="137"/>
    </row>
    <row r="316" spans="1:13" ht="28.5" customHeight="1">
      <c r="A316" s="138" t="s">
        <v>835</v>
      </c>
      <c r="B316" s="134" t="s">
        <v>836</v>
      </c>
      <c r="C316" s="134" t="s">
        <v>837</v>
      </c>
      <c r="D316" s="134" t="s">
        <v>665</v>
      </c>
      <c r="E316" s="142">
        <v>42642</v>
      </c>
      <c r="F316" s="133" t="s">
        <v>833</v>
      </c>
      <c r="G316" s="142">
        <v>42649</v>
      </c>
      <c r="H316" s="142">
        <v>42649</v>
      </c>
      <c r="I316" s="144" t="s">
        <v>834</v>
      </c>
      <c r="J316" s="134" t="s">
        <v>28</v>
      </c>
      <c r="K316" s="136"/>
      <c r="L316" s="136">
        <v>17.52</v>
      </c>
      <c r="M316" s="137"/>
    </row>
    <row r="317" spans="1:13" ht="42.75" customHeight="1">
      <c r="A317" s="138" t="s">
        <v>689</v>
      </c>
      <c r="B317" s="134" t="s">
        <v>690</v>
      </c>
      <c r="C317" s="134" t="s">
        <v>691</v>
      </c>
      <c r="D317" s="134" t="s">
        <v>838</v>
      </c>
      <c r="E317" s="142">
        <v>42642</v>
      </c>
      <c r="F317" s="133" t="s">
        <v>839</v>
      </c>
      <c r="G317" s="142">
        <v>42643</v>
      </c>
      <c r="H317" s="142">
        <v>42643</v>
      </c>
      <c r="I317" s="144" t="s">
        <v>840</v>
      </c>
      <c r="J317" s="134" t="s">
        <v>28</v>
      </c>
      <c r="K317" s="136"/>
      <c r="L317" s="136">
        <v>17.52</v>
      </c>
      <c r="M317" s="137"/>
    </row>
    <row r="318" spans="1:13" ht="28.5" customHeight="1">
      <c r="A318" s="138" t="s">
        <v>689</v>
      </c>
      <c r="B318" s="134" t="s">
        <v>690</v>
      </c>
      <c r="C318" s="134" t="s">
        <v>691</v>
      </c>
      <c r="D318" s="134" t="s">
        <v>838</v>
      </c>
      <c r="E318" s="142">
        <v>42642</v>
      </c>
      <c r="F318" s="133" t="s">
        <v>756</v>
      </c>
      <c r="G318" s="142">
        <v>42647</v>
      </c>
      <c r="H318" s="142">
        <v>42647</v>
      </c>
      <c r="I318" s="140" t="s">
        <v>841</v>
      </c>
      <c r="J318" s="134" t="s">
        <v>28</v>
      </c>
      <c r="K318" s="136"/>
      <c r="L318" s="136">
        <v>17.52</v>
      </c>
      <c r="M318" s="137"/>
    </row>
    <row r="319" spans="1:13" ht="28.5" customHeight="1">
      <c r="A319" s="138" t="s">
        <v>689</v>
      </c>
      <c r="B319" s="134" t="s">
        <v>690</v>
      </c>
      <c r="C319" s="134" t="s">
        <v>691</v>
      </c>
      <c r="D319" s="134" t="s">
        <v>838</v>
      </c>
      <c r="E319" s="142">
        <v>42642</v>
      </c>
      <c r="F319" s="133" t="s">
        <v>756</v>
      </c>
      <c r="G319" s="142">
        <v>42649</v>
      </c>
      <c r="H319" s="142">
        <v>42649</v>
      </c>
      <c r="I319" s="140" t="s">
        <v>841</v>
      </c>
      <c r="J319" s="134" t="s">
        <v>28</v>
      </c>
      <c r="K319" s="136"/>
      <c r="L319" s="136">
        <v>17.52</v>
      </c>
      <c r="M319" s="137"/>
    </row>
    <row r="320" spans="1:13" ht="28.5" customHeight="1">
      <c r="A320" s="138" t="s">
        <v>777</v>
      </c>
      <c r="B320" s="134" t="s">
        <v>617</v>
      </c>
      <c r="C320" s="134" t="s">
        <v>618</v>
      </c>
      <c r="D320" s="134" t="s">
        <v>271</v>
      </c>
      <c r="E320" s="142">
        <v>42642</v>
      </c>
      <c r="F320" s="133" t="s">
        <v>842</v>
      </c>
      <c r="G320" s="142">
        <v>42653</v>
      </c>
      <c r="H320" s="142">
        <v>42654</v>
      </c>
      <c r="I320" s="144" t="s">
        <v>843</v>
      </c>
      <c r="J320" s="134" t="s">
        <v>844</v>
      </c>
      <c r="K320" s="136"/>
      <c r="L320" s="136">
        <f>54.01+17.52</f>
        <v>71.53</v>
      </c>
      <c r="M320" s="137"/>
    </row>
    <row r="321" spans="1:13" ht="14.25" customHeight="1">
      <c r="A321" s="7" t="s">
        <v>845</v>
      </c>
      <c r="B321" s="74"/>
      <c r="C321" s="74"/>
      <c r="D321" s="74"/>
      <c r="E321" s="74"/>
      <c r="F321" s="75"/>
      <c r="G321" s="74"/>
      <c r="H321" s="74"/>
      <c r="I321" s="76"/>
      <c r="J321" s="74"/>
      <c r="K321" s="74"/>
      <c r="L321" s="77"/>
      <c r="M321" s="78"/>
    </row>
    <row r="322" spans="1:13" ht="51">
      <c r="A322" s="313" t="s">
        <v>714</v>
      </c>
      <c r="B322" s="276" t="s">
        <v>715</v>
      </c>
      <c r="C322" s="276" t="s">
        <v>716</v>
      </c>
      <c r="D322" s="276" t="s">
        <v>848</v>
      </c>
      <c r="E322" s="279">
        <v>42642</v>
      </c>
      <c r="F322" s="22" t="s">
        <v>849</v>
      </c>
      <c r="G322" s="40">
        <v>42646</v>
      </c>
      <c r="H322" s="40">
        <v>42646</v>
      </c>
      <c r="I322" s="185" t="s">
        <v>850</v>
      </c>
      <c r="J322" s="39" t="s">
        <v>28</v>
      </c>
      <c r="K322" s="186"/>
      <c r="L322" s="201">
        <v>17.52</v>
      </c>
      <c r="M322" s="184"/>
    </row>
    <row r="323" spans="1:13" ht="38.25">
      <c r="A323" s="314"/>
      <c r="B323" s="276"/>
      <c r="C323" s="276"/>
      <c r="D323" s="276"/>
      <c r="E323" s="279"/>
      <c r="F323" s="22" t="s">
        <v>851</v>
      </c>
      <c r="G323" s="40">
        <v>42648</v>
      </c>
      <c r="H323" s="40">
        <v>42648</v>
      </c>
      <c r="I323" s="185" t="s">
        <v>852</v>
      </c>
      <c r="J323" s="39" t="s">
        <v>28</v>
      </c>
      <c r="K323" s="186"/>
      <c r="L323" s="201">
        <v>17.52</v>
      </c>
      <c r="M323" s="184"/>
    </row>
    <row r="324" spans="1:13" ht="51">
      <c r="A324" s="315"/>
      <c r="B324" s="276"/>
      <c r="C324" s="276"/>
      <c r="D324" s="276"/>
      <c r="E324" s="279"/>
      <c r="F324" s="22" t="s">
        <v>853</v>
      </c>
      <c r="G324" s="40">
        <v>42497</v>
      </c>
      <c r="H324" s="40">
        <v>42497</v>
      </c>
      <c r="I324" s="185" t="s">
        <v>854</v>
      </c>
      <c r="J324" s="39" t="s">
        <v>28</v>
      </c>
      <c r="K324" s="186"/>
      <c r="L324" s="201">
        <v>17.52</v>
      </c>
      <c r="M324" s="184"/>
    </row>
    <row r="325" spans="1:13" ht="25.5">
      <c r="A325" s="101" t="s">
        <v>855</v>
      </c>
      <c r="B325" s="61" t="s">
        <v>856</v>
      </c>
      <c r="C325" s="39" t="s">
        <v>857</v>
      </c>
      <c r="D325" s="39" t="s">
        <v>858</v>
      </c>
      <c r="E325" s="40">
        <v>42647</v>
      </c>
      <c r="F325" s="38" t="s">
        <v>859</v>
      </c>
      <c r="G325" s="40">
        <v>42646</v>
      </c>
      <c r="H325" s="40">
        <v>42650</v>
      </c>
      <c r="I325" s="185" t="s">
        <v>860</v>
      </c>
      <c r="J325" s="39" t="s">
        <v>38</v>
      </c>
      <c r="K325" s="186"/>
      <c r="L325" s="201">
        <f>(54.01*4)+17.52</f>
        <v>233.56</v>
      </c>
      <c r="M325" s="184"/>
    </row>
    <row r="326" spans="1:13" ht="38.25">
      <c r="A326" s="101" t="s">
        <v>144</v>
      </c>
      <c r="B326" s="39" t="s">
        <v>145</v>
      </c>
      <c r="C326" s="39" t="s">
        <v>146</v>
      </c>
      <c r="D326" s="39" t="s">
        <v>861</v>
      </c>
      <c r="E326" s="40">
        <v>42648</v>
      </c>
      <c r="F326" s="22" t="s">
        <v>930</v>
      </c>
      <c r="G326" s="40">
        <v>42649</v>
      </c>
      <c r="H326" s="40">
        <v>42649</v>
      </c>
      <c r="I326" s="185" t="s">
        <v>966</v>
      </c>
      <c r="J326" s="39" t="s">
        <v>28</v>
      </c>
      <c r="K326" s="186"/>
      <c r="L326" s="201">
        <v>17.52</v>
      </c>
      <c r="M326" s="184"/>
    </row>
    <row r="327" spans="1:13" ht="14.25">
      <c r="A327" s="101" t="s">
        <v>862</v>
      </c>
      <c r="B327" s="39" t="s">
        <v>318</v>
      </c>
      <c r="C327" s="39" t="s">
        <v>319</v>
      </c>
      <c r="D327" s="316" t="s">
        <v>600</v>
      </c>
      <c r="E327" s="299">
        <v>42648</v>
      </c>
      <c r="F327" s="286" t="s">
        <v>667</v>
      </c>
      <c r="G327" s="279">
        <v>42669</v>
      </c>
      <c r="H327" s="279">
        <v>42670</v>
      </c>
      <c r="I327" s="318" t="s">
        <v>863</v>
      </c>
      <c r="J327" s="39" t="s">
        <v>186</v>
      </c>
      <c r="K327" s="186"/>
      <c r="L327" s="201">
        <v>0</v>
      </c>
      <c r="M327" s="190" t="s">
        <v>969</v>
      </c>
    </row>
    <row r="328" spans="1:13" ht="14.25">
      <c r="A328" s="101" t="s">
        <v>636</v>
      </c>
      <c r="B328" s="39" t="s">
        <v>637</v>
      </c>
      <c r="C328" s="39" t="s">
        <v>638</v>
      </c>
      <c r="D328" s="316"/>
      <c r="E328" s="299"/>
      <c r="F328" s="286"/>
      <c r="G328" s="279"/>
      <c r="H328" s="279"/>
      <c r="I328" s="318"/>
      <c r="J328" s="39" t="s">
        <v>186</v>
      </c>
      <c r="K328" s="186"/>
      <c r="L328" s="201">
        <f>54.01+17.52</f>
        <v>71.53</v>
      </c>
      <c r="M328" s="184"/>
    </row>
    <row r="329" spans="1:13" ht="14.25">
      <c r="A329" s="101" t="s">
        <v>864</v>
      </c>
      <c r="B329" s="39" t="s">
        <v>655</v>
      </c>
      <c r="C329" s="39" t="s">
        <v>656</v>
      </c>
      <c r="D329" s="316"/>
      <c r="E329" s="299"/>
      <c r="F329" s="286"/>
      <c r="G329" s="279"/>
      <c r="H329" s="279"/>
      <c r="I329" s="318"/>
      <c r="J329" s="39" t="s">
        <v>186</v>
      </c>
      <c r="K329" s="186"/>
      <c r="L329" s="201">
        <f>54.01+17.52</f>
        <v>71.53</v>
      </c>
      <c r="M329" s="184"/>
    </row>
    <row r="330" spans="1:13" ht="51">
      <c r="A330" s="101" t="s">
        <v>865</v>
      </c>
      <c r="B330" s="39" t="s">
        <v>191</v>
      </c>
      <c r="C330" s="197" t="s">
        <v>192</v>
      </c>
      <c r="D330" s="276" t="s">
        <v>866</v>
      </c>
      <c r="E330" s="279">
        <v>42648</v>
      </c>
      <c r="F330" s="193" t="s">
        <v>867</v>
      </c>
      <c r="G330" s="40">
        <v>42646</v>
      </c>
      <c r="H330" s="40">
        <v>42646</v>
      </c>
      <c r="I330" s="185" t="s">
        <v>868</v>
      </c>
      <c r="J330" s="39" t="s">
        <v>28</v>
      </c>
      <c r="K330" s="186"/>
      <c r="L330" s="201">
        <v>17.52</v>
      </c>
      <c r="M330" s="184"/>
    </row>
    <row r="331" spans="1:13" ht="51">
      <c r="A331" s="192" t="s">
        <v>758</v>
      </c>
      <c r="B331" s="97" t="s">
        <v>759</v>
      </c>
      <c r="C331" s="198" t="s">
        <v>760</v>
      </c>
      <c r="D331" s="316"/>
      <c r="E331" s="299"/>
      <c r="F331" s="194" t="s">
        <v>869</v>
      </c>
      <c r="G331" s="95">
        <v>42646</v>
      </c>
      <c r="H331" s="95">
        <v>42646</v>
      </c>
      <c r="I331" s="188" t="s">
        <v>870</v>
      </c>
      <c r="J331" s="97" t="s">
        <v>28</v>
      </c>
      <c r="K331" s="189"/>
      <c r="L331" s="202">
        <v>17.52</v>
      </c>
      <c r="M331" s="187"/>
    </row>
    <row r="332" spans="1:13" ht="14.25">
      <c r="A332" s="196" t="s">
        <v>800</v>
      </c>
      <c r="B332" s="134" t="s">
        <v>801</v>
      </c>
      <c r="C332" s="134" t="s">
        <v>183</v>
      </c>
      <c r="D332" s="319" t="s">
        <v>787</v>
      </c>
      <c r="E332" s="320">
        <v>42648</v>
      </c>
      <c r="F332" s="321" t="s">
        <v>871</v>
      </c>
      <c r="G332" s="320">
        <v>42648</v>
      </c>
      <c r="H332" s="320">
        <v>42648</v>
      </c>
      <c r="I332" s="317" t="s">
        <v>872</v>
      </c>
      <c r="J332" s="134" t="s">
        <v>28</v>
      </c>
      <c r="K332" s="183"/>
      <c r="L332" s="135">
        <v>17.52</v>
      </c>
      <c r="M332" s="180"/>
    </row>
    <row r="333" spans="1:13" ht="14.25">
      <c r="A333" s="196" t="s">
        <v>873</v>
      </c>
      <c r="B333" s="134" t="s">
        <v>874</v>
      </c>
      <c r="C333" s="134" t="s">
        <v>875</v>
      </c>
      <c r="D333" s="319"/>
      <c r="E333" s="320"/>
      <c r="F333" s="321"/>
      <c r="G333" s="320"/>
      <c r="H333" s="320"/>
      <c r="I333" s="317"/>
      <c r="J333" s="134" t="s">
        <v>28</v>
      </c>
      <c r="K333" s="183"/>
      <c r="L333" s="135">
        <v>17.52</v>
      </c>
      <c r="M333" s="180"/>
    </row>
    <row r="334" spans="1:13" ht="51">
      <c r="A334" s="322" t="s">
        <v>714</v>
      </c>
      <c r="B334" s="272" t="s">
        <v>715</v>
      </c>
      <c r="C334" s="272" t="s">
        <v>716</v>
      </c>
      <c r="D334" s="324" t="s">
        <v>876</v>
      </c>
      <c r="E334" s="320">
        <v>42650</v>
      </c>
      <c r="F334" s="139" t="s">
        <v>877</v>
      </c>
      <c r="G334" s="142">
        <v>42654</v>
      </c>
      <c r="H334" s="142">
        <v>42654</v>
      </c>
      <c r="I334" s="182" t="s">
        <v>878</v>
      </c>
      <c r="J334" s="134" t="s">
        <v>28</v>
      </c>
      <c r="K334" s="183"/>
      <c r="L334" s="135">
        <v>17.52</v>
      </c>
      <c r="M334" s="180"/>
    </row>
    <row r="335" spans="1:13" ht="38.25">
      <c r="A335" s="323"/>
      <c r="B335" s="273"/>
      <c r="C335" s="273"/>
      <c r="D335" s="325"/>
      <c r="E335" s="320"/>
      <c r="F335" s="139" t="s">
        <v>879</v>
      </c>
      <c r="G335" s="142">
        <v>42656</v>
      </c>
      <c r="H335" s="142">
        <v>42657</v>
      </c>
      <c r="I335" s="182" t="s">
        <v>880</v>
      </c>
      <c r="J335" s="134" t="s">
        <v>186</v>
      </c>
      <c r="K335" s="183"/>
      <c r="L335" s="135">
        <v>71.53</v>
      </c>
      <c r="M335" s="180"/>
    </row>
    <row r="336" spans="1:13" ht="25.5">
      <c r="A336" s="196" t="s">
        <v>253</v>
      </c>
      <c r="B336" s="134" t="s">
        <v>194</v>
      </c>
      <c r="C336" s="134" t="s">
        <v>881</v>
      </c>
      <c r="D336" s="199" t="s">
        <v>882</v>
      </c>
      <c r="E336" s="142">
        <v>42653</v>
      </c>
      <c r="F336" s="139" t="s">
        <v>883</v>
      </c>
      <c r="G336" s="142">
        <v>42656</v>
      </c>
      <c r="H336" s="142">
        <v>42656</v>
      </c>
      <c r="I336" s="182" t="s">
        <v>884</v>
      </c>
      <c r="J336" s="134" t="s">
        <v>28</v>
      </c>
      <c r="K336" s="183"/>
      <c r="L336" s="135">
        <v>17.52</v>
      </c>
      <c r="M336" s="180"/>
    </row>
    <row r="337" spans="1:13" ht="38.25">
      <c r="A337" s="196" t="s">
        <v>885</v>
      </c>
      <c r="B337" s="134" t="s">
        <v>886</v>
      </c>
      <c r="C337" s="134" t="s">
        <v>887</v>
      </c>
      <c r="D337" s="199" t="s">
        <v>888</v>
      </c>
      <c r="E337" s="142">
        <v>42653</v>
      </c>
      <c r="F337" s="139" t="s">
        <v>889</v>
      </c>
      <c r="G337" s="142">
        <v>42660</v>
      </c>
      <c r="H337" s="142">
        <v>42664</v>
      </c>
      <c r="I337" s="182" t="s">
        <v>890</v>
      </c>
      <c r="J337" s="134" t="s">
        <v>38</v>
      </c>
      <c r="K337" s="183"/>
      <c r="L337" s="135">
        <v>233.56</v>
      </c>
      <c r="M337" s="180"/>
    </row>
    <row r="338" spans="1:13" ht="38.25">
      <c r="A338" s="326" t="s">
        <v>891</v>
      </c>
      <c r="B338" s="272" t="s">
        <v>40</v>
      </c>
      <c r="C338" s="272" t="s">
        <v>41</v>
      </c>
      <c r="D338" s="324" t="s">
        <v>363</v>
      </c>
      <c r="E338" s="248">
        <v>42648</v>
      </c>
      <c r="F338" s="139" t="s">
        <v>892</v>
      </c>
      <c r="G338" s="142">
        <v>42647</v>
      </c>
      <c r="H338" s="142">
        <v>42647</v>
      </c>
      <c r="I338" s="182" t="s">
        <v>893</v>
      </c>
      <c r="J338" s="134" t="s">
        <v>28</v>
      </c>
      <c r="K338" s="183"/>
      <c r="L338" s="135">
        <v>17.52</v>
      </c>
      <c r="M338" s="180"/>
    </row>
    <row r="339" spans="1:13" ht="25.5">
      <c r="A339" s="326"/>
      <c r="B339" s="327"/>
      <c r="C339" s="327"/>
      <c r="D339" s="328"/>
      <c r="E339" s="249"/>
      <c r="F339" s="139" t="s">
        <v>894</v>
      </c>
      <c r="G339" s="142">
        <v>42648</v>
      </c>
      <c r="H339" s="142">
        <v>42648</v>
      </c>
      <c r="I339" s="182" t="s">
        <v>895</v>
      </c>
      <c r="J339" s="134" t="s">
        <v>28</v>
      </c>
      <c r="K339" s="183"/>
      <c r="L339" s="135">
        <v>17.52</v>
      </c>
      <c r="M339" s="180"/>
    </row>
    <row r="340" spans="1:13" ht="38.25">
      <c r="A340" s="326"/>
      <c r="B340" s="273"/>
      <c r="C340" s="273"/>
      <c r="D340" s="325"/>
      <c r="E340" s="250"/>
      <c r="F340" s="139" t="s">
        <v>896</v>
      </c>
      <c r="G340" s="142">
        <v>42649</v>
      </c>
      <c r="H340" s="142">
        <v>42649</v>
      </c>
      <c r="I340" s="182" t="s">
        <v>897</v>
      </c>
      <c r="J340" s="134" t="s">
        <v>28</v>
      </c>
      <c r="K340" s="183"/>
      <c r="L340" s="135">
        <v>17.52</v>
      </c>
      <c r="M340" s="180"/>
    </row>
    <row r="341" spans="1:13" ht="51">
      <c r="A341" s="196" t="s">
        <v>190</v>
      </c>
      <c r="B341" s="134" t="s">
        <v>898</v>
      </c>
      <c r="C341" s="134" t="s">
        <v>192</v>
      </c>
      <c r="D341" s="199" t="s">
        <v>310</v>
      </c>
      <c r="E341" s="142">
        <v>42649</v>
      </c>
      <c r="F341" s="139" t="s">
        <v>385</v>
      </c>
      <c r="G341" s="142">
        <v>42653</v>
      </c>
      <c r="H341" s="142">
        <v>42654</v>
      </c>
      <c r="I341" s="182" t="s">
        <v>899</v>
      </c>
      <c r="J341" s="134" t="s">
        <v>186</v>
      </c>
      <c r="K341" s="183"/>
      <c r="L341" s="135">
        <v>71.53</v>
      </c>
      <c r="M341" s="180"/>
    </row>
    <row r="342" spans="1:13" ht="38.25">
      <c r="A342" s="196" t="s">
        <v>144</v>
      </c>
      <c r="B342" s="134" t="s">
        <v>145</v>
      </c>
      <c r="C342" s="134" t="s">
        <v>146</v>
      </c>
      <c r="D342" s="199" t="s">
        <v>900</v>
      </c>
      <c r="E342" s="142">
        <v>42656</v>
      </c>
      <c r="F342" s="139" t="s">
        <v>901</v>
      </c>
      <c r="G342" s="142">
        <v>42657</v>
      </c>
      <c r="H342" s="142">
        <v>42657</v>
      </c>
      <c r="I342" s="182" t="s">
        <v>967</v>
      </c>
      <c r="J342" s="134" t="s">
        <v>28</v>
      </c>
      <c r="K342" s="183"/>
      <c r="L342" s="135">
        <v>17.52</v>
      </c>
      <c r="M342" s="180"/>
    </row>
    <row r="343" spans="1:13" ht="25.5">
      <c r="A343" s="196" t="s">
        <v>22</v>
      </c>
      <c r="B343" s="134" t="s">
        <v>23</v>
      </c>
      <c r="C343" s="134" t="s">
        <v>24</v>
      </c>
      <c r="D343" s="199" t="s">
        <v>902</v>
      </c>
      <c r="E343" s="142">
        <v>42656</v>
      </c>
      <c r="F343" s="139" t="s">
        <v>903</v>
      </c>
      <c r="G343" s="142">
        <v>42661</v>
      </c>
      <c r="H343" s="142">
        <v>42661</v>
      </c>
      <c r="I343" s="182" t="s">
        <v>904</v>
      </c>
      <c r="J343" s="134" t="s">
        <v>28</v>
      </c>
      <c r="K343" s="183"/>
      <c r="L343" s="135">
        <v>0</v>
      </c>
      <c r="M343" s="190" t="s">
        <v>932</v>
      </c>
    </row>
    <row r="344" spans="1:13" ht="25.5">
      <c r="A344" s="196" t="s">
        <v>29</v>
      </c>
      <c r="B344" s="134" t="s">
        <v>30</v>
      </c>
      <c r="C344" s="134" t="s">
        <v>31</v>
      </c>
      <c r="D344" s="134" t="s">
        <v>905</v>
      </c>
      <c r="E344" s="142">
        <v>42656</v>
      </c>
      <c r="F344" s="139" t="s">
        <v>906</v>
      </c>
      <c r="G344" s="142">
        <v>42660</v>
      </c>
      <c r="H344" s="142">
        <v>42660</v>
      </c>
      <c r="I344" s="182" t="s">
        <v>920</v>
      </c>
      <c r="J344" s="134" t="s">
        <v>28</v>
      </c>
      <c r="K344" s="183"/>
      <c r="L344" s="135">
        <v>17.52</v>
      </c>
      <c r="M344" s="180"/>
    </row>
    <row r="345" spans="1:13" ht="25.5">
      <c r="A345" s="196" t="s">
        <v>437</v>
      </c>
      <c r="B345" s="134" t="s">
        <v>308</v>
      </c>
      <c r="C345" s="134" t="s">
        <v>309</v>
      </c>
      <c r="D345" s="134" t="s">
        <v>907</v>
      </c>
      <c r="E345" s="142">
        <v>42657</v>
      </c>
      <c r="F345" s="139" t="s">
        <v>747</v>
      </c>
      <c r="G345" s="142">
        <v>42661</v>
      </c>
      <c r="H345" s="142">
        <v>42661</v>
      </c>
      <c r="I345" s="182" t="s">
        <v>908</v>
      </c>
      <c r="J345" s="134" t="s">
        <v>28</v>
      </c>
      <c r="K345" s="183"/>
      <c r="L345" s="135">
        <v>17.52</v>
      </c>
      <c r="M345" s="180"/>
    </row>
    <row r="346" spans="1:13" ht="51">
      <c r="A346" s="196" t="s">
        <v>909</v>
      </c>
      <c r="B346" s="134" t="s">
        <v>856</v>
      </c>
      <c r="C346" s="134" t="s">
        <v>857</v>
      </c>
      <c r="D346" s="134" t="s">
        <v>401</v>
      </c>
      <c r="E346" s="142">
        <v>42654</v>
      </c>
      <c r="F346" s="139" t="s">
        <v>922</v>
      </c>
      <c r="G346" s="142">
        <v>42660</v>
      </c>
      <c r="H346" s="142">
        <v>42664</v>
      </c>
      <c r="I346" s="182" t="s">
        <v>910</v>
      </c>
      <c r="J346" s="134" t="s">
        <v>911</v>
      </c>
      <c r="K346" s="183"/>
      <c r="L346" s="135">
        <f>17.52*5</f>
        <v>87.6</v>
      </c>
      <c r="M346" s="180"/>
    </row>
    <row r="347" spans="1:13" ht="25.5">
      <c r="A347" s="196" t="s">
        <v>912</v>
      </c>
      <c r="B347" s="134" t="s">
        <v>913</v>
      </c>
      <c r="C347" s="134" t="s">
        <v>914</v>
      </c>
      <c r="D347" s="134" t="s">
        <v>915</v>
      </c>
      <c r="E347" s="142">
        <v>42653</v>
      </c>
      <c r="F347" s="139" t="s">
        <v>916</v>
      </c>
      <c r="G347" s="142">
        <v>42653</v>
      </c>
      <c r="H347" s="142">
        <v>42654</v>
      </c>
      <c r="I347" s="182" t="s">
        <v>917</v>
      </c>
      <c r="J347" s="134" t="s">
        <v>186</v>
      </c>
      <c r="K347" s="183"/>
      <c r="L347" s="135">
        <v>71.53</v>
      </c>
      <c r="M347" s="180"/>
    </row>
    <row r="348" spans="1:13" ht="25.5">
      <c r="A348" s="196" t="s">
        <v>912</v>
      </c>
      <c r="B348" s="134" t="s">
        <v>913</v>
      </c>
      <c r="C348" s="134" t="s">
        <v>914</v>
      </c>
      <c r="D348" s="134" t="s">
        <v>918</v>
      </c>
      <c r="E348" s="142">
        <v>42653</v>
      </c>
      <c r="F348" s="139" t="s">
        <v>919</v>
      </c>
      <c r="G348" s="142">
        <v>42660</v>
      </c>
      <c r="H348" s="142">
        <v>42664</v>
      </c>
      <c r="I348" s="182" t="s">
        <v>921</v>
      </c>
      <c r="J348" s="134" t="s">
        <v>38</v>
      </c>
      <c r="K348" s="183"/>
      <c r="L348" s="135">
        <v>233.56</v>
      </c>
      <c r="M348" s="180"/>
    </row>
    <row r="349" spans="1:13" ht="25.5">
      <c r="A349" s="330" t="s">
        <v>689</v>
      </c>
      <c r="B349" s="272" t="s">
        <v>690</v>
      </c>
      <c r="C349" s="272" t="s">
        <v>691</v>
      </c>
      <c r="D349" s="272" t="s">
        <v>697</v>
      </c>
      <c r="E349" s="248">
        <v>42650</v>
      </c>
      <c r="F349" s="139" t="s">
        <v>923</v>
      </c>
      <c r="G349" s="142">
        <v>42653</v>
      </c>
      <c r="H349" s="142">
        <v>42653</v>
      </c>
      <c r="I349" s="269" t="s">
        <v>924</v>
      </c>
      <c r="J349" s="134" t="s">
        <v>28</v>
      </c>
      <c r="K349" s="183"/>
      <c r="L349" s="135">
        <v>17.52</v>
      </c>
      <c r="M349" s="180"/>
    </row>
    <row r="350" spans="1:13" ht="14.25">
      <c r="A350" s="331"/>
      <c r="B350" s="327"/>
      <c r="C350" s="327"/>
      <c r="D350" s="327"/>
      <c r="E350" s="249"/>
      <c r="F350" s="133" t="s">
        <v>925</v>
      </c>
      <c r="G350" s="142">
        <v>42654</v>
      </c>
      <c r="H350" s="142">
        <v>42654</v>
      </c>
      <c r="I350" s="270"/>
      <c r="J350" s="134" t="s">
        <v>28</v>
      </c>
      <c r="K350" s="183"/>
      <c r="L350" s="135">
        <v>17.52</v>
      </c>
      <c r="M350" s="180"/>
    </row>
    <row r="351" spans="1:13" ht="14.25">
      <c r="A351" s="331"/>
      <c r="B351" s="327"/>
      <c r="C351" s="327"/>
      <c r="D351" s="327"/>
      <c r="E351" s="249"/>
      <c r="F351" s="133" t="s">
        <v>926</v>
      </c>
      <c r="G351" s="142">
        <v>42656</v>
      </c>
      <c r="H351" s="142">
        <v>42656</v>
      </c>
      <c r="I351" s="270"/>
      <c r="J351" s="134" t="s">
        <v>28</v>
      </c>
      <c r="K351" s="183"/>
      <c r="L351" s="135">
        <v>17.52</v>
      </c>
      <c r="M351" s="180"/>
    </row>
    <row r="352" spans="1:13" ht="14.25">
      <c r="A352" s="332"/>
      <c r="B352" s="273"/>
      <c r="C352" s="273"/>
      <c r="D352" s="273"/>
      <c r="E352" s="250"/>
      <c r="F352" s="133" t="s">
        <v>927</v>
      </c>
      <c r="G352" s="142">
        <v>42657</v>
      </c>
      <c r="H352" s="142">
        <v>42657</v>
      </c>
      <c r="I352" s="271"/>
      <c r="J352" s="134" t="s">
        <v>28</v>
      </c>
      <c r="K352" s="183"/>
      <c r="L352" s="135">
        <v>17.52</v>
      </c>
      <c r="M352" s="180"/>
    </row>
    <row r="353" spans="1:13" ht="38.25">
      <c r="A353" s="133" t="s">
        <v>144</v>
      </c>
      <c r="B353" s="134" t="s">
        <v>145</v>
      </c>
      <c r="C353" s="134" t="s">
        <v>146</v>
      </c>
      <c r="D353" s="134" t="s">
        <v>928</v>
      </c>
      <c r="E353" s="142">
        <v>42661</v>
      </c>
      <c r="F353" s="139" t="s">
        <v>929</v>
      </c>
      <c r="G353" s="142">
        <v>42664</v>
      </c>
      <c r="H353" s="142">
        <v>42664</v>
      </c>
      <c r="I353" s="182" t="s">
        <v>931</v>
      </c>
      <c r="J353" s="134" t="s">
        <v>28</v>
      </c>
      <c r="K353" s="183"/>
      <c r="L353" s="135">
        <v>17.52</v>
      </c>
      <c r="M353" s="180"/>
    </row>
    <row r="354" spans="1:13" ht="25.5">
      <c r="A354" s="133" t="s">
        <v>22</v>
      </c>
      <c r="B354" s="134" t="s">
        <v>23</v>
      </c>
      <c r="C354" s="134" t="s">
        <v>24</v>
      </c>
      <c r="D354" s="134" t="s">
        <v>933</v>
      </c>
      <c r="E354" s="142">
        <v>42662</v>
      </c>
      <c r="F354" s="139" t="s">
        <v>849</v>
      </c>
      <c r="G354" s="142">
        <v>42662</v>
      </c>
      <c r="H354" s="142">
        <v>42662</v>
      </c>
      <c r="I354" s="182" t="s">
        <v>934</v>
      </c>
      <c r="J354" s="134" t="s">
        <v>28</v>
      </c>
      <c r="K354" s="183"/>
      <c r="L354" s="135">
        <v>17.52</v>
      </c>
      <c r="M354" s="180"/>
    </row>
    <row r="355" spans="1:13" ht="25.5">
      <c r="A355" s="133" t="s">
        <v>935</v>
      </c>
      <c r="B355" s="134" t="s">
        <v>433</v>
      </c>
      <c r="C355" s="134" t="s">
        <v>434</v>
      </c>
      <c r="D355" s="134" t="s">
        <v>936</v>
      </c>
      <c r="E355" s="142">
        <v>42662</v>
      </c>
      <c r="F355" s="133" t="s">
        <v>927</v>
      </c>
      <c r="G355" s="142">
        <v>42663</v>
      </c>
      <c r="H355" s="142">
        <v>42663</v>
      </c>
      <c r="I355" s="182" t="s">
        <v>937</v>
      </c>
      <c r="J355" s="134" t="s">
        <v>28</v>
      </c>
      <c r="K355" s="183"/>
      <c r="L355" s="135">
        <v>17.52</v>
      </c>
      <c r="M355" s="180"/>
    </row>
    <row r="356" spans="1:13" ht="25.5">
      <c r="A356" s="133" t="s">
        <v>22</v>
      </c>
      <c r="B356" s="134" t="s">
        <v>23</v>
      </c>
      <c r="C356" s="134" t="s">
        <v>24</v>
      </c>
      <c r="D356" s="134" t="s">
        <v>938</v>
      </c>
      <c r="E356" s="142">
        <v>42662</v>
      </c>
      <c r="F356" s="133" t="s">
        <v>939</v>
      </c>
      <c r="G356" s="142">
        <v>42664</v>
      </c>
      <c r="H356" s="142">
        <v>42664</v>
      </c>
      <c r="I356" s="182" t="s">
        <v>943</v>
      </c>
      <c r="J356" s="134" t="s">
        <v>28</v>
      </c>
      <c r="K356" s="183"/>
      <c r="L356" s="135">
        <v>17.52</v>
      </c>
      <c r="M356" s="180"/>
    </row>
    <row r="357" spans="1:13" ht="25.5">
      <c r="A357" s="133" t="s">
        <v>29</v>
      </c>
      <c r="B357" s="134" t="s">
        <v>30</v>
      </c>
      <c r="C357" s="134" t="s">
        <v>31</v>
      </c>
      <c r="D357" s="134" t="s">
        <v>940</v>
      </c>
      <c r="E357" s="142">
        <v>42662</v>
      </c>
      <c r="F357" s="133" t="s">
        <v>941</v>
      </c>
      <c r="G357" s="142">
        <v>42669</v>
      </c>
      <c r="H357" s="142">
        <v>42669</v>
      </c>
      <c r="I357" s="182" t="s">
        <v>942</v>
      </c>
      <c r="J357" s="134" t="s">
        <v>28</v>
      </c>
      <c r="K357" s="183"/>
      <c r="L357" s="135">
        <v>17.52</v>
      </c>
      <c r="M357" s="180"/>
    </row>
    <row r="358" spans="1:13" ht="25.5">
      <c r="A358" s="133" t="s">
        <v>22</v>
      </c>
      <c r="B358" s="134" t="s">
        <v>23</v>
      </c>
      <c r="C358" s="134" t="s">
        <v>24</v>
      </c>
      <c r="D358" s="134" t="s">
        <v>944</v>
      </c>
      <c r="E358" s="142">
        <v>42662</v>
      </c>
      <c r="F358" s="133" t="s">
        <v>945</v>
      </c>
      <c r="G358" s="142">
        <v>42671</v>
      </c>
      <c r="H358" s="142">
        <v>42671</v>
      </c>
      <c r="I358" s="182" t="s">
        <v>946</v>
      </c>
      <c r="J358" s="134" t="s">
        <v>28</v>
      </c>
      <c r="K358" s="183"/>
      <c r="L358" s="135">
        <v>17.52</v>
      </c>
      <c r="M358" s="180"/>
    </row>
    <row r="359" spans="1:13" ht="14.25">
      <c r="A359" s="195" t="s">
        <v>432</v>
      </c>
      <c r="B359" s="200" t="s">
        <v>433</v>
      </c>
      <c r="C359" s="200" t="s">
        <v>434</v>
      </c>
      <c r="D359" s="200" t="s">
        <v>961</v>
      </c>
      <c r="E359" s="142">
        <v>42663</v>
      </c>
      <c r="F359" s="195" t="s">
        <v>927</v>
      </c>
      <c r="G359" s="142">
        <v>42668</v>
      </c>
      <c r="H359" s="142">
        <v>42668</v>
      </c>
      <c r="I359" s="181" t="s">
        <v>962</v>
      </c>
      <c r="J359" s="134" t="s">
        <v>28</v>
      </c>
      <c r="K359" s="183"/>
      <c r="L359" s="135">
        <v>17.52</v>
      </c>
      <c r="M359" s="180"/>
    </row>
    <row r="360" spans="1:13" ht="25.5">
      <c r="A360" s="133" t="s">
        <v>575</v>
      </c>
      <c r="B360" s="200" t="s">
        <v>529</v>
      </c>
      <c r="C360" s="200" t="s">
        <v>530</v>
      </c>
      <c r="D360" s="200" t="s">
        <v>963</v>
      </c>
      <c r="E360" s="142">
        <v>42669</v>
      </c>
      <c r="F360" s="195" t="s">
        <v>964</v>
      </c>
      <c r="G360" s="142">
        <v>42674</v>
      </c>
      <c r="H360" s="142">
        <v>42675</v>
      </c>
      <c r="I360" s="182" t="s">
        <v>965</v>
      </c>
      <c r="J360" s="134" t="s">
        <v>186</v>
      </c>
      <c r="K360" s="183">
        <v>1615.71</v>
      </c>
      <c r="L360" s="135">
        <v>308.83</v>
      </c>
      <c r="M360" s="180"/>
    </row>
    <row r="361" spans="1:13" ht="25.5">
      <c r="A361" s="133" t="s">
        <v>534</v>
      </c>
      <c r="B361" s="200" t="s">
        <v>535</v>
      </c>
      <c r="C361" s="200" t="s">
        <v>536</v>
      </c>
      <c r="D361" s="200" t="s">
        <v>968</v>
      </c>
      <c r="E361" s="142">
        <v>42670</v>
      </c>
      <c r="F361" s="195" t="s">
        <v>964</v>
      </c>
      <c r="G361" s="142">
        <v>42674</v>
      </c>
      <c r="H361" s="142">
        <v>42675</v>
      </c>
      <c r="I361" s="182" t="s">
        <v>965</v>
      </c>
      <c r="J361" s="134" t="s">
        <v>186</v>
      </c>
      <c r="K361" s="183">
        <v>1615.71</v>
      </c>
      <c r="L361" s="135">
        <v>308.83</v>
      </c>
      <c r="M361" s="180"/>
    </row>
    <row r="362" spans="1:13" ht="14.25">
      <c r="A362" s="133"/>
      <c r="B362" s="134"/>
      <c r="C362" s="134"/>
      <c r="D362" s="134"/>
      <c r="E362" s="142"/>
      <c r="F362" s="133"/>
      <c r="G362" s="142"/>
      <c r="H362" s="142"/>
      <c r="I362" s="182"/>
      <c r="J362" s="134"/>
      <c r="K362" s="183">
        <f>SUM(K360:K361)</f>
        <v>3231.42</v>
      </c>
      <c r="L362" s="135">
        <f>SUM(L322:L361)</f>
        <v>2236.6299999999992</v>
      </c>
      <c r="M362" s="180"/>
    </row>
    <row r="363" spans="1:13" ht="14.25">
      <c r="A363" s="7" t="s">
        <v>970</v>
      </c>
      <c r="B363" s="74"/>
      <c r="C363" s="74"/>
      <c r="D363" s="74"/>
      <c r="E363" s="74"/>
      <c r="F363" s="75"/>
      <c r="G363" s="74"/>
      <c r="H363" s="74"/>
      <c r="I363" s="76"/>
      <c r="J363" s="74"/>
      <c r="K363" s="74"/>
      <c r="L363" s="77"/>
      <c r="M363" s="78"/>
    </row>
    <row r="364" spans="1:13" ht="38.25">
      <c r="A364" s="203" t="s">
        <v>971</v>
      </c>
      <c r="B364" s="134" t="s">
        <v>972</v>
      </c>
      <c r="C364" s="134" t="s">
        <v>226</v>
      </c>
      <c r="D364" s="134" t="s">
        <v>973</v>
      </c>
      <c r="E364" s="142">
        <v>42670</v>
      </c>
      <c r="F364" s="139" t="s">
        <v>974</v>
      </c>
      <c r="G364" s="142">
        <v>42670</v>
      </c>
      <c r="H364" s="142">
        <v>42670</v>
      </c>
      <c r="I364" s="139" t="s">
        <v>990</v>
      </c>
      <c r="J364" s="134" t="s">
        <v>28</v>
      </c>
      <c r="K364" s="183"/>
      <c r="L364" s="135">
        <v>17.52</v>
      </c>
      <c r="M364" s="180"/>
    </row>
    <row r="365" spans="1:13" ht="14.25">
      <c r="A365" s="203" t="s">
        <v>975</v>
      </c>
      <c r="B365" s="134" t="s">
        <v>981</v>
      </c>
      <c r="C365" s="134" t="s">
        <v>976</v>
      </c>
      <c r="D365" s="272" t="s">
        <v>977</v>
      </c>
      <c r="E365" s="248">
        <v>42678</v>
      </c>
      <c r="F365" s="269" t="s">
        <v>670</v>
      </c>
      <c r="G365" s="248">
        <v>42683</v>
      </c>
      <c r="H365" s="248">
        <v>42684</v>
      </c>
      <c r="I365" s="269" t="s">
        <v>978</v>
      </c>
      <c r="J365" s="134" t="s">
        <v>186</v>
      </c>
      <c r="K365" s="183"/>
      <c r="L365" s="135">
        <v>71.53</v>
      </c>
      <c r="M365" s="180"/>
    </row>
    <row r="366" spans="1:13" ht="14.25">
      <c r="A366" s="203" t="s">
        <v>979</v>
      </c>
      <c r="B366" s="134" t="s">
        <v>535</v>
      </c>
      <c r="C366" s="134" t="s">
        <v>536</v>
      </c>
      <c r="D366" s="327"/>
      <c r="E366" s="249"/>
      <c r="F366" s="270"/>
      <c r="G366" s="249"/>
      <c r="H366" s="249"/>
      <c r="I366" s="270"/>
      <c r="J366" s="134" t="s">
        <v>186</v>
      </c>
      <c r="K366" s="183"/>
      <c r="L366" s="135">
        <v>124.75</v>
      </c>
      <c r="M366" s="180"/>
    </row>
    <row r="367" spans="1:13" ht="14.25">
      <c r="A367" s="196" t="s">
        <v>980</v>
      </c>
      <c r="B367" s="217" t="s">
        <v>982</v>
      </c>
      <c r="C367" s="134" t="s">
        <v>983</v>
      </c>
      <c r="D367" s="273"/>
      <c r="E367" s="250"/>
      <c r="F367" s="271"/>
      <c r="G367" s="250"/>
      <c r="H367" s="250"/>
      <c r="I367" s="271"/>
      <c r="J367" s="134" t="s">
        <v>186</v>
      </c>
      <c r="K367" s="183"/>
      <c r="L367" s="135">
        <v>71.53</v>
      </c>
      <c r="M367" s="210"/>
    </row>
    <row r="368" spans="1:13" ht="25.5">
      <c r="A368" s="196" t="s">
        <v>984</v>
      </c>
      <c r="B368" s="134" t="s">
        <v>985</v>
      </c>
      <c r="C368" s="134" t="s">
        <v>986</v>
      </c>
      <c r="D368" s="134" t="s">
        <v>987</v>
      </c>
      <c r="E368" s="142">
        <v>42678</v>
      </c>
      <c r="F368" s="139" t="s">
        <v>988</v>
      </c>
      <c r="G368" s="142">
        <v>42682</v>
      </c>
      <c r="H368" s="142">
        <v>42682</v>
      </c>
      <c r="I368" s="139" t="s">
        <v>989</v>
      </c>
      <c r="J368" s="134" t="s">
        <v>28</v>
      </c>
      <c r="K368" s="183"/>
      <c r="L368" s="135">
        <v>17.52</v>
      </c>
      <c r="M368" s="210"/>
    </row>
    <row r="369" spans="1:13" ht="25.5">
      <c r="A369" s="196" t="s">
        <v>991</v>
      </c>
      <c r="B369" s="134" t="s">
        <v>750</v>
      </c>
      <c r="C369" s="134" t="s">
        <v>799</v>
      </c>
      <c r="D369" s="134" t="s">
        <v>992</v>
      </c>
      <c r="E369" s="142">
        <v>42678</v>
      </c>
      <c r="F369" s="133" t="s">
        <v>993</v>
      </c>
      <c r="G369" s="142">
        <v>42678</v>
      </c>
      <c r="H369" s="142">
        <v>42678</v>
      </c>
      <c r="I369" s="139" t="s">
        <v>994</v>
      </c>
      <c r="J369" s="134" t="s">
        <v>28</v>
      </c>
      <c r="K369" s="183"/>
      <c r="L369" s="135">
        <v>17.52</v>
      </c>
      <c r="M369" s="211"/>
    </row>
    <row r="370" spans="1:13" ht="25.5">
      <c r="A370" s="196" t="s">
        <v>432</v>
      </c>
      <c r="B370" s="134" t="s">
        <v>433</v>
      </c>
      <c r="C370" s="134" t="s">
        <v>434</v>
      </c>
      <c r="D370" s="134" t="s">
        <v>995</v>
      </c>
      <c r="E370" s="142">
        <v>42678</v>
      </c>
      <c r="F370" s="133" t="s">
        <v>927</v>
      </c>
      <c r="G370" s="142">
        <v>42684</v>
      </c>
      <c r="H370" s="142">
        <v>42684</v>
      </c>
      <c r="I370" s="139" t="s">
        <v>996</v>
      </c>
      <c r="J370" s="134" t="s">
        <v>28</v>
      </c>
      <c r="K370" s="183"/>
      <c r="L370" s="135">
        <v>17.52</v>
      </c>
      <c r="M370" s="210"/>
    </row>
    <row r="371" spans="1:13" ht="25.5">
      <c r="A371" s="196" t="s">
        <v>984</v>
      </c>
      <c r="B371" s="134" t="s">
        <v>985</v>
      </c>
      <c r="C371" s="134" t="s">
        <v>986</v>
      </c>
      <c r="D371" s="134" t="s">
        <v>997</v>
      </c>
      <c r="E371" s="142">
        <v>42678</v>
      </c>
      <c r="F371" s="133" t="s">
        <v>941</v>
      </c>
      <c r="G371" s="142">
        <v>42682</v>
      </c>
      <c r="H371" s="142">
        <v>42682</v>
      </c>
      <c r="I371" s="139" t="s">
        <v>998</v>
      </c>
      <c r="J371" s="134" t="s">
        <v>28</v>
      </c>
      <c r="K371" s="183"/>
      <c r="L371" s="135">
        <v>17.52</v>
      </c>
      <c r="M371" s="210"/>
    </row>
    <row r="372" spans="1:13" ht="25.5">
      <c r="A372" s="196" t="s">
        <v>999</v>
      </c>
      <c r="B372" s="134" t="s">
        <v>1000</v>
      </c>
      <c r="C372" s="134" t="s">
        <v>1001</v>
      </c>
      <c r="D372" s="134" t="s">
        <v>1002</v>
      </c>
      <c r="E372" s="142">
        <v>42681</v>
      </c>
      <c r="F372" s="133" t="s">
        <v>670</v>
      </c>
      <c r="G372" s="142">
        <v>42682</v>
      </c>
      <c r="H372" s="142">
        <v>42682</v>
      </c>
      <c r="I372" s="139" t="s">
        <v>1003</v>
      </c>
      <c r="J372" s="134" t="s">
        <v>28</v>
      </c>
      <c r="K372" s="183"/>
      <c r="L372" s="135">
        <v>17.52</v>
      </c>
      <c r="M372" s="210"/>
    </row>
    <row r="373" spans="1:13" ht="25.5">
      <c r="A373" s="196" t="s">
        <v>1004</v>
      </c>
      <c r="B373" s="134" t="s">
        <v>715</v>
      </c>
      <c r="C373" s="134" t="s">
        <v>716</v>
      </c>
      <c r="D373" s="134" t="s">
        <v>936</v>
      </c>
      <c r="E373" s="142">
        <v>42681</v>
      </c>
      <c r="F373" s="133" t="s">
        <v>608</v>
      </c>
      <c r="G373" s="142">
        <v>42691</v>
      </c>
      <c r="H373" s="142">
        <v>42691</v>
      </c>
      <c r="I373" s="139" t="s">
        <v>1005</v>
      </c>
      <c r="J373" s="134" t="s">
        <v>28</v>
      </c>
      <c r="K373" s="183"/>
      <c r="L373" s="135">
        <v>17.52</v>
      </c>
      <c r="M373" s="210"/>
    </row>
    <row r="374" spans="1:13" ht="25.5">
      <c r="A374" s="196" t="s">
        <v>317</v>
      </c>
      <c r="B374" s="134" t="s">
        <v>1014</v>
      </c>
      <c r="C374" s="134" t="s">
        <v>319</v>
      </c>
      <c r="D374" s="209" t="s">
        <v>682</v>
      </c>
      <c r="E374" s="142">
        <v>42681</v>
      </c>
      <c r="F374" s="133" t="s">
        <v>670</v>
      </c>
      <c r="G374" s="142">
        <v>42654</v>
      </c>
      <c r="H374" s="142">
        <v>42654</v>
      </c>
      <c r="I374" s="139" t="s">
        <v>1015</v>
      </c>
      <c r="J374" s="134" t="s">
        <v>28</v>
      </c>
      <c r="K374" s="183"/>
      <c r="L374" s="135">
        <v>17.52</v>
      </c>
      <c r="M374" s="210"/>
    </row>
    <row r="375" spans="1:13" ht="25.5">
      <c r="A375" s="203" t="s">
        <v>709</v>
      </c>
      <c r="B375" s="134" t="s">
        <v>655</v>
      </c>
      <c r="C375" s="134" t="s">
        <v>656</v>
      </c>
      <c r="D375" s="209" t="s">
        <v>682</v>
      </c>
      <c r="E375" s="142">
        <v>42681</v>
      </c>
      <c r="F375" s="133" t="s">
        <v>670</v>
      </c>
      <c r="G375" s="142">
        <v>42683</v>
      </c>
      <c r="H375" s="142">
        <v>42683</v>
      </c>
      <c r="I375" s="214" t="s">
        <v>1017</v>
      </c>
      <c r="J375" s="134" t="s">
        <v>28</v>
      </c>
      <c r="K375" s="183"/>
      <c r="L375" s="135">
        <v>17.52</v>
      </c>
      <c r="M375" s="210"/>
    </row>
    <row r="376" spans="1:13" ht="25.5">
      <c r="A376" s="203" t="s">
        <v>709</v>
      </c>
      <c r="B376" s="134" t="s">
        <v>655</v>
      </c>
      <c r="C376" s="134" t="s">
        <v>656</v>
      </c>
      <c r="D376" s="209" t="s">
        <v>682</v>
      </c>
      <c r="E376" s="142">
        <v>42681</v>
      </c>
      <c r="F376" s="133" t="s">
        <v>670</v>
      </c>
      <c r="G376" s="142">
        <v>42684</v>
      </c>
      <c r="H376" s="142">
        <v>42684</v>
      </c>
      <c r="I376" s="214" t="s">
        <v>1017</v>
      </c>
      <c r="J376" s="134" t="s">
        <v>28</v>
      </c>
      <c r="K376" s="183"/>
      <c r="L376" s="135">
        <v>17.52</v>
      </c>
      <c r="M376" s="210"/>
    </row>
    <row r="377" spans="1:13" ht="25.5">
      <c r="A377" s="212" t="s">
        <v>707</v>
      </c>
      <c r="B377" s="209" t="s">
        <v>637</v>
      </c>
      <c r="C377" s="209" t="s">
        <v>638</v>
      </c>
      <c r="D377" s="209" t="s">
        <v>682</v>
      </c>
      <c r="E377" s="142">
        <v>42681</v>
      </c>
      <c r="F377" s="133" t="s">
        <v>670</v>
      </c>
      <c r="G377" s="142">
        <v>42684</v>
      </c>
      <c r="H377" s="142">
        <v>42686</v>
      </c>
      <c r="I377" s="214" t="s">
        <v>1017</v>
      </c>
      <c r="J377" s="134" t="s">
        <v>199</v>
      </c>
      <c r="K377" s="183"/>
      <c r="L377" s="135">
        <v>125.54</v>
      </c>
      <c r="M377" s="210"/>
    </row>
    <row r="378" spans="1:13" ht="25.5">
      <c r="A378" s="212" t="s">
        <v>1016</v>
      </c>
      <c r="B378" s="209" t="s">
        <v>650</v>
      </c>
      <c r="C378" s="209" t="s">
        <v>651</v>
      </c>
      <c r="D378" s="209" t="s">
        <v>682</v>
      </c>
      <c r="E378" s="142">
        <v>42681</v>
      </c>
      <c r="F378" s="133" t="s">
        <v>670</v>
      </c>
      <c r="G378" s="142">
        <v>42683</v>
      </c>
      <c r="H378" s="142">
        <v>42683</v>
      </c>
      <c r="I378" s="214" t="s">
        <v>1017</v>
      </c>
      <c r="J378" s="134" t="s">
        <v>28</v>
      </c>
      <c r="K378" s="183"/>
      <c r="L378" s="135">
        <v>17.52</v>
      </c>
      <c r="M378" s="210"/>
    </row>
    <row r="379" spans="1:13" ht="25.5">
      <c r="A379" s="212" t="s">
        <v>749</v>
      </c>
      <c r="B379" s="209" t="s">
        <v>750</v>
      </c>
      <c r="C379" s="209" t="s">
        <v>799</v>
      </c>
      <c r="D379" s="209" t="s">
        <v>682</v>
      </c>
      <c r="E379" s="142">
        <v>42681</v>
      </c>
      <c r="F379" s="133" t="s">
        <v>670</v>
      </c>
      <c r="G379" s="142">
        <v>42686</v>
      </c>
      <c r="H379" s="142">
        <v>42686</v>
      </c>
      <c r="I379" s="214" t="s">
        <v>1017</v>
      </c>
      <c r="J379" s="134" t="s">
        <v>28</v>
      </c>
      <c r="K379" s="183"/>
      <c r="L379" s="135">
        <v>17.52</v>
      </c>
      <c r="M379" s="210"/>
    </row>
    <row r="380" spans="1:13" ht="38.25">
      <c r="A380" s="212" t="s">
        <v>714</v>
      </c>
      <c r="B380" s="209" t="s">
        <v>715</v>
      </c>
      <c r="C380" s="209" t="s">
        <v>716</v>
      </c>
      <c r="D380" s="209" t="s">
        <v>1020</v>
      </c>
      <c r="E380" s="142">
        <v>42681</v>
      </c>
      <c r="F380" s="208" t="s">
        <v>1018</v>
      </c>
      <c r="G380" s="213">
        <v>42691</v>
      </c>
      <c r="H380" s="213">
        <v>42691</v>
      </c>
      <c r="I380" s="214" t="s">
        <v>1019</v>
      </c>
      <c r="J380" s="134" t="s">
        <v>28</v>
      </c>
      <c r="K380" s="183"/>
      <c r="L380" s="135">
        <v>17.52</v>
      </c>
      <c r="M380" s="210"/>
    </row>
    <row r="381" spans="1:13" ht="25.5">
      <c r="A381" s="212" t="s">
        <v>1022</v>
      </c>
      <c r="B381" s="209" t="s">
        <v>1000</v>
      </c>
      <c r="C381" s="209" t="s">
        <v>1001</v>
      </c>
      <c r="D381" s="209" t="s">
        <v>1002</v>
      </c>
      <c r="E381" s="142">
        <v>42681</v>
      </c>
      <c r="F381" s="208" t="s">
        <v>1021</v>
      </c>
      <c r="G381" s="213">
        <v>42682</v>
      </c>
      <c r="H381" s="213">
        <v>42682</v>
      </c>
      <c r="I381" s="214" t="s">
        <v>1023</v>
      </c>
      <c r="J381" s="134" t="s">
        <v>28</v>
      </c>
      <c r="K381" s="183"/>
      <c r="L381" s="135">
        <v>17.52</v>
      </c>
      <c r="M381" s="210"/>
    </row>
    <row r="382" spans="1:13" ht="38.25">
      <c r="A382" s="340" t="s">
        <v>331</v>
      </c>
      <c r="B382" s="333" t="s">
        <v>217</v>
      </c>
      <c r="C382" s="333" t="s">
        <v>1026</v>
      </c>
      <c r="D382" s="333" t="s">
        <v>848</v>
      </c>
      <c r="E382" s="320">
        <v>42681</v>
      </c>
      <c r="F382" s="214" t="s">
        <v>1024</v>
      </c>
      <c r="G382" s="213">
        <v>42682</v>
      </c>
      <c r="H382" s="213">
        <v>42682</v>
      </c>
      <c r="I382" s="214" t="s">
        <v>1025</v>
      </c>
      <c r="J382" s="134" t="s">
        <v>28</v>
      </c>
      <c r="K382" s="183"/>
      <c r="L382" s="135">
        <v>17.52</v>
      </c>
      <c r="M382" s="210"/>
    </row>
    <row r="383" spans="1:13" ht="38.25">
      <c r="A383" s="340"/>
      <c r="B383" s="333"/>
      <c r="C383" s="333"/>
      <c r="D383" s="333"/>
      <c r="E383" s="320"/>
      <c r="F383" s="208" t="s">
        <v>1027</v>
      </c>
      <c r="G383" s="142">
        <v>42683</v>
      </c>
      <c r="H383" s="142">
        <v>42683</v>
      </c>
      <c r="I383" s="214" t="s">
        <v>1028</v>
      </c>
      <c r="J383" s="134" t="s">
        <v>28</v>
      </c>
      <c r="K383" s="183"/>
      <c r="L383" s="135">
        <v>17.52</v>
      </c>
      <c r="M383" s="210"/>
    </row>
    <row r="384" spans="1:13" ht="38.25">
      <c r="A384" s="340" t="s">
        <v>749</v>
      </c>
      <c r="B384" s="333" t="s">
        <v>750</v>
      </c>
      <c r="C384" s="333" t="s">
        <v>799</v>
      </c>
      <c r="D384" s="333"/>
      <c r="E384" s="320"/>
      <c r="F384" s="214" t="s">
        <v>1024</v>
      </c>
      <c r="G384" s="213">
        <v>42682</v>
      </c>
      <c r="H384" s="213">
        <v>42682</v>
      </c>
      <c r="I384" s="214" t="s">
        <v>1025</v>
      </c>
      <c r="J384" s="134" t="s">
        <v>1029</v>
      </c>
      <c r="K384" s="183"/>
      <c r="L384" s="135">
        <v>17.52</v>
      </c>
      <c r="M384" s="210"/>
    </row>
    <row r="385" spans="1:13" ht="38.25">
      <c r="A385" s="340"/>
      <c r="B385" s="333"/>
      <c r="C385" s="333"/>
      <c r="D385" s="333"/>
      <c r="E385" s="320"/>
      <c r="F385" s="208" t="s">
        <v>1027</v>
      </c>
      <c r="G385" s="142">
        <v>42683</v>
      </c>
      <c r="H385" s="142">
        <v>42683</v>
      </c>
      <c r="I385" s="214" t="s">
        <v>1028</v>
      </c>
      <c r="J385" s="134" t="s">
        <v>28</v>
      </c>
      <c r="K385" s="183"/>
      <c r="L385" s="135">
        <v>17.52</v>
      </c>
      <c r="M385" s="211"/>
    </row>
    <row r="386" spans="1:13" ht="25.5">
      <c r="A386" s="341" t="s">
        <v>1038</v>
      </c>
      <c r="B386" s="245" t="s">
        <v>1039</v>
      </c>
      <c r="C386" s="245" t="s">
        <v>1040</v>
      </c>
      <c r="D386" s="245" t="s">
        <v>938</v>
      </c>
      <c r="E386" s="248">
        <v>42675</v>
      </c>
      <c r="F386" s="206" t="s">
        <v>1009</v>
      </c>
      <c r="G386" s="205">
        <v>42677</v>
      </c>
      <c r="H386" s="205">
        <v>42677</v>
      </c>
      <c r="I386" s="206" t="s">
        <v>1011</v>
      </c>
      <c r="J386" s="134" t="s">
        <v>28</v>
      </c>
      <c r="K386" s="183"/>
      <c r="L386" s="135">
        <v>17.52</v>
      </c>
      <c r="M386" s="211"/>
    </row>
    <row r="387" spans="1:13" ht="38.25">
      <c r="A387" s="342"/>
      <c r="B387" s="247"/>
      <c r="C387" s="247"/>
      <c r="D387" s="247"/>
      <c r="E387" s="250"/>
      <c r="F387" s="206" t="s">
        <v>1008</v>
      </c>
      <c r="G387" s="205">
        <v>42678</v>
      </c>
      <c r="H387" s="205">
        <v>42678</v>
      </c>
      <c r="I387" s="206" t="s">
        <v>1010</v>
      </c>
      <c r="J387" s="134" t="s">
        <v>28</v>
      </c>
      <c r="K387" s="183"/>
      <c r="L387" s="135">
        <v>17.52</v>
      </c>
      <c r="M387" s="211"/>
    </row>
    <row r="388" spans="1:13" ht="25.5">
      <c r="A388" s="322" t="s">
        <v>1006</v>
      </c>
      <c r="B388" s="272" t="s">
        <v>1030</v>
      </c>
      <c r="C388" s="272" t="s">
        <v>1007</v>
      </c>
      <c r="D388" s="272" t="s">
        <v>944</v>
      </c>
      <c r="E388" s="248">
        <v>42675</v>
      </c>
      <c r="F388" s="206" t="s">
        <v>1009</v>
      </c>
      <c r="G388" s="205">
        <v>42677</v>
      </c>
      <c r="H388" s="205">
        <v>42677</v>
      </c>
      <c r="I388" s="206" t="s">
        <v>1011</v>
      </c>
      <c r="J388" s="134" t="s">
        <v>28</v>
      </c>
      <c r="K388" s="183"/>
      <c r="L388" s="135">
        <v>17.52</v>
      </c>
      <c r="M388" s="180"/>
    </row>
    <row r="389" spans="1:13" ht="38.25">
      <c r="A389" s="323"/>
      <c r="B389" s="273"/>
      <c r="C389" s="273"/>
      <c r="D389" s="273"/>
      <c r="E389" s="250"/>
      <c r="F389" s="206" t="s">
        <v>1008</v>
      </c>
      <c r="G389" s="205">
        <v>42678</v>
      </c>
      <c r="H389" s="205">
        <v>42678</v>
      </c>
      <c r="I389" s="206" t="s">
        <v>1010</v>
      </c>
      <c r="J389" s="134" t="s">
        <v>28</v>
      </c>
      <c r="K389" s="183"/>
      <c r="L389" s="135">
        <v>17.52</v>
      </c>
      <c r="M389" s="180"/>
    </row>
    <row r="390" spans="1:13" ht="25.5">
      <c r="A390" s="196" t="s">
        <v>1006</v>
      </c>
      <c r="B390" s="134" t="s">
        <v>1030</v>
      </c>
      <c r="C390" s="134" t="s">
        <v>1007</v>
      </c>
      <c r="D390" s="134" t="s">
        <v>1012</v>
      </c>
      <c r="E390" s="142">
        <v>42682</v>
      </c>
      <c r="F390" s="133" t="s">
        <v>1041</v>
      </c>
      <c r="G390" s="142">
        <v>42691</v>
      </c>
      <c r="H390" s="142">
        <v>42691</v>
      </c>
      <c r="I390" s="139" t="s">
        <v>1013</v>
      </c>
      <c r="J390" s="134" t="s">
        <v>28</v>
      </c>
      <c r="K390" s="183"/>
      <c r="L390" s="135">
        <v>17.52</v>
      </c>
      <c r="M390" s="210"/>
    </row>
    <row r="391" spans="1:13" ht="14.25">
      <c r="A391" s="322" t="s">
        <v>1031</v>
      </c>
      <c r="B391" s="272" t="s">
        <v>792</v>
      </c>
      <c r="C391" s="272" t="s">
        <v>793</v>
      </c>
      <c r="D391" s="272" t="s">
        <v>1032</v>
      </c>
      <c r="E391" s="248">
        <v>42681</v>
      </c>
      <c r="F391" s="139" t="s">
        <v>1033</v>
      </c>
      <c r="G391" s="142">
        <v>42682</v>
      </c>
      <c r="H391" s="142">
        <v>42682</v>
      </c>
      <c r="I391" s="257" t="s">
        <v>1034</v>
      </c>
      <c r="J391" s="134" t="s">
        <v>28</v>
      </c>
      <c r="K391" s="183"/>
      <c r="L391" s="135">
        <v>17.52</v>
      </c>
      <c r="M391" s="210"/>
    </row>
    <row r="392" spans="1:13" ht="14.25">
      <c r="A392" s="334"/>
      <c r="B392" s="327"/>
      <c r="C392" s="327"/>
      <c r="D392" s="327"/>
      <c r="E392" s="249"/>
      <c r="F392" s="139" t="s">
        <v>1035</v>
      </c>
      <c r="G392" s="142">
        <v>42683</v>
      </c>
      <c r="H392" s="142">
        <v>42683</v>
      </c>
      <c r="I392" s="258"/>
      <c r="J392" s="134" t="s">
        <v>28</v>
      </c>
      <c r="K392" s="183"/>
      <c r="L392" s="135">
        <v>17.52</v>
      </c>
      <c r="M392" s="210"/>
    </row>
    <row r="393" spans="1:13" ht="14.25">
      <c r="A393" s="323"/>
      <c r="B393" s="273"/>
      <c r="C393" s="273"/>
      <c r="D393" s="327"/>
      <c r="E393" s="249"/>
      <c r="F393" s="139" t="s">
        <v>1036</v>
      </c>
      <c r="G393" s="142">
        <v>42684</v>
      </c>
      <c r="H393" s="142">
        <v>42684</v>
      </c>
      <c r="I393" s="258"/>
      <c r="J393" s="134" t="s">
        <v>28</v>
      </c>
      <c r="K393" s="183"/>
      <c r="L393" s="135">
        <v>17.52</v>
      </c>
      <c r="M393" s="210"/>
    </row>
    <row r="394" spans="1:13" ht="14.25">
      <c r="A394" s="330" t="s">
        <v>1037</v>
      </c>
      <c r="B394" s="272" t="s">
        <v>817</v>
      </c>
      <c r="C394" s="272" t="s">
        <v>818</v>
      </c>
      <c r="D394" s="327"/>
      <c r="E394" s="249"/>
      <c r="F394" s="139" t="s">
        <v>1033</v>
      </c>
      <c r="G394" s="142">
        <v>42682</v>
      </c>
      <c r="H394" s="142">
        <v>42682</v>
      </c>
      <c r="I394" s="258"/>
      <c r="J394" s="134" t="s">
        <v>28</v>
      </c>
      <c r="K394" s="183"/>
      <c r="L394" s="135">
        <v>17.52</v>
      </c>
      <c r="M394" s="210"/>
    </row>
    <row r="395" spans="1:13" ht="14.25">
      <c r="A395" s="331"/>
      <c r="B395" s="327"/>
      <c r="C395" s="327"/>
      <c r="D395" s="327"/>
      <c r="E395" s="249"/>
      <c r="F395" s="139" t="s">
        <v>1035</v>
      </c>
      <c r="G395" s="142">
        <v>42683</v>
      </c>
      <c r="H395" s="142">
        <v>42683</v>
      </c>
      <c r="I395" s="258"/>
      <c r="J395" s="134" t="s">
        <v>28</v>
      </c>
      <c r="K395" s="183"/>
      <c r="L395" s="135">
        <v>17.52</v>
      </c>
      <c r="M395" s="210"/>
    </row>
    <row r="396" spans="1:13" ht="14.25">
      <c r="A396" s="332"/>
      <c r="B396" s="273"/>
      <c r="C396" s="273"/>
      <c r="D396" s="273"/>
      <c r="E396" s="250"/>
      <c r="F396" s="139" t="s">
        <v>1036</v>
      </c>
      <c r="G396" s="142">
        <v>42684</v>
      </c>
      <c r="H396" s="142">
        <v>42684</v>
      </c>
      <c r="I396" s="259"/>
      <c r="J396" s="134" t="s">
        <v>28</v>
      </c>
      <c r="K396" s="183"/>
      <c r="L396" s="135">
        <v>17.52</v>
      </c>
      <c r="M396" s="210"/>
    </row>
    <row r="397" spans="1:13" ht="25.5">
      <c r="A397" s="133" t="s">
        <v>575</v>
      </c>
      <c r="B397" s="209" t="s">
        <v>529</v>
      </c>
      <c r="C397" s="209" t="s">
        <v>530</v>
      </c>
      <c r="D397" s="134" t="s">
        <v>310</v>
      </c>
      <c r="E397" s="142">
        <v>42683</v>
      </c>
      <c r="F397" s="139" t="s">
        <v>670</v>
      </c>
      <c r="G397" s="142">
        <v>42683</v>
      </c>
      <c r="H397" s="142">
        <v>42683</v>
      </c>
      <c r="I397" s="139" t="s">
        <v>978</v>
      </c>
      <c r="J397" s="134" t="s">
        <v>28</v>
      </c>
      <c r="K397" s="183"/>
      <c r="L397" s="135">
        <v>28.78</v>
      </c>
      <c r="M397" s="210"/>
    </row>
    <row r="398" spans="1:13" ht="14.25">
      <c r="A398" s="133" t="s">
        <v>432</v>
      </c>
      <c r="B398" s="134" t="s">
        <v>433</v>
      </c>
      <c r="C398" s="134" t="s">
        <v>434</v>
      </c>
      <c r="D398" s="272" t="s">
        <v>1042</v>
      </c>
      <c r="E398" s="248">
        <v>42682</v>
      </c>
      <c r="F398" s="269" t="s">
        <v>670</v>
      </c>
      <c r="G398" s="248">
        <v>42683</v>
      </c>
      <c r="H398" s="248">
        <v>42683</v>
      </c>
      <c r="I398" s="269" t="s">
        <v>978</v>
      </c>
      <c r="J398" s="134" t="s">
        <v>28</v>
      </c>
      <c r="K398" s="183"/>
      <c r="L398" s="135">
        <v>17.52</v>
      </c>
      <c r="M398" s="210"/>
    </row>
    <row r="399" spans="1:13" ht="14.25">
      <c r="A399" s="133" t="s">
        <v>1043</v>
      </c>
      <c r="B399" s="134" t="s">
        <v>351</v>
      </c>
      <c r="C399" s="134" t="s">
        <v>352</v>
      </c>
      <c r="D399" s="273"/>
      <c r="E399" s="250"/>
      <c r="F399" s="271"/>
      <c r="G399" s="250"/>
      <c r="H399" s="250"/>
      <c r="I399" s="271"/>
      <c r="J399" s="134" t="s">
        <v>28</v>
      </c>
      <c r="K399" s="183"/>
      <c r="L399" s="135">
        <v>17.52</v>
      </c>
      <c r="M399" s="180"/>
    </row>
    <row r="400" spans="1:13" ht="25.5">
      <c r="A400" s="133" t="s">
        <v>22</v>
      </c>
      <c r="B400" s="134" t="s">
        <v>23</v>
      </c>
      <c r="C400" s="134" t="s">
        <v>24</v>
      </c>
      <c r="D400" s="134" t="s">
        <v>1044</v>
      </c>
      <c r="E400" s="142">
        <v>42682</v>
      </c>
      <c r="F400" s="133" t="s">
        <v>1045</v>
      </c>
      <c r="G400" s="142">
        <v>42683</v>
      </c>
      <c r="H400" s="142">
        <v>42683</v>
      </c>
      <c r="I400" s="139" t="s">
        <v>1046</v>
      </c>
      <c r="J400" s="134" t="s">
        <v>28</v>
      </c>
      <c r="K400" s="183"/>
      <c r="L400" s="135">
        <v>17.52</v>
      </c>
      <c r="M400" s="180"/>
    </row>
    <row r="401" spans="1:13" ht="14.25">
      <c r="A401" s="330" t="s">
        <v>999</v>
      </c>
      <c r="B401" s="272" t="s">
        <v>1000</v>
      </c>
      <c r="C401" s="272" t="s">
        <v>1001</v>
      </c>
      <c r="D401" s="272" t="s">
        <v>1047</v>
      </c>
      <c r="E401" s="248">
        <v>42683</v>
      </c>
      <c r="F401" s="330" t="s">
        <v>1048</v>
      </c>
      <c r="G401" s="142">
        <v>42683</v>
      </c>
      <c r="H401" s="142">
        <v>42683</v>
      </c>
      <c r="I401" s="269" t="s">
        <v>1050</v>
      </c>
      <c r="J401" s="134" t="s">
        <v>28</v>
      </c>
      <c r="K401" s="183"/>
      <c r="L401" s="135">
        <v>17.52</v>
      </c>
      <c r="M401" s="180"/>
    </row>
    <row r="402" spans="1:13" ht="14.25">
      <c r="A402" s="332"/>
      <c r="B402" s="273"/>
      <c r="C402" s="273"/>
      <c r="D402" s="273"/>
      <c r="E402" s="250"/>
      <c r="F402" s="332"/>
      <c r="G402" s="142">
        <v>42685</v>
      </c>
      <c r="H402" s="142">
        <v>42685</v>
      </c>
      <c r="I402" s="271"/>
      <c r="J402" s="134" t="s">
        <v>28</v>
      </c>
      <c r="K402" s="183"/>
      <c r="L402" s="135">
        <v>17.52</v>
      </c>
      <c r="M402" s="180"/>
    </row>
    <row r="403" spans="1:13" ht="14.25">
      <c r="A403" s="133" t="s">
        <v>307</v>
      </c>
      <c r="B403" s="134" t="s">
        <v>308</v>
      </c>
      <c r="C403" s="134" t="s">
        <v>309</v>
      </c>
      <c r="D403" s="272" t="s">
        <v>1049</v>
      </c>
      <c r="E403" s="248">
        <v>42682</v>
      </c>
      <c r="F403" s="330" t="s">
        <v>1048</v>
      </c>
      <c r="G403" s="248">
        <v>42684</v>
      </c>
      <c r="H403" s="248">
        <v>42684</v>
      </c>
      <c r="I403" s="337" t="s">
        <v>978</v>
      </c>
      <c r="J403" s="134" t="s">
        <v>28</v>
      </c>
      <c r="K403" s="183"/>
      <c r="L403" s="135">
        <v>17.52</v>
      </c>
      <c r="M403" s="180"/>
    </row>
    <row r="404" spans="1:13" ht="14.25">
      <c r="A404" s="133" t="s">
        <v>1043</v>
      </c>
      <c r="B404" s="209" t="s">
        <v>351</v>
      </c>
      <c r="C404" s="209" t="s">
        <v>352</v>
      </c>
      <c r="D404" s="273"/>
      <c r="E404" s="250"/>
      <c r="F404" s="332"/>
      <c r="G404" s="250"/>
      <c r="H404" s="250"/>
      <c r="I404" s="339"/>
      <c r="J404" s="134" t="s">
        <v>28</v>
      </c>
      <c r="K404" s="183"/>
      <c r="L404" s="135">
        <v>17.52</v>
      </c>
      <c r="M404" s="180"/>
    </row>
    <row r="405" spans="1:13" ht="14.25">
      <c r="A405" s="133" t="s">
        <v>307</v>
      </c>
      <c r="B405" s="209" t="s">
        <v>308</v>
      </c>
      <c r="C405" s="209" t="s">
        <v>309</v>
      </c>
      <c r="D405" s="245" t="s">
        <v>1051</v>
      </c>
      <c r="E405" s="248">
        <v>42682</v>
      </c>
      <c r="F405" s="330" t="s">
        <v>1048</v>
      </c>
      <c r="G405" s="248">
        <v>42685</v>
      </c>
      <c r="H405" s="248">
        <v>42685</v>
      </c>
      <c r="I405" s="337" t="s">
        <v>978</v>
      </c>
      <c r="J405" s="134" t="s">
        <v>28</v>
      </c>
      <c r="K405" s="183"/>
      <c r="L405" s="135">
        <v>17.52</v>
      </c>
      <c r="M405" s="180"/>
    </row>
    <row r="406" spans="1:13" ht="14.25">
      <c r="A406" s="133" t="s">
        <v>432</v>
      </c>
      <c r="B406" s="134" t="s">
        <v>433</v>
      </c>
      <c r="C406" s="134" t="s">
        <v>434</v>
      </c>
      <c r="D406" s="247"/>
      <c r="E406" s="250"/>
      <c r="F406" s="332"/>
      <c r="G406" s="250"/>
      <c r="H406" s="250"/>
      <c r="I406" s="339"/>
      <c r="J406" s="134" t="s">
        <v>28</v>
      </c>
      <c r="K406" s="183"/>
      <c r="L406" s="135">
        <v>17.52</v>
      </c>
      <c r="M406" s="180"/>
    </row>
    <row r="407" spans="1:13" ht="14.25">
      <c r="A407" s="133" t="s">
        <v>307</v>
      </c>
      <c r="B407" s="134" t="s">
        <v>308</v>
      </c>
      <c r="C407" s="134" t="s">
        <v>309</v>
      </c>
      <c r="D407" s="272" t="s">
        <v>1052</v>
      </c>
      <c r="E407" s="263">
        <v>42682</v>
      </c>
      <c r="F407" s="330" t="s">
        <v>1048</v>
      </c>
      <c r="G407" s="263">
        <v>42686</v>
      </c>
      <c r="H407" s="263">
        <v>42686</v>
      </c>
      <c r="I407" s="269" t="s">
        <v>978</v>
      </c>
      <c r="J407" s="134" t="s">
        <v>28</v>
      </c>
      <c r="K407" s="183"/>
      <c r="L407" s="135">
        <v>17.52</v>
      </c>
      <c r="M407" s="137"/>
    </row>
    <row r="408" spans="1:13" ht="14.25">
      <c r="A408" s="133" t="s">
        <v>1043</v>
      </c>
      <c r="B408" s="209" t="s">
        <v>351</v>
      </c>
      <c r="C408" s="209" t="s">
        <v>352</v>
      </c>
      <c r="D408" s="273"/>
      <c r="E408" s="265"/>
      <c r="F408" s="332"/>
      <c r="G408" s="265"/>
      <c r="H408" s="265"/>
      <c r="I408" s="271"/>
      <c r="J408" s="134" t="s">
        <v>28</v>
      </c>
      <c r="K408" s="135"/>
      <c r="L408" s="135">
        <v>17.52</v>
      </c>
      <c r="M408" s="137"/>
    </row>
    <row r="409" spans="1:13" ht="14.25">
      <c r="A409" s="133" t="s">
        <v>604</v>
      </c>
      <c r="B409" s="134" t="s">
        <v>59</v>
      </c>
      <c r="C409" s="134" t="s">
        <v>605</v>
      </c>
      <c r="D409" s="272" t="s">
        <v>1053</v>
      </c>
      <c r="E409" s="263">
        <v>42683</v>
      </c>
      <c r="F409" s="133" t="s">
        <v>1054</v>
      </c>
      <c r="G409" s="263">
        <v>42685</v>
      </c>
      <c r="H409" s="263">
        <v>42685</v>
      </c>
      <c r="I409" s="337" t="s">
        <v>1055</v>
      </c>
      <c r="J409" s="134" t="s">
        <v>28</v>
      </c>
      <c r="K409" s="135"/>
      <c r="L409" s="135">
        <v>17.52</v>
      </c>
      <c r="M409" s="137"/>
    </row>
    <row r="410" spans="1:13" ht="14.25">
      <c r="A410" s="133" t="s">
        <v>1056</v>
      </c>
      <c r="B410" s="134" t="s">
        <v>1057</v>
      </c>
      <c r="C410" s="134" t="s">
        <v>1058</v>
      </c>
      <c r="D410" s="327"/>
      <c r="E410" s="327"/>
      <c r="F410" s="133" t="s">
        <v>1054</v>
      </c>
      <c r="G410" s="327"/>
      <c r="H410" s="327"/>
      <c r="I410" s="338"/>
      <c r="J410" s="134" t="s">
        <v>28</v>
      </c>
      <c r="K410" s="135"/>
      <c r="L410" s="135">
        <v>17.52</v>
      </c>
      <c r="M410" s="137"/>
    </row>
    <row r="411" spans="1:13" ht="14.25">
      <c r="A411" s="133" t="s">
        <v>63</v>
      </c>
      <c r="B411" s="134" t="s">
        <v>64</v>
      </c>
      <c r="C411" s="134" t="s">
        <v>65</v>
      </c>
      <c r="D411" s="327"/>
      <c r="E411" s="327"/>
      <c r="F411" s="133" t="s">
        <v>1059</v>
      </c>
      <c r="G411" s="327"/>
      <c r="H411" s="327"/>
      <c r="I411" s="338"/>
      <c r="J411" s="134" t="s">
        <v>28</v>
      </c>
      <c r="K411" s="135"/>
      <c r="L411" s="135">
        <v>17.52</v>
      </c>
      <c r="M411" s="137"/>
    </row>
    <row r="412" spans="1:13" ht="14.25">
      <c r="A412" s="133" t="s">
        <v>1060</v>
      </c>
      <c r="B412" s="134" t="s">
        <v>1061</v>
      </c>
      <c r="C412" s="134" t="s">
        <v>1062</v>
      </c>
      <c r="D412" s="327"/>
      <c r="E412" s="327"/>
      <c r="F412" s="133" t="s">
        <v>1059</v>
      </c>
      <c r="G412" s="327"/>
      <c r="H412" s="327"/>
      <c r="I412" s="338"/>
      <c r="J412" s="134" t="s">
        <v>28</v>
      </c>
      <c r="K412" s="135"/>
      <c r="L412" s="135">
        <v>17.52</v>
      </c>
      <c r="M412" s="137"/>
    </row>
    <row r="413" spans="1:13" ht="14.25">
      <c r="A413" s="133" t="s">
        <v>1063</v>
      </c>
      <c r="B413" s="134" t="s">
        <v>1064</v>
      </c>
      <c r="C413" s="134" t="s">
        <v>1065</v>
      </c>
      <c r="D413" s="327"/>
      <c r="E413" s="327"/>
      <c r="F413" s="133" t="s">
        <v>1066</v>
      </c>
      <c r="G413" s="327"/>
      <c r="H413" s="327"/>
      <c r="I413" s="338"/>
      <c r="J413" s="134" t="s">
        <v>28</v>
      </c>
      <c r="K413" s="135"/>
      <c r="L413" s="135">
        <v>17.52</v>
      </c>
      <c r="M413" s="137"/>
    </row>
    <row r="414" spans="1:13" ht="14.25">
      <c r="A414" s="133" t="s">
        <v>1067</v>
      </c>
      <c r="B414" s="134" t="s">
        <v>1068</v>
      </c>
      <c r="C414" s="134" t="s">
        <v>1069</v>
      </c>
      <c r="D414" s="327"/>
      <c r="E414" s="327"/>
      <c r="F414" s="133" t="s">
        <v>1070</v>
      </c>
      <c r="G414" s="327"/>
      <c r="H414" s="327"/>
      <c r="I414" s="338"/>
      <c r="J414" s="134" t="s">
        <v>28</v>
      </c>
      <c r="K414" s="135"/>
      <c r="L414" s="135">
        <v>17.52</v>
      </c>
      <c r="M414" s="137"/>
    </row>
    <row r="415" spans="1:13" ht="14.25">
      <c r="A415" s="133" t="s">
        <v>1071</v>
      </c>
      <c r="B415" s="134" t="s">
        <v>1072</v>
      </c>
      <c r="C415" s="134" t="s">
        <v>1073</v>
      </c>
      <c r="D415" s="327"/>
      <c r="E415" s="327"/>
      <c r="F415" s="133" t="s">
        <v>1070</v>
      </c>
      <c r="G415" s="327"/>
      <c r="H415" s="327"/>
      <c r="I415" s="338"/>
      <c r="J415" s="134" t="s">
        <v>28</v>
      </c>
      <c r="K415" s="135"/>
      <c r="L415" s="135">
        <v>17.52</v>
      </c>
      <c r="M415" s="137"/>
    </row>
    <row r="416" spans="1:13" ht="14.25">
      <c r="A416" s="133" t="s">
        <v>1074</v>
      </c>
      <c r="B416" s="134" t="s">
        <v>1075</v>
      </c>
      <c r="C416" s="134" t="s">
        <v>1076</v>
      </c>
      <c r="D416" s="327"/>
      <c r="E416" s="327"/>
      <c r="F416" s="133" t="s">
        <v>1077</v>
      </c>
      <c r="G416" s="327"/>
      <c r="H416" s="327"/>
      <c r="I416" s="338"/>
      <c r="J416" s="134" t="s">
        <v>28</v>
      </c>
      <c r="K416" s="135"/>
      <c r="L416" s="135">
        <v>17.52</v>
      </c>
      <c r="M416" s="137"/>
    </row>
    <row r="417" spans="1:13" ht="14.25">
      <c r="A417" s="133" t="s">
        <v>1078</v>
      </c>
      <c r="B417" s="134" t="s">
        <v>1079</v>
      </c>
      <c r="C417" s="134" t="s">
        <v>1080</v>
      </c>
      <c r="D417" s="327"/>
      <c r="E417" s="327"/>
      <c r="F417" s="133" t="s">
        <v>1081</v>
      </c>
      <c r="G417" s="327"/>
      <c r="H417" s="327"/>
      <c r="I417" s="338"/>
      <c r="J417" s="134" t="s">
        <v>28</v>
      </c>
      <c r="K417" s="135"/>
      <c r="L417" s="135">
        <v>17.52</v>
      </c>
      <c r="M417" s="137"/>
    </row>
    <row r="418" spans="1:13" ht="14.25">
      <c r="A418" s="133" t="s">
        <v>1082</v>
      </c>
      <c r="B418" s="134" t="s">
        <v>1083</v>
      </c>
      <c r="C418" s="134" t="s">
        <v>1084</v>
      </c>
      <c r="D418" s="327"/>
      <c r="E418" s="327"/>
      <c r="F418" s="133" t="s">
        <v>1081</v>
      </c>
      <c r="G418" s="327"/>
      <c r="H418" s="327"/>
      <c r="I418" s="338"/>
      <c r="J418" s="134" t="s">
        <v>28</v>
      </c>
      <c r="K418" s="135"/>
      <c r="L418" s="135">
        <v>17.52</v>
      </c>
      <c r="M418" s="137"/>
    </row>
    <row r="419" spans="1:13" ht="14.25">
      <c r="A419" s="133" t="s">
        <v>1085</v>
      </c>
      <c r="B419" s="134" t="s">
        <v>1086</v>
      </c>
      <c r="C419" s="134" t="s">
        <v>1087</v>
      </c>
      <c r="D419" s="327"/>
      <c r="E419" s="327"/>
      <c r="F419" s="133" t="s">
        <v>1088</v>
      </c>
      <c r="G419" s="327"/>
      <c r="H419" s="327"/>
      <c r="I419" s="338"/>
      <c r="J419" s="134" t="s">
        <v>28</v>
      </c>
      <c r="K419" s="135"/>
      <c r="L419" s="135">
        <v>17.52</v>
      </c>
      <c r="M419" s="137"/>
    </row>
    <row r="420" spans="1:13" ht="14.25">
      <c r="A420" s="133" t="s">
        <v>1089</v>
      </c>
      <c r="B420" s="134" t="s">
        <v>1090</v>
      </c>
      <c r="C420" s="134" t="s">
        <v>1091</v>
      </c>
      <c r="D420" s="327"/>
      <c r="E420" s="327"/>
      <c r="F420" s="133" t="s">
        <v>1088</v>
      </c>
      <c r="G420" s="327"/>
      <c r="H420" s="327"/>
      <c r="I420" s="338"/>
      <c r="J420" s="134" t="s">
        <v>28</v>
      </c>
      <c r="K420" s="135"/>
      <c r="L420" s="135">
        <v>17.52</v>
      </c>
      <c r="M420" s="137"/>
    </row>
    <row r="421" spans="1:13" ht="14.25">
      <c r="A421" s="133" t="s">
        <v>1092</v>
      </c>
      <c r="B421" s="134" t="s">
        <v>1093</v>
      </c>
      <c r="C421" s="134" t="s">
        <v>1094</v>
      </c>
      <c r="D421" s="273"/>
      <c r="E421" s="273"/>
      <c r="F421" s="133" t="s">
        <v>1095</v>
      </c>
      <c r="G421" s="273"/>
      <c r="H421" s="273"/>
      <c r="I421" s="339"/>
      <c r="J421" s="134" t="s">
        <v>28</v>
      </c>
      <c r="K421" s="135"/>
      <c r="L421" s="135">
        <v>17.52</v>
      </c>
      <c r="M421" s="137"/>
    </row>
    <row r="422" spans="1:13" ht="14.25">
      <c r="A422" s="133" t="s">
        <v>307</v>
      </c>
      <c r="B422" s="134" t="s">
        <v>308</v>
      </c>
      <c r="C422" s="134" t="s">
        <v>309</v>
      </c>
      <c r="D422" s="272" t="s">
        <v>1052</v>
      </c>
      <c r="E422" s="263">
        <v>42683</v>
      </c>
      <c r="F422" s="133" t="s">
        <v>1096</v>
      </c>
      <c r="G422" s="263">
        <v>42685</v>
      </c>
      <c r="H422" s="263">
        <v>42685</v>
      </c>
      <c r="I422" s="269" t="s">
        <v>1098</v>
      </c>
      <c r="J422" s="134" t="s">
        <v>28</v>
      </c>
      <c r="K422" s="135"/>
      <c r="L422" s="135">
        <v>17.52</v>
      </c>
      <c r="M422" s="137"/>
    </row>
    <row r="423" spans="1:13" ht="14.25">
      <c r="A423" s="133" t="s">
        <v>432</v>
      </c>
      <c r="B423" s="134" t="s">
        <v>433</v>
      </c>
      <c r="C423" s="134" t="s">
        <v>434</v>
      </c>
      <c r="D423" s="273"/>
      <c r="E423" s="273"/>
      <c r="F423" s="133" t="s">
        <v>1097</v>
      </c>
      <c r="G423" s="273"/>
      <c r="H423" s="273"/>
      <c r="I423" s="271"/>
      <c r="J423" s="134" t="s">
        <v>28</v>
      </c>
      <c r="K423" s="135"/>
      <c r="L423" s="135">
        <v>17.52</v>
      </c>
      <c r="M423" s="137"/>
    </row>
    <row r="424" spans="1:13" ht="14.25">
      <c r="A424" s="133" t="s">
        <v>1043</v>
      </c>
      <c r="B424" s="209" t="s">
        <v>351</v>
      </c>
      <c r="C424" s="209" t="s">
        <v>352</v>
      </c>
      <c r="D424" s="134" t="s">
        <v>1099</v>
      </c>
      <c r="E424" s="141">
        <v>42683</v>
      </c>
      <c r="F424" s="133" t="s">
        <v>1100</v>
      </c>
      <c r="G424" s="141">
        <v>42692</v>
      </c>
      <c r="H424" s="141">
        <v>42692</v>
      </c>
      <c r="I424" s="139" t="s">
        <v>1101</v>
      </c>
      <c r="J424" s="134" t="s">
        <v>28</v>
      </c>
      <c r="K424" s="135"/>
      <c r="L424" s="135">
        <v>17.52</v>
      </c>
      <c r="M424" s="137"/>
    </row>
    <row r="425" spans="1:13" ht="51">
      <c r="A425" s="133" t="s">
        <v>1102</v>
      </c>
      <c r="B425" s="134" t="s">
        <v>612</v>
      </c>
      <c r="C425" s="134" t="s">
        <v>1103</v>
      </c>
      <c r="D425" s="209" t="s">
        <v>1104</v>
      </c>
      <c r="E425" s="141">
        <v>42691</v>
      </c>
      <c r="F425" s="208" t="s">
        <v>756</v>
      </c>
      <c r="G425" s="141">
        <v>42695</v>
      </c>
      <c r="H425" s="141">
        <v>42695</v>
      </c>
      <c r="I425" s="214" t="s">
        <v>1105</v>
      </c>
      <c r="J425" s="134" t="s">
        <v>28</v>
      </c>
      <c r="K425" s="135"/>
      <c r="L425" s="135">
        <v>17.52</v>
      </c>
      <c r="M425" s="137"/>
    </row>
    <row r="426" spans="1:13" ht="38.25">
      <c r="A426" s="208" t="s">
        <v>534</v>
      </c>
      <c r="B426" s="209" t="s">
        <v>535</v>
      </c>
      <c r="C426" s="209" t="s">
        <v>536</v>
      </c>
      <c r="D426" s="209" t="s">
        <v>1108</v>
      </c>
      <c r="E426" s="141">
        <v>42690</v>
      </c>
      <c r="F426" s="208" t="s">
        <v>1106</v>
      </c>
      <c r="G426" s="215">
        <v>42691</v>
      </c>
      <c r="H426" s="215">
        <v>42691</v>
      </c>
      <c r="I426" s="214" t="s">
        <v>1107</v>
      </c>
      <c r="J426" s="134" t="s">
        <v>28</v>
      </c>
      <c r="K426" s="135"/>
      <c r="L426" s="135">
        <v>28.78</v>
      </c>
      <c r="M426" s="137"/>
    </row>
    <row r="427" spans="1:13" ht="25.5">
      <c r="A427" s="208" t="s">
        <v>749</v>
      </c>
      <c r="B427" s="209" t="s">
        <v>750</v>
      </c>
      <c r="C427" s="209" t="s">
        <v>799</v>
      </c>
      <c r="D427" s="209" t="s">
        <v>819</v>
      </c>
      <c r="E427" s="141">
        <v>42690</v>
      </c>
      <c r="F427" s="214" t="s">
        <v>1109</v>
      </c>
      <c r="G427" s="215">
        <v>42690</v>
      </c>
      <c r="H427" s="215">
        <v>42690</v>
      </c>
      <c r="I427" s="214" t="s">
        <v>1110</v>
      </c>
      <c r="J427" s="134" t="s">
        <v>28</v>
      </c>
      <c r="K427" s="135"/>
      <c r="L427" s="135">
        <v>17.52</v>
      </c>
      <c r="M427" s="137"/>
    </row>
    <row r="428" spans="1:13" ht="14.25">
      <c r="A428" s="208" t="s">
        <v>749</v>
      </c>
      <c r="B428" s="209" t="s">
        <v>750</v>
      </c>
      <c r="C428" s="209" t="s">
        <v>799</v>
      </c>
      <c r="D428" s="333" t="s">
        <v>825</v>
      </c>
      <c r="E428" s="329">
        <v>42690</v>
      </c>
      <c r="F428" s="335" t="s">
        <v>756</v>
      </c>
      <c r="G428" s="329">
        <v>42695</v>
      </c>
      <c r="H428" s="329">
        <v>42695</v>
      </c>
      <c r="I428" s="335" t="s">
        <v>1111</v>
      </c>
      <c r="J428" s="134" t="s">
        <v>28</v>
      </c>
      <c r="K428" s="135"/>
      <c r="L428" s="135">
        <v>17.52</v>
      </c>
      <c r="M428" s="137"/>
    </row>
    <row r="429" spans="1:13" ht="14.25">
      <c r="A429" s="133" t="s">
        <v>1112</v>
      </c>
      <c r="B429" s="134" t="s">
        <v>792</v>
      </c>
      <c r="C429" s="134" t="s">
        <v>793</v>
      </c>
      <c r="D429" s="333"/>
      <c r="E429" s="329"/>
      <c r="F429" s="335"/>
      <c r="G429" s="329"/>
      <c r="H429" s="329"/>
      <c r="I429" s="335"/>
      <c r="J429" s="134" t="s">
        <v>28</v>
      </c>
      <c r="K429" s="135"/>
      <c r="L429" s="135">
        <v>17.52</v>
      </c>
      <c r="M429" s="137"/>
    </row>
    <row r="430" spans="1:13" ht="25.5">
      <c r="A430" s="208" t="s">
        <v>144</v>
      </c>
      <c r="B430" s="209" t="s">
        <v>145</v>
      </c>
      <c r="C430" s="209" t="s">
        <v>146</v>
      </c>
      <c r="D430" s="209" t="s">
        <v>1115</v>
      </c>
      <c r="E430" s="141">
        <v>42695</v>
      </c>
      <c r="F430" s="214" t="s">
        <v>756</v>
      </c>
      <c r="G430" s="215">
        <v>42695</v>
      </c>
      <c r="H430" s="215">
        <v>42695</v>
      </c>
      <c r="I430" s="216" t="s">
        <v>1114</v>
      </c>
      <c r="J430" s="134" t="s">
        <v>28</v>
      </c>
      <c r="K430" s="135"/>
      <c r="L430" s="135">
        <v>17.52</v>
      </c>
      <c r="M430" s="137"/>
    </row>
    <row r="431" spans="1:13" ht="25.5">
      <c r="A431" s="208" t="s">
        <v>144</v>
      </c>
      <c r="B431" s="209" t="s">
        <v>145</v>
      </c>
      <c r="C431" s="209" t="s">
        <v>146</v>
      </c>
      <c r="D431" s="209" t="s">
        <v>1113</v>
      </c>
      <c r="E431" s="141">
        <v>42696</v>
      </c>
      <c r="F431" s="214" t="s">
        <v>756</v>
      </c>
      <c r="G431" s="215">
        <v>42696</v>
      </c>
      <c r="H431" s="215">
        <v>42696</v>
      </c>
      <c r="I431" s="216" t="s">
        <v>1114</v>
      </c>
      <c r="J431" s="134" t="s">
        <v>28</v>
      </c>
      <c r="K431" s="135"/>
      <c r="L431" s="135">
        <v>17.52</v>
      </c>
      <c r="M431" s="137"/>
    </row>
    <row r="432" spans="1:13" ht="14.25">
      <c r="A432" s="133" t="s">
        <v>1116</v>
      </c>
      <c r="B432" s="134" t="s">
        <v>1117</v>
      </c>
      <c r="C432" s="134" t="s">
        <v>631</v>
      </c>
      <c r="D432" s="333" t="s">
        <v>711</v>
      </c>
      <c r="E432" s="329">
        <v>42696</v>
      </c>
      <c r="F432" s="335" t="s">
        <v>1118</v>
      </c>
      <c r="G432" s="329">
        <v>42702</v>
      </c>
      <c r="H432" s="329">
        <v>42702</v>
      </c>
      <c r="I432" s="321" t="s">
        <v>1119</v>
      </c>
      <c r="J432" s="134" t="s">
        <v>28</v>
      </c>
      <c r="K432" s="135"/>
      <c r="L432" s="135">
        <v>28.78</v>
      </c>
      <c r="M432" s="137"/>
    </row>
    <row r="433" spans="1:13" ht="14.25">
      <c r="A433" s="133" t="s">
        <v>777</v>
      </c>
      <c r="B433" s="134" t="s">
        <v>617</v>
      </c>
      <c r="C433" s="134" t="s">
        <v>618</v>
      </c>
      <c r="D433" s="333"/>
      <c r="E433" s="329"/>
      <c r="F433" s="335"/>
      <c r="G433" s="329"/>
      <c r="H433" s="329"/>
      <c r="I433" s="321"/>
      <c r="J433" s="134" t="s">
        <v>28</v>
      </c>
      <c r="K433" s="136"/>
      <c r="L433" s="135">
        <v>17.52</v>
      </c>
      <c r="M433" s="204"/>
    </row>
    <row r="434" spans="1:13" ht="25.5">
      <c r="A434" s="208" t="s">
        <v>144</v>
      </c>
      <c r="B434" s="209" t="s">
        <v>145</v>
      </c>
      <c r="C434" s="209" t="s">
        <v>146</v>
      </c>
      <c r="D434" s="209" t="s">
        <v>1122</v>
      </c>
      <c r="E434" s="141">
        <v>42696</v>
      </c>
      <c r="F434" s="214" t="s">
        <v>1120</v>
      </c>
      <c r="G434" s="215">
        <v>42697</v>
      </c>
      <c r="H434" s="215">
        <v>42697</v>
      </c>
      <c r="I434" s="216" t="s">
        <v>1121</v>
      </c>
      <c r="J434" s="134" t="s">
        <v>28</v>
      </c>
      <c r="K434" s="136"/>
      <c r="L434" s="135">
        <v>17.52</v>
      </c>
      <c r="M434" s="204"/>
    </row>
    <row r="435" spans="1:13" ht="25.5">
      <c r="A435" s="208" t="s">
        <v>1126</v>
      </c>
      <c r="B435" s="209" t="s">
        <v>1123</v>
      </c>
      <c r="C435" s="209" t="s">
        <v>1124</v>
      </c>
      <c r="D435" s="209" t="s">
        <v>407</v>
      </c>
      <c r="E435" s="141">
        <v>42685</v>
      </c>
      <c r="F435" s="214" t="s">
        <v>1120</v>
      </c>
      <c r="G435" s="141">
        <v>42686</v>
      </c>
      <c r="H435" s="141">
        <v>42686</v>
      </c>
      <c r="I435" s="216" t="s">
        <v>1125</v>
      </c>
      <c r="J435" s="134" t="s">
        <v>28</v>
      </c>
      <c r="K435" s="136"/>
      <c r="L435" s="135">
        <v>17.52</v>
      </c>
      <c r="M435" s="204"/>
    </row>
    <row r="436" spans="1:13" ht="21.95" customHeight="1">
      <c r="A436" s="208" t="s">
        <v>331</v>
      </c>
      <c r="B436" s="209" t="s">
        <v>217</v>
      </c>
      <c r="C436" s="209" t="s">
        <v>332</v>
      </c>
      <c r="D436" s="333" t="s">
        <v>697</v>
      </c>
      <c r="E436" s="329">
        <v>42695</v>
      </c>
      <c r="F436" s="335" t="s">
        <v>1127</v>
      </c>
      <c r="G436" s="336">
        <v>42696</v>
      </c>
      <c r="H436" s="336">
        <v>42696</v>
      </c>
      <c r="I436" s="335" t="s">
        <v>1128</v>
      </c>
      <c r="J436" s="134" t="s">
        <v>28</v>
      </c>
      <c r="K436" s="136"/>
      <c r="L436" s="135">
        <v>17.52</v>
      </c>
      <c r="M436" s="204"/>
    </row>
    <row r="437" spans="1:13" ht="21.95" customHeight="1">
      <c r="A437" s="208" t="s">
        <v>749</v>
      </c>
      <c r="B437" s="209" t="s">
        <v>750</v>
      </c>
      <c r="C437" s="209" t="s">
        <v>751</v>
      </c>
      <c r="D437" s="333"/>
      <c r="E437" s="329"/>
      <c r="F437" s="335"/>
      <c r="G437" s="336"/>
      <c r="H437" s="336"/>
      <c r="I437" s="335"/>
      <c r="J437" s="134" t="s">
        <v>28</v>
      </c>
      <c r="K437" s="136"/>
      <c r="L437" s="135">
        <v>17.52</v>
      </c>
      <c r="M437" s="204"/>
    </row>
    <row r="438" spans="1:13" ht="63.75">
      <c r="A438" s="208" t="s">
        <v>1126</v>
      </c>
      <c r="B438" s="209" t="s">
        <v>1123</v>
      </c>
      <c r="C438" s="209" t="s">
        <v>1124</v>
      </c>
      <c r="D438" s="209" t="s">
        <v>1131</v>
      </c>
      <c r="E438" s="141">
        <v>42670</v>
      </c>
      <c r="F438" s="214" t="s">
        <v>1129</v>
      </c>
      <c r="G438" s="215">
        <v>42671</v>
      </c>
      <c r="H438" s="215">
        <v>42671</v>
      </c>
      <c r="I438" s="218" t="s">
        <v>1130</v>
      </c>
      <c r="J438" s="134" t="s">
        <v>28</v>
      </c>
      <c r="K438" s="136"/>
      <c r="L438" s="135">
        <v>17.52</v>
      </c>
      <c r="M438" s="204"/>
    </row>
    <row r="439" spans="1:13" ht="51">
      <c r="A439" s="208" t="s">
        <v>1126</v>
      </c>
      <c r="B439" s="209" t="s">
        <v>1123</v>
      </c>
      <c r="C439" s="209" t="s">
        <v>1124</v>
      </c>
      <c r="D439" s="209" t="s">
        <v>363</v>
      </c>
      <c r="E439" s="141">
        <v>42693</v>
      </c>
      <c r="F439" s="214" t="s">
        <v>1132</v>
      </c>
      <c r="G439" s="141">
        <v>42663</v>
      </c>
      <c r="H439" s="141">
        <v>42663</v>
      </c>
      <c r="I439" s="218" t="s">
        <v>1133</v>
      </c>
      <c r="J439" s="134" t="s">
        <v>28</v>
      </c>
      <c r="K439" s="136"/>
      <c r="L439" s="135">
        <v>17.52</v>
      </c>
      <c r="M439" s="204"/>
    </row>
    <row r="440" spans="1:13" ht="25.5">
      <c r="A440" s="133" t="s">
        <v>1043</v>
      </c>
      <c r="B440" s="134" t="s">
        <v>351</v>
      </c>
      <c r="C440" s="134" t="s">
        <v>352</v>
      </c>
      <c r="D440" s="134" t="s">
        <v>1134</v>
      </c>
      <c r="E440" s="141">
        <v>42698</v>
      </c>
      <c r="F440" s="139" t="s">
        <v>941</v>
      </c>
      <c r="G440" s="141">
        <v>42699</v>
      </c>
      <c r="H440" s="141">
        <v>42699</v>
      </c>
      <c r="I440" s="139" t="s">
        <v>1135</v>
      </c>
      <c r="J440" s="134" t="s">
        <v>28</v>
      </c>
      <c r="K440" s="135"/>
      <c r="L440" s="135">
        <v>17.52</v>
      </c>
      <c r="M440" s="137"/>
    </row>
    <row r="441" spans="1:13" ht="14.25">
      <c r="A441" s="7" t="s">
        <v>1183</v>
      </c>
      <c r="B441" s="74"/>
      <c r="C441" s="74"/>
      <c r="D441" s="74"/>
      <c r="E441" s="74"/>
      <c r="F441" s="75"/>
      <c r="G441" s="74"/>
      <c r="H441" s="74"/>
      <c r="I441" s="76"/>
      <c r="J441" s="74"/>
      <c r="K441" s="74"/>
      <c r="L441" s="77"/>
      <c r="M441" s="78"/>
    </row>
    <row r="442" spans="1:13" ht="20.100000000000001" customHeight="1">
      <c r="A442" s="203" t="s">
        <v>575</v>
      </c>
      <c r="B442" s="134" t="s">
        <v>529</v>
      </c>
      <c r="C442" s="134" t="s">
        <v>530</v>
      </c>
      <c r="D442" s="272" t="s">
        <v>1136</v>
      </c>
      <c r="E442" s="248">
        <v>42705</v>
      </c>
      <c r="F442" s="274" t="s">
        <v>653</v>
      </c>
      <c r="G442" s="248">
        <v>42708</v>
      </c>
      <c r="H442" s="248">
        <v>42709</v>
      </c>
      <c r="I442" s="269" t="s">
        <v>1137</v>
      </c>
      <c r="J442" s="134" t="s">
        <v>186</v>
      </c>
      <c r="K442" s="135">
        <v>1819.91</v>
      </c>
      <c r="L442" s="135">
        <f>237.56+71.27</f>
        <v>308.83</v>
      </c>
      <c r="M442" s="180"/>
    </row>
    <row r="443" spans="1:13" ht="20.100000000000001" customHeight="1">
      <c r="A443" s="196" t="s">
        <v>1138</v>
      </c>
      <c r="B443" s="134" t="s">
        <v>535</v>
      </c>
      <c r="C443" s="134" t="s">
        <v>536</v>
      </c>
      <c r="D443" s="273"/>
      <c r="E443" s="250"/>
      <c r="F443" s="275"/>
      <c r="G443" s="250"/>
      <c r="H443" s="250"/>
      <c r="I443" s="271"/>
      <c r="J443" s="134" t="s">
        <v>186</v>
      </c>
      <c r="K443" s="135">
        <v>1819.91</v>
      </c>
      <c r="L443" s="135">
        <f>237.56+71.27</f>
        <v>308.83</v>
      </c>
      <c r="M443" s="211"/>
    </row>
    <row r="444" spans="1:13" ht="25.5">
      <c r="A444" s="196" t="s">
        <v>1139</v>
      </c>
      <c r="B444" s="134" t="s">
        <v>1140</v>
      </c>
      <c r="C444" s="134" t="s">
        <v>1141</v>
      </c>
      <c r="D444" s="134" t="s">
        <v>401</v>
      </c>
      <c r="E444" s="142">
        <v>42704</v>
      </c>
      <c r="F444" s="230" t="s">
        <v>1142</v>
      </c>
      <c r="G444" s="142">
        <v>42705</v>
      </c>
      <c r="H444" s="142">
        <v>42706</v>
      </c>
      <c r="I444" s="139" t="s">
        <v>1143</v>
      </c>
      <c r="J444" s="134" t="s">
        <v>186</v>
      </c>
      <c r="K444" s="183"/>
      <c r="L444" s="135">
        <f>54.01+17.52</f>
        <v>71.53</v>
      </c>
      <c r="M444" s="210"/>
    </row>
    <row r="445" spans="1:13" ht="25.5">
      <c r="A445" s="196" t="s">
        <v>307</v>
      </c>
      <c r="B445" s="134" t="s">
        <v>308</v>
      </c>
      <c r="C445" s="134" t="s">
        <v>309</v>
      </c>
      <c r="D445" s="134" t="s">
        <v>1144</v>
      </c>
      <c r="E445" s="142">
        <v>42704</v>
      </c>
      <c r="F445" s="230" t="s">
        <v>1145</v>
      </c>
      <c r="G445" s="142">
        <v>42709</v>
      </c>
      <c r="H445" s="142">
        <v>42709</v>
      </c>
      <c r="I445" s="139" t="s">
        <v>1146</v>
      </c>
      <c r="J445" s="134" t="s">
        <v>28</v>
      </c>
      <c r="K445" s="183"/>
      <c r="L445" s="135">
        <v>17.52</v>
      </c>
      <c r="M445" s="210"/>
    </row>
    <row r="446" spans="1:13" ht="38.25">
      <c r="A446" s="196" t="s">
        <v>307</v>
      </c>
      <c r="B446" s="134" t="s">
        <v>308</v>
      </c>
      <c r="C446" s="134" t="s">
        <v>309</v>
      </c>
      <c r="D446" s="134" t="s">
        <v>1147</v>
      </c>
      <c r="E446" s="142">
        <v>42710</v>
      </c>
      <c r="F446" s="230" t="s">
        <v>620</v>
      </c>
      <c r="G446" s="142">
        <v>42711</v>
      </c>
      <c r="H446" s="142">
        <v>42711</v>
      </c>
      <c r="I446" s="139" t="s">
        <v>1148</v>
      </c>
      <c r="J446" s="134" t="s">
        <v>28</v>
      </c>
      <c r="K446" s="183"/>
      <c r="L446" s="135">
        <v>17.52</v>
      </c>
      <c r="M446" s="210"/>
    </row>
    <row r="447" spans="1:13" ht="66.75" customHeight="1">
      <c r="A447" s="196" t="s">
        <v>283</v>
      </c>
      <c r="B447" s="134" t="s">
        <v>96</v>
      </c>
      <c r="C447" s="134" t="s">
        <v>284</v>
      </c>
      <c r="D447" s="134" t="s">
        <v>1149</v>
      </c>
      <c r="E447" s="142">
        <v>42710</v>
      </c>
      <c r="F447" s="230" t="s">
        <v>1150</v>
      </c>
      <c r="G447" s="142">
        <v>42711</v>
      </c>
      <c r="H447" s="142">
        <v>42712</v>
      </c>
      <c r="I447" s="139" t="s">
        <v>1151</v>
      </c>
      <c r="J447" s="134" t="s">
        <v>186</v>
      </c>
      <c r="K447" s="183"/>
      <c r="L447" s="135">
        <v>71.53</v>
      </c>
      <c r="M447" s="210"/>
    </row>
    <row r="448" spans="1:13" ht="25.5">
      <c r="A448" s="196" t="s">
        <v>606</v>
      </c>
      <c r="B448" s="134" t="s">
        <v>433</v>
      </c>
      <c r="C448" s="134" t="s">
        <v>434</v>
      </c>
      <c r="D448" s="222" t="s">
        <v>1152</v>
      </c>
      <c r="E448" s="142">
        <v>42710</v>
      </c>
      <c r="F448" s="230" t="s">
        <v>867</v>
      </c>
      <c r="G448" s="142">
        <v>42713</v>
      </c>
      <c r="H448" s="142">
        <v>42713</v>
      </c>
      <c r="I448" s="139" t="s">
        <v>1154</v>
      </c>
      <c r="J448" s="134" t="s">
        <v>28</v>
      </c>
      <c r="K448" s="183"/>
      <c r="L448" s="135">
        <v>17.52</v>
      </c>
      <c r="M448" s="210"/>
    </row>
    <row r="449" spans="1:13" ht="25.5">
      <c r="A449" s="203" t="s">
        <v>1153</v>
      </c>
      <c r="B449" s="134" t="s">
        <v>474</v>
      </c>
      <c r="C449" s="134" t="s">
        <v>475</v>
      </c>
      <c r="D449" s="222" t="s">
        <v>1152</v>
      </c>
      <c r="E449" s="142">
        <v>42710</v>
      </c>
      <c r="F449" s="230" t="s">
        <v>867</v>
      </c>
      <c r="G449" s="142">
        <v>42713</v>
      </c>
      <c r="H449" s="142">
        <v>42713</v>
      </c>
      <c r="I449" s="139" t="s">
        <v>1154</v>
      </c>
      <c r="J449" s="134" t="s">
        <v>28</v>
      </c>
      <c r="K449" s="183"/>
      <c r="L449" s="135">
        <v>17.52</v>
      </c>
      <c r="M449" s="210"/>
    </row>
    <row r="450" spans="1:13" ht="25.5">
      <c r="A450" s="203" t="s">
        <v>984</v>
      </c>
      <c r="B450" s="134" t="s">
        <v>1155</v>
      </c>
      <c r="C450" s="134" t="s">
        <v>986</v>
      </c>
      <c r="D450" s="222" t="s">
        <v>1156</v>
      </c>
      <c r="E450" s="142">
        <v>42704</v>
      </c>
      <c r="F450" s="230" t="s">
        <v>867</v>
      </c>
      <c r="G450" s="142">
        <v>42709</v>
      </c>
      <c r="H450" s="142">
        <v>42709</v>
      </c>
      <c r="I450" s="223" t="s">
        <v>1157</v>
      </c>
      <c r="J450" s="134" t="s">
        <v>28</v>
      </c>
      <c r="K450" s="183"/>
      <c r="L450" s="135">
        <v>17.52</v>
      </c>
      <c r="M450" s="210"/>
    </row>
    <row r="451" spans="1:13" ht="25.5">
      <c r="A451" s="212" t="s">
        <v>1043</v>
      </c>
      <c r="B451" s="222" t="s">
        <v>351</v>
      </c>
      <c r="C451" s="222" t="s">
        <v>352</v>
      </c>
      <c r="D451" s="222" t="s">
        <v>1156</v>
      </c>
      <c r="E451" s="142">
        <v>42704</v>
      </c>
      <c r="F451" s="230" t="s">
        <v>867</v>
      </c>
      <c r="G451" s="142">
        <v>42709</v>
      </c>
      <c r="H451" s="142">
        <v>42709</v>
      </c>
      <c r="I451" s="223" t="s">
        <v>1157</v>
      </c>
      <c r="J451" s="134" t="s">
        <v>28</v>
      </c>
      <c r="K451" s="183"/>
      <c r="L451" s="135">
        <v>17.52</v>
      </c>
      <c r="M451" s="210"/>
    </row>
    <row r="452" spans="1:13" ht="25.5">
      <c r="A452" s="225" t="s">
        <v>616</v>
      </c>
      <c r="B452" s="222" t="s">
        <v>617</v>
      </c>
      <c r="C452" s="222" t="s">
        <v>618</v>
      </c>
      <c r="D452" s="222" t="s">
        <v>807</v>
      </c>
      <c r="E452" s="142">
        <v>42720</v>
      </c>
      <c r="F452" s="230" t="s">
        <v>1035</v>
      </c>
      <c r="G452" s="142">
        <v>42723</v>
      </c>
      <c r="H452" s="142">
        <v>42723</v>
      </c>
      <c r="I452" s="219" t="s">
        <v>1158</v>
      </c>
      <c r="J452" s="134" t="s">
        <v>28</v>
      </c>
      <c r="K452" s="183"/>
      <c r="L452" s="135">
        <v>17.52</v>
      </c>
      <c r="M452" s="210"/>
    </row>
    <row r="453" spans="1:13" ht="20.100000000000001" customHeight="1">
      <c r="A453" s="225" t="s">
        <v>679</v>
      </c>
      <c r="B453" s="228" t="s">
        <v>680</v>
      </c>
      <c r="C453" s="228" t="s">
        <v>681</v>
      </c>
      <c r="D453" s="245" t="s">
        <v>438</v>
      </c>
      <c r="E453" s="248">
        <v>42716</v>
      </c>
      <c r="F453" s="231" t="s">
        <v>1168</v>
      </c>
      <c r="G453" s="251">
        <v>42719</v>
      </c>
      <c r="H453" s="254">
        <v>42719</v>
      </c>
      <c r="I453" s="257" t="s">
        <v>1169</v>
      </c>
      <c r="J453" s="221" t="s">
        <v>28</v>
      </c>
      <c r="K453" s="183"/>
      <c r="L453" s="135">
        <v>17.52</v>
      </c>
      <c r="M453" s="210"/>
    </row>
    <row r="454" spans="1:13" ht="20.100000000000001" customHeight="1">
      <c r="A454" s="226" t="s">
        <v>1159</v>
      </c>
      <c r="B454" s="228" t="s">
        <v>103</v>
      </c>
      <c r="C454" s="228" t="s">
        <v>104</v>
      </c>
      <c r="D454" s="246"/>
      <c r="E454" s="249"/>
      <c r="F454" s="231" t="s">
        <v>1170</v>
      </c>
      <c r="G454" s="252"/>
      <c r="H454" s="255"/>
      <c r="I454" s="258"/>
      <c r="J454" s="220" t="s">
        <v>28</v>
      </c>
      <c r="K454" s="183"/>
      <c r="L454" s="135">
        <v>17.52</v>
      </c>
      <c r="M454" s="210"/>
    </row>
    <row r="455" spans="1:13" ht="20.100000000000001" customHeight="1">
      <c r="A455" s="227" t="s">
        <v>885</v>
      </c>
      <c r="B455" s="229" t="s">
        <v>886</v>
      </c>
      <c r="C455" s="229" t="s">
        <v>1160</v>
      </c>
      <c r="D455" s="247"/>
      <c r="E455" s="250"/>
      <c r="F455" s="232" t="s">
        <v>1171</v>
      </c>
      <c r="G455" s="253"/>
      <c r="H455" s="256"/>
      <c r="I455" s="259"/>
      <c r="J455" s="220" t="s">
        <v>28</v>
      </c>
      <c r="K455" s="183"/>
      <c r="L455" s="135">
        <v>17.52</v>
      </c>
      <c r="M455" s="180"/>
    </row>
    <row r="456" spans="1:13" ht="14.25">
      <c r="A456" s="224" t="s">
        <v>1161</v>
      </c>
      <c r="B456" s="222" t="s">
        <v>92</v>
      </c>
      <c r="C456" s="222" t="s">
        <v>93</v>
      </c>
      <c r="D456" s="260" t="s">
        <v>404</v>
      </c>
      <c r="E456" s="263">
        <v>42716</v>
      </c>
      <c r="F456" s="233" t="s">
        <v>1172</v>
      </c>
      <c r="G456" s="266">
        <v>42718</v>
      </c>
      <c r="H456" s="266">
        <v>42718</v>
      </c>
      <c r="I456" s="269" t="s">
        <v>1177</v>
      </c>
      <c r="J456" s="220" t="s">
        <v>28</v>
      </c>
      <c r="K456" s="136"/>
      <c r="L456" s="135">
        <v>17.52</v>
      </c>
      <c r="M456" s="204"/>
    </row>
    <row r="457" spans="1:13" ht="14.25">
      <c r="A457" s="224" t="s">
        <v>1162</v>
      </c>
      <c r="B457" s="222" t="s">
        <v>194</v>
      </c>
      <c r="C457" s="222" t="s">
        <v>254</v>
      </c>
      <c r="D457" s="261"/>
      <c r="E457" s="264"/>
      <c r="F457" s="233" t="s">
        <v>1173</v>
      </c>
      <c r="G457" s="267"/>
      <c r="H457" s="267"/>
      <c r="I457" s="270"/>
      <c r="J457" s="220" t="s">
        <v>28</v>
      </c>
      <c r="K457" s="136"/>
      <c r="L457" s="135">
        <v>17.52</v>
      </c>
      <c r="M457" s="204"/>
    </row>
    <row r="458" spans="1:13" ht="14.25">
      <c r="A458" s="224" t="s">
        <v>1163</v>
      </c>
      <c r="B458" s="222" t="s">
        <v>149</v>
      </c>
      <c r="C458" s="222" t="s">
        <v>80</v>
      </c>
      <c r="D458" s="261"/>
      <c r="E458" s="264"/>
      <c r="F458" s="233" t="s">
        <v>1178</v>
      </c>
      <c r="G458" s="267"/>
      <c r="H458" s="267"/>
      <c r="I458" s="270"/>
      <c r="J458" s="220" t="s">
        <v>28</v>
      </c>
      <c r="K458" s="136"/>
      <c r="L458" s="135">
        <v>17.52</v>
      </c>
      <c r="M458" s="204"/>
    </row>
    <row r="459" spans="1:13" ht="25.5">
      <c r="A459" s="133" t="s">
        <v>1164</v>
      </c>
      <c r="B459" s="134" t="s">
        <v>59</v>
      </c>
      <c r="C459" s="134" t="s">
        <v>605</v>
      </c>
      <c r="D459" s="261"/>
      <c r="E459" s="264"/>
      <c r="F459" s="230" t="s">
        <v>1176</v>
      </c>
      <c r="G459" s="267"/>
      <c r="H459" s="267"/>
      <c r="I459" s="270"/>
      <c r="J459" s="220" t="s">
        <v>28</v>
      </c>
      <c r="K459" s="135"/>
      <c r="L459" s="135">
        <v>17.52</v>
      </c>
      <c r="M459" s="137"/>
    </row>
    <row r="460" spans="1:13" ht="14.25">
      <c r="A460" s="133" t="s">
        <v>63</v>
      </c>
      <c r="B460" s="134" t="s">
        <v>64</v>
      </c>
      <c r="C460" s="134" t="s">
        <v>65</v>
      </c>
      <c r="D460" s="261"/>
      <c r="E460" s="264"/>
      <c r="F460" s="230" t="s">
        <v>1174</v>
      </c>
      <c r="G460" s="267"/>
      <c r="H460" s="267"/>
      <c r="I460" s="270"/>
      <c r="J460" s="220" t="s">
        <v>28</v>
      </c>
      <c r="K460" s="135"/>
      <c r="L460" s="135">
        <v>17.52</v>
      </c>
      <c r="M460" s="137"/>
    </row>
    <row r="461" spans="1:13" ht="25.5">
      <c r="A461" s="133" t="s">
        <v>1165</v>
      </c>
      <c r="B461" s="134" t="s">
        <v>1166</v>
      </c>
      <c r="C461" s="134" t="s">
        <v>1167</v>
      </c>
      <c r="D461" s="262"/>
      <c r="E461" s="265"/>
      <c r="F461" s="230" t="s">
        <v>1175</v>
      </c>
      <c r="G461" s="268"/>
      <c r="H461" s="268"/>
      <c r="I461" s="271"/>
      <c r="J461" s="220" t="s">
        <v>28</v>
      </c>
      <c r="K461" s="135"/>
      <c r="L461" s="135">
        <v>17.52</v>
      </c>
      <c r="M461" s="137"/>
    </row>
    <row r="462" spans="1:13" ht="38.25">
      <c r="A462" s="133" t="s">
        <v>1179</v>
      </c>
      <c r="B462" s="134" t="s">
        <v>1123</v>
      </c>
      <c r="C462" s="134" t="s">
        <v>1124</v>
      </c>
      <c r="D462" s="134" t="s">
        <v>1180</v>
      </c>
      <c r="E462" s="141">
        <v>42720</v>
      </c>
      <c r="F462" s="230" t="s">
        <v>1181</v>
      </c>
      <c r="G462" s="141">
        <v>42723</v>
      </c>
      <c r="H462" s="141">
        <v>42723</v>
      </c>
      <c r="I462" s="139" t="s">
        <v>1182</v>
      </c>
      <c r="J462" s="134" t="s">
        <v>28</v>
      </c>
      <c r="K462" s="135"/>
      <c r="L462" s="135">
        <v>17.52</v>
      </c>
      <c r="M462" s="137"/>
    </row>
  </sheetData>
  <sheetProtection selectLockedCells="1" selectUnlockedCells="1"/>
  <mergeCells count="321">
    <mergeCell ref="F407:F408"/>
    <mergeCell ref="H403:H404"/>
    <mergeCell ref="I403:I404"/>
    <mergeCell ref="G407:G408"/>
    <mergeCell ref="H407:H408"/>
    <mergeCell ref="I407:I408"/>
    <mergeCell ref="I401:I402"/>
    <mergeCell ref="D422:D423"/>
    <mergeCell ref="E422:E423"/>
    <mergeCell ref="G422:G423"/>
    <mergeCell ref="H422:H423"/>
    <mergeCell ref="I422:I423"/>
    <mergeCell ref="H405:H406"/>
    <mergeCell ref="I405:I406"/>
    <mergeCell ref="D407:D408"/>
    <mergeCell ref="E407:E408"/>
    <mergeCell ref="I365:I367"/>
    <mergeCell ref="E382:E385"/>
    <mergeCell ref="G365:G367"/>
    <mergeCell ref="I398:I399"/>
    <mergeCell ref="B382:B383"/>
    <mergeCell ref="C382:C383"/>
    <mergeCell ref="A384:A385"/>
    <mergeCell ref="B384:B385"/>
    <mergeCell ref="C384:C385"/>
    <mergeCell ref="D382:D385"/>
    <mergeCell ref="A382:A383"/>
    <mergeCell ref="A386:A387"/>
    <mergeCell ref="A388:A389"/>
    <mergeCell ref="B388:B389"/>
    <mergeCell ref="C388:C389"/>
    <mergeCell ref="D388:D389"/>
    <mergeCell ref="I391:I396"/>
    <mergeCell ref="D386:D387"/>
    <mergeCell ref="E386:E387"/>
    <mergeCell ref="C386:C387"/>
    <mergeCell ref="B386:B387"/>
    <mergeCell ref="F365:F367"/>
    <mergeCell ref="F401:F402"/>
    <mergeCell ref="D401:D402"/>
    <mergeCell ref="D391:D396"/>
    <mergeCell ref="E391:E396"/>
    <mergeCell ref="G398:G399"/>
    <mergeCell ref="E388:E389"/>
    <mergeCell ref="H365:H367"/>
    <mergeCell ref="H398:H399"/>
    <mergeCell ref="F405:F406"/>
    <mergeCell ref="G405:G406"/>
    <mergeCell ref="D403:D404"/>
    <mergeCell ref="E403:E404"/>
    <mergeCell ref="F403:F404"/>
    <mergeCell ref="G403:G404"/>
    <mergeCell ref="B391:B393"/>
    <mergeCell ref="C391:C393"/>
    <mergeCell ref="A394:A396"/>
    <mergeCell ref="B394:B396"/>
    <mergeCell ref="C394:C396"/>
    <mergeCell ref="A401:A402"/>
    <mergeCell ref="B401:B402"/>
    <mergeCell ref="C401:C402"/>
    <mergeCell ref="E401:E402"/>
    <mergeCell ref="D398:D399"/>
    <mergeCell ref="E398:E399"/>
    <mergeCell ref="F398:F399"/>
    <mergeCell ref="F432:F433"/>
    <mergeCell ref="G409:G421"/>
    <mergeCell ref="H409:H421"/>
    <mergeCell ref="I409:I421"/>
    <mergeCell ref="D428:D429"/>
    <mergeCell ref="E428:E429"/>
    <mergeCell ref="F428:F429"/>
    <mergeCell ref="I428:I429"/>
    <mergeCell ref="G428:G429"/>
    <mergeCell ref="H428:H429"/>
    <mergeCell ref="A349:A352"/>
    <mergeCell ref="B349:B352"/>
    <mergeCell ref="C349:C352"/>
    <mergeCell ref="D349:D352"/>
    <mergeCell ref="E349:E352"/>
    <mergeCell ref="D432:D433"/>
    <mergeCell ref="D409:D421"/>
    <mergeCell ref="E409:E421"/>
    <mergeCell ref="A391:A393"/>
    <mergeCell ref="D405:D406"/>
    <mergeCell ref="E405:E406"/>
    <mergeCell ref="D365:D367"/>
    <mergeCell ref="E365:E367"/>
    <mergeCell ref="A334:A335"/>
    <mergeCell ref="B334:B335"/>
    <mergeCell ref="C334:C335"/>
    <mergeCell ref="D334:D335"/>
    <mergeCell ref="E334:E335"/>
    <mergeCell ref="A338:A340"/>
    <mergeCell ref="B338:B340"/>
    <mergeCell ref="C338:C340"/>
    <mergeCell ref="D338:D340"/>
    <mergeCell ref="A322:A324"/>
    <mergeCell ref="B322:B324"/>
    <mergeCell ref="C322:C324"/>
    <mergeCell ref="D322:D324"/>
    <mergeCell ref="E322:E324"/>
    <mergeCell ref="D327:D329"/>
    <mergeCell ref="E327:E329"/>
    <mergeCell ref="I332:I333"/>
    <mergeCell ref="F327:F329"/>
    <mergeCell ref="G327:G329"/>
    <mergeCell ref="H327:H329"/>
    <mergeCell ref="I327:I329"/>
    <mergeCell ref="D330:D331"/>
    <mergeCell ref="E330:E331"/>
    <mergeCell ref="D332:D333"/>
    <mergeCell ref="E332:E333"/>
    <mergeCell ref="F332:F333"/>
    <mergeCell ref="G332:G333"/>
    <mergeCell ref="H332:H333"/>
    <mergeCell ref="A209:A211"/>
    <mergeCell ref="B209:B211"/>
    <mergeCell ref="C209:C211"/>
    <mergeCell ref="D209:D211"/>
    <mergeCell ref="E209:E211"/>
    <mergeCell ref="I209:I211"/>
    <mergeCell ref="A10:M10"/>
    <mergeCell ref="D207:D208"/>
    <mergeCell ref="E207:E208"/>
    <mergeCell ref="F207:F208"/>
    <mergeCell ref="G207:G208"/>
    <mergeCell ref="H207:H208"/>
    <mergeCell ref="I207:I208"/>
    <mergeCell ref="I71:I72"/>
    <mergeCell ref="D71:D72"/>
    <mergeCell ref="E71:E72"/>
    <mergeCell ref="F71:F72"/>
    <mergeCell ref="G71:G72"/>
    <mergeCell ref="H71:H72"/>
    <mergeCell ref="D221:D222"/>
    <mergeCell ref="E221:E222"/>
    <mergeCell ref="F221:F222"/>
    <mergeCell ref="G221:G222"/>
    <mergeCell ref="H221:H222"/>
    <mergeCell ref="I221:I222"/>
    <mergeCell ref="J212:J213"/>
    <mergeCell ref="D216:D217"/>
    <mergeCell ref="E216:E217"/>
    <mergeCell ref="F216:F217"/>
    <mergeCell ref="G216:G217"/>
    <mergeCell ref="H216:H217"/>
    <mergeCell ref="I216:I217"/>
    <mergeCell ref="J216:J217"/>
    <mergeCell ref="D212:D213"/>
    <mergeCell ref="E212:E213"/>
    <mergeCell ref="I212:I213"/>
    <mergeCell ref="F212:F213"/>
    <mergeCell ref="G212:G213"/>
    <mergeCell ref="H212:H213"/>
    <mergeCell ref="D223:D224"/>
    <mergeCell ref="E223:E224"/>
    <mergeCell ref="F223:F224"/>
    <mergeCell ref="I223:I224"/>
    <mergeCell ref="D225:D227"/>
    <mergeCell ref="E225:E227"/>
    <mergeCell ref="F225:F227"/>
    <mergeCell ref="G225:G227"/>
    <mergeCell ref="H225:H227"/>
    <mergeCell ref="I225:I227"/>
    <mergeCell ref="A243:A244"/>
    <mergeCell ref="B243:B244"/>
    <mergeCell ref="C243:C244"/>
    <mergeCell ref="D243:D244"/>
    <mergeCell ref="E243:E244"/>
    <mergeCell ref="D230:D231"/>
    <mergeCell ref="E230:E231"/>
    <mergeCell ref="F230:F231"/>
    <mergeCell ref="M234:M236"/>
    <mergeCell ref="D237:D238"/>
    <mergeCell ref="E237:E238"/>
    <mergeCell ref="F237:F238"/>
    <mergeCell ref="G237:G238"/>
    <mergeCell ref="H237:H238"/>
    <mergeCell ref="I237:I238"/>
    <mergeCell ref="G234:G236"/>
    <mergeCell ref="H234:H236"/>
    <mergeCell ref="I234:I236"/>
    <mergeCell ref="I230:I231"/>
    <mergeCell ref="M230:M231"/>
    <mergeCell ref="M243:M245"/>
    <mergeCell ref="D246:D247"/>
    <mergeCell ref="E246:E247"/>
    <mergeCell ref="F246:F247"/>
    <mergeCell ref="G246:G247"/>
    <mergeCell ref="H246:H247"/>
    <mergeCell ref="I246:I247"/>
    <mergeCell ref="D234:D236"/>
    <mergeCell ref="E234:E236"/>
    <mergeCell ref="F234:F236"/>
    <mergeCell ref="I248:I249"/>
    <mergeCell ref="D250:D251"/>
    <mergeCell ref="E250:E251"/>
    <mergeCell ref="F250:F251"/>
    <mergeCell ref="G250:G251"/>
    <mergeCell ref="H250:H251"/>
    <mergeCell ref="I250:I251"/>
    <mergeCell ref="A248:A249"/>
    <mergeCell ref="B248:B249"/>
    <mergeCell ref="C248:C249"/>
    <mergeCell ref="D248:D249"/>
    <mergeCell ref="E248:E249"/>
    <mergeCell ref="F248:F249"/>
    <mergeCell ref="D267:D268"/>
    <mergeCell ref="E267:E268"/>
    <mergeCell ref="F267:F268"/>
    <mergeCell ref="G267:G268"/>
    <mergeCell ref="H267:H268"/>
    <mergeCell ref="I267:I268"/>
    <mergeCell ref="D257:D258"/>
    <mergeCell ref="E257:E258"/>
    <mergeCell ref="F257:F258"/>
    <mergeCell ref="I257:I258"/>
    <mergeCell ref="D261:D262"/>
    <mergeCell ref="E261:E262"/>
    <mergeCell ref="G261:G262"/>
    <mergeCell ref="H261:H262"/>
    <mergeCell ref="I261:I262"/>
    <mergeCell ref="I274:I275"/>
    <mergeCell ref="A276:A279"/>
    <mergeCell ref="B276:B279"/>
    <mergeCell ref="C276:C279"/>
    <mergeCell ref="D276:D279"/>
    <mergeCell ref="E276:E279"/>
    <mergeCell ref="F276:F277"/>
    <mergeCell ref="I276:I277"/>
    <mergeCell ref="F278:F279"/>
    <mergeCell ref="I278:I279"/>
    <mergeCell ref="A274:A275"/>
    <mergeCell ref="B274:B275"/>
    <mergeCell ref="C274:C275"/>
    <mergeCell ref="D274:D275"/>
    <mergeCell ref="E274:E275"/>
    <mergeCell ref="F274:F275"/>
    <mergeCell ref="A280:A281"/>
    <mergeCell ref="B280:B281"/>
    <mergeCell ref="C280:C281"/>
    <mergeCell ref="D280:D281"/>
    <mergeCell ref="E280:E281"/>
    <mergeCell ref="A282:A283"/>
    <mergeCell ref="B282:B283"/>
    <mergeCell ref="C282:C283"/>
    <mergeCell ref="D282:D283"/>
    <mergeCell ref="E282:E283"/>
    <mergeCell ref="D290:D291"/>
    <mergeCell ref="E290:E291"/>
    <mergeCell ref="F290:F291"/>
    <mergeCell ref="G290:G291"/>
    <mergeCell ref="H290:H291"/>
    <mergeCell ref="I290:I291"/>
    <mergeCell ref="D287:D289"/>
    <mergeCell ref="E287:E289"/>
    <mergeCell ref="F287:F289"/>
    <mergeCell ref="G287:G289"/>
    <mergeCell ref="H287:H289"/>
    <mergeCell ref="I287:I289"/>
    <mergeCell ref="D297:D298"/>
    <mergeCell ref="E297:E298"/>
    <mergeCell ref="F297:F298"/>
    <mergeCell ref="G297:G298"/>
    <mergeCell ref="H297:H298"/>
    <mergeCell ref="I297:I298"/>
    <mergeCell ref="D293:D296"/>
    <mergeCell ref="E293:E296"/>
    <mergeCell ref="F293:F294"/>
    <mergeCell ref="G293:G296"/>
    <mergeCell ref="H293:H296"/>
    <mergeCell ref="I293:I296"/>
    <mergeCell ref="F295:F296"/>
    <mergeCell ref="D303:D306"/>
    <mergeCell ref="E303:E306"/>
    <mergeCell ref="F303:F304"/>
    <mergeCell ref="G303:G306"/>
    <mergeCell ref="H303:H306"/>
    <mergeCell ref="I303:I306"/>
    <mergeCell ref="F305:F306"/>
    <mergeCell ref="D299:D302"/>
    <mergeCell ref="E299:E302"/>
    <mergeCell ref="F299:F300"/>
    <mergeCell ref="G299:G302"/>
    <mergeCell ref="H299:H302"/>
    <mergeCell ref="I299:I302"/>
    <mergeCell ref="F301:F302"/>
    <mergeCell ref="D442:D443"/>
    <mergeCell ref="E442:E443"/>
    <mergeCell ref="F442:F443"/>
    <mergeCell ref="G442:G443"/>
    <mergeCell ref="H442:H443"/>
    <mergeCell ref="I442:I443"/>
    <mergeCell ref="D307:D308"/>
    <mergeCell ref="E307:E308"/>
    <mergeCell ref="F307:F308"/>
    <mergeCell ref="G307:G308"/>
    <mergeCell ref="H307:H308"/>
    <mergeCell ref="I307:I308"/>
    <mergeCell ref="E338:E340"/>
    <mergeCell ref="I349:I352"/>
    <mergeCell ref="E432:E433"/>
    <mergeCell ref="D436:D437"/>
    <mergeCell ref="E436:E437"/>
    <mergeCell ref="F436:F437"/>
    <mergeCell ref="G436:G437"/>
    <mergeCell ref="I432:I433"/>
    <mergeCell ref="G432:G433"/>
    <mergeCell ref="H436:H437"/>
    <mergeCell ref="I436:I437"/>
    <mergeCell ref="H432:H433"/>
    <mergeCell ref="D453:D455"/>
    <mergeCell ref="E453:E455"/>
    <mergeCell ref="G453:G455"/>
    <mergeCell ref="H453:H455"/>
    <mergeCell ref="I453:I455"/>
    <mergeCell ref="D456:D461"/>
    <mergeCell ref="E456:E461"/>
    <mergeCell ref="G456:G461"/>
    <mergeCell ref="H456:H461"/>
    <mergeCell ref="I456:I461"/>
  </mergeCells>
  <printOptions horizontalCentered="1"/>
  <pageMargins left="0.39374999999999999" right="0.39374999999999999" top="0.78749999999999998" bottom="0.78749999999999998" header="0.39374999999999999" footer="0.39374999999999999"/>
  <pageSetup paperSize="9" scale="51" pageOrder="overThenDown" orientation="landscape" useFirstPageNumber="1" horizontalDpi="300" verticalDpi="300" r:id="rId1"/>
  <headerFooter alignWithMargins="0">
    <oddHeader>&amp;C&amp;A</oddHeader>
    <oddFooter>&amp;CPágina &amp;P</oddFooter>
  </headerFooter>
  <drawing r:id="rId2"/>
</worksheet>
</file>

<file path=xl/worksheets/sheet2.xml><?xml version="1.0" encoding="utf-8"?>
<worksheet xmlns="http://schemas.openxmlformats.org/spreadsheetml/2006/main" xmlns:r="http://schemas.openxmlformats.org/officeDocument/2006/relationships">
  <dimension ref="A1:M24"/>
  <sheetViews>
    <sheetView tabSelected="1" zoomScale="78" zoomScaleNormal="78" workbookViewId="0">
      <selection activeCell="K28" sqref="K28"/>
    </sheetView>
  </sheetViews>
  <sheetFormatPr defaultColWidth="10.625" defaultRowHeight="12.75"/>
  <cols>
    <col min="1" max="1" width="34.75" style="124" customWidth="1"/>
    <col min="2" max="5" width="18.875" style="125" customWidth="1"/>
    <col min="6" max="6" width="37.875" style="207" customWidth="1"/>
    <col min="7" max="8" width="18.875" style="125" customWidth="1"/>
    <col min="9" max="9" width="55" style="126" customWidth="1"/>
    <col min="10" max="10" width="18.875" style="125" customWidth="1"/>
    <col min="11" max="12" width="18.875" style="127" customWidth="1"/>
    <col min="13" max="13" width="29.375" style="6" customWidth="1"/>
    <col min="14" max="16384" width="10.625" style="6"/>
  </cols>
  <sheetData>
    <row r="1" spans="1:13" ht="103.7" customHeight="1">
      <c r="A1" s="128"/>
      <c r="M1" s="129" t="s">
        <v>846</v>
      </c>
    </row>
    <row r="2" spans="1:13">
      <c r="A2" s="302" t="s">
        <v>1184</v>
      </c>
      <c r="B2" s="302"/>
      <c r="C2" s="302"/>
      <c r="D2" s="302"/>
      <c r="E2" s="302"/>
      <c r="F2" s="302"/>
      <c r="G2" s="302"/>
      <c r="H2" s="302"/>
      <c r="I2" s="302"/>
      <c r="J2" s="302"/>
      <c r="K2" s="302"/>
      <c r="L2" s="302"/>
      <c r="M2" s="302"/>
    </row>
    <row r="3" spans="1:13" ht="14.25">
      <c r="A3" s="343"/>
      <c r="B3" s="343"/>
      <c r="C3" s="343"/>
      <c r="D3" s="343"/>
      <c r="E3" s="343"/>
      <c r="F3" s="343"/>
      <c r="G3" s="343"/>
      <c r="H3" s="343"/>
      <c r="I3" s="343"/>
      <c r="J3" s="343"/>
      <c r="K3" s="343"/>
      <c r="L3" s="343"/>
      <c r="M3" s="343"/>
    </row>
    <row r="5" spans="1:13" ht="43.9" customHeight="1">
      <c r="A5" s="130" t="s">
        <v>2</v>
      </c>
      <c r="B5" s="130" t="s">
        <v>3</v>
      </c>
      <c r="C5" s="130" t="s">
        <v>4</v>
      </c>
      <c r="D5" s="130" t="s">
        <v>5</v>
      </c>
      <c r="E5" s="131" t="s">
        <v>6</v>
      </c>
      <c r="F5" s="130" t="s">
        <v>7</v>
      </c>
      <c r="G5" s="130" t="s">
        <v>8</v>
      </c>
      <c r="H5" s="130" t="s">
        <v>9</v>
      </c>
      <c r="I5" s="131" t="s">
        <v>10</v>
      </c>
      <c r="J5" s="130" t="s">
        <v>847</v>
      </c>
      <c r="K5" s="132" t="s">
        <v>12</v>
      </c>
      <c r="L5" s="132" t="s">
        <v>13</v>
      </c>
      <c r="M5" s="130" t="s">
        <v>14</v>
      </c>
    </row>
    <row r="6" spans="1:13" s="179" customFormat="1">
      <c r="A6" s="240" t="s">
        <v>692</v>
      </c>
      <c r="B6" s="134" t="s">
        <v>30</v>
      </c>
      <c r="C6" s="134" t="s">
        <v>31</v>
      </c>
      <c r="D6" s="236" t="s">
        <v>1186</v>
      </c>
      <c r="E6" s="141">
        <v>42740</v>
      </c>
      <c r="F6" s="139" t="s">
        <v>1185</v>
      </c>
      <c r="G6" s="141">
        <v>42741</v>
      </c>
      <c r="H6" s="141">
        <v>42741</v>
      </c>
      <c r="I6" s="139" t="s">
        <v>1190</v>
      </c>
      <c r="J6" s="134" t="s">
        <v>1225</v>
      </c>
      <c r="K6" s="135"/>
      <c r="L6" s="136">
        <v>17.52</v>
      </c>
      <c r="M6" s="180"/>
    </row>
    <row r="7" spans="1:13" s="179" customFormat="1" ht="25.5">
      <c r="A7" s="242" t="s">
        <v>144</v>
      </c>
      <c r="B7" s="134" t="s">
        <v>145</v>
      </c>
      <c r="C7" s="134" t="s">
        <v>146</v>
      </c>
      <c r="D7" s="134" t="s">
        <v>1187</v>
      </c>
      <c r="E7" s="141">
        <v>42738</v>
      </c>
      <c r="F7" s="139" t="s">
        <v>1188</v>
      </c>
      <c r="G7" s="141">
        <v>42741</v>
      </c>
      <c r="H7" s="141">
        <v>42741</v>
      </c>
      <c r="I7" s="139" t="s">
        <v>1189</v>
      </c>
      <c r="J7" s="134" t="s">
        <v>28</v>
      </c>
      <c r="K7" s="135"/>
      <c r="L7" s="136">
        <v>17.52</v>
      </c>
      <c r="M7" s="211"/>
    </row>
    <row r="8" spans="1:13" s="179" customFormat="1" ht="25.5">
      <c r="A8" s="242" t="s">
        <v>649</v>
      </c>
      <c r="B8" s="134" t="s">
        <v>650</v>
      </c>
      <c r="C8" s="134" t="s">
        <v>651</v>
      </c>
      <c r="D8" s="134" t="s">
        <v>1186</v>
      </c>
      <c r="E8" s="141">
        <v>42744</v>
      </c>
      <c r="F8" s="133" t="s">
        <v>1191</v>
      </c>
      <c r="G8" s="141">
        <v>42774</v>
      </c>
      <c r="H8" s="141">
        <v>42776</v>
      </c>
      <c r="I8" s="139" t="s">
        <v>1192</v>
      </c>
      <c r="J8" s="134" t="s">
        <v>1193</v>
      </c>
      <c r="K8" s="136">
        <v>269.25</v>
      </c>
      <c r="L8" s="136">
        <v>108.02</v>
      </c>
      <c r="M8" s="210"/>
    </row>
    <row r="9" spans="1:13" s="179" customFormat="1" ht="25.5">
      <c r="A9" s="242" t="s">
        <v>1194</v>
      </c>
      <c r="B9" s="134" t="s">
        <v>630</v>
      </c>
      <c r="C9" s="134" t="s">
        <v>631</v>
      </c>
      <c r="D9" s="134" t="s">
        <v>1186</v>
      </c>
      <c r="E9" s="141">
        <v>42746</v>
      </c>
      <c r="F9" s="133" t="s">
        <v>1195</v>
      </c>
      <c r="G9" s="141">
        <v>42747</v>
      </c>
      <c r="H9" s="141">
        <v>42747</v>
      </c>
      <c r="I9" s="139" t="s">
        <v>1196</v>
      </c>
      <c r="J9" s="134" t="s">
        <v>28</v>
      </c>
      <c r="K9" s="183"/>
      <c r="L9" s="136">
        <v>28.78</v>
      </c>
      <c r="M9" s="210"/>
    </row>
    <row r="10" spans="1:13" s="179" customFormat="1" ht="25.5">
      <c r="A10" s="240" t="s">
        <v>144</v>
      </c>
      <c r="B10" s="199" t="s">
        <v>1197</v>
      </c>
      <c r="C10" s="199" t="s">
        <v>146</v>
      </c>
      <c r="D10" s="199" t="s">
        <v>1198</v>
      </c>
      <c r="E10" s="141">
        <v>42741</v>
      </c>
      <c r="F10" s="196" t="s">
        <v>1203</v>
      </c>
      <c r="G10" s="141">
        <v>42747</v>
      </c>
      <c r="H10" s="141">
        <v>42747</v>
      </c>
      <c r="I10" s="139" t="s">
        <v>1199</v>
      </c>
      <c r="J10" s="134" t="s">
        <v>28</v>
      </c>
      <c r="K10" s="183"/>
      <c r="L10" s="136">
        <v>17.52</v>
      </c>
      <c r="M10" s="210"/>
    </row>
    <row r="11" spans="1:13" s="179" customFormat="1" ht="12.75" customHeight="1">
      <c r="A11" s="243" t="s">
        <v>1204</v>
      </c>
      <c r="B11" s="199" t="s">
        <v>1200</v>
      </c>
      <c r="C11" s="199" t="s">
        <v>1201</v>
      </c>
      <c r="D11" s="324" t="s">
        <v>1186</v>
      </c>
      <c r="E11" s="263">
        <v>42746</v>
      </c>
      <c r="F11" s="322" t="s">
        <v>1202</v>
      </c>
      <c r="G11" s="263">
        <v>42747</v>
      </c>
      <c r="H11" s="263">
        <v>42747</v>
      </c>
      <c r="I11" s="269" t="s">
        <v>1207</v>
      </c>
      <c r="J11" s="134" t="s">
        <v>28</v>
      </c>
      <c r="K11" s="183"/>
      <c r="L11" s="136">
        <v>17.52</v>
      </c>
      <c r="M11" s="210"/>
    </row>
    <row r="12" spans="1:13" s="179" customFormat="1" ht="12.75" customHeight="1">
      <c r="A12" s="210" t="s">
        <v>1210</v>
      </c>
      <c r="B12" s="199" t="s">
        <v>1205</v>
      </c>
      <c r="C12" s="199" t="s">
        <v>1206</v>
      </c>
      <c r="D12" s="325"/>
      <c r="E12" s="265"/>
      <c r="F12" s="323"/>
      <c r="G12" s="265"/>
      <c r="H12" s="265"/>
      <c r="I12" s="271"/>
      <c r="J12" s="134" t="s">
        <v>28</v>
      </c>
      <c r="K12" s="183"/>
      <c r="L12" s="136">
        <v>17.52</v>
      </c>
      <c r="M12" s="210"/>
    </row>
    <row r="13" spans="1:13" s="191" customFormat="1" ht="25.5">
      <c r="A13" s="240" t="s">
        <v>1004</v>
      </c>
      <c r="B13" s="199" t="s">
        <v>715</v>
      </c>
      <c r="C13" s="199" t="s">
        <v>716</v>
      </c>
      <c r="D13" s="237" t="s">
        <v>1186</v>
      </c>
      <c r="E13" s="141">
        <v>42748</v>
      </c>
      <c r="F13" s="196" t="s">
        <v>1208</v>
      </c>
      <c r="G13" s="141">
        <v>42765</v>
      </c>
      <c r="H13" s="141">
        <v>42765</v>
      </c>
      <c r="I13" s="139" t="s">
        <v>1209</v>
      </c>
      <c r="J13" s="134" t="s">
        <v>28</v>
      </c>
      <c r="K13" s="183"/>
      <c r="L13" s="136">
        <v>17.52</v>
      </c>
      <c r="M13" s="210"/>
    </row>
    <row r="14" spans="1:13" s="191" customFormat="1">
      <c r="A14" s="240" t="s">
        <v>1194</v>
      </c>
      <c r="B14" s="199" t="s">
        <v>630</v>
      </c>
      <c r="C14" s="199" t="s">
        <v>631</v>
      </c>
      <c r="D14" s="344" t="s">
        <v>1211</v>
      </c>
      <c r="E14" s="263">
        <v>42758</v>
      </c>
      <c r="F14" s="322" t="s">
        <v>1212</v>
      </c>
      <c r="G14" s="263">
        <v>42763</v>
      </c>
      <c r="H14" s="263">
        <v>42763</v>
      </c>
      <c r="I14" s="257" t="s">
        <v>1214</v>
      </c>
      <c r="J14" s="234" t="s">
        <v>28</v>
      </c>
      <c r="K14" s="183"/>
      <c r="L14" s="136">
        <v>28.78</v>
      </c>
      <c r="M14" s="210"/>
    </row>
    <row r="15" spans="1:13" s="191" customFormat="1">
      <c r="A15" s="240" t="s">
        <v>1213</v>
      </c>
      <c r="B15" s="199" t="s">
        <v>623</v>
      </c>
      <c r="C15" s="199" t="s">
        <v>624</v>
      </c>
      <c r="D15" s="345"/>
      <c r="E15" s="265"/>
      <c r="F15" s="323"/>
      <c r="G15" s="265"/>
      <c r="H15" s="265"/>
      <c r="I15" s="259"/>
      <c r="J15" s="234" t="s">
        <v>28</v>
      </c>
      <c r="K15" s="183"/>
      <c r="L15" s="136">
        <v>17.52</v>
      </c>
      <c r="M15" s="210"/>
    </row>
    <row r="16" spans="1:13" s="191" customFormat="1">
      <c r="A16" s="240" t="s">
        <v>692</v>
      </c>
      <c r="B16" s="199" t="s">
        <v>30</v>
      </c>
      <c r="C16" s="199" t="s">
        <v>31</v>
      </c>
      <c r="D16" s="324" t="s">
        <v>1211</v>
      </c>
      <c r="E16" s="263">
        <v>42760</v>
      </c>
      <c r="F16" s="322" t="s">
        <v>1215</v>
      </c>
      <c r="G16" s="263">
        <v>42761</v>
      </c>
      <c r="H16" s="263">
        <v>42761</v>
      </c>
      <c r="I16" s="257" t="s">
        <v>1216</v>
      </c>
      <c r="J16" s="234" t="s">
        <v>28</v>
      </c>
      <c r="K16" s="183"/>
      <c r="L16" s="136">
        <v>17.52</v>
      </c>
      <c r="M16" s="210"/>
    </row>
    <row r="17" spans="1:13" s="191" customFormat="1">
      <c r="A17" s="240" t="s">
        <v>1153</v>
      </c>
      <c r="B17" s="199" t="s">
        <v>474</v>
      </c>
      <c r="C17" s="199" t="s">
        <v>475</v>
      </c>
      <c r="D17" s="325"/>
      <c r="E17" s="265"/>
      <c r="F17" s="323"/>
      <c r="G17" s="265"/>
      <c r="H17" s="265"/>
      <c r="I17" s="259"/>
      <c r="J17" s="234" t="s">
        <v>28</v>
      </c>
      <c r="K17" s="183"/>
      <c r="L17" s="136">
        <v>17.52</v>
      </c>
      <c r="M17" s="210"/>
    </row>
    <row r="18" spans="1:13" s="191" customFormat="1" ht="12.75" customHeight="1">
      <c r="A18" s="240" t="s">
        <v>1217</v>
      </c>
      <c r="B18" s="199" t="s">
        <v>30</v>
      </c>
      <c r="C18" s="199" t="s">
        <v>31</v>
      </c>
      <c r="D18" s="324" t="s">
        <v>1187</v>
      </c>
      <c r="E18" s="263">
        <v>42762</v>
      </c>
      <c r="F18" s="322" t="s">
        <v>1185</v>
      </c>
      <c r="G18" s="263" t="s">
        <v>1218</v>
      </c>
      <c r="H18" s="263">
        <v>42766</v>
      </c>
      <c r="I18" s="257" t="s">
        <v>1222</v>
      </c>
      <c r="J18" s="134" t="s">
        <v>28</v>
      </c>
      <c r="K18" s="183"/>
      <c r="L18" s="136">
        <v>17.52</v>
      </c>
      <c r="M18" s="210"/>
    </row>
    <row r="19" spans="1:13" s="179" customFormat="1">
      <c r="A19" s="240" t="s">
        <v>307</v>
      </c>
      <c r="B19" s="199" t="s">
        <v>308</v>
      </c>
      <c r="C19" s="199" t="s">
        <v>309</v>
      </c>
      <c r="D19" s="328"/>
      <c r="E19" s="264"/>
      <c r="F19" s="334"/>
      <c r="G19" s="264"/>
      <c r="H19" s="264"/>
      <c r="I19" s="258"/>
      <c r="J19" s="134" t="s">
        <v>28</v>
      </c>
      <c r="K19" s="183"/>
      <c r="L19" s="136">
        <v>17.52</v>
      </c>
      <c r="M19" s="180"/>
    </row>
    <row r="20" spans="1:13" ht="12.75" customHeight="1">
      <c r="A20" s="240" t="s">
        <v>1219</v>
      </c>
      <c r="B20" s="199" t="s">
        <v>1220</v>
      </c>
      <c r="C20" s="199" t="s">
        <v>1221</v>
      </c>
      <c r="D20" s="325"/>
      <c r="E20" s="265"/>
      <c r="F20" s="323"/>
      <c r="G20" s="265"/>
      <c r="H20" s="265"/>
      <c r="I20" s="259"/>
      <c r="J20" s="134" t="s">
        <v>28</v>
      </c>
      <c r="K20" s="136"/>
      <c r="L20" s="136">
        <v>17.52</v>
      </c>
      <c r="M20" s="204"/>
    </row>
    <row r="21" spans="1:13" ht="25.5">
      <c r="A21" s="240" t="s">
        <v>144</v>
      </c>
      <c r="B21" s="199" t="s">
        <v>145</v>
      </c>
      <c r="C21" s="241" t="s">
        <v>146</v>
      </c>
      <c r="D21" s="237" t="s">
        <v>1223</v>
      </c>
      <c r="E21" s="141">
        <v>42766</v>
      </c>
      <c r="F21" s="203" t="s">
        <v>1195</v>
      </c>
      <c r="G21" s="141">
        <v>42766</v>
      </c>
      <c r="H21" s="141">
        <v>42766</v>
      </c>
      <c r="I21" s="139" t="s">
        <v>1224</v>
      </c>
      <c r="J21" s="134" t="s">
        <v>28</v>
      </c>
      <c r="K21" s="136"/>
      <c r="L21" s="136">
        <v>17.52</v>
      </c>
      <c r="M21" s="204"/>
    </row>
    <row r="22" spans="1:13">
      <c r="A22" s="240"/>
      <c r="B22" s="203"/>
      <c r="C22" s="203"/>
      <c r="D22" s="238"/>
      <c r="E22" s="141"/>
      <c r="F22" s="203"/>
      <c r="G22" s="141"/>
      <c r="H22" s="141"/>
      <c r="I22" s="230"/>
      <c r="J22" s="134"/>
      <c r="K22" s="136"/>
      <c r="L22" s="135"/>
      <c r="M22" s="204"/>
    </row>
    <row r="23" spans="1:13">
      <c r="A23" s="203"/>
      <c r="B23" s="203"/>
      <c r="C23" s="203"/>
      <c r="D23" s="239"/>
      <c r="E23" s="141"/>
      <c r="F23" s="203"/>
      <c r="G23" s="141"/>
      <c r="H23" s="141"/>
      <c r="I23" s="230"/>
      <c r="J23" s="134"/>
      <c r="K23" s="244">
        <f>SUM(K8:K22)</f>
        <v>269.25</v>
      </c>
      <c r="L23" s="244">
        <f>SUM(L6:L22)</f>
        <v>393.33999999999992</v>
      </c>
      <c r="M23" s="137"/>
    </row>
    <row r="24" spans="1:13">
      <c r="A24" s="203"/>
      <c r="B24" s="203"/>
      <c r="C24" s="203"/>
      <c r="D24" s="238"/>
      <c r="E24" s="141"/>
      <c r="F24" s="203"/>
      <c r="G24" s="235"/>
      <c r="H24" s="141"/>
      <c r="I24" s="230"/>
      <c r="J24" s="134"/>
      <c r="K24" s="135"/>
      <c r="L24" s="135"/>
      <c r="M24" s="137"/>
    </row>
  </sheetData>
  <sheetProtection selectLockedCells="1" selectUnlockedCells="1"/>
  <mergeCells count="26">
    <mergeCell ref="I18:I20"/>
    <mergeCell ref="D18:D20"/>
    <mergeCell ref="E18:E20"/>
    <mergeCell ref="G18:G20"/>
    <mergeCell ref="H18:H20"/>
    <mergeCell ref="F18:F20"/>
    <mergeCell ref="I16:I17"/>
    <mergeCell ref="A2:M2"/>
    <mergeCell ref="A3:M3"/>
    <mergeCell ref="D11:D12"/>
    <mergeCell ref="E11:E12"/>
    <mergeCell ref="F11:F12"/>
    <mergeCell ref="G11:G12"/>
    <mergeCell ref="H11:H12"/>
    <mergeCell ref="I11:I12"/>
    <mergeCell ref="D14:D15"/>
    <mergeCell ref="E14:E15"/>
    <mergeCell ref="F14:F15"/>
    <mergeCell ref="G14:G15"/>
    <mergeCell ref="H14:H15"/>
    <mergeCell ref="I14:I15"/>
    <mergeCell ref="D16:D17"/>
    <mergeCell ref="E16:E17"/>
    <mergeCell ref="F16:F17"/>
    <mergeCell ref="G16:G17"/>
    <mergeCell ref="H16:H17"/>
  </mergeCells>
  <printOptions horizontalCentered="1"/>
  <pageMargins left="0.39374999999999999" right="0.39374999999999999" top="0.78749999999999998" bottom="0.78749999999999998" header="0.39374999999999999" footer="0.39374999999999999"/>
  <pageSetup paperSize="9" scale="51" pageOrder="overThenDown" orientation="landscape" useFirstPageNumber="1" horizontalDpi="300" verticalDpi="300" r:id="rId1"/>
  <headerFooter alignWithMargins="0">
    <oddHeader>&amp;C&amp;A</oddHeader>
    <oddFooter>&amp;CPágina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5</vt:i4>
      </vt:variant>
    </vt:vector>
  </HeadingPairs>
  <TitlesOfParts>
    <vt:vector size="7" baseType="lpstr">
      <vt:lpstr>PASSAGENS E DIÁRIAS</vt:lpstr>
      <vt:lpstr>Passagens e Diárias - JANEIRO</vt:lpstr>
      <vt:lpstr>'Passagens e Diárias - JANEIRO'!__DdeLink__200_512949324</vt:lpstr>
      <vt:lpstr>'Passagens e Diárias - JANEIRO'!__DdeLink__214_2006729569</vt:lpstr>
      <vt:lpstr>'Passagens e Diárias - JANEIRO'!__DdeLink__449_499658213</vt:lpstr>
      <vt:lpstr>'PASSAGENS E DIÁRIAS'!Excel_BuiltIn__FilterDatabase</vt:lpstr>
      <vt:lpstr>'Passagens e Diárias - JANEIRO'!Excel_BuiltIn__FilterDatabase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Luciana Lira</dc:creator>
  <cp:lastModifiedBy>02985186439</cp:lastModifiedBy>
  <dcterms:created xsi:type="dcterms:W3CDTF">2016-11-07T14:01:56Z</dcterms:created>
  <dcterms:modified xsi:type="dcterms:W3CDTF">2017-02-02T14:05:01Z</dcterms:modified>
</cp:coreProperties>
</file>