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608" windowHeight="8328" firstSheet="2" activeTab="2"/>
  </bookViews>
  <sheets>
    <sheet name="2021-JAN" sheetId="1" state="hidden" r:id="rId1"/>
    <sheet name="Julho 2024" sheetId="2" state="hidden" r:id="rId2"/>
    <sheet name="Maio2025" sheetId="14" r:id="rId3"/>
    <sheet name="Abril2025" sheetId="13" r:id="rId4"/>
    <sheet name="Março2025" sheetId="12" r:id="rId5"/>
    <sheet name="Fevereiro2025" sheetId="11" r:id="rId6"/>
    <sheet name="Janeiro2025" sheetId="10" r:id="rId7"/>
    <sheet name="Decreto de Concessão de passage" sheetId="3" state="hidden" r:id="rId8"/>
    <sheet name="Cópia de 2021-JAN" sheetId="4" state="hidden" r:id="rId9"/>
    <sheet name="Plan1" sheetId="7" r:id="rId10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1" roundtripDataSignature="AMtx7miv5yxWE0bBhPBiY0EtK1f2A4AgnQ=="/>
    </ext>
  </extLst>
</workbook>
</file>

<file path=xl/calcChain.xml><?xml version="1.0" encoding="utf-8"?>
<calcChain xmlns="http://schemas.openxmlformats.org/spreadsheetml/2006/main">
  <c r="S9" i="14"/>
  <c r="S26"/>
  <c r="Z26" s="1"/>
  <c r="Y25"/>
  <c r="X25"/>
  <c r="S25"/>
  <c r="Z25" s="1"/>
  <c r="S24"/>
  <c r="Z24" s="1"/>
  <c r="Y24"/>
  <c r="X24"/>
  <c r="Z23"/>
  <c r="Y23"/>
  <c r="X23"/>
  <c r="Z22"/>
  <c r="Y22"/>
  <c r="X22"/>
  <c r="Y21"/>
  <c r="Z21" s="1"/>
  <c r="X21"/>
  <c r="Y20"/>
  <c r="Z20" s="1"/>
  <c r="X20"/>
  <c r="Y19"/>
  <c r="Z19" s="1"/>
  <c r="X19"/>
  <c r="Z18"/>
  <c r="Y18"/>
  <c r="X18"/>
  <c r="Z17"/>
  <c r="Y17"/>
  <c r="X17"/>
  <c r="Y16"/>
  <c r="Z16" s="1"/>
  <c r="X16"/>
  <c r="Z15"/>
  <c r="Y15"/>
  <c r="X15"/>
  <c r="Z14"/>
  <c r="Y14"/>
  <c r="X14"/>
  <c r="Y13"/>
  <c r="Z13" s="1"/>
  <c r="X13"/>
  <c r="Y12"/>
  <c r="Z12" s="1"/>
  <c r="X12"/>
  <c r="Y11"/>
  <c r="Z11" s="1"/>
  <c r="X11"/>
  <c r="Y8"/>
  <c r="Z8" s="1"/>
  <c r="Y9"/>
  <c r="Y10"/>
  <c r="Z10" s="1"/>
  <c r="Y29"/>
  <c r="Z29" s="1"/>
  <c r="X8"/>
  <c r="X9"/>
  <c r="X10"/>
  <c r="X29"/>
  <c r="Y18" i="13"/>
  <c r="Z18" s="1"/>
  <c r="X18"/>
  <c r="S18"/>
  <c r="Y17"/>
  <c r="Z17" s="1"/>
  <c r="X17"/>
  <c r="Y16"/>
  <c r="Z16" s="1"/>
  <c r="X16"/>
  <c r="Y15"/>
  <c r="Z15" s="1"/>
  <c r="X15"/>
  <c r="Y13"/>
  <c r="Z13" s="1"/>
  <c r="X13"/>
  <c r="Y12"/>
  <c r="Z12" s="1"/>
  <c r="X12"/>
  <c r="Y11"/>
  <c r="Z11" s="1"/>
  <c r="X11"/>
  <c r="Y8"/>
  <c r="Z8" s="1"/>
  <c r="Y9"/>
  <c r="Z9" s="1"/>
  <c r="Y10"/>
  <c r="Z10" s="1"/>
  <c r="Y14"/>
  <c r="Z14" s="1"/>
  <c r="X8"/>
  <c r="X9"/>
  <c r="X10"/>
  <c r="X14"/>
  <c r="R8" i="12"/>
  <c r="Q8"/>
  <c r="S8"/>
  <c r="S19"/>
  <c r="Z19" s="1"/>
  <c r="Y19"/>
  <c r="X19"/>
  <c r="Y18"/>
  <c r="Z18" s="1"/>
  <c r="X18"/>
  <c r="Y17"/>
  <c r="Z17" s="1"/>
  <c r="X17"/>
  <c r="Z9" i="14" l="1"/>
  <c r="X8" i="11"/>
  <c r="Y8"/>
  <c r="Z8" s="1"/>
  <c r="X9"/>
  <c r="Y9"/>
  <c r="Z9"/>
  <c r="X13"/>
  <c r="Y13"/>
  <c r="Z13" s="1"/>
  <c r="X14"/>
  <c r="Y14"/>
  <c r="Z14" s="1"/>
  <c r="X17"/>
  <c r="Y17"/>
  <c r="Z17" s="1"/>
  <c r="X18"/>
  <c r="Y18"/>
  <c r="Z18" s="1"/>
  <c r="X19"/>
  <c r="Y19"/>
  <c r="Z19" s="1"/>
  <c r="S15"/>
  <c r="X15"/>
  <c r="Y15"/>
  <c r="X16"/>
  <c r="Y16"/>
  <c r="Z16" s="1"/>
  <c r="Y11" i="12"/>
  <c r="Z11" s="1"/>
  <c r="X11"/>
  <c r="Y8"/>
  <c r="Z8" s="1"/>
  <c r="Y9"/>
  <c r="Z9" s="1"/>
  <c r="Y10"/>
  <c r="Z10" s="1"/>
  <c r="Y12"/>
  <c r="Z12" s="1"/>
  <c r="Y13"/>
  <c r="Z13" s="1"/>
  <c r="Y14"/>
  <c r="Z14" s="1"/>
  <c r="Y15"/>
  <c r="Z15" s="1"/>
  <c r="Y16"/>
  <c r="Z16" s="1"/>
  <c r="Y20"/>
  <c r="Z20" s="1"/>
  <c r="Y21"/>
  <c r="Z21" s="1"/>
  <c r="X8"/>
  <c r="X9"/>
  <c r="X10"/>
  <c r="X12"/>
  <c r="X13"/>
  <c r="X14"/>
  <c r="X15"/>
  <c r="X16"/>
  <c r="X20"/>
  <c r="X21"/>
  <c r="S11" i="11"/>
  <c r="X20"/>
  <c r="Y10"/>
  <c r="Z10" s="1"/>
  <c r="Y11"/>
  <c r="Y12"/>
  <c r="Z12" s="1"/>
  <c r="Y20"/>
  <c r="Z20" s="1"/>
  <c r="X10"/>
  <c r="X11"/>
  <c r="X12"/>
  <c r="S28" i="10"/>
  <c r="Y28"/>
  <c r="X28"/>
  <c r="S27"/>
  <c r="Y27"/>
  <c r="X27"/>
  <c r="R26"/>
  <c r="S26" s="1"/>
  <c r="Y26"/>
  <c r="X26"/>
  <c r="Y25"/>
  <c r="Z25" s="1"/>
  <c r="X25"/>
  <c r="S9"/>
  <c r="S10"/>
  <c r="S11"/>
  <c r="S12"/>
  <c r="S13"/>
  <c r="S14"/>
  <c r="S15"/>
  <c r="S16"/>
  <c r="S17"/>
  <c r="S18"/>
  <c r="S19"/>
  <c r="S20"/>
  <c r="S21"/>
  <c r="S22"/>
  <c r="S23"/>
  <c r="S24"/>
  <c r="S25"/>
  <c r="S8"/>
  <c r="Y11"/>
  <c r="X11"/>
  <c r="Z15" i="11" l="1"/>
  <c r="Z11"/>
  <c r="Z27" i="10"/>
  <c r="Z28"/>
  <c r="Z26"/>
  <c r="Y23"/>
  <c r="Y24"/>
  <c r="Y22" l="1"/>
  <c r="Y20"/>
  <c r="X14" l="1"/>
  <c r="Y14"/>
  <c r="X10"/>
  <c r="X12"/>
  <c r="X13"/>
  <c r="X15"/>
  <c r="X16"/>
  <c r="X17"/>
  <c r="X18"/>
  <c r="X19"/>
  <c r="X21"/>
  <c r="X23"/>
  <c r="X24"/>
  <c r="X9"/>
  <c r="Y9"/>
  <c r="Y10"/>
  <c r="Y12"/>
  <c r="Y13"/>
  <c r="Y15"/>
  <c r="Y16"/>
  <c r="Y17"/>
  <c r="Y18"/>
  <c r="Y19"/>
  <c r="Y21"/>
  <c r="Y8"/>
  <c r="X8"/>
  <c r="S33" i="2"/>
  <c r="S34"/>
  <c r="S32"/>
  <c r="Z32" s="1"/>
  <c r="Y30"/>
  <c r="Y31"/>
  <c r="Z31" s="1"/>
  <c r="Y32"/>
  <c r="Y33"/>
  <c r="Z33" s="1"/>
  <c r="Y34"/>
  <c r="Z34" s="1"/>
  <c r="Y35"/>
  <c r="Z35" s="1"/>
  <c r="S31"/>
  <c r="S30"/>
  <c r="Z30" s="1"/>
  <c r="Z28"/>
  <c r="Y28"/>
  <c r="Y29"/>
  <c r="Z29" s="1"/>
  <c r="X28"/>
  <c r="X18"/>
  <c r="X19"/>
  <c r="X20"/>
  <c r="X21"/>
  <c r="X22"/>
  <c r="X23"/>
  <c r="X24"/>
  <c r="X25"/>
  <c r="X26"/>
  <c r="X27"/>
  <c r="X29"/>
  <c r="X36"/>
  <c r="X50"/>
  <c r="Y23"/>
  <c r="Z23" s="1"/>
  <c r="Y24"/>
  <c r="Z24" s="1"/>
  <c r="Y25"/>
  <c r="Z25" s="1"/>
  <c r="Y26"/>
  <c r="Z26" s="1"/>
  <c r="Y27"/>
  <c r="Z27" s="1"/>
  <c r="Y36"/>
  <c r="Z36" s="1"/>
  <c r="Y17"/>
  <c r="Z17" s="1"/>
  <c r="Y18"/>
  <c r="Z18" s="1"/>
  <c r="Y19"/>
  <c r="Z19" s="1"/>
  <c r="Y20"/>
  <c r="Z20" s="1"/>
  <c r="Y21"/>
  <c r="Z21" s="1"/>
  <c r="Y22"/>
  <c r="Z22" s="1"/>
  <c r="X17"/>
  <c r="Y16"/>
  <c r="X16"/>
  <c r="S16"/>
  <c r="Y15"/>
  <c r="Z15" s="1"/>
  <c r="X15"/>
  <c r="S15"/>
  <c r="X14"/>
  <c r="Y13"/>
  <c r="Z13" s="1"/>
  <c r="X13"/>
  <c r="Y12"/>
  <c r="Z12" s="1"/>
  <c r="X12"/>
  <c r="Y11"/>
  <c r="Z11" s="1"/>
  <c r="X11"/>
  <c r="Y10"/>
  <c r="Z10" s="1"/>
  <c r="X10"/>
  <c r="Y9"/>
  <c r="Z9" s="1"/>
  <c r="X9"/>
  <c r="Y8"/>
  <c r="Z8" s="1"/>
  <c r="X8"/>
  <c r="X15" i="4"/>
  <c r="R15"/>
  <c r="Y15" s="1"/>
  <c r="X14"/>
  <c r="R14"/>
  <c r="X13"/>
  <c r="R13"/>
  <c r="Y13" s="1"/>
  <c r="Y12"/>
  <c r="X12"/>
  <c r="R12"/>
  <c r="X11"/>
  <c r="R11"/>
  <c r="X10"/>
  <c r="R10"/>
  <c r="Y10" s="1"/>
  <c r="X9"/>
  <c r="Y9" s="1"/>
  <c r="R9"/>
  <c r="X8"/>
  <c r="R8"/>
  <c r="Y8" s="1"/>
  <c r="Y50" i="2"/>
  <c r="S50"/>
  <c r="Z50" s="1"/>
  <c r="Y14"/>
  <c r="S14"/>
  <c r="Y15" i="1"/>
  <c r="X15"/>
  <c r="R15"/>
  <c r="X14"/>
  <c r="R14"/>
  <c r="X13"/>
  <c r="R13"/>
  <c r="X12"/>
  <c r="R12"/>
  <c r="X11"/>
  <c r="R11"/>
  <c r="X10"/>
  <c r="R10"/>
  <c r="X9"/>
  <c r="R9"/>
  <c r="Y9" s="1"/>
  <c r="X8"/>
  <c r="Y8" s="1"/>
  <c r="R8"/>
  <c r="Y11" l="1"/>
  <c r="Y12"/>
  <c r="Y10"/>
  <c r="Y14"/>
  <c r="Y11" i="4"/>
  <c r="Z16" i="2"/>
  <c r="Y13" i="1"/>
  <c r="Y14" i="4"/>
  <c r="Z14" i="2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<sst xmlns="http://schemas.openxmlformats.org/spreadsheetml/2006/main" count="1614" uniqueCount="494">
  <si>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</si>
  <si>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</si>
  <si>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</si>
  <si>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</si>
  <si>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</si>
  <si>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</si>
  <si>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</si>
  <si>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</si>
  <si>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</si>
  <si>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</si>
  <si>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</si>
  <si>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</si>
  <si>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</si>
  <si>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</si>
  <si>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</si>
  <si>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</si>
  <si>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</si>
  <si>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</si>
  <si>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</si>
  <si>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</si>
  <si>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</si>
  <si>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</si>
  <si>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</si>
  <si>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</si>
  <si>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</si>
  <si>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</si>
  <si>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</si>
  <si>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</si>
  <si>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</si>
  <si>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</si>
  <si>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</si>
  <si>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</si>
  <si>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</si>
  <si>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</si>
  <si>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</si>
  <si>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</si>
  <si>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</si>
  <si>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</si>
  <si>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</si>
  <si>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</si>
  <si>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</si>
  <si>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</si>
  <si>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</si>
  <si>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</si>
  <si>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</si>
  <si>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</si>
  <si>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</si>
  <si>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</si>
  <si>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</si>
  <si>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</si>
  <si>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</si>
  <si>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</si>
  <si>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</si>
  <si>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</si>
  <si>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</si>
  <si>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</si>
  <si>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</si>
  <si>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</si>
  <si>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</si>
  <si>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</si>
  <si>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</si>
  <si>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</si>
  <si>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</si>
  <si>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</si>
  <si>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</si>
  <si>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</si>
  <si>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</si>
  <si>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</si>
  <si>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</si>
  <si>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</si>
  <si>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</si>
  <si>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</si>
  <si>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</si>
  <si>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</si>
  <si>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</si>
  <si>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</si>
  <si>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</si>
  <si>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</si>
  <si>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</si>
  <si>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</si>
  <si>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</si>
  <si>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</si>
  <si>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</si>
  <si>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</si>
  <si>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</si>
  <si>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</si>
  <si>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</si>
  <si>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</si>
  <si>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</si>
  <si>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</si>
  <si>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</si>
  <si>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</si>
  <si>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</si>
  <si>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</si>
  <si>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</si>
  <si>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</si>
  <si>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</si>
  <si>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</si>
  <si>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</si>
  <si>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</si>
  <si>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</si>
  <si>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</si>
  <si>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</si>
  <si>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</si>
  <si>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</si>
  <si>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</si>
  <si>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</si>
  <si>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</si>
  <si>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</si>
  <si>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</si>
  <si>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</si>
  <si>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</si>
  <si>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</si>
  <si>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</si>
  <si>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</si>
  <si>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</si>
  <si>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</si>
  <si>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</si>
  <si>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</si>
  <si>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</si>
  <si>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</si>
  <si>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</si>
  <si>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</si>
  <si>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</si>
  <si>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</si>
  <si>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</si>
  <si>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</si>
  <si>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</si>
  <si>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</si>
  <si>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</si>
  <si>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</si>
  <si>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</si>
  <si>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</si>
  <si>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</si>
  <si>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</si>
  <si>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</si>
  <si>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</si>
  <si>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</si>
  <si>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</si>
  <si>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</si>
  <si>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</si>
  <si>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</si>
  <si>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ANEXO VII - MAPA DE DIÁRIAS E PASSAGENS (ITEM 10.2 DO ANEXO I, DA PORTARIA SCGE No 27/2022)</t>
  </si>
  <si>
    <t>BRUNA MARIA COSTA AZEVEDO</t>
  </si>
  <si>
    <t>465.177-4</t>
  </si>
  <si>
    <t>ASSISTENTE DE COMUNICAÇÃO</t>
  </si>
  <si>
    <t>ACOMPANHAR E REGISTRAR A PRESENÇA DO SECRETÁRIO DIOGO BEZERRA EM INAUGURAÇÃO DE RODOVIAS - SEI 0011100016.001866/2024-51</t>
  </si>
  <si>
    <t>SERVIÇO</t>
  </si>
  <si>
    <t>PE</t>
  </si>
  <si>
    <t>RECIFE</t>
  </si>
  <si>
    <t>BARRA DE SIRINHAÉM</t>
  </si>
  <si>
    <t>2024OB000832</t>
  </si>
  <si>
    <t>ACOMPANHAR O SECRETÁRIO DIOGO BEZERRA PARA CAPTAÇÃO DE IMAGENS EM ASSINATURA DE ORDEM DE SERVIÇO, NA PE-220 - SEI 0011100016.001897/2024-10</t>
  </si>
  <si>
    <t>ARCOVERDE</t>
  </si>
  <si>
    <t>2024OB000862</t>
  </si>
  <si>
    <t>PAULO MARCELO CAVALCANTI DE OLIVEIRA SOUZA</t>
  </si>
  <si>
    <t>445.734-7</t>
  </si>
  <si>
    <t>ANALISTA DE PROJETO/ORÇAMENTO</t>
  </si>
  <si>
    <t>PARTICIPAR DO 29º CONGRESSO BRASILEIRO DE ENGENHEIROS CIVIS - SEI 0011100021.002370/2024-25</t>
  </si>
  <si>
    <t>CONGRESSO</t>
  </si>
  <si>
    <t>PR</t>
  </si>
  <si>
    <t>CURITIBA</t>
  </si>
  <si>
    <t>2024OB000863</t>
  </si>
  <si>
    <t>CLÁUDIA RAMOS DE OLIVEIRA</t>
  </si>
  <si>
    <t>444.357-8</t>
  </si>
  <si>
    <t>PARTICIPAR DO 29º CONGRESSO BRASILEIRO DE ENGENHEIROS CIVIS - SEI 0011100021.002372/2024-14</t>
  </si>
  <si>
    <t>2024OB000864</t>
  </si>
  <si>
    <t>EDUARDO FILIPE MONTEIRO</t>
  </si>
  <si>
    <t>445.909-1</t>
  </si>
  <si>
    <t>PARTICIPAR DO 29º CONGRESSO BRASILEIRO DE ENGENHEIROS CIVIS - SEI 0011100021.002373/2024-69</t>
  </si>
  <si>
    <t>2024OB000865</t>
  </si>
  <si>
    <t>DIOGO DE CARVALHO BEZERRA</t>
  </si>
  <si>
    <t>463.799-2</t>
  </si>
  <si>
    <t>SECRETÁRIO</t>
  </si>
  <si>
    <t>DF</t>
  </si>
  <si>
    <t>BRASÍLIA</t>
  </si>
  <si>
    <t>2024OB000868</t>
  </si>
  <si>
    <t>TIAGO MASCARENHAS DE ARAÚJO</t>
  </si>
  <si>
    <t>3004600-01</t>
  </si>
  <si>
    <t>SUPERINTENDENTE DE PLANEJAMENTO E MONITORAMENTO </t>
  </si>
  <si>
    <t>SURUBIM</t>
  </si>
  <si>
    <t>2024OB000938</t>
  </si>
  <si>
    <t>ACOMPANHAR O SECRETÁRIO DE MOBILIDADE, DIOGO BEZERRA, ATÉ A PE-104, EM UMA VISITA TÉCNICA COM A GOVERNADORA DO ESTADO, E NO EVENTO DE ENTREGA DA ORDEM DE SERVIÇO DA PE-83 - SEI 0011100016.002049/2024-10</t>
  </si>
  <si>
    <t>PARTICIPAR DO 8º FÓRUM CNT DE DEBATES - MOBILIDADE URBANA SUSTENTÁVEL E  DA 30ª REUNIÃO ORDINÁRIA DO CONSELHO NACIONAL DE SECRETÁRIOS DE ESTADO DE TRANSPORTES E MOBILIDADE/CONSETRAM - SEI 0011100014.001839/2024-06</t>
  </si>
  <si>
    <t>ACOMPANHAR O SECRETÁRIO DE MOBILIDADE, DIOGO BEZERRA, ATÉ A PE-104, EM UMA VISITA TÉCNICA COM A GOVERNADORA DO ESTADO, E NO EVENTO DE ENTREGA DA ORDEM DE SERVIÇO DA PE-83 - SEI 0011100016.002048/2024-75</t>
  </si>
  <si>
    <t>2024OB000939</t>
  </si>
  <si>
    <t>VALDECARLOS ALVES DA SILVA</t>
  </si>
  <si>
    <t>460.033-9</t>
  </si>
  <si>
    <t>SUPERINTENDENTE DE COMUNICAÇÃO</t>
  </si>
  <si>
    <t>ACOMPANHAR O SECRETÁRIO DE MOBILIDADE, DIOGO BEZERRA, ATÉ A PE-104, EM UMA VISITA TÉCNICA COM A GOVERNADORA DO ESTADO, E NO EVENTO DE ENTREGA DA ORDEM DE SERVIÇO DA PE-83 - SEI 0011100016.002047/2024-21</t>
  </si>
  <si>
    <t>2024OB000940</t>
  </si>
  <si>
    <t>AMANDA JACQUELINE FREITAS DE OLIVEIRA</t>
  </si>
  <si>
    <t>464.526-0</t>
  </si>
  <si>
    <t>GERENTE GERAL DE ADMINISTRAÇÃO</t>
  </si>
  <si>
    <t>CARUARU</t>
  </si>
  <si>
    <t>2024OB000959</t>
  </si>
  <si>
    <t>REALIZAR VISITAS TÉCNICAS AOS AERÓDROMOS DE CARUARU, GARANHUNS E SERRA TALHADA - SEI 0011100020.002256/2024-13</t>
  </si>
  <si>
    <t>2024OB000961</t>
  </si>
  <si>
    <t>MARISA PÁDUA MORENO</t>
  </si>
  <si>
    <t>REALIZAR VISITA TÉCNICA AO AERÓDROMO OSCAR LARANJEIRAS, NO MUNICÍPIO DE CARUARU-PE - SEI 0011100020.002533/2024-80</t>
  </si>
  <si>
    <t>2024OB000964</t>
  </si>
  <si>
    <t>JOSÉ MAXIMINO DA SILVA</t>
  </si>
  <si>
    <t>2024OB000966</t>
  </si>
  <si>
    <t>FUNÇÃO GRATIFICADA DE SUPERVISÃO</t>
  </si>
  <si>
    <t>168.674-7</t>
  </si>
  <si>
    <t>REALIZAR VISITA TÉCNICA AO AERÓDROMO OSCAR LARANJEIRAS NO MUNICÍPIO DE CARUARU-PE - SEI 0011100020.002534/2024-24.</t>
  </si>
  <si>
    <t>REALIZAR MANUTENÇÃO NO AERÓDROMO DE CARUARU-PE - SEI 0011100032.001972/2024-36.</t>
  </si>
  <si>
    <t>JOSÉ ALBERTO CASSEMIRO</t>
  </si>
  <si>
    <t>377.532-1</t>
  </si>
  <si>
    <t>MOTORISTA</t>
  </si>
  <si>
    <t>CONDUZIR O SECRETÁRIO DE MOBILIDADE, DIOGO BEZERRA, ATÉ A PE-104, EM UMA VISITA TÉCNICA COM A GOVERNADORA DO ESTADO, E NO EVENTO DE ENTREGA DA ORDEM DE SERVIÇO DA PE-83 SEI: 0011100032.001988/2024-49</t>
  </si>
  <si>
    <t>2024OB000972</t>
  </si>
  <si>
    <t>ACOMPANHAR TÉCNICO EM VISITA TÉCNICA AO AERÓDROMO DE GARANHUNS - SEI 0011100032.001989/2024-93.</t>
  </si>
  <si>
    <t>GARANHUNS</t>
  </si>
  <si>
    <t>2024OB000973</t>
  </si>
  <si>
    <t>SALGUEIRO</t>
  </si>
  <si>
    <t xml:space="preserve">ACOMPANHAR O SECRETÁRIO DA SEMOBI EM AGENDA OFICIAL COM A GOVERNADORA - SEI 0011100032.001991/2024-62. </t>
  </si>
  <si>
    <t>2024OB000976</t>
  </si>
  <si>
    <t>ACOMPANHAR TÉCNICOS EM VISTORIA NOS AERÓDROMOS DE GARANHUNS, SERRA TALHADA, SALGUEIRO E ARARIPINA/PE, NO PERÍODO DE 29/07 A 02/08/2024, CONF. SEI: 0011100032.001995/2024.</t>
  </si>
  <si>
    <t>GARANHUNS, SERRA TALHADA, SALGUEIRO E ARARIPINA</t>
  </si>
  <si>
    <t>2024OB001001</t>
  </si>
  <si>
    <t>ACOMPANHAR O SECRETÁRIO DIOGO BEZERRA EM ASSINATURA DE ORDEM DE SERVIÇO NA PE - 220, NO MUNICÍPIO DE ARCOVERDE/PE, NO DIA 28/06/2024, CONF. SEI: 0011100032.001985/2024-13.</t>
  </si>
  <si>
    <t>2024OB001002</t>
  </si>
  <si>
    <t>ACOMPANHAR O SECRETÁRIO, DIOGO BEZERRA, EM ASSINATURA DA ORDEM DE SERVIÇO DO AEROPORTO DE SALGUEIRO/PE - SEI 0011100016.002179/2024-52.</t>
  </si>
  <si>
    <t>2024OB001003</t>
  </si>
  <si>
    <t>SÃO PAULO</t>
  </si>
  <si>
    <t>SP</t>
  </si>
  <si>
    <t>PARTICIPAR DO SEMINÁRIO NACIONAL NTU 2024 ( FEIRA LATINO-AMERICANA DO TRANSP. PÚBLICO) - SEI 0011100014.002064/2024-88</t>
  </si>
  <si>
    <t>2024OB001004</t>
  </si>
  <si>
    <t>ANTONIO OLIMPIO PEREIRA DE SÁ FILHO</t>
  </si>
  <si>
    <t>465.172-3</t>
  </si>
  <si>
    <t>GERENTE DE PROJETOS ESPECIAIS</t>
  </si>
  <si>
    <t>REALIZAR VISITA TÉCNICA AO AERÓDROMO DE GARANHUNS/PE - SEI 0011100021.002695/2024-16</t>
  </si>
  <si>
    <t>2024OB001005</t>
  </si>
  <si>
    <t>ACOMPANHAR O SECRETÁRIO, DIOGO BEZERRA, EM ASSINATURA DA ORDEM DE SERVIÇO DO AEROPORTO DE SALGUEIRO/PE - SEI 0011100016.002180/2024-87</t>
  </si>
  <si>
    <t>2024OB001006</t>
  </si>
  <si>
    <t>PARTICIPAR, COMO EXPOSITOR, DA AUDIÊNCIA PÚBLICA DA COMISSÃO ESPECIAL DESTINADA A ESTUDAR E ANALISAR FORMAS DE PREVENÇÃO E AUXÍLIO A DESASTRES E CALAMIDADES NATURAIS QUE VÊM ASSOLANDO O TERRITÓRIO NACIONAL – CEDESNAT, DA CÂMARA DOS DEPUTADOS FEDERAIS - SEI 0011100041.001418/2024-40.</t>
  </si>
  <si>
    <t>BRASLUSO</t>
  </si>
  <si>
    <t>A diária foi paga no mês de junho através da 2024OB000716</t>
  </si>
  <si>
    <t>DJAILTON COUTINHO FIGUEIREDO</t>
  </si>
  <si>
    <t>471.684-1</t>
  </si>
  <si>
    <t>ASSESSOR CONTÁBIL(CONTADOR)</t>
  </si>
  <si>
    <t>BA</t>
  </si>
  <si>
    <t>LAURO DE FREITAS</t>
  </si>
  <si>
    <t>03/062024</t>
  </si>
  <si>
    <t>PARTICIPAR DA XXIX SEMANA CONTÁBIL E FISCAL PARA ESTADOS E MUNICÍPIOS /SECOFEM - SEI 0011100028.004811/2024-63.</t>
  </si>
  <si>
    <t>MARÍLIA SOUZA LEÃO</t>
  </si>
  <si>
    <t> 433.520-1</t>
  </si>
  <si>
    <t>SUPERINTENDENTE DE CONVÊNIOS E PRESTAÇÃO DE CONTAS</t>
  </si>
  <si>
    <r>
      <t>PARTICIPAR DO IX</t>
    </r>
    <r>
      <rPr>
        <i/>
        <sz val="11"/>
        <color rgb="FF000000"/>
        <rFont val="Arial"/>
        <family val="2"/>
        <scheme val="minor"/>
      </rPr>
      <t> </t>
    </r>
    <r>
      <rPr>
        <sz val="11"/>
        <color rgb="FF000000"/>
        <rFont val="Arial"/>
        <family val="2"/>
        <scheme val="minor"/>
      </rPr>
      <t>FÓRUM NACIONAL DAS TRANSFERÊNCIAS E PARCERIAS DA UNIÃO – SEI 0011100028.005179/2024-75.</t>
    </r>
  </si>
  <si>
    <t>A diária foi paga no mês de junho através da 2024OB000715</t>
  </si>
  <si>
    <t>A diária foi paga no mês de junho através da 2024OB000735</t>
  </si>
  <si>
    <t>PARTICIPAR DE CURSO NECESSÁRIO PARA A GESTÃO DE AERÓDROMOS - SEI  0011100028.005153/2024-27.</t>
  </si>
  <si>
    <t>PEDRO HENRIK MENDES DE LIRA</t>
  </si>
  <si>
    <t>471.682-5</t>
  </si>
  <si>
    <t>GESTOR DE AERÓDROMO</t>
  </si>
  <si>
    <t>A diária foi paga no mês de junho através da 2024OB000732</t>
  </si>
  <si>
    <t>CURSO</t>
  </si>
  <si>
    <t xml:space="preserve">RJ </t>
  </si>
  <si>
    <t>RIO DE JANEIRO</t>
  </si>
  <si>
    <t>PARTICIPAR DA INAUGURAÇÃO DA ROTA RECIFE/CARUARU REALIZADA PELA EMPRESA DE AVIAÇÃO AZUL – SEI 0011100028.004917/2024-67. </t>
  </si>
  <si>
    <t>SUPERINTENDENTE DE INFORMAÇÕES GERENCIAIS</t>
  </si>
  <si>
    <t> 471.681-7</t>
  </si>
  <si>
    <t>ATUALIZADO EM 13/08/2024</t>
  </si>
  <si>
    <t>ARISTÓTELES QUEIROZ DE SOUZA ALVES JUNIOR</t>
  </si>
  <si>
    <t>444.103-6</t>
  </si>
  <si>
    <t>ANALISTA DE ENGENHARIA</t>
  </si>
  <si>
    <t>FERNANDO DE NORONHA</t>
  </si>
  <si>
    <t>FELIPE LUIZ FONSECA DOS SANTOS ALBUQUERQUE</t>
  </si>
  <si>
    <t>SECRETÁRIO EXECUTIVO DE MOBILIDADE E INFRAESTRUTURA</t>
  </si>
  <si>
    <t>4025326/11</t>
  </si>
  <si>
    <t>HUGO LEONARDO LOPES DE SOUZA</t>
  </si>
  <si>
    <t>18169449/01</t>
  </si>
  <si>
    <t>COORDENADOR DE CONTRATOS</t>
  </si>
  <si>
    <t>SECRETÁRIO DE MOBILIDADE E INFRAESTRUTURA</t>
  </si>
  <si>
    <t xml:space="preserve">PE </t>
  </si>
  <si>
    <t>SEMINÁRIO</t>
  </si>
  <si>
    <t>REUNIÃO</t>
  </si>
  <si>
    <t>PARTICIPAR DA 119º REUNIÃO DO FÓRUM NACIONAL DE SECRETÁRIOS E DIRIGENTES DE MOBILIDADE URBANA - SEI 0011100014.003333/2024-23.</t>
  </si>
  <si>
    <t>VITÓRIA</t>
  </si>
  <si>
    <t>ES</t>
  </si>
  <si>
    <t>PARTICIPAR DO SEMINÁRIO "LEI FEDERAL DE PPP'S" - SEI 0011100027.005035/2024-29</t>
  </si>
  <si>
    <t>WORKSHOP</t>
  </si>
  <si>
    <t>PARTICIPAR DO WORKSHOP SOBRE TERMOS DE REFERÊNCIA DOS PROJETOS BÁSICOS PRA CONTRATOS DE REABILITAÇÃO E MANUTENÇÃO (CREMA), PROMOVIDO PELO BANCO MUNDIAL - SEI 0011100014.003385/2024-08.</t>
  </si>
  <si>
    <t>ASSESSOR DE GABINETE</t>
  </si>
  <si>
    <t>18206018/02</t>
  </si>
  <si>
    <t>DOUGLAS LIMA MARTINS</t>
  </si>
  <si>
    <t>SALGUEIRO E SERRA TALHADA</t>
  </si>
  <si>
    <t>COORDENADOR DE AQUISIÇÕES</t>
  </si>
  <si>
    <t>HUMBERTO GOMES DE MOURA FILHO</t>
  </si>
  <si>
    <t>18222030/01</t>
  </si>
  <si>
    <t>REALIZAR VISITA TÉCNICA  ÀS OBRAS DO AERÓDROMO DE SALGUEIRO - SEI: 0011100020.000043/2025-20</t>
  </si>
  <si>
    <t>2025OB000148</t>
  </si>
  <si>
    <t>2025OB000149</t>
  </si>
  <si>
    <t>2025OB000150</t>
  </si>
  <si>
    <t>REALIZAR INSPEÇÃO TÉCNICA PARA A ESCOLHA DE LOCAIS PARA COLOCAÇÃO DE PLACAS DE PUBLICIDADE DO GOVERNO DE PERNAMBUCO REFERENTE ÀS OBRAS DE ESTRADAS COORDENADAS PELA SEMOBI - SEI: 0011100016.000069/2025-37</t>
  </si>
  <si>
    <t>REALIZAR VISITA TÉCNICA  AO AEROPORTO DE CARUARU P/ ACOMPANHAR O ANDAMENTO DAS OPERAÇÕES AEROPORTUÁRIAS DO EQUIPAMENTO - SEI: 0011100020.000077/2025-14</t>
  </si>
  <si>
    <t>2025OB000151</t>
  </si>
  <si>
    <t>2025OB000198</t>
  </si>
  <si>
    <t>ACOMPANHAR O SECRETÁRIO, DIOGO BEZERRA, EM VIAGEM PARA BARRA DE SIRINHAEM-PE E BARREIROS-PE - SEI 0011100016.000151/2025-61</t>
  </si>
  <si>
    <t>ACOMPANHAR O SECRETÁRIO, DIOGO BEZERRA, EM ENTREVISTA NA TV JORNAL DE CARUARU-PE - SEI: 0011100016.000154/2025-03</t>
  </si>
  <si>
    <t>2025OB000199</t>
  </si>
  <si>
    <t>ACOMPANHAR/FISCALIZAR A OBRA DA PISTA DO AEROPORTO DE FERNANDO DE NORONHA-PE - SEI: 0011100027.000238/2025-18</t>
  </si>
  <si>
    <t>2025OB000206</t>
  </si>
  <si>
    <t xml:space="preserve">VISITAÇÃO ÀS OBRAS PARA ELABORAÇÃO DE RELATÓRIO FOTOGRÁFICO DE RODOVIA NA PE-219 E NA APE-219 CIMBRES - SEI: 0011100021.000109/2025-71 </t>
  </si>
  <si>
    <t>2025OB000207</t>
  </si>
  <si>
    <t>PESQUEIRA</t>
  </si>
  <si>
    <t>IPOJUCA E BARREIROS</t>
  </si>
  <si>
    <t>BARRA DE SIRINHAÉM E BARREIROS</t>
  </si>
  <si>
    <t>IPOJUCA</t>
  </si>
  <si>
    <t>2025OB000217</t>
  </si>
  <si>
    <t>2025OB000212</t>
  </si>
  <si>
    <t>ALINE DE MELO FERRAZ BEZERRA</t>
  </si>
  <si>
    <t>460.186-6</t>
  </si>
  <si>
    <t>ACOMPANHAR O SECRETÁRIO DIOGO BEZERRA EM ENTREVISTA NA RADIO JORNAL DE CARUARU -  SEI: 0011100016.000232/2025-61</t>
  </si>
  <si>
    <t>2025OB000213</t>
  </si>
  <si>
    <t>ACOMPANHAR O SECRETÁRIO DIOGO BEZERRA E A GOVERNADORA RAQUEL LYRA PARA A REALIZAÇÃO DE VISTORIAS DAS OBRAS DE RESTAURAÇÃO DAS RODOVIAS DO LITORAL E DA MATA SUL, PE 009, 060 E PE-51 -  SEI 0011100016.000239/2025-83</t>
  </si>
  <si>
    <t>ACOMPANHAR O SECRETÁRIO DIOGO BEZERRA E A GOVERNADORA RAQUEL LYRA PARA A REALIZAÇÃO DE VISTORIAS DAS OBRAS DE RESTAURAÇÃO DAS RODOVIAS DO LITORAL E DA MATA SUL, PE 009, 060 E PE-51 - SEI:0011100016.000238/2025-39</t>
  </si>
  <si>
    <t>2025OB000215</t>
  </si>
  <si>
    <t>23/01/20254</t>
  </si>
  <si>
    <t>ACOMPANHAR O SECRETÁRIO DIOGO BEZERRA E A GOVERNADORA RAQUEL LYRA PARA A REALIZAÇÃO DE VISTORIAS DAS OBRAS DE RESTAURAÇÃO DAS RODOVIAS DO LITORAL E DA MATA SUL, PE 009, 060 E PE-51 -  SEI:0011100016.000236/2025-40</t>
  </si>
  <si>
    <t>2025OB000216</t>
  </si>
  <si>
    <t>FAZER REGISTRO FOTOGRÁFICO DO SECRETÁRIO DIOGO BEZERRA E DA GOVERNADORA RAQUEL LYRA QUANDO DAS ENTREGAS DAS PE- 483 (SALGUEIRO), PE-265 (SERTÂNIA) E PE-300 (ÁGUAS BELAS) - SEI: 0011100016.000263/2025-12.</t>
  </si>
  <si>
    <t>SALGUEIRO, SERTÂNIA E ÁGUAS BELAS</t>
  </si>
  <si>
    <t>SALGUEIRO E  SERTÂNIA</t>
  </si>
  <si>
    <t>2025OB000218</t>
  </si>
  <si>
    <t>2025OB000219</t>
  </si>
  <si>
    <t>ÁGUAS BELAS E PETROLINA</t>
  </si>
  <si>
    <t>2025OB000220</t>
  </si>
  <si>
    <t>ACOMPANHAR  A GOVERNADORA DO ESTADO NA ENTREGA DA PE-483, NO MUNICÍPIO DE SALGUEIRO/PE, E DA ESTRADA DE PERNAMBUQUINHO, NO MUNICÍPIO DE SERTÂNIA/PE - SEI: 0011100014.000254/2025-41.</t>
  </si>
  <si>
    <t>PARTICIPAR DA VISITA OFICIAL DA ANAC AO AEROPORTO DE ARCOVERDE-PE - SEI: 0011100024.004251/2024-87</t>
  </si>
  <si>
    <t>ACOMPANHAR A GOVERNADORA DO ESTADO NA ENTREGA DA PE-300, ÁGUAS BELAS-PE, E VISITAR AS OBRAS DA BR-407, EM PETROLINA-PE, COM O MINISTRO RENAN FILHO - SEI: 0011100014.000253/2025-05</t>
  </si>
  <si>
    <t>REALIZAR VISITAS TÉCNICAS ÀS OBRAS DOS AERÓDROMOS DE SALGUEIRO E SERRA TALHADA E RODOVIAS APE-390 E PE-412 - SEI: 0011100021.004913/2024-49</t>
  </si>
  <si>
    <t>2025OB000221</t>
  </si>
  <si>
    <t>REALIZAR VISITA TÉCNICA  AO AEROPORTO DE CARUARU P/ ACOMPANHAR O ANDAMENTO DAS OPERAÇÕES AEROPORTUÁRIAS DO EQUIPAMENTO - SEI: 0011100020.000078/2025-69</t>
  </si>
  <si>
    <t>2024OB001602-DIÁRIAS
2025OB000069-PASSAGENS</t>
  </si>
  <si>
    <t xml:space="preserve">2024OB001633-DIÁRIAS
2025OB000070 E 73-PASSAGENS
</t>
  </si>
  <si>
    <t xml:space="preserve">2024OB001601-DIÁRIAS
2025OB000071-PASSAGENS
</t>
  </si>
  <si>
    <t>ACOMPANHAR A GOVERNADORA EM AGENDA OFICIAL - SEI 0011100014.003330/2024-90</t>
  </si>
  <si>
    <t>2024OB001581-DIÁRIAS
2025OB000072-PASSAGENS</t>
  </si>
  <si>
    <t>ATUALIZADO EM 21/02/2025</t>
  </si>
  <si>
    <t>ACOMPANHAR E REGISTRAR A PARTIIPAÇÃO DO SECRETÁRIO, DIOGO BEZERRA, E A GOVERNADORA, RAQUEL LYRA, NAS ENTREGAS DA PE- 483 (SALGUEIRO), PE- 265 EST. PERNAMBUQUINHO (SERTÂNIA), PE-300 (ÁGUAS BELAS) - SEI: 0011100016.000262/2025-78.</t>
  </si>
  <si>
    <t>2025OB000238</t>
  </si>
  <si>
    <t>2025OB000239</t>
  </si>
  <si>
    <t>REALIZAR VISITA TÉCNICA  AO AEROPORTO OSCAR LARANJEIRA P/ ACOMPANHAR A MUDANÇA DOS VOOS DA EMPRESA  AZUL -  SEI: 0011100020.000312/2025-58</t>
  </si>
  <si>
    <t>2025OB000240</t>
  </si>
  <si>
    <t>ACOMPANHAR A VICE-GOVERNADORA EM REUNIÃO NA CASA CIVIL-  SEI: 0011100014.000036/2025-15.</t>
  </si>
  <si>
    <t xml:space="preserve">2025OB000242-DIÁRIAS
2025OB000xxx-PASSAGENS
</t>
  </si>
  <si>
    <t>ACOMPANHAR E REGISTRAR A PARTICIPAÇÃO DO SECRETÁRIO DIOGO BEZERRA E DA GOVERNADORA RAQUEL LYRA NA VISITA TÉCNICA  ÀS OBRAS DE REQUALIFICAÇÃO DA RODOVIA PE-062 - SEI 0011100016.000447/2025-82</t>
  </si>
  <si>
    <t>ACOMPANHAR E REGISTRAR A PARTIIPAÇÃO DO SECRETÁRIO DIOGO BEZERRA E DA GOVERNADORA RAQUEL LYRA NAS ENTREGAS DA PE- 483 (SALGUEIRO), PE- 265 EST. PERNAMBUQUINHO (SERTÂNIA), PE-300 (ÁGUAS BELAS) - SEI: 0011100016.000258/2025-18.</t>
  </si>
  <si>
    <t>GOIANA, CONDADO E ALIANÇA</t>
  </si>
  <si>
    <t>2025OB000257</t>
  </si>
  <si>
    <t>ACOMPANHAR E REGISTRAR A PARTICIPAÇÃO DO SECRETÁRIO DIOGO BEZERRA E DA GOVERNADORA RAQUEL LYRA NA VISITA TÉCNICA  ÀS OBRAS DE REQUALIFICAÇÃO DA RODOVIA PE-062 - SEI 0011100016.000449/2025-71</t>
  </si>
  <si>
    <t>2025OB000258</t>
  </si>
  <si>
    <t>PARTICIPAR DO CURSO DE FORMAÇÃO EM AVSEC PARA OPERADOR DE AERÓDROMO - SEI: 0011100027.000334/2025-58.</t>
  </si>
  <si>
    <t>PARTICIPAR DO CURSO DE FORMAÇÃO EM AVSEC PARA OPERADOR DE AERÓDROMO - SEI: 0011100020.000174/2025-15.</t>
  </si>
  <si>
    <t>ACOMPANHAR A INAUGURAÇÃO DA PE-348 AFOGADOS DA INGAZEIRA  E TABIRA-PE. 24/02 A 26/02/25 SEI: 0011100014.000548/2025-73</t>
  </si>
  <si>
    <t>AFOGADOS DA INGAZEIRA E TABIRA</t>
  </si>
  <si>
    <t>2025OB000344(AGUARDANDO RESPOSTA DE ÂNGELA)</t>
  </si>
  <si>
    <t>ACOMPANHAR E REGISTRAR A PARTICIPAÇÃO DO SECRETÁRIO DIOGO BEZERRA E DA GOVERNADORA RAQUEL LYRA NA INAUGURAÇÃO DA PE-348 - SEI: 0011100016.000618/2025-73</t>
  </si>
  <si>
    <t>AFOGADOS DA INGAZEIRA</t>
  </si>
  <si>
    <t>2025OB000345</t>
  </si>
  <si>
    <t>ACOMPANHAR E REGISTRAR A PARTICIPAÇÃO DO SECRETÁRIO DIOGO BEZERRA E DA GOVERNADORA RAQUEL LYRA NA INAUGURAÇÃO DA PE-348 - SEI: 0011100016.000617/2025-29</t>
  </si>
  <si>
    <t>2025OB000346</t>
  </si>
  <si>
    <t>2025OB000349</t>
  </si>
  <si>
    <t>ACOMPANHAR E REGISTRAR A PARTICIPAÇÃO DO SECRETÁRIO DIOGO BEZERRA E DA GOVERNADORA RAQUEL LYRA NA INAUGURAÇÃO DA PE-348 - SEI: 0011100016.000621/2025-97</t>
  </si>
  <si>
    <t>Brasluso</t>
  </si>
  <si>
    <t>2025OB000241-DIÁRIA
2025OB000280-PASSAGENS</t>
  </si>
  <si>
    <t xml:space="preserve">2025OB000262-DIÁRIAS
2025OB000313-PASSAGENS
</t>
  </si>
  <si>
    <t>ATUALIZADO EM 31/03/2025</t>
  </si>
  <si>
    <t>PARTICIPAR DE AULA PRESENCIAL DO CURSO DE MBA EXECUTIVO EM PARCERIAS PÚBLICO-PRIVADAS (PPP'S) - SEI: 0011100027.000587/2025-21</t>
  </si>
  <si>
    <t>LIMOEIRO</t>
  </si>
  <si>
    <t>2025OB000375</t>
  </si>
  <si>
    <t>ASSESSORAR, COLHER IMAGENS, VÍDEOS E ACOMPANHAR O SECRETÁRIO DA SEMOBI, DIOGO BEZERRA, E A GOVERNADORA, RAQUEL LYRA, DURANTE PARA ENTREGA DA NOVA PE-095 - SEI: 0011100016.000756/2025-52.</t>
  </si>
  <si>
    <t>16389018/01</t>
  </si>
  <si>
    <t>ASSESSORAR, COLHER IMAGENS, VÍDEOS E ACOMPANHAR O SECRETÁRIO DA SEMOBI, DIOGO BEZERRA, E A GOVERNADORA, RAQUEL LYRA, DURANTE PARA ENTREGA DA NOVA PE-095 - SEI: 0011100016.000755/2025-16.</t>
  </si>
  <si>
    <t>1969307/03</t>
  </si>
  <si>
    <t>2025OB000376</t>
  </si>
  <si>
    <t>2025OB000394</t>
  </si>
  <si>
    <t>ASSESSORAR, COLHER IMAGENS, VÍDEOS E ACOMPANHAR O SECRETÁRIO DA SEMOBI, DIOGO BEZERRA, E A GOVERNADORA, RAQUEL LYRA, DURANTE PARA ENTREGA DA NOVA PE-095 - SEI: 0011100016.000763/2025-54.</t>
  </si>
  <si>
    <t>12378062/01</t>
  </si>
  <si>
    <t>CONDADO</t>
  </si>
  <si>
    <t>2025OB000395</t>
  </si>
  <si>
    <t>JOAB PEREIRA GOMES</t>
  </si>
  <si>
    <t>CONDUZIR A EQUIPE DE COMUNICAÇÃO, JUNTO COM SECRETÁRIO, À  CIDADE DE CONDADO - SEI: 0011100020.000680/2025-04</t>
  </si>
  <si>
    <t>GARANHUNS, SERRA TALHADA, ARARIPINA E SALGUEIRO</t>
  </si>
  <si>
    <t>ACOMPANHAR A EMPRESA DE CONCESSÃO AOS AERÓDROMOS DE GARANHUNS, SERRA TALHADA, ARARIPINA E SALGUEIRO - SEI: 0011100024.000791/2025-72.</t>
  </si>
  <si>
    <t>2025OB000414</t>
  </si>
  <si>
    <t>CONDUZIR A EQUIPE DE ENGENHARIA E PROJETOS AO AEROPORTO DE CARUARU - SEI: 0011100020.000779/2025-06</t>
  </si>
  <si>
    <t>2025OB000420</t>
  </si>
  <si>
    <t xml:space="preserve">PARTICIPACIPAR DA 120ª REUNIÃO DO FÓRUM NACIONAL DE SECRETÁRIOS E DIRIGENTES DE MOBILIDADE URBANA - SEI: 0011100014.000750/2025-03. </t>
  </si>
  <si>
    <t>2025OB000430</t>
  </si>
  <si>
    <t>REALIZAR CONFERÊNCIA DE MEDIÇÃO DO LOCAL ONDE FOI FEITA A RECUPERAÇÃO DO MURO DO REFERIDO AERÓDROMO - SEI: 0011100021.000823/2025-60.</t>
  </si>
  <si>
    <t>ÉRICO PAULO SALGADO DA SILVA JÚNIOR</t>
  </si>
  <si>
    <t>4295811/01</t>
  </si>
  <si>
    <t xml:space="preserve">ANALISTA DE OBRAS </t>
  </si>
  <si>
    <t>2025OB000431</t>
  </si>
  <si>
    <t>SÃO JOSÉ DA COROA GRANDE E TAMANDARÉ</t>
  </si>
  <si>
    <t>REALIZAR REGISTROS DAS OBRAS NA PE-060 - SEI: 0011100016.000934/2025-45</t>
  </si>
  <si>
    <t>2025OB000446</t>
  </si>
  <si>
    <t>REALIZAR REGISTROS DAS OBRAS NA PE-060 - SEI: 0011100016.000933/2025-09</t>
  </si>
  <si>
    <t>2025OB000447</t>
  </si>
  <si>
    <t>819995/8</t>
  </si>
  <si>
    <t>2760894-3</t>
  </si>
  <si>
    <t xml:space="preserve">2025OB000242-DIÁRIAS
2025OB000367-PASSAGENS
</t>
  </si>
  <si>
    <t xml:space="preserve">2025OB000366-DIÁRIAS
2025OB000425 E 426-PASSAGENS
</t>
  </si>
  <si>
    <t>ATUALIZADO EM 09/05/2025</t>
  </si>
  <si>
    <t>SUPERVISOR(FGS 1)</t>
  </si>
  <si>
    <t>1034863/2 </t>
  </si>
  <si>
    <t>REALIZAR MANUTENÇÃO DOS ARES-CONDICIONADOS DO AEROPORTO OSCAR LARANJEIRA EM CARUARU -  SEI: 0011100020.000873/2025-57.</t>
  </si>
  <si>
    <t>2025OB000486</t>
  </si>
  <si>
    <t>ACOMPANHAR O PRESIDENTE DO DER NA  INAUGURAÇÃO DA PE-220, EM ARCOVERDE - SEI: 0011100016.001061/2025-98</t>
  </si>
  <si>
    <t>2025OB000511</t>
  </si>
  <si>
    <t>ACOMPANHAR O SECRETÁRIO DE MOBILIDADE E INFRAESTRUTURA DURANTE O EVENTO DE LANÇAMENTO DA ORDEM DE SERVIÇO E APRESENTAÇÃO DE PROJETO EM RIACHO DAS ALMAS - SEI: 0011100016.001134/2025-41</t>
  </si>
  <si>
    <t>RIACHO DAS ALMAS</t>
  </si>
  <si>
    <t>2025OB000580</t>
  </si>
  <si>
    <t>ACOMPANHAR O SECRETÁRIO DE MOBILIDADE E INFRAESTRUTURA DURANTE O EVENTO DE LANÇAMENTO DA ORDEM DE SERVIÇO E APRESENTAÇÃO DE PROJETO EM RIACHO DAS ALMAS - SEI: 0011100016.001135/2025-96</t>
  </si>
  <si>
    <t>2025OB000586</t>
  </si>
  <si>
    <t>CAPTAÇÃO DE IMAGENS PARA  ALIMENTAR AS REDES SOCIAIS DA SEMOBI. GOIANA-PE, DE 15/04 ATÉ 15/04/2025. SEI Nº 0011100016.001248/2025-91</t>
  </si>
  <si>
    <t>GOIANA</t>
  </si>
  <si>
    <t>2025OB000588</t>
  </si>
  <si>
    <t>CAPTAÇÃO DE IMAGENS PARA  ALIMENTAR AS REDES SOCIAIS DA SEMOBI. GOIANA-PE, DE 15/04 ATÉ 15/04/2025. SEI Nº 0011100016.001247/2025-47</t>
  </si>
  <si>
    <t>2025OB000589</t>
  </si>
  <si>
    <t>2025OB000590</t>
  </si>
  <si>
    <t>VISITA</t>
  </si>
  <si>
    <t>BELO HORIZONTE</t>
  </si>
  <si>
    <t>MG</t>
  </si>
  <si>
    <t>ACOMPANHAR O SECRETÁRIO DE MOBILIDADE E INFRAESTRUTURA DURANTE O EVENTO DE LANÇAMENTO DA ORDEM DE SERVIÇO E APRESENTAÇÃO DE PROJETO EM RIACHO DAS ALMAS - SEI: 0011100016.001137/2025-85</t>
  </si>
  <si>
    <t>2025OB000593</t>
  </si>
  <si>
    <t>2025OB000610</t>
  </si>
  <si>
    <t xml:space="preserve">REALIZAR VISITA TÉCNICA À CONCESSÃO DO SERVIÇO PÚBLICO DE TRANSPORTE METROVIÁRIO DE PASSAGEIROS,NA REGIÃO METROPOLITANA DE BELO HORIZONTE - SEI: 0011100027.001516/2025. </t>
  </si>
  <si>
    <t>ACOMPANHAR  VISITA TÉCNICA DO PESSOAL DA CONTROLADORIA GERAL DO ESTADO AO AEROPORTO DE CARUARU - SEI: 0011100024.001219/2025-21.</t>
  </si>
  <si>
    <t>ACOMPANHAR  VISITA TÉCNICA DO PESSOAL DA CONTROLADORIA GERAL DO ESTADO AO AEROPORTO DE CARUARU - SEI: 0011100024.001106/2025-25.</t>
  </si>
  <si>
    <t>2025OB000611</t>
  </si>
  <si>
    <t xml:space="preserve">2025OB000530-DIÁRIAS
2025OB000599-PASSAGENS
</t>
  </si>
  <si>
    <t>PASSAGEM AÉREA P/ SEC. DIOGO DE CARVALHO BEZERRA, TRECHO BSB/REC/CWB/GRU/REC P/  PARTICIPAR DA 120ª REUNIÃO DO FORUM NACIONAL DE SECRETÁRIOS E DIRIGENTES DE MOBILIDADE URBANA 0011100028.002050/2025-96.</t>
  </si>
  <si>
    <t>ATUALIZADO EM 08/05/2025</t>
  </si>
  <si>
    <t>CONTADOR</t>
  </si>
  <si>
    <t>1463748-3</t>
  </si>
  <si>
    <t>REALIZAR AUDITORIA DOCUMENTAL DOS AEROPORTOS DE ARARIPINA E SERRA TALHADA - SEI: 0011100045.001297/2025-87</t>
  </si>
  <si>
    <t>SALGUEIRO, ARARIPINA E SERRA TALHADA</t>
  </si>
  <si>
    <t>2025OB000614</t>
  </si>
  <si>
    <t>HORTÊNSIA NUNES BRAZ DE OLIVEIRA</t>
  </si>
  <si>
    <t xml:space="preserve">PARTICIPAR DE CONGRESSO/CONSEPLAG PARA APRESENTAÇÃO DE ARTIGO CIENTÍFICO -  SEI 0011100020.001184/2025-60. </t>
  </si>
  <si>
    <t>DIRETORA JURÍDICA</t>
  </si>
  <si>
    <t>9765352/02 </t>
  </si>
  <si>
    <t>2025OB000679</t>
  </si>
  <si>
    <t>GRAVATÁ E SÃO JOAQUIM DO MONTE</t>
  </si>
  <si>
    <t>REALIZAR VISITAÇÕES E REGISTROS FOTOGRÁFICOS DO ANDAMENTO DAS OBRAS - SEI: 0011100016.001484/2025-16.</t>
  </si>
  <si>
    <t>REALIZAR VISITAÇÕES E REGISTROS FOTOGRÁFICOS DO ANDAMENTO DAS OBRAS - SEI: 0011100016.001490/2025-65</t>
  </si>
  <si>
    <t>2025OB000680</t>
  </si>
  <si>
    <t>REALIZAR VISITA TÉCNICA  AO AEROPORTO OSCAR LARANJEIRA EM CARUARU-PE - SEI: 0011100024.001355/2025-11</t>
  </si>
  <si>
    <t>2025OB000688</t>
  </si>
  <si>
    <t>2025OB000690</t>
  </si>
  <si>
    <t>REALIZAR VISITA AO AEROPROTO DE CARUARU-PE PARA ACOMPANHAMENTO ESPECIAL DA OPERAÇÃO DA FORÇA AÉREA BRASILEIRA EM APOIO AO MINISTRO DA SAÚDE- SEI: 0011100024.001451/2025-69.</t>
  </si>
  <si>
    <t>CONDUZIR OS SERVIDORES TÉCNICOS DA SEMOBI PARA O EVENTO DE ENTREGA DO HOSPITAL DA MULHER, EM CARUARU-PE - SEI: 0011100020.001326/2025-99</t>
  </si>
  <si>
    <t>2025OB000694</t>
  </si>
  <si>
    <t>CONDUZIR OS TÉCNICOS DO SETOR DE COMUNICAÇÃO DA SEMOBI ÀS OBRAS NA PE112, EM SÃO JOAQUIM DO MONTE, E NA PE 087, URUÇU-MIRIM/GRAVATÁ - SEI: 0011100020.001327/2025-33.</t>
  </si>
  <si>
    <t>2025OB000695</t>
  </si>
  <si>
    <t>CONDUZIR OS SERVIDORES TÉCNICOS DA SEMOBI PARA O EVENTO DE ENTREGA DO HOSPITAL DA MULHER, EM CARUARU-PE - SEI: 0011100020.001323/2025-55</t>
  </si>
  <si>
    <t>2025OB000696</t>
  </si>
  <si>
    <t>JOSIAS DE OLIVEIRA PINTO FILHO</t>
  </si>
  <si>
    <t>GERENTE DE PROJETOS</t>
  </si>
  <si>
    <t>18260241/1</t>
  </si>
  <si>
    <t>2025OB000697</t>
  </si>
  <si>
    <t>ACOMPANHAR AS OBRAS DO AEROPORTO DE FERNANDO DE NORONHA - SEI: 0011100027.001929/2025-21.</t>
  </si>
  <si>
    <t xml:space="preserve">ACOMPANHAR SERVIDORES DO SETOR DE ENGENHARIA E PROJETOS DURANTE VISITA AO AEROPORTO DE CARUARU/PE - SEI 0011100020.001325/2025-44. </t>
  </si>
  <si>
    <t>2025OB000698</t>
  </si>
  <si>
    <t>ACOMPANHAR AS OBRAS DO AEROPORTO DE FERNANDO DE NORONHA - SEI: 0011100027.001926/2025-97.</t>
  </si>
  <si>
    <t>2025OB000704</t>
  </si>
  <si>
    <t>433.520-1</t>
  </si>
  <si>
    <t>FÓRUM</t>
  </si>
  <si>
    <t xml:space="preserve">PARTICIPAR DO X FÓRUM NACIONAL DAS TRANSFERÊNCIAS VOLUNTÁRIAS E PARCERIAS DA UNIÃO - SEI 0011100025.001605/2025-11 </t>
  </si>
  <si>
    <t>2025OB000752</t>
  </si>
  <si>
    <t>MARÍLIA DE SOUZA LEÃO</t>
  </si>
  <si>
    <t>ACOMPANHAR TÉCNICOS DA COMUNICAÇÃO ÀS OBRAS NA PE-112, EM SÃO JOAQUIM DO MONTE, PE-087 URUÇU-MIRIM-PE EM 26/05/2025 - CONFORME SEI 0011100020.001325/2025-44.</t>
  </si>
  <si>
    <t>SÃO JOAQUIM DO MONTE</t>
  </si>
  <si>
    <t>2025OB000756</t>
  </si>
  <si>
    <t>REALIZAR VISITA TÉCNICA PARA ACOMPANHAR A OPERAÇÃO DO VÔO DA AZUL NO AEROPORTO OSCAR LARANJEIRA, EM CARUARU;   VISITA  TÉCNICA AO AERÓDROMO DE SERRA TALHADA PARA  ACOMPANHAR  O  3° PROJETO AEROKIDS E VISITA TÉCNICA AO AERÓDROMO DE SALGUEIRO  PARA COLETA DE DADOS E AVALIAÇÃO DIRETA DAS CONDIÇÕES ATUAIS PARA O APRIMORAMENTO DA INFRAESTRUTURA AEROPORTUÁRIA REGIONAL.</t>
  </si>
  <si>
    <t>CARUARU, SALGUEIRO E SERRA TALHADA</t>
  </si>
  <si>
    <t>2025OB000763</t>
  </si>
  <si>
    <t>REALIZAR VISITA TÉCNICA AO AEROPORTO OSCAR LARANJEIRA - SEI: 0011100020.001427/2025-60.</t>
  </si>
  <si>
    <t>2025OB000765</t>
  </si>
  <si>
    <t>REALIZAR VISITA TÉCNICA À CONCESSÃO DO SERVIÇO PÚBLICO DE TRANSPORTE METROVIÁRIO DE PASSAGEIROS,NA REGIÃO METROPOLITANA DE BELO HORIZONTE - SEI: 0011100028.002567/2025-85</t>
  </si>
  <si>
    <t>2025OB000590-DIÁRIAS
2025OB000753-PASSAGENS</t>
  </si>
  <si>
    <t>REALIZAR VISITA TÉCNICA À CONCESSÃO DO SERVIÇO PÚBLICO DE TRANSPORTE METROVIÁRIO DE PASSAGEIROS,NA REGIÃO METROPOLITANA DE BELO HORIZONTE - SEI: 0011100028.002617/2025-24(VOLTA REMARCADA)</t>
  </si>
  <si>
    <t xml:space="preserve">
2025OB000754-PASSAGENS</t>
  </si>
  <si>
    <t>ASSESOR ESPECIAL DA SEC. EXEC. DE MONITORAMENTO ESTRATEGICO</t>
  </si>
  <si>
    <t>RAFAEL ZIMMERLE DA NÓBREGA</t>
  </si>
  <si>
    <t>REPRESENTAR O SECRETÁRIO DE MOBILIDADE E INFRAESTRUTURA NO 1º CONSEPLAN(CONSELHO NACIONAL DE SECRETÁRIOS DO PLANEJAMENTO) - 0011100028.002617/2025-24</t>
  </si>
  <si>
    <t xml:space="preserve">
2025OB000755-PASSAGENS</t>
  </si>
  <si>
    <t>2025OB000622-DIÁRIAS
2025OB000762-PASSAGENS</t>
  </si>
  <si>
    <t>ATUALIZADO EM 05/06/2025</t>
  </si>
  <si>
    <t>ATUALIZADO EM 06/06/2025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</si>
</sst>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[$R$]#,##0.00"/>
    <numFmt numFmtId="165" formatCode="[$R$ -416]#,##0.00"/>
    <numFmt numFmtId="166" formatCode="&quot;R$&quot;\ #,##0.00"/>
  </numFmts>
  <fonts count="26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rgb="FF22222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rgb="FF222222"/>
      <name val="Arial"/>
      <family val="2"/>
    </font>
    <font>
      <i/>
      <sz val="11"/>
      <color rgb="FF000000"/>
      <name val="Arial"/>
      <family val="2"/>
      <scheme val="minor"/>
    </font>
    <font>
      <b/>
      <sz val="11"/>
      <color rgb="FFFF0000"/>
      <name val="Arial"/>
      <family val="2"/>
    </font>
    <font>
      <sz val="12"/>
      <color rgb="FF222222"/>
      <name val="Arial"/>
      <family val="2"/>
      <scheme val="minor"/>
    </font>
    <font>
      <sz val="12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/>
    <xf numFmtId="0" fontId="14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6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8" fillId="4" borderId="17" xfId="0" applyFont="1" applyFill="1" applyBorder="1" applyAlignment="1">
      <alignment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20" fillId="6" borderId="17" xfId="0" applyFont="1" applyFill="1" applyBorder="1" applyAlignment="1">
      <alignment vertical="center" wrapText="1"/>
    </xf>
    <xf numFmtId="0" fontId="20" fillId="6" borderId="17" xfId="0" applyFont="1" applyFill="1" applyBorder="1" applyAlignment="1">
      <alignment vertical="center"/>
    </xf>
    <xf numFmtId="0" fontId="19" fillId="7" borderId="17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14" fontId="20" fillId="6" borderId="17" xfId="0" applyNumberFormat="1" applyFont="1" applyFill="1" applyBorder="1" applyAlignment="1">
      <alignment horizontal="center" vertical="center"/>
    </xf>
    <xf numFmtId="44" fontId="20" fillId="6" borderId="17" xfId="1" applyFont="1" applyFill="1" applyBorder="1" applyAlignment="1">
      <alignment vertical="center"/>
    </xf>
    <xf numFmtId="165" fontId="19" fillId="5" borderId="17" xfId="0" applyNumberFormat="1" applyFont="1" applyFill="1" applyBorder="1" applyAlignment="1">
      <alignment horizontal="center" vertical="center" wrapText="1"/>
    </xf>
    <xf numFmtId="165" fontId="19" fillId="7" borderId="17" xfId="0" applyNumberFormat="1" applyFont="1" applyFill="1" applyBorder="1" applyAlignment="1">
      <alignment vertical="center" wrapText="1"/>
    </xf>
    <xf numFmtId="165" fontId="19" fillId="4" borderId="17" xfId="0" applyNumberFormat="1" applyFont="1" applyFill="1" applyBorder="1" applyAlignment="1">
      <alignment vertical="center" wrapText="1"/>
    </xf>
    <xf numFmtId="166" fontId="19" fillId="8" borderId="17" xfId="0" applyNumberFormat="1" applyFont="1" applyFill="1" applyBorder="1" applyAlignment="1">
      <alignment horizontal="right" vertical="center" wrapText="1"/>
    </xf>
    <xf numFmtId="0" fontId="21" fillId="4" borderId="17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164" fontId="10" fillId="4" borderId="10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vertical="center" wrapText="1"/>
    </xf>
    <xf numFmtId="0" fontId="0" fillId="0" borderId="0" xfId="0" applyFont="1" applyAlignment="1"/>
    <xf numFmtId="0" fontId="23" fillId="3" borderId="4" xfId="0" applyFont="1" applyFill="1" applyBorder="1" applyAlignment="1">
      <alignment vertical="center"/>
    </xf>
    <xf numFmtId="14" fontId="19" fillId="4" borderId="16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8" fillId="7" borderId="17" xfId="0" applyFont="1" applyFill="1" applyBorder="1" applyAlignment="1">
      <alignment vertical="center" wrapText="1"/>
    </xf>
    <xf numFmtId="0" fontId="19" fillId="7" borderId="17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0" fillId="7" borderId="5" xfId="0" applyFont="1" applyFill="1" applyBorder="1" applyAlignment="1">
      <alignment horizontal="center" vertical="center" wrapText="1"/>
    </xf>
    <xf numFmtId="165" fontId="10" fillId="7" borderId="16" xfId="0" applyNumberFormat="1" applyFont="1" applyFill="1" applyBorder="1" applyAlignment="1">
      <alignment vertical="center" wrapText="1"/>
    </xf>
    <xf numFmtId="0" fontId="0" fillId="0" borderId="0" xfId="0" applyFont="1" applyAlignment="1"/>
    <xf numFmtId="0" fontId="24" fillId="4" borderId="17" xfId="0" applyFont="1" applyFill="1" applyBorder="1" applyAlignment="1">
      <alignment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5" xfId="0" applyNumberFormat="1" applyFont="1" applyFill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14" fontId="25" fillId="4" borderId="5" xfId="0" applyNumberFormat="1" applyFont="1" applyFill="1" applyBorder="1" applyAlignment="1">
      <alignment horizontal="center" vertical="center" wrapText="1"/>
    </xf>
    <xf numFmtId="14" fontId="25" fillId="4" borderId="16" xfId="0" applyNumberFormat="1" applyFont="1" applyFill="1" applyBorder="1" applyAlignment="1">
      <alignment horizontal="center" vertical="center" wrapText="1"/>
    </xf>
    <xf numFmtId="165" fontId="25" fillId="4" borderId="16" xfId="0" applyNumberFormat="1" applyFont="1" applyFill="1" applyBorder="1" applyAlignment="1">
      <alignment vertical="center" wrapText="1"/>
    </xf>
    <xf numFmtId="165" fontId="25" fillId="5" borderId="16" xfId="0" applyNumberFormat="1" applyFont="1" applyFill="1" applyBorder="1" applyAlignment="1">
      <alignment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3" fontId="25" fillId="4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10" fillId="6" borderId="17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5" xfId="0" applyNumberFormat="1" applyFont="1" applyFill="1" applyBorder="1" applyAlignment="1">
      <alignment horizontal="left" vertical="center" wrapText="1"/>
    </xf>
    <xf numFmtId="0" fontId="19" fillId="4" borderId="5" xfId="0" applyNumberFormat="1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2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0" fontId="7" fillId="0" borderId="9" xfId="0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0" fillId="9" borderId="0" xfId="0" applyFont="1" applyFill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59765625" defaultRowHeight="15" customHeight="1"/>
  <cols>
    <col min="1" max="1" width="18.09765625" customWidth="1"/>
    <col min="2" max="2" width="15.59765625" customWidth="1"/>
    <col min="3" max="3" width="40.59765625" customWidth="1"/>
    <col min="4" max="4" width="14" customWidth="1"/>
    <col min="5" max="5" width="36.19921875" customWidth="1"/>
    <col min="6" max="6" width="43.5" customWidth="1"/>
    <col min="7" max="7" width="14.59765625" customWidth="1"/>
    <col min="8" max="10" width="13.09765625" customWidth="1"/>
    <col min="11" max="11" width="21.5" customWidth="1"/>
    <col min="12" max="12" width="14" customWidth="1"/>
    <col min="13" max="13" width="13.09765625" customWidth="1"/>
    <col min="14" max="14" width="15.59765625" customWidth="1"/>
    <col min="15" max="15" width="17.8984375" customWidth="1"/>
    <col min="16" max="16" width="18" customWidth="1"/>
    <col min="17" max="17" width="16.59765625" customWidth="1"/>
    <col min="18" max="18" width="15.69921875" customWidth="1"/>
    <col min="19" max="19" width="15.5" customWidth="1"/>
    <col min="20" max="20" width="14.69921875" customWidth="1"/>
    <col min="21" max="21" width="13.09765625" customWidth="1"/>
    <col min="22" max="22" width="17.19921875" customWidth="1"/>
    <col min="23" max="23" width="17.5" customWidth="1"/>
    <col min="24" max="24" width="54.3984375" customWidth="1"/>
    <col min="25" max="25" width="19.3984375" customWidth="1"/>
    <col min="26" max="26" width="15.8984375" customWidth="1"/>
    <col min="27" max="28" width="13.09765625" customWidth="1"/>
  </cols>
  <sheetData>
    <row r="1" spans="1:30" ht="21">
      <c r="A1" s="101"/>
      <c r="B1" s="103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5"/>
      <c r="AA1" s="1"/>
      <c r="AB1" s="1"/>
    </row>
    <row r="2" spans="1:30" ht="21">
      <c r="A2" s="102"/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5"/>
      <c r="AA2" s="1"/>
      <c r="AB2" s="1"/>
    </row>
    <row r="3" spans="1:30" ht="21">
      <c r="A3" s="102"/>
      <c r="B3" s="103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5"/>
      <c r="AA3" s="2"/>
      <c r="AB3" s="2"/>
    </row>
    <row r="4" spans="1:30" ht="15" customHeight="1">
      <c r="A4" s="3" t="s">
        <v>3</v>
      </c>
      <c r="B4" s="4"/>
      <c r="C4" s="106" t="s">
        <v>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8"/>
      <c r="AA4" s="2"/>
      <c r="AB4" s="2"/>
    </row>
    <row r="5" spans="1:30" ht="15.75" customHeight="1">
      <c r="A5" s="109" t="s">
        <v>5</v>
      </c>
      <c r="B5" s="110"/>
      <c r="C5" s="109" t="s">
        <v>6</v>
      </c>
      <c r="D5" s="111"/>
      <c r="E5" s="110"/>
      <c r="F5" s="109" t="s">
        <v>7</v>
      </c>
      <c r="G5" s="111"/>
      <c r="H5" s="111"/>
      <c r="I5" s="111"/>
      <c r="J5" s="111"/>
      <c r="K5" s="111"/>
      <c r="L5" s="111"/>
      <c r="M5" s="111"/>
      <c r="N5" s="115"/>
      <c r="O5" s="109" t="s">
        <v>8</v>
      </c>
      <c r="P5" s="111"/>
      <c r="Q5" s="111"/>
      <c r="R5" s="110"/>
      <c r="S5" s="109" t="s">
        <v>9</v>
      </c>
      <c r="T5" s="111"/>
      <c r="U5" s="111"/>
      <c r="V5" s="111"/>
      <c r="W5" s="111"/>
      <c r="X5" s="110"/>
      <c r="Y5" s="113" t="s">
        <v>10</v>
      </c>
      <c r="Z5" s="113" t="s">
        <v>11</v>
      </c>
      <c r="AA5" s="5"/>
      <c r="AB5" s="5"/>
      <c r="AC5" s="5"/>
    </row>
    <row r="6" spans="1:30" ht="15.75" customHeight="1">
      <c r="A6" s="113" t="s">
        <v>12</v>
      </c>
      <c r="B6" s="113" t="s">
        <v>13</v>
      </c>
      <c r="C6" s="113" t="s">
        <v>14</v>
      </c>
      <c r="D6" s="113" t="s">
        <v>15</v>
      </c>
      <c r="E6" s="113" t="s">
        <v>16</v>
      </c>
      <c r="F6" s="113" t="s">
        <v>17</v>
      </c>
      <c r="G6" s="113" t="s">
        <v>18</v>
      </c>
      <c r="H6" s="113" t="s">
        <v>19</v>
      </c>
      <c r="I6" s="109" t="s">
        <v>20</v>
      </c>
      <c r="J6" s="110"/>
      <c r="K6" s="112" t="s">
        <v>21</v>
      </c>
      <c r="L6" s="110"/>
      <c r="M6" s="113" t="s">
        <v>22</v>
      </c>
      <c r="N6" s="113" t="s">
        <v>23</v>
      </c>
      <c r="O6" s="113" t="s">
        <v>24</v>
      </c>
      <c r="P6" s="116" t="s">
        <v>25</v>
      </c>
      <c r="Q6" s="116" t="s">
        <v>26</v>
      </c>
      <c r="R6" s="116" t="s">
        <v>27</v>
      </c>
      <c r="S6" s="112" t="s">
        <v>28</v>
      </c>
      <c r="T6" s="110"/>
      <c r="U6" s="112" t="s">
        <v>29</v>
      </c>
      <c r="V6" s="110"/>
      <c r="W6" s="113" t="s">
        <v>30</v>
      </c>
      <c r="X6" s="116" t="s">
        <v>31</v>
      </c>
      <c r="Y6" s="117"/>
      <c r="Z6" s="117"/>
      <c r="AA6" s="5"/>
      <c r="AB6" s="5"/>
      <c r="AC6" s="5"/>
      <c r="AD6" s="5"/>
    </row>
    <row r="7" spans="1:30" ht="27.6">
      <c r="A7" s="114"/>
      <c r="B7" s="114"/>
      <c r="C7" s="114"/>
      <c r="D7" s="114"/>
      <c r="E7" s="114"/>
      <c r="F7" s="114"/>
      <c r="G7" s="114"/>
      <c r="H7" s="114"/>
      <c r="I7" s="6" t="s">
        <v>32</v>
      </c>
      <c r="J7" s="6" t="s">
        <v>33</v>
      </c>
      <c r="K7" s="6" t="s">
        <v>34</v>
      </c>
      <c r="L7" s="7" t="s">
        <v>35</v>
      </c>
      <c r="M7" s="114"/>
      <c r="N7" s="114"/>
      <c r="O7" s="114"/>
      <c r="P7" s="114"/>
      <c r="Q7" s="114"/>
      <c r="R7" s="114"/>
      <c r="S7" s="6" t="s">
        <v>36</v>
      </c>
      <c r="T7" s="7" t="s">
        <v>37</v>
      </c>
      <c r="U7" s="6" t="s">
        <v>38</v>
      </c>
      <c r="V7" s="7" t="s">
        <v>39</v>
      </c>
      <c r="W7" s="114"/>
      <c r="X7" s="114"/>
      <c r="Y7" s="114"/>
      <c r="Z7" s="114"/>
      <c r="AA7" s="5"/>
      <c r="AB7" s="5"/>
      <c r="AC7" s="5"/>
      <c r="AD7" s="5"/>
    </row>
    <row r="8" spans="1:30" ht="13.8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3.8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119" t="s">
        <v>40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20" t="s">
        <v>41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18" t="s">
        <v>42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18" t="s">
        <v>43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18" t="s">
        <v>44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18" t="s">
        <v>45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18" t="s">
        <v>46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18" t="s">
        <v>47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18" t="s">
        <v>48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118" t="s">
        <v>49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18" t="s">
        <v>50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18" t="s">
        <v>51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18" t="s">
        <v>52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18" t="s">
        <v>53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18" t="s">
        <v>54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18" t="s">
        <v>55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18" t="s">
        <v>56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18" t="s">
        <v>57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18" t="s">
        <v>58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18" t="s">
        <v>59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18" t="s">
        <v>60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18" t="s">
        <v>61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18" t="s">
        <v>62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18" t="s">
        <v>63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18" t="s">
        <v>64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18" t="s">
        <v>65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18" t="s">
        <v>66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18" t="s">
        <v>67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AA1037"/>
  <sheetViews>
    <sheetView zoomScale="89" zoomScaleNormal="89" workbookViewId="0">
      <pane ySplit="7" topLeftCell="A8" activePane="bottomLeft" state="frozen"/>
      <selection pane="bottomLeft" activeCell="C9" sqref="C9:E9"/>
    </sheetView>
  </sheetViews>
  <sheetFormatPr defaultColWidth="12.59765625" defaultRowHeight="15" customHeight="1"/>
  <cols>
    <col min="1" max="1" width="18.09765625" customWidth="1"/>
    <col min="2" max="2" width="15.59765625" customWidth="1"/>
    <col min="3" max="3" width="40.59765625" customWidth="1"/>
    <col min="4" max="4" width="14" customWidth="1"/>
    <col min="5" max="5" width="36.19921875" customWidth="1"/>
    <col min="6" max="6" width="46.5" customWidth="1"/>
    <col min="7" max="7" width="18.3984375" customWidth="1"/>
    <col min="8" max="10" width="13.09765625" customWidth="1"/>
    <col min="11" max="11" width="21.5" customWidth="1"/>
    <col min="12" max="12" width="14" customWidth="1"/>
    <col min="13" max="13" width="13.09765625" customWidth="1"/>
    <col min="14" max="14" width="15.59765625" customWidth="1"/>
    <col min="15" max="15" width="17.8984375" customWidth="1"/>
    <col min="16" max="17" width="18" customWidth="1"/>
    <col min="18" max="18" width="16.59765625" customWidth="1"/>
    <col min="19" max="19" width="15.69921875" customWidth="1"/>
    <col min="20" max="20" width="15.5" customWidth="1"/>
    <col min="21" max="21" width="14.69921875" customWidth="1"/>
    <col min="22" max="22" width="13.09765625" customWidth="1"/>
    <col min="23" max="23" width="17.19921875" customWidth="1"/>
    <col min="24" max="24" width="17.5" customWidth="1"/>
    <col min="25" max="25" width="13.59765625" customWidth="1"/>
    <col min="26" max="26" width="17.09765625" customWidth="1"/>
    <col min="27" max="27" width="15.8984375" customWidth="1"/>
  </cols>
  <sheetData>
    <row r="1" spans="1:27" ht="21">
      <c r="A1" s="101"/>
      <c r="B1" s="103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5"/>
    </row>
    <row r="2" spans="1:27" ht="21">
      <c r="A2" s="102"/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5"/>
    </row>
    <row r="3" spans="1:27" ht="21">
      <c r="A3" s="102"/>
      <c r="B3" s="103" t="s">
        <v>142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5"/>
    </row>
    <row r="4" spans="1:27" ht="15" customHeight="1">
      <c r="A4" s="3" t="s">
        <v>263</v>
      </c>
      <c r="B4" s="4"/>
      <c r="C4" s="106" t="s">
        <v>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8"/>
    </row>
    <row r="5" spans="1:27" ht="15.75" customHeight="1">
      <c r="A5" s="109" t="s">
        <v>5</v>
      </c>
      <c r="B5" s="110"/>
      <c r="C5" s="109" t="s">
        <v>6</v>
      </c>
      <c r="D5" s="111"/>
      <c r="E5" s="110"/>
      <c r="F5" s="109" t="s">
        <v>7</v>
      </c>
      <c r="G5" s="111"/>
      <c r="H5" s="111"/>
      <c r="I5" s="111"/>
      <c r="J5" s="111"/>
      <c r="K5" s="111"/>
      <c r="L5" s="111"/>
      <c r="M5" s="109" t="s">
        <v>8</v>
      </c>
      <c r="N5" s="111"/>
      <c r="O5" s="111"/>
      <c r="P5" s="111"/>
      <c r="Q5" s="111"/>
      <c r="R5" s="111"/>
      <c r="S5" s="110"/>
      <c r="T5" s="109" t="s">
        <v>9</v>
      </c>
      <c r="U5" s="111"/>
      <c r="V5" s="111"/>
      <c r="W5" s="111"/>
      <c r="X5" s="111"/>
      <c r="Y5" s="110"/>
      <c r="Z5" s="113" t="s">
        <v>69</v>
      </c>
      <c r="AA5" s="113" t="s">
        <v>70</v>
      </c>
    </row>
    <row r="6" spans="1:27" ht="15.75" customHeight="1">
      <c r="A6" s="113" t="s">
        <v>12</v>
      </c>
      <c r="B6" s="113" t="s">
        <v>13</v>
      </c>
      <c r="C6" s="113" t="s">
        <v>14</v>
      </c>
      <c r="D6" s="113" t="s">
        <v>15</v>
      </c>
      <c r="E6" s="113" t="s">
        <v>16</v>
      </c>
      <c r="F6" s="113" t="s">
        <v>71</v>
      </c>
      <c r="G6" s="113" t="s">
        <v>72</v>
      </c>
      <c r="H6" s="113" t="s">
        <v>73</v>
      </c>
      <c r="I6" s="109" t="s">
        <v>20</v>
      </c>
      <c r="J6" s="110"/>
      <c r="K6" s="112" t="s">
        <v>21</v>
      </c>
      <c r="L6" s="110"/>
      <c r="M6" s="113" t="s">
        <v>74</v>
      </c>
      <c r="N6" s="113" t="s">
        <v>75</v>
      </c>
      <c r="O6" s="113" t="s">
        <v>76</v>
      </c>
      <c r="P6" s="113" t="s">
        <v>77</v>
      </c>
      <c r="Q6" s="116" t="s">
        <v>78</v>
      </c>
      <c r="R6" s="116" t="s">
        <v>79</v>
      </c>
      <c r="S6" s="116" t="s">
        <v>80</v>
      </c>
      <c r="T6" s="112" t="s">
        <v>28</v>
      </c>
      <c r="U6" s="110"/>
      <c r="V6" s="112" t="s">
        <v>29</v>
      </c>
      <c r="W6" s="110"/>
      <c r="X6" s="113" t="s">
        <v>81</v>
      </c>
      <c r="Y6" s="116" t="s">
        <v>82</v>
      </c>
      <c r="Z6" s="117"/>
      <c r="AA6" s="117"/>
    </row>
    <row r="7" spans="1:27" ht="27.6">
      <c r="A7" s="114"/>
      <c r="B7" s="114"/>
      <c r="C7" s="114"/>
      <c r="D7" s="114"/>
      <c r="E7" s="114"/>
      <c r="F7" s="114"/>
      <c r="G7" s="114"/>
      <c r="H7" s="114"/>
      <c r="I7" s="23" t="s">
        <v>83</v>
      </c>
      <c r="J7" s="23" t="s">
        <v>84</v>
      </c>
      <c r="K7" s="23" t="s">
        <v>85</v>
      </c>
      <c r="L7" s="24" t="s">
        <v>86</v>
      </c>
      <c r="M7" s="114"/>
      <c r="N7" s="114"/>
      <c r="O7" s="114"/>
      <c r="P7" s="114"/>
      <c r="Q7" s="114"/>
      <c r="R7" s="114"/>
      <c r="S7" s="114"/>
      <c r="T7" s="23" t="s">
        <v>87</v>
      </c>
      <c r="U7" s="24" t="s">
        <v>88</v>
      </c>
      <c r="V7" s="23" t="s">
        <v>89</v>
      </c>
      <c r="W7" s="24" t="s">
        <v>90</v>
      </c>
      <c r="X7" s="114"/>
      <c r="Y7" s="114"/>
      <c r="Z7" s="114"/>
      <c r="AA7" s="114"/>
    </row>
    <row r="8" spans="1:27" ht="41.4">
      <c r="A8" s="8">
        <v>520100</v>
      </c>
      <c r="B8" s="8">
        <v>180101</v>
      </c>
      <c r="C8" s="32" t="s">
        <v>143</v>
      </c>
      <c r="D8" s="33" t="s">
        <v>144</v>
      </c>
      <c r="E8" s="34" t="s">
        <v>145</v>
      </c>
      <c r="F8" s="35" t="s">
        <v>146</v>
      </c>
      <c r="G8" s="36"/>
      <c r="H8" s="37" t="s">
        <v>147</v>
      </c>
      <c r="I8" s="33" t="s">
        <v>148</v>
      </c>
      <c r="J8" s="38" t="s">
        <v>149</v>
      </c>
      <c r="K8" s="37" t="s">
        <v>148</v>
      </c>
      <c r="L8" s="39" t="s">
        <v>150</v>
      </c>
      <c r="M8" s="40">
        <v>45468</v>
      </c>
      <c r="N8" s="40">
        <v>45468</v>
      </c>
      <c r="O8" s="40"/>
      <c r="P8" s="36"/>
      <c r="Q8" s="41"/>
      <c r="R8" s="41"/>
      <c r="S8" s="42"/>
      <c r="T8" s="37"/>
      <c r="U8" s="43"/>
      <c r="V8" s="33">
        <v>1</v>
      </c>
      <c r="W8" s="44">
        <v>57</v>
      </c>
      <c r="X8" s="33">
        <f t="shared" ref="X8:X14" si="0">T8+V8</f>
        <v>1</v>
      </c>
      <c r="Y8" s="45">
        <f t="shared" ref="Y8:Y13" si="1">T8*U8+V8*W8</f>
        <v>57</v>
      </c>
      <c r="Z8" s="45">
        <f t="shared" ref="Z8:Z13" si="2">S8+Y8</f>
        <v>57</v>
      </c>
      <c r="AA8" s="33" t="s">
        <v>151</v>
      </c>
    </row>
    <row r="9" spans="1:27" ht="55.2">
      <c r="A9" s="33">
        <v>520100</v>
      </c>
      <c r="B9" s="33">
        <v>180101</v>
      </c>
      <c r="C9" s="32" t="s">
        <v>143</v>
      </c>
      <c r="D9" s="33" t="s">
        <v>144</v>
      </c>
      <c r="E9" s="34" t="s">
        <v>145</v>
      </c>
      <c r="F9" s="35" t="s">
        <v>152</v>
      </c>
      <c r="G9" s="36"/>
      <c r="H9" s="37" t="s">
        <v>147</v>
      </c>
      <c r="I9" s="33" t="s">
        <v>148</v>
      </c>
      <c r="J9" s="38" t="s">
        <v>149</v>
      </c>
      <c r="K9" s="37" t="s">
        <v>148</v>
      </c>
      <c r="L9" s="39" t="s">
        <v>153</v>
      </c>
      <c r="M9" s="40">
        <v>45471</v>
      </c>
      <c r="N9" s="40">
        <v>45471</v>
      </c>
      <c r="O9" s="40"/>
      <c r="P9" s="36"/>
      <c r="Q9" s="41"/>
      <c r="R9" s="41"/>
      <c r="S9" s="42"/>
      <c r="T9" s="37"/>
      <c r="U9" s="43"/>
      <c r="V9" s="33">
        <v>1</v>
      </c>
      <c r="W9" s="44">
        <v>57</v>
      </c>
      <c r="X9" s="33">
        <f t="shared" si="0"/>
        <v>1</v>
      </c>
      <c r="Y9" s="45">
        <f t="shared" si="1"/>
        <v>57</v>
      </c>
      <c r="Z9" s="45">
        <f t="shared" si="2"/>
        <v>57</v>
      </c>
      <c r="AA9" s="33" t="s">
        <v>154</v>
      </c>
    </row>
    <row r="10" spans="1:27" ht="58.5" customHeight="1">
      <c r="A10" s="33">
        <v>520100</v>
      </c>
      <c r="B10" s="33">
        <v>180101</v>
      </c>
      <c r="C10" s="32" t="s">
        <v>155</v>
      </c>
      <c r="D10" s="33" t="s">
        <v>156</v>
      </c>
      <c r="E10" s="34" t="s">
        <v>157</v>
      </c>
      <c r="F10" s="35" t="s">
        <v>158</v>
      </c>
      <c r="G10" s="36"/>
      <c r="H10" s="37" t="s">
        <v>159</v>
      </c>
      <c r="I10" s="33" t="s">
        <v>148</v>
      </c>
      <c r="J10" s="38" t="s">
        <v>149</v>
      </c>
      <c r="K10" s="37" t="s">
        <v>160</v>
      </c>
      <c r="L10" s="39" t="s">
        <v>161</v>
      </c>
      <c r="M10" s="40">
        <v>45462</v>
      </c>
      <c r="N10" s="40">
        <v>45464</v>
      </c>
      <c r="O10" s="40"/>
      <c r="P10" s="36"/>
      <c r="Q10" s="41"/>
      <c r="R10" s="41"/>
      <c r="S10" s="42"/>
      <c r="T10" s="37">
        <v>2</v>
      </c>
      <c r="U10" s="43">
        <v>313.27999999999997</v>
      </c>
      <c r="V10" s="33">
        <v>1</v>
      </c>
      <c r="W10" s="44">
        <v>94</v>
      </c>
      <c r="X10" s="33">
        <f t="shared" si="0"/>
        <v>3</v>
      </c>
      <c r="Y10" s="45">
        <f t="shared" si="1"/>
        <v>720.56</v>
      </c>
      <c r="Z10" s="45">
        <f t="shared" si="2"/>
        <v>720.56</v>
      </c>
      <c r="AA10" s="33" t="s">
        <v>162</v>
      </c>
    </row>
    <row r="11" spans="1:27" ht="48.75" customHeight="1">
      <c r="A11" s="33">
        <v>520100</v>
      </c>
      <c r="B11" s="33">
        <v>180101</v>
      </c>
      <c r="C11" s="32" t="s">
        <v>163</v>
      </c>
      <c r="D11" s="33" t="s">
        <v>164</v>
      </c>
      <c r="E11" s="34" t="s">
        <v>157</v>
      </c>
      <c r="F11" s="35" t="s">
        <v>165</v>
      </c>
      <c r="G11" s="36"/>
      <c r="H11" s="37" t="s">
        <v>159</v>
      </c>
      <c r="I11" s="33" t="s">
        <v>148</v>
      </c>
      <c r="J11" s="38" t="s">
        <v>149</v>
      </c>
      <c r="K11" s="37" t="s">
        <v>160</v>
      </c>
      <c r="L11" s="39" t="s">
        <v>161</v>
      </c>
      <c r="M11" s="40">
        <v>45462</v>
      </c>
      <c r="N11" s="40">
        <v>45464</v>
      </c>
      <c r="O11" s="40"/>
      <c r="P11" s="36"/>
      <c r="Q11" s="41"/>
      <c r="R11" s="41"/>
      <c r="S11" s="42"/>
      <c r="T11" s="37">
        <v>2</v>
      </c>
      <c r="U11" s="43">
        <v>313.27999999999997</v>
      </c>
      <c r="V11" s="33">
        <v>1</v>
      </c>
      <c r="W11" s="44">
        <v>94</v>
      </c>
      <c r="X11" s="33">
        <f t="shared" si="0"/>
        <v>3</v>
      </c>
      <c r="Y11" s="45">
        <f t="shared" si="1"/>
        <v>720.56</v>
      </c>
      <c r="Z11" s="45">
        <f t="shared" si="2"/>
        <v>720.56</v>
      </c>
      <c r="AA11" s="33" t="s">
        <v>166</v>
      </c>
    </row>
    <row r="12" spans="1:27" ht="48" customHeight="1">
      <c r="A12" s="33">
        <v>520100</v>
      </c>
      <c r="B12" s="33">
        <v>180101</v>
      </c>
      <c r="C12" s="32" t="s">
        <v>167</v>
      </c>
      <c r="D12" s="33" t="s">
        <v>168</v>
      </c>
      <c r="E12" s="34" t="s">
        <v>157</v>
      </c>
      <c r="F12" s="35" t="s">
        <v>169</v>
      </c>
      <c r="G12" s="36"/>
      <c r="H12" s="37" t="s">
        <v>159</v>
      </c>
      <c r="I12" s="33" t="s">
        <v>148</v>
      </c>
      <c r="J12" s="38" t="s">
        <v>149</v>
      </c>
      <c r="K12" s="37" t="s">
        <v>160</v>
      </c>
      <c r="L12" s="39" t="s">
        <v>161</v>
      </c>
      <c r="M12" s="40">
        <v>45462</v>
      </c>
      <c r="N12" s="40">
        <v>45464</v>
      </c>
      <c r="O12" s="40"/>
      <c r="P12" s="36"/>
      <c r="Q12" s="41"/>
      <c r="R12" s="41"/>
      <c r="S12" s="42"/>
      <c r="T12" s="37">
        <v>2</v>
      </c>
      <c r="U12" s="43">
        <v>313.27999999999997</v>
      </c>
      <c r="V12" s="33">
        <v>1</v>
      </c>
      <c r="W12" s="44">
        <v>94</v>
      </c>
      <c r="X12" s="33">
        <f t="shared" si="0"/>
        <v>3</v>
      </c>
      <c r="Y12" s="45">
        <f t="shared" si="1"/>
        <v>720.56</v>
      </c>
      <c r="Z12" s="45">
        <f t="shared" si="2"/>
        <v>720.56</v>
      </c>
      <c r="AA12" s="33" t="s">
        <v>170</v>
      </c>
    </row>
    <row r="13" spans="1:27" ht="93.75" customHeight="1">
      <c r="A13" s="33">
        <v>520100</v>
      </c>
      <c r="B13" s="33">
        <v>180101</v>
      </c>
      <c r="C13" s="32" t="s">
        <v>171</v>
      </c>
      <c r="D13" s="33" t="s">
        <v>172</v>
      </c>
      <c r="E13" s="34" t="s">
        <v>173</v>
      </c>
      <c r="F13" s="35" t="s">
        <v>183</v>
      </c>
      <c r="G13" s="36"/>
      <c r="H13" s="37" t="s">
        <v>7</v>
      </c>
      <c r="I13" s="33" t="s">
        <v>148</v>
      </c>
      <c r="J13" s="38" t="s">
        <v>149</v>
      </c>
      <c r="K13" s="37" t="s">
        <v>174</v>
      </c>
      <c r="L13" s="39" t="s">
        <v>175</v>
      </c>
      <c r="M13" s="40">
        <v>45482</v>
      </c>
      <c r="N13" s="40">
        <v>45482</v>
      </c>
      <c r="O13" s="40"/>
      <c r="P13" s="36"/>
      <c r="Q13" s="41"/>
      <c r="R13" s="41"/>
      <c r="S13" s="42"/>
      <c r="T13" s="37"/>
      <c r="U13" s="43"/>
      <c r="V13" s="33">
        <v>1</v>
      </c>
      <c r="W13" s="44">
        <v>142.53</v>
      </c>
      <c r="X13" s="33">
        <f t="shared" si="0"/>
        <v>1</v>
      </c>
      <c r="Y13" s="45">
        <f t="shared" si="1"/>
        <v>142.53</v>
      </c>
      <c r="Z13" s="45">
        <f t="shared" si="2"/>
        <v>142.53</v>
      </c>
      <c r="AA13" s="33" t="s">
        <v>176</v>
      </c>
    </row>
    <row r="14" spans="1:27" ht="81" customHeight="1">
      <c r="A14" s="33">
        <v>520100</v>
      </c>
      <c r="B14" s="33">
        <v>180101</v>
      </c>
      <c r="C14" s="46" t="s">
        <v>177</v>
      </c>
      <c r="D14" s="33" t="s">
        <v>178</v>
      </c>
      <c r="E14" s="34" t="s">
        <v>179</v>
      </c>
      <c r="F14" s="35" t="s">
        <v>182</v>
      </c>
      <c r="G14" s="10"/>
      <c r="H14" s="37" t="s">
        <v>7</v>
      </c>
      <c r="I14" s="33" t="s">
        <v>148</v>
      </c>
      <c r="J14" s="38" t="s">
        <v>149</v>
      </c>
      <c r="K14" s="37" t="s">
        <v>148</v>
      </c>
      <c r="L14" s="39" t="s">
        <v>180</v>
      </c>
      <c r="M14" s="40">
        <v>45476</v>
      </c>
      <c r="N14" s="40">
        <v>45476</v>
      </c>
      <c r="O14" s="14"/>
      <c r="P14" s="15"/>
      <c r="Q14" s="15">
        <v>0</v>
      </c>
      <c r="R14" s="15">
        <v>0</v>
      </c>
      <c r="S14" s="16">
        <f t="shared" ref="S14:S50" si="3">Q14+R14</f>
        <v>0</v>
      </c>
      <c r="T14" s="8">
        <v>0</v>
      </c>
      <c r="U14" s="15">
        <v>0</v>
      </c>
      <c r="V14" s="8">
        <v>1</v>
      </c>
      <c r="W14" s="15">
        <v>57</v>
      </c>
      <c r="X14" s="33">
        <f t="shared" si="0"/>
        <v>1</v>
      </c>
      <c r="Y14" s="16">
        <f t="shared" ref="Y14:Y50" si="4">(T14*U14)+(V14*W14)</f>
        <v>57</v>
      </c>
      <c r="Z14" s="16">
        <f t="shared" ref="Z14:Z50" si="5">S14+Y14</f>
        <v>57</v>
      </c>
      <c r="AA14" s="33" t="s">
        <v>181</v>
      </c>
    </row>
    <row r="15" spans="1:27" s="30" customFormat="1" ht="69">
      <c r="A15" s="8">
        <v>520100</v>
      </c>
      <c r="B15" s="8">
        <v>180101</v>
      </c>
      <c r="C15" s="32" t="s">
        <v>143</v>
      </c>
      <c r="D15" s="33" t="s">
        <v>144</v>
      </c>
      <c r="E15" s="34" t="s">
        <v>145</v>
      </c>
      <c r="F15" s="48" t="s">
        <v>184</v>
      </c>
      <c r="G15" s="10"/>
      <c r="H15" s="37" t="s">
        <v>7</v>
      </c>
      <c r="I15" s="33" t="s">
        <v>148</v>
      </c>
      <c r="J15" s="38" t="s">
        <v>149</v>
      </c>
      <c r="K15" s="37" t="s">
        <v>148</v>
      </c>
      <c r="L15" s="39" t="s">
        <v>180</v>
      </c>
      <c r="M15" s="40">
        <v>45476</v>
      </c>
      <c r="N15" s="40">
        <v>45476</v>
      </c>
      <c r="O15" s="14"/>
      <c r="P15" s="15"/>
      <c r="Q15" s="15">
        <v>0</v>
      </c>
      <c r="R15" s="15">
        <v>0</v>
      </c>
      <c r="S15" s="16">
        <f t="shared" ref="S15" si="6">Q15+R15</f>
        <v>0</v>
      </c>
      <c r="T15" s="8">
        <v>0</v>
      </c>
      <c r="U15" s="15">
        <v>0</v>
      </c>
      <c r="V15" s="8">
        <v>1</v>
      </c>
      <c r="W15" s="15">
        <v>57</v>
      </c>
      <c r="X15" s="33">
        <f t="shared" ref="X15" si="7">T15+V15</f>
        <v>1</v>
      </c>
      <c r="Y15" s="16">
        <f t="shared" ref="Y15" si="8">(T15*U15)+(V15*W15)</f>
        <v>57</v>
      </c>
      <c r="Z15" s="16">
        <f t="shared" ref="Z15" si="9">S15+Y15</f>
        <v>57</v>
      </c>
      <c r="AA15" s="33" t="s">
        <v>185</v>
      </c>
    </row>
    <row r="16" spans="1:27" s="30" customFormat="1" ht="69">
      <c r="A16" s="33">
        <v>520100</v>
      </c>
      <c r="B16" s="33">
        <v>180101</v>
      </c>
      <c r="C16" s="32" t="s">
        <v>186</v>
      </c>
      <c r="D16" s="33" t="s">
        <v>187</v>
      </c>
      <c r="E16" s="34" t="s">
        <v>188</v>
      </c>
      <c r="F16" s="48" t="s">
        <v>189</v>
      </c>
      <c r="G16" s="10"/>
      <c r="H16" s="37" t="s">
        <v>7</v>
      </c>
      <c r="I16" s="33" t="s">
        <v>148</v>
      </c>
      <c r="J16" s="38" t="s">
        <v>149</v>
      </c>
      <c r="K16" s="37" t="s">
        <v>148</v>
      </c>
      <c r="L16" s="39" t="s">
        <v>180</v>
      </c>
      <c r="M16" s="40">
        <v>45476</v>
      </c>
      <c r="N16" s="40">
        <v>45476</v>
      </c>
      <c r="O16" s="14"/>
      <c r="P16" s="15"/>
      <c r="Q16" s="15">
        <v>0</v>
      </c>
      <c r="R16" s="15">
        <v>0</v>
      </c>
      <c r="S16" s="16">
        <f t="shared" ref="S16" si="10">Q16+R16</f>
        <v>0</v>
      </c>
      <c r="T16" s="8">
        <v>0</v>
      </c>
      <c r="U16" s="15">
        <v>0</v>
      </c>
      <c r="V16" s="8">
        <v>1</v>
      </c>
      <c r="W16" s="15">
        <v>57</v>
      </c>
      <c r="X16" s="33">
        <f t="shared" ref="X16:X50" si="11">T16+V16</f>
        <v>1</v>
      </c>
      <c r="Y16" s="16">
        <f t="shared" ref="Y16:Y36" si="12">(T16*U16)+(V16*W16)</f>
        <v>57</v>
      </c>
      <c r="Z16" s="16">
        <f t="shared" ref="Z16:Z36" si="13">S16+Y16</f>
        <v>57</v>
      </c>
      <c r="AA16" s="33" t="s">
        <v>190</v>
      </c>
    </row>
    <row r="17" spans="1:27" s="30" customFormat="1" ht="41.4">
      <c r="A17" s="33">
        <v>520100</v>
      </c>
      <c r="B17" s="33">
        <v>180101</v>
      </c>
      <c r="C17" s="32" t="s">
        <v>191</v>
      </c>
      <c r="D17" s="33" t="s">
        <v>192</v>
      </c>
      <c r="E17" s="34" t="s">
        <v>193</v>
      </c>
      <c r="F17" s="48" t="s">
        <v>196</v>
      </c>
      <c r="G17" s="10"/>
      <c r="H17" s="37" t="s">
        <v>147</v>
      </c>
      <c r="I17" s="33" t="s">
        <v>148</v>
      </c>
      <c r="J17" s="38" t="s">
        <v>149</v>
      </c>
      <c r="K17" s="37" t="s">
        <v>148</v>
      </c>
      <c r="L17" s="39" t="s">
        <v>194</v>
      </c>
      <c r="M17" s="13">
        <v>45455</v>
      </c>
      <c r="N17" s="13">
        <v>45457</v>
      </c>
      <c r="O17" s="14"/>
      <c r="P17" s="15"/>
      <c r="Q17" s="15"/>
      <c r="R17" s="15"/>
      <c r="S17" s="16"/>
      <c r="T17" s="8">
        <v>2</v>
      </c>
      <c r="U17" s="15">
        <v>170.12</v>
      </c>
      <c r="V17" s="8">
        <v>1</v>
      </c>
      <c r="W17" s="15">
        <v>57</v>
      </c>
      <c r="X17" s="8">
        <f t="shared" si="11"/>
        <v>3</v>
      </c>
      <c r="Y17" s="16">
        <f t="shared" si="12"/>
        <v>397.24</v>
      </c>
      <c r="Z17" s="16">
        <f t="shared" si="13"/>
        <v>397.24</v>
      </c>
      <c r="AA17" s="33" t="s">
        <v>195</v>
      </c>
    </row>
    <row r="18" spans="1:27" s="30" customFormat="1" ht="41.4">
      <c r="A18" s="33">
        <v>520100</v>
      </c>
      <c r="B18" s="33">
        <v>180101</v>
      </c>
      <c r="C18" s="32" t="s">
        <v>198</v>
      </c>
      <c r="D18" s="33" t="s">
        <v>262</v>
      </c>
      <c r="E18" s="57" t="s">
        <v>261</v>
      </c>
      <c r="F18" s="48" t="s">
        <v>199</v>
      </c>
      <c r="G18" s="10"/>
      <c r="H18" s="37" t="s">
        <v>147</v>
      </c>
      <c r="I18" s="33" t="s">
        <v>148</v>
      </c>
      <c r="J18" s="38" t="s">
        <v>149</v>
      </c>
      <c r="K18" s="37" t="s">
        <v>148</v>
      </c>
      <c r="L18" s="39" t="s">
        <v>194</v>
      </c>
      <c r="M18" s="13">
        <v>45450</v>
      </c>
      <c r="N18" s="13">
        <v>45450</v>
      </c>
      <c r="O18" s="14"/>
      <c r="P18" s="15"/>
      <c r="Q18" s="15"/>
      <c r="R18" s="15"/>
      <c r="S18" s="16"/>
      <c r="T18" s="8"/>
      <c r="U18" s="15"/>
      <c r="V18" s="8">
        <v>1</v>
      </c>
      <c r="W18" s="15">
        <v>57</v>
      </c>
      <c r="X18" s="8">
        <f t="shared" si="11"/>
        <v>1</v>
      </c>
      <c r="Y18" s="16">
        <f t="shared" si="12"/>
        <v>57</v>
      </c>
      <c r="Z18" s="16">
        <f t="shared" si="13"/>
        <v>57</v>
      </c>
      <c r="AA18" s="33" t="s">
        <v>197</v>
      </c>
    </row>
    <row r="19" spans="1:27" s="30" customFormat="1" ht="41.4">
      <c r="A19" s="33">
        <v>520100</v>
      </c>
      <c r="B19" s="33">
        <v>180101</v>
      </c>
      <c r="C19" s="32" t="s">
        <v>198</v>
      </c>
      <c r="D19" s="33" t="s">
        <v>262</v>
      </c>
      <c r="E19" s="57" t="s">
        <v>261</v>
      </c>
      <c r="F19" s="48" t="s">
        <v>205</v>
      </c>
      <c r="G19" s="10"/>
      <c r="H19" s="37" t="s">
        <v>147</v>
      </c>
      <c r="I19" s="33" t="s">
        <v>148</v>
      </c>
      <c r="J19" s="38" t="s">
        <v>149</v>
      </c>
      <c r="K19" s="37" t="s">
        <v>148</v>
      </c>
      <c r="L19" s="39" t="s">
        <v>194</v>
      </c>
      <c r="M19" s="13">
        <v>45453</v>
      </c>
      <c r="N19" s="13">
        <v>45453</v>
      </c>
      <c r="O19" s="14"/>
      <c r="P19" s="15"/>
      <c r="Q19" s="15"/>
      <c r="R19" s="15"/>
      <c r="S19" s="16"/>
      <c r="T19" s="8"/>
      <c r="U19" s="15"/>
      <c r="V19" s="8">
        <v>1</v>
      </c>
      <c r="W19" s="15">
        <v>57</v>
      </c>
      <c r="X19" s="8">
        <f t="shared" si="11"/>
        <v>1</v>
      </c>
      <c r="Y19" s="16">
        <f t="shared" si="12"/>
        <v>57</v>
      </c>
      <c r="Z19" s="16">
        <f t="shared" si="13"/>
        <v>57</v>
      </c>
      <c r="AA19" s="33" t="s">
        <v>200</v>
      </c>
    </row>
    <row r="20" spans="1:27" s="30" customFormat="1" ht="48" customHeight="1">
      <c r="A20" s="33">
        <v>520100</v>
      </c>
      <c r="B20" s="33">
        <v>180101</v>
      </c>
      <c r="C20" s="49" t="s">
        <v>201</v>
      </c>
      <c r="D20" s="33" t="s">
        <v>204</v>
      </c>
      <c r="E20" s="34" t="s">
        <v>203</v>
      </c>
      <c r="F20" s="48" t="s">
        <v>206</v>
      </c>
      <c r="G20" s="10"/>
      <c r="H20" s="37" t="s">
        <v>147</v>
      </c>
      <c r="I20" s="33" t="s">
        <v>148</v>
      </c>
      <c r="J20" s="38" t="s">
        <v>149</v>
      </c>
      <c r="K20" s="37" t="s">
        <v>148</v>
      </c>
      <c r="L20" s="39" t="s">
        <v>194</v>
      </c>
      <c r="M20" s="13">
        <v>45455</v>
      </c>
      <c r="N20" s="13">
        <v>45455</v>
      </c>
      <c r="O20" s="14"/>
      <c r="P20" s="15"/>
      <c r="Q20" s="15"/>
      <c r="R20" s="15"/>
      <c r="S20" s="16"/>
      <c r="T20" s="8"/>
      <c r="U20" s="15"/>
      <c r="V20" s="8">
        <v>1</v>
      </c>
      <c r="W20" s="15">
        <v>55</v>
      </c>
      <c r="X20" s="8">
        <f t="shared" si="11"/>
        <v>1</v>
      </c>
      <c r="Y20" s="16">
        <f t="shared" si="12"/>
        <v>55</v>
      </c>
      <c r="Z20" s="16">
        <f t="shared" si="13"/>
        <v>55</v>
      </c>
      <c r="AA20" s="33" t="s">
        <v>202</v>
      </c>
    </row>
    <row r="21" spans="1:27" s="30" customFormat="1" ht="69">
      <c r="A21" s="33">
        <v>520100</v>
      </c>
      <c r="B21" s="33">
        <v>180101</v>
      </c>
      <c r="C21" s="32" t="s">
        <v>207</v>
      </c>
      <c r="D21" s="33" t="s">
        <v>208</v>
      </c>
      <c r="E21" s="34" t="s">
        <v>209</v>
      </c>
      <c r="F21" s="48" t="s">
        <v>210</v>
      </c>
      <c r="G21" s="10"/>
      <c r="H21" s="37" t="s">
        <v>7</v>
      </c>
      <c r="I21" s="33" t="s">
        <v>148</v>
      </c>
      <c r="J21" s="38" t="s">
        <v>149</v>
      </c>
      <c r="K21" s="37" t="s">
        <v>148</v>
      </c>
      <c r="L21" s="39" t="s">
        <v>180</v>
      </c>
      <c r="M21" s="40">
        <v>45476</v>
      </c>
      <c r="N21" s="40">
        <v>45476</v>
      </c>
      <c r="O21" s="14"/>
      <c r="P21" s="15"/>
      <c r="Q21" s="15"/>
      <c r="R21" s="15"/>
      <c r="S21" s="16"/>
      <c r="T21" s="8"/>
      <c r="U21" s="15"/>
      <c r="V21" s="8">
        <v>1</v>
      </c>
      <c r="W21" s="15">
        <v>55</v>
      </c>
      <c r="X21" s="8">
        <f t="shared" si="11"/>
        <v>1</v>
      </c>
      <c r="Y21" s="16">
        <f t="shared" si="12"/>
        <v>55</v>
      </c>
      <c r="Z21" s="16">
        <f t="shared" si="13"/>
        <v>55</v>
      </c>
      <c r="AA21" s="33" t="s">
        <v>211</v>
      </c>
    </row>
    <row r="22" spans="1:27" s="30" customFormat="1" ht="41.4">
      <c r="A22" s="33">
        <v>520100</v>
      </c>
      <c r="B22" s="33">
        <v>180101</v>
      </c>
      <c r="C22" s="32" t="s">
        <v>207</v>
      </c>
      <c r="D22" s="33" t="s">
        <v>208</v>
      </c>
      <c r="E22" s="34" t="s">
        <v>209</v>
      </c>
      <c r="F22" s="47" t="s">
        <v>212</v>
      </c>
      <c r="G22" s="10"/>
      <c r="H22" s="37" t="s">
        <v>147</v>
      </c>
      <c r="I22" s="33" t="s">
        <v>148</v>
      </c>
      <c r="J22" s="38" t="s">
        <v>149</v>
      </c>
      <c r="K22" s="37" t="s">
        <v>148</v>
      </c>
      <c r="L22" s="39" t="s">
        <v>213</v>
      </c>
      <c r="M22" s="13">
        <v>45484</v>
      </c>
      <c r="N22" s="13">
        <v>45484</v>
      </c>
      <c r="O22" s="14"/>
      <c r="P22" s="15"/>
      <c r="Q22" s="15"/>
      <c r="R22" s="15"/>
      <c r="S22" s="16"/>
      <c r="T22" s="8"/>
      <c r="U22" s="15"/>
      <c r="V22" s="8">
        <v>1</v>
      </c>
      <c r="W22" s="15">
        <v>55</v>
      </c>
      <c r="X22" s="8">
        <f t="shared" si="11"/>
        <v>1</v>
      </c>
      <c r="Y22" s="16">
        <f t="shared" si="12"/>
        <v>55</v>
      </c>
      <c r="Z22" s="16">
        <f t="shared" si="13"/>
        <v>55</v>
      </c>
      <c r="AA22" s="33" t="s">
        <v>214</v>
      </c>
    </row>
    <row r="23" spans="1:27" s="30" customFormat="1" ht="41.4">
      <c r="A23" s="33">
        <v>520100</v>
      </c>
      <c r="B23" s="33">
        <v>180101</v>
      </c>
      <c r="C23" s="32" t="s">
        <v>207</v>
      </c>
      <c r="D23" s="33" t="s">
        <v>208</v>
      </c>
      <c r="E23" s="34" t="s">
        <v>209</v>
      </c>
      <c r="F23" s="47" t="s">
        <v>216</v>
      </c>
      <c r="G23" s="10"/>
      <c r="H23" s="37" t="s">
        <v>147</v>
      </c>
      <c r="I23" s="33" t="s">
        <v>148</v>
      </c>
      <c r="J23" s="38" t="s">
        <v>149</v>
      </c>
      <c r="K23" s="37" t="s">
        <v>148</v>
      </c>
      <c r="L23" s="12" t="s">
        <v>215</v>
      </c>
      <c r="M23" s="13">
        <v>45497</v>
      </c>
      <c r="N23" s="13">
        <v>45498</v>
      </c>
      <c r="O23" s="14"/>
      <c r="P23" s="15"/>
      <c r="Q23" s="15"/>
      <c r="R23" s="15"/>
      <c r="S23" s="16"/>
      <c r="T23" s="8">
        <v>1</v>
      </c>
      <c r="U23" s="15">
        <v>120</v>
      </c>
      <c r="V23" s="8">
        <v>1</v>
      </c>
      <c r="W23" s="15">
        <v>55</v>
      </c>
      <c r="X23" s="8">
        <f t="shared" si="11"/>
        <v>2</v>
      </c>
      <c r="Y23" s="16">
        <f t="shared" si="12"/>
        <v>175</v>
      </c>
      <c r="Z23" s="16">
        <f t="shared" si="13"/>
        <v>175</v>
      </c>
      <c r="AA23" s="33" t="s">
        <v>217</v>
      </c>
    </row>
    <row r="24" spans="1:27" s="30" customFormat="1" ht="69">
      <c r="A24" s="33">
        <v>520100</v>
      </c>
      <c r="B24" s="33">
        <v>180101</v>
      </c>
      <c r="C24" s="32" t="s">
        <v>207</v>
      </c>
      <c r="D24" s="33" t="s">
        <v>208</v>
      </c>
      <c r="E24" s="34" t="s">
        <v>209</v>
      </c>
      <c r="F24" s="47" t="s">
        <v>218</v>
      </c>
      <c r="G24" s="10"/>
      <c r="H24" s="37" t="s">
        <v>147</v>
      </c>
      <c r="I24" s="33" t="s">
        <v>148</v>
      </c>
      <c r="J24" s="38" t="s">
        <v>149</v>
      </c>
      <c r="K24" s="37" t="s">
        <v>148</v>
      </c>
      <c r="L24" s="12" t="s">
        <v>219</v>
      </c>
      <c r="M24" s="13">
        <v>45502</v>
      </c>
      <c r="N24" s="13">
        <v>45506</v>
      </c>
      <c r="O24" s="14"/>
      <c r="P24" s="15"/>
      <c r="Q24" s="15"/>
      <c r="R24" s="15"/>
      <c r="S24" s="16"/>
      <c r="T24" s="8">
        <v>4</v>
      </c>
      <c r="U24" s="15">
        <v>120</v>
      </c>
      <c r="V24" s="8">
        <v>1</v>
      </c>
      <c r="W24" s="15">
        <v>55</v>
      </c>
      <c r="X24" s="8">
        <f t="shared" si="11"/>
        <v>5</v>
      </c>
      <c r="Y24" s="16">
        <f t="shared" si="12"/>
        <v>535</v>
      </c>
      <c r="Z24" s="16">
        <f t="shared" si="13"/>
        <v>535</v>
      </c>
      <c r="AA24" s="33" t="s">
        <v>220</v>
      </c>
    </row>
    <row r="25" spans="1:27" s="30" customFormat="1" ht="70.5" customHeight="1">
      <c r="A25" s="33">
        <v>520100</v>
      </c>
      <c r="B25" s="33">
        <v>180101</v>
      </c>
      <c r="C25" s="32" t="s">
        <v>207</v>
      </c>
      <c r="D25" s="33" t="s">
        <v>208</v>
      </c>
      <c r="E25" s="34" t="s">
        <v>209</v>
      </c>
      <c r="F25" s="47" t="s">
        <v>221</v>
      </c>
      <c r="G25" s="10"/>
      <c r="H25" s="37" t="s">
        <v>147</v>
      </c>
      <c r="I25" s="33" t="s">
        <v>148</v>
      </c>
      <c r="J25" s="38" t="s">
        <v>149</v>
      </c>
      <c r="K25" s="37" t="s">
        <v>148</v>
      </c>
      <c r="L25" s="12" t="s">
        <v>153</v>
      </c>
      <c r="M25" s="13">
        <v>45501</v>
      </c>
      <c r="N25" s="13">
        <v>45501</v>
      </c>
      <c r="O25" s="14"/>
      <c r="P25" s="15"/>
      <c r="Q25" s="15"/>
      <c r="R25" s="15"/>
      <c r="S25" s="16"/>
      <c r="T25" s="8"/>
      <c r="U25" s="15"/>
      <c r="V25" s="8">
        <v>1</v>
      </c>
      <c r="W25" s="15">
        <v>55</v>
      </c>
      <c r="X25" s="8">
        <f t="shared" si="11"/>
        <v>1</v>
      </c>
      <c r="Y25" s="16">
        <f t="shared" si="12"/>
        <v>55</v>
      </c>
      <c r="Z25" s="16">
        <f t="shared" si="13"/>
        <v>55</v>
      </c>
      <c r="AA25" s="33" t="s">
        <v>222</v>
      </c>
    </row>
    <row r="26" spans="1:27" s="30" customFormat="1" ht="55.2">
      <c r="A26" s="33">
        <v>520100</v>
      </c>
      <c r="B26" s="33">
        <v>180101</v>
      </c>
      <c r="C26" s="32" t="s">
        <v>186</v>
      </c>
      <c r="D26" s="33" t="s">
        <v>187</v>
      </c>
      <c r="E26" s="34" t="s">
        <v>188</v>
      </c>
      <c r="F26" s="47" t="s">
        <v>223</v>
      </c>
      <c r="G26" s="10"/>
      <c r="H26" s="37" t="s">
        <v>147</v>
      </c>
      <c r="I26" s="33" t="s">
        <v>148</v>
      </c>
      <c r="J26" s="38" t="s">
        <v>149</v>
      </c>
      <c r="K26" s="37" t="s">
        <v>148</v>
      </c>
      <c r="L26" s="12" t="s">
        <v>215</v>
      </c>
      <c r="M26" s="13">
        <v>45497</v>
      </c>
      <c r="N26" s="13">
        <v>45498</v>
      </c>
      <c r="O26" s="14"/>
      <c r="P26" s="15"/>
      <c r="Q26" s="15"/>
      <c r="R26" s="15"/>
      <c r="S26" s="16"/>
      <c r="T26" s="8">
        <v>1</v>
      </c>
      <c r="U26" s="15">
        <v>170.12</v>
      </c>
      <c r="V26" s="8"/>
      <c r="W26" s="15"/>
      <c r="X26" s="8">
        <f t="shared" si="11"/>
        <v>1</v>
      </c>
      <c r="Y26" s="16">
        <f t="shared" si="12"/>
        <v>170.12</v>
      </c>
      <c r="Z26" s="16">
        <f t="shared" si="13"/>
        <v>170.12</v>
      </c>
      <c r="AA26" s="33" t="s">
        <v>224</v>
      </c>
    </row>
    <row r="27" spans="1:27" s="30" customFormat="1" ht="41.4">
      <c r="A27" s="33">
        <v>520100</v>
      </c>
      <c r="B27" s="33">
        <v>180101</v>
      </c>
      <c r="C27" s="32" t="s">
        <v>171</v>
      </c>
      <c r="D27" s="33" t="s">
        <v>172</v>
      </c>
      <c r="E27" s="34" t="s">
        <v>173</v>
      </c>
      <c r="F27" s="47" t="s">
        <v>227</v>
      </c>
      <c r="G27" s="10"/>
      <c r="H27" s="37" t="s">
        <v>7</v>
      </c>
      <c r="I27" s="33" t="s">
        <v>148</v>
      </c>
      <c r="J27" s="38" t="s">
        <v>149</v>
      </c>
      <c r="K27" s="8" t="s">
        <v>226</v>
      </c>
      <c r="L27" s="11" t="s">
        <v>225</v>
      </c>
      <c r="M27" s="13">
        <v>45509</v>
      </c>
      <c r="N27" s="13">
        <v>45512</v>
      </c>
      <c r="O27" s="14"/>
      <c r="P27" s="15"/>
      <c r="Q27" s="15"/>
      <c r="R27" s="15"/>
      <c r="S27" s="16"/>
      <c r="T27" s="8">
        <v>3</v>
      </c>
      <c r="U27" s="15">
        <v>449.67</v>
      </c>
      <c r="V27" s="8"/>
      <c r="W27" s="15"/>
      <c r="X27" s="8">
        <f t="shared" si="11"/>
        <v>3</v>
      </c>
      <c r="Y27" s="16">
        <f t="shared" si="12"/>
        <v>1349.01</v>
      </c>
      <c r="Z27" s="16">
        <f t="shared" si="13"/>
        <v>1349.01</v>
      </c>
      <c r="AA27" s="33" t="s">
        <v>228</v>
      </c>
    </row>
    <row r="28" spans="1:27" s="30" customFormat="1" ht="27.6">
      <c r="A28" s="33">
        <v>520100</v>
      </c>
      <c r="B28" s="33">
        <v>180101</v>
      </c>
      <c r="C28" s="32" t="s">
        <v>229</v>
      </c>
      <c r="D28" s="33" t="s">
        <v>230</v>
      </c>
      <c r="E28" s="34" t="s">
        <v>231</v>
      </c>
      <c r="F28" s="47" t="s">
        <v>232</v>
      </c>
      <c r="G28" s="10"/>
      <c r="H28" s="37" t="s">
        <v>147</v>
      </c>
      <c r="I28" s="33" t="s">
        <v>148</v>
      </c>
      <c r="J28" s="38" t="s">
        <v>149</v>
      </c>
      <c r="K28" s="37" t="s">
        <v>148</v>
      </c>
      <c r="L28" s="39" t="s">
        <v>213</v>
      </c>
      <c r="M28" s="13">
        <v>45484</v>
      </c>
      <c r="N28" s="13">
        <v>45484</v>
      </c>
      <c r="O28" s="14"/>
      <c r="P28" s="15"/>
      <c r="Q28" s="15"/>
      <c r="R28" s="15"/>
      <c r="S28" s="16"/>
      <c r="T28" s="8"/>
      <c r="U28" s="15"/>
      <c r="V28" s="8">
        <v>1</v>
      </c>
      <c r="W28" s="15">
        <v>57</v>
      </c>
      <c r="X28" s="8">
        <f t="shared" si="11"/>
        <v>1</v>
      </c>
      <c r="Y28" s="16">
        <f t="shared" si="12"/>
        <v>57</v>
      </c>
      <c r="Z28" s="16">
        <f t="shared" si="13"/>
        <v>57</v>
      </c>
      <c r="AA28" s="33" t="s">
        <v>233</v>
      </c>
    </row>
    <row r="29" spans="1:27" s="30" customFormat="1" ht="55.2">
      <c r="A29" s="33">
        <v>520100</v>
      </c>
      <c r="B29" s="33">
        <v>180101</v>
      </c>
      <c r="C29" s="46" t="s">
        <v>177</v>
      </c>
      <c r="D29" s="33" t="s">
        <v>178</v>
      </c>
      <c r="E29" s="34" t="s">
        <v>179</v>
      </c>
      <c r="F29" s="47" t="s">
        <v>234</v>
      </c>
      <c r="G29" s="10"/>
      <c r="H29" s="37" t="s">
        <v>147</v>
      </c>
      <c r="I29" s="33" t="s">
        <v>148</v>
      </c>
      <c r="J29" s="38" t="s">
        <v>149</v>
      </c>
      <c r="K29" s="37" t="s">
        <v>148</v>
      </c>
      <c r="L29" s="12" t="s">
        <v>215</v>
      </c>
      <c r="M29" s="13">
        <v>45497</v>
      </c>
      <c r="N29" s="13">
        <v>45498</v>
      </c>
      <c r="O29" s="14"/>
      <c r="P29" s="15"/>
      <c r="Q29" s="15"/>
      <c r="R29" s="15"/>
      <c r="S29" s="16"/>
      <c r="T29" s="8">
        <v>1</v>
      </c>
      <c r="U29" s="15">
        <v>170.12</v>
      </c>
      <c r="V29" s="8"/>
      <c r="W29" s="15"/>
      <c r="X29" s="8">
        <f t="shared" si="11"/>
        <v>1</v>
      </c>
      <c r="Y29" s="16">
        <f t="shared" si="12"/>
        <v>170.12</v>
      </c>
      <c r="Z29" s="16">
        <f t="shared" si="13"/>
        <v>170.12</v>
      </c>
      <c r="AA29" s="33" t="s">
        <v>235</v>
      </c>
    </row>
    <row r="30" spans="1:27" s="31" customFormat="1" ht="96.6">
      <c r="A30" s="33">
        <v>520100</v>
      </c>
      <c r="B30" s="33">
        <v>180101</v>
      </c>
      <c r="C30" s="32" t="s">
        <v>171</v>
      </c>
      <c r="D30" s="33" t="s">
        <v>172</v>
      </c>
      <c r="E30" s="34" t="s">
        <v>173</v>
      </c>
      <c r="F30" s="50" t="s">
        <v>236</v>
      </c>
      <c r="G30" s="53"/>
      <c r="H30" s="37" t="s">
        <v>147</v>
      </c>
      <c r="I30" s="33" t="s">
        <v>148</v>
      </c>
      <c r="J30" s="38" t="s">
        <v>149</v>
      </c>
      <c r="K30" s="37" t="s">
        <v>174</v>
      </c>
      <c r="L30" s="39" t="s">
        <v>175</v>
      </c>
      <c r="M30" s="13">
        <v>45434</v>
      </c>
      <c r="N30" s="13">
        <v>45434</v>
      </c>
      <c r="O30" s="14" t="s">
        <v>237</v>
      </c>
      <c r="P30" s="15"/>
      <c r="Q30" s="15">
        <v>1035.08</v>
      </c>
      <c r="R30" s="15">
        <v>1341.73</v>
      </c>
      <c r="S30" s="16">
        <f>Q30+R30</f>
        <v>2376.81</v>
      </c>
      <c r="T30" s="8"/>
      <c r="U30" s="15"/>
      <c r="V30" s="8"/>
      <c r="W30" s="15"/>
      <c r="X30" s="8"/>
      <c r="Y30" s="16">
        <f t="shared" si="12"/>
        <v>0</v>
      </c>
      <c r="Z30" s="16">
        <f>S30+Y30</f>
        <v>2376.81</v>
      </c>
      <c r="AA30" s="33" t="s">
        <v>238</v>
      </c>
    </row>
    <row r="31" spans="1:27" s="31" customFormat="1" ht="55.2">
      <c r="A31" s="33">
        <v>520100</v>
      </c>
      <c r="B31" s="33">
        <v>180101</v>
      </c>
      <c r="C31" s="32" t="s">
        <v>239</v>
      </c>
      <c r="D31" s="33" t="s">
        <v>240</v>
      </c>
      <c r="E31" s="34" t="s">
        <v>241</v>
      </c>
      <c r="F31" s="35" t="s">
        <v>245</v>
      </c>
      <c r="G31" s="53"/>
      <c r="H31" s="37" t="s">
        <v>7</v>
      </c>
      <c r="I31" s="33" t="s">
        <v>148</v>
      </c>
      <c r="J31" s="38" t="s">
        <v>149</v>
      </c>
      <c r="K31" s="37" t="s">
        <v>242</v>
      </c>
      <c r="L31" s="54" t="s">
        <v>243</v>
      </c>
      <c r="M31" s="40" t="s">
        <v>244</v>
      </c>
      <c r="N31" s="40">
        <v>45450</v>
      </c>
      <c r="O31" s="40" t="s">
        <v>237</v>
      </c>
      <c r="P31" s="15"/>
      <c r="Q31" s="15">
        <v>488.24</v>
      </c>
      <c r="R31" s="15">
        <v>897.66</v>
      </c>
      <c r="S31" s="16">
        <f>Q31+R31</f>
        <v>1385.9</v>
      </c>
      <c r="T31" s="8"/>
      <c r="U31" s="15"/>
      <c r="V31" s="8"/>
      <c r="W31" s="15"/>
      <c r="X31" s="8"/>
      <c r="Y31" s="16">
        <f t="shared" si="12"/>
        <v>0</v>
      </c>
      <c r="Z31" s="16">
        <f>S31+Y31</f>
        <v>1385.9</v>
      </c>
      <c r="AA31" s="33" t="s">
        <v>250</v>
      </c>
    </row>
    <row r="32" spans="1:27" s="31" customFormat="1" ht="55.2">
      <c r="A32" s="33">
        <v>520100</v>
      </c>
      <c r="B32" s="33">
        <v>180101</v>
      </c>
      <c r="C32" s="46" t="s">
        <v>246</v>
      </c>
      <c r="D32" s="59" t="s">
        <v>247</v>
      </c>
      <c r="E32" s="60" t="s">
        <v>248</v>
      </c>
      <c r="F32" s="58" t="s">
        <v>249</v>
      </c>
      <c r="G32" s="53"/>
      <c r="H32" s="37" t="s">
        <v>7</v>
      </c>
      <c r="I32" s="33" t="s">
        <v>148</v>
      </c>
      <c r="J32" s="38" t="s">
        <v>149</v>
      </c>
      <c r="K32" s="37" t="s">
        <v>174</v>
      </c>
      <c r="L32" s="39" t="s">
        <v>175</v>
      </c>
      <c r="M32" s="40" t="s">
        <v>244</v>
      </c>
      <c r="N32" s="40">
        <v>45449</v>
      </c>
      <c r="O32" s="40" t="s">
        <v>237</v>
      </c>
      <c r="P32" s="15"/>
      <c r="Q32" s="15">
        <v>3405.19</v>
      </c>
      <c r="R32" s="15">
        <v>654.01</v>
      </c>
      <c r="S32" s="16">
        <f>Q32+R32</f>
        <v>4059.2</v>
      </c>
      <c r="T32" s="8"/>
      <c r="U32" s="15"/>
      <c r="V32" s="8"/>
      <c r="W32" s="15"/>
      <c r="X32" s="8"/>
      <c r="Y32" s="16">
        <f t="shared" si="12"/>
        <v>0</v>
      </c>
      <c r="Z32" s="16">
        <f t="shared" ref="Z32:Z35" si="14">S32+Y32</f>
        <v>4059.2</v>
      </c>
      <c r="AA32" s="33" t="s">
        <v>251</v>
      </c>
    </row>
    <row r="33" spans="1:27" s="31" customFormat="1" ht="55.2">
      <c r="A33" s="33">
        <v>520100</v>
      </c>
      <c r="B33" s="33">
        <v>180101</v>
      </c>
      <c r="C33" s="32" t="s">
        <v>253</v>
      </c>
      <c r="D33" s="33" t="s">
        <v>254</v>
      </c>
      <c r="E33" s="34" t="s">
        <v>255</v>
      </c>
      <c r="F33" s="35" t="s">
        <v>252</v>
      </c>
      <c r="G33" s="53"/>
      <c r="H33" s="37" t="s">
        <v>257</v>
      </c>
      <c r="I33" s="33" t="s">
        <v>148</v>
      </c>
      <c r="J33" s="38" t="s">
        <v>149</v>
      </c>
      <c r="K33" s="37" t="s">
        <v>258</v>
      </c>
      <c r="L33" s="39" t="s">
        <v>259</v>
      </c>
      <c r="M33" s="40">
        <v>45445</v>
      </c>
      <c r="N33" s="40">
        <v>45450</v>
      </c>
      <c r="O33" s="40" t="s">
        <v>237</v>
      </c>
      <c r="P33" s="15"/>
      <c r="Q33" s="15">
        <v>1214.8699999999999</v>
      </c>
      <c r="R33" s="15">
        <v>2841.54</v>
      </c>
      <c r="S33" s="16">
        <f t="shared" ref="S33:S34" si="15">Q33+R33</f>
        <v>4056.41</v>
      </c>
      <c r="T33" s="8"/>
      <c r="U33" s="15"/>
      <c r="V33" s="8"/>
      <c r="W33" s="15"/>
      <c r="X33" s="8"/>
      <c r="Y33" s="16">
        <f t="shared" si="12"/>
        <v>0</v>
      </c>
      <c r="Z33" s="16">
        <f t="shared" si="14"/>
        <v>4056.41</v>
      </c>
      <c r="AA33" s="33" t="s">
        <v>256</v>
      </c>
    </row>
    <row r="34" spans="1:27" s="31" customFormat="1" ht="41.4">
      <c r="A34" s="33">
        <v>520100</v>
      </c>
      <c r="B34" s="33">
        <v>180101</v>
      </c>
      <c r="C34" s="32" t="s">
        <v>191</v>
      </c>
      <c r="D34" s="33" t="s">
        <v>192</v>
      </c>
      <c r="E34" s="34" t="s">
        <v>193</v>
      </c>
      <c r="F34" s="57" t="s">
        <v>260</v>
      </c>
      <c r="G34" s="53"/>
      <c r="H34" s="37" t="s">
        <v>7</v>
      </c>
      <c r="I34" s="33" t="s">
        <v>148</v>
      </c>
      <c r="J34" s="38" t="s">
        <v>149</v>
      </c>
      <c r="K34" s="37" t="s">
        <v>148</v>
      </c>
      <c r="L34" s="39" t="s">
        <v>194</v>
      </c>
      <c r="M34" s="40">
        <v>45453</v>
      </c>
      <c r="N34" s="40">
        <v>45453</v>
      </c>
      <c r="O34" s="40" t="s">
        <v>237</v>
      </c>
      <c r="P34" s="15"/>
      <c r="Q34" s="15">
        <v>193.75</v>
      </c>
      <c r="R34" s="15"/>
      <c r="S34" s="16">
        <f t="shared" si="15"/>
        <v>193.75</v>
      </c>
      <c r="T34" s="8"/>
      <c r="U34" s="15"/>
      <c r="V34" s="8"/>
      <c r="W34" s="15"/>
      <c r="X34" s="8"/>
      <c r="Y34" s="16">
        <f t="shared" si="12"/>
        <v>0</v>
      </c>
      <c r="Z34" s="16">
        <f t="shared" si="14"/>
        <v>193.75</v>
      </c>
      <c r="AA34" s="33"/>
    </row>
    <row r="35" spans="1:27" s="31" customFormat="1" ht="13.8">
      <c r="A35" s="33"/>
      <c r="B35" s="33"/>
      <c r="C35" s="32"/>
      <c r="D35" s="33"/>
      <c r="E35" s="34"/>
      <c r="F35" s="50"/>
      <c r="G35" s="53"/>
      <c r="H35" s="37"/>
      <c r="I35" s="33"/>
      <c r="J35" s="38"/>
      <c r="K35" s="37"/>
      <c r="L35" s="54"/>
      <c r="M35" s="13"/>
      <c r="N35" s="13"/>
      <c r="O35" s="14"/>
      <c r="P35" s="15"/>
      <c r="Q35" s="15"/>
      <c r="R35" s="15"/>
      <c r="S35" s="16"/>
      <c r="T35" s="8"/>
      <c r="U35" s="15"/>
      <c r="V35" s="8"/>
      <c r="W35" s="15"/>
      <c r="X35" s="8"/>
      <c r="Y35" s="16">
        <f t="shared" si="12"/>
        <v>0</v>
      </c>
      <c r="Z35" s="16">
        <f t="shared" si="14"/>
        <v>0</v>
      </c>
      <c r="AA35" s="33"/>
    </row>
    <row r="36" spans="1:27" s="30" customFormat="1" ht="15.75" customHeight="1">
      <c r="A36" s="51"/>
      <c r="B36" s="51"/>
      <c r="C36" s="52"/>
      <c r="D36" s="51"/>
      <c r="E36" s="51"/>
      <c r="F36" s="8"/>
      <c r="G36" s="10"/>
      <c r="H36" s="51"/>
      <c r="I36" s="51"/>
      <c r="J36" s="55"/>
      <c r="K36" s="51"/>
      <c r="L36" s="12"/>
      <c r="M36" s="13"/>
      <c r="N36" s="13"/>
      <c r="O36" s="14"/>
      <c r="P36" s="15"/>
      <c r="Q36" s="15"/>
      <c r="R36" s="15"/>
      <c r="S36" s="16"/>
      <c r="T36" s="8"/>
      <c r="U36" s="15"/>
      <c r="V36" s="8"/>
      <c r="W36" s="15"/>
      <c r="X36" s="8">
        <f t="shared" si="11"/>
        <v>0</v>
      </c>
      <c r="Y36" s="16">
        <f t="shared" si="12"/>
        <v>0</v>
      </c>
      <c r="Z36" s="16">
        <f t="shared" si="13"/>
        <v>0</v>
      </c>
      <c r="AA36" s="56"/>
    </row>
    <row r="37" spans="1:27" s="61" customFormat="1" ht="15.75" customHeight="1">
      <c r="A37" s="51"/>
      <c r="B37" s="51"/>
      <c r="C37" s="52"/>
      <c r="D37" s="51"/>
      <c r="E37" s="51"/>
      <c r="F37" s="8"/>
      <c r="G37" s="10"/>
      <c r="H37" s="51"/>
      <c r="I37" s="51"/>
      <c r="J37" s="55"/>
      <c r="K37" s="51"/>
      <c r="L37" s="12"/>
      <c r="M37" s="13"/>
      <c r="N37" s="13"/>
      <c r="O37" s="14"/>
      <c r="P37" s="15"/>
      <c r="Q37" s="15"/>
      <c r="R37" s="15"/>
      <c r="S37" s="16"/>
      <c r="T37" s="8"/>
      <c r="U37" s="15"/>
      <c r="V37" s="8"/>
      <c r="W37" s="15"/>
      <c r="X37" s="8"/>
      <c r="Y37" s="16"/>
      <c r="Z37" s="16"/>
      <c r="AA37" s="56"/>
    </row>
    <row r="38" spans="1:27" s="61" customFormat="1" ht="15.75" customHeight="1">
      <c r="A38" s="51"/>
      <c r="B38" s="51"/>
      <c r="C38" s="52"/>
      <c r="D38" s="51"/>
      <c r="E38" s="51"/>
      <c r="F38" s="8"/>
      <c r="G38" s="10"/>
      <c r="H38" s="51"/>
      <c r="I38" s="51"/>
      <c r="J38" s="55"/>
      <c r="K38" s="51"/>
      <c r="L38" s="12"/>
      <c r="M38" s="13"/>
      <c r="N38" s="13"/>
      <c r="O38" s="14"/>
      <c r="P38" s="15"/>
      <c r="Q38" s="15"/>
      <c r="R38" s="15"/>
      <c r="S38" s="16"/>
      <c r="T38" s="8"/>
      <c r="U38" s="15"/>
      <c r="V38" s="8"/>
      <c r="W38" s="15"/>
      <c r="X38" s="8"/>
      <c r="Y38" s="16"/>
      <c r="Z38" s="16"/>
      <c r="AA38" s="56"/>
    </row>
    <row r="39" spans="1:27" s="61" customFormat="1" ht="15.75" customHeight="1">
      <c r="A39" s="51"/>
      <c r="B39" s="51"/>
      <c r="C39" s="52"/>
      <c r="D39" s="51"/>
      <c r="E39" s="51"/>
      <c r="F39" s="8"/>
      <c r="G39" s="10"/>
      <c r="H39" s="51"/>
      <c r="I39" s="51"/>
      <c r="J39" s="55"/>
      <c r="K39" s="51"/>
      <c r="L39" s="12"/>
      <c r="M39" s="13"/>
      <c r="N39" s="13"/>
      <c r="O39" s="14"/>
      <c r="P39" s="15"/>
      <c r="Q39" s="15"/>
      <c r="R39" s="15"/>
      <c r="S39" s="16"/>
      <c r="T39" s="8"/>
      <c r="U39" s="15"/>
      <c r="V39" s="8"/>
      <c r="W39" s="15"/>
      <c r="X39" s="8"/>
      <c r="Y39" s="16"/>
      <c r="Z39" s="16"/>
      <c r="AA39" s="56"/>
    </row>
    <row r="40" spans="1:27" s="61" customFormat="1" ht="15.75" customHeight="1">
      <c r="A40" s="51"/>
      <c r="B40" s="51"/>
      <c r="C40" s="52"/>
      <c r="D40" s="51"/>
      <c r="E40" s="51"/>
      <c r="F40" s="8"/>
      <c r="G40" s="10"/>
      <c r="H40" s="51"/>
      <c r="I40" s="51"/>
      <c r="J40" s="55"/>
      <c r="K40" s="51"/>
      <c r="L40" s="12"/>
      <c r="M40" s="13"/>
      <c r="N40" s="13"/>
      <c r="O40" s="14"/>
      <c r="P40" s="15"/>
      <c r="Q40" s="15"/>
      <c r="R40" s="15"/>
      <c r="S40" s="16"/>
      <c r="T40" s="8"/>
      <c r="U40" s="15"/>
      <c r="V40" s="8"/>
      <c r="W40" s="15"/>
      <c r="X40" s="8"/>
      <c r="Y40" s="16"/>
      <c r="Z40" s="16"/>
      <c r="AA40" s="56"/>
    </row>
    <row r="41" spans="1:27" s="61" customFormat="1" ht="15.75" customHeight="1">
      <c r="A41" s="51"/>
      <c r="B41" s="51"/>
      <c r="C41" s="52"/>
      <c r="D41" s="51"/>
      <c r="E41" s="51"/>
      <c r="F41" s="8"/>
      <c r="G41" s="10"/>
      <c r="H41" s="51"/>
      <c r="I41" s="51"/>
      <c r="J41" s="55"/>
      <c r="K41" s="51"/>
      <c r="L41" s="12"/>
      <c r="M41" s="13"/>
      <c r="N41" s="13"/>
      <c r="O41" s="14"/>
      <c r="P41" s="15"/>
      <c r="Q41" s="15"/>
      <c r="R41" s="15"/>
      <c r="S41" s="16"/>
      <c r="T41" s="8"/>
      <c r="U41" s="15"/>
      <c r="V41" s="8"/>
      <c r="W41" s="15"/>
      <c r="X41" s="8"/>
      <c r="Y41" s="16"/>
      <c r="Z41" s="16"/>
      <c r="AA41" s="56"/>
    </row>
    <row r="42" spans="1:27" s="61" customFormat="1" ht="15.75" customHeight="1">
      <c r="A42" s="51"/>
      <c r="B42" s="51"/>
      <c r="C42" s="52"/>
      <c r="D42" s="51"/>
      <c r="E42" s="51"/>
      <c r="F42" s="8"/>
      <c r="G42" s="10"/>
      <c r="H42" s="51"/>
      <c r="I42" s="51"/>
      <c r="J42" s="55"/>
      <c r="K42" s="51"/>
      <c r="L42" s="12"/>
      <c r="M42" s="13"/>
      <c r="N42" s="13"/>
      <c r="O42" s="14"/>
      <c r="P42" s="15"/>
      <c r="Q42" s="15"/>
      <c r="R42" s="15"/>
      <c r="S42" s="16"/>
      <c r="T42" s="8"/>
      <c r="U42" s="15"/>
      <c r="V42" s="8"/>
      <c r="W42" s="15"/>
      <c r="X42" s="8"/>
      <c r="Y42" s="16"/>
      <c r="Z42" s="16"/>
      <c r="AA42" s="56"/>
    </row>
    <row r="43" spans="1:27" s="61" customFormat="1" ht="15.75" customHeight="1">
      <c r="A43" s="51"/>
      <c r="B43" s="51"/>
      <c r="C43" s="52"/>
      <c r="D43" s="51"/>
      <c r="E43" s="51"/>
      <c r="F43" s="8"/>
      <c r="G43" s="10"/>
      <c r="H43" s="51"/>
      <c r="I43" s="51"/>
      <c r="J43" s="55"/>
      <c r="K43" s="51"/>
      <c r="L43" s="12"/>
      <c r="M43" s="13"/>
      <c r="N43" s="13"/>
      <c r="O43" s="14"/>
      <c r="P43" s="15"/>
      <c r="Q43" s="15"/>
      <c r="R43" s="15"/>
      <c r="S43" s="16"/>
      <c r="T43" s="8"/>
      <c r="U43" s="15"/>
      <c r="V43" s="8"/>
      <c r="W43" s="15"/>
      <c r="X43" s="8"/>
      <c r="Y43" s="16"/>
      <c r="Z43" s="16"/>
      <c r="AA43" s="56"/>
    </row>
    <row r="44" spans="1:27" s="61" customFormat="1" ht="15.75" customHeight="1">
      <c r="A44" s="51"/>
      <c r="B44" s="51"/>
      <c r="C44" s="52"/>
      <c r="D44" s="51"/>
      <c r="E44" s="51"/>
      <c r="F44" s="8"/>
      <c r="G44" s="10"/>
      <c r="H44" s="51"/>
      <c r="I44" s="51"/>
      <c r="J44" s="55"/>
      <c r="K44" s="51"/>
      <c r="L44" s="12"/>
      <c r="M44" s="13"/>
      <c r="N44" s="13"/>
      <c r="O44" s="14"/>
      <c r="P44" s="15"/>
      <c r="Q44" s="15"/>
      <c r="R44" s="15"/>
      <c r="S44" s="16"/>
      <c r="T44" s="8"/>
      <c r="U44" s="15"/>
      <c r="V44" s="8"/>
      <c r="W44" s="15"/>
      <c r="X44" s="8"/>
      <c r="Y44" s="16"/>
      <c r="Z44" s="16"/>
      <c r="AA44" s="56"/>
    </row>
    <row r="45" spans="1:27" s="61" customFormat="1" ht="15.75" customHeight="1">
      <c r="A45" s="51"/>
      <c r="B45" s="51"/>
      <c r="C45" s="52"/>
      <c r="D45" s="51"/>
      <c r="E45" s="51"/>
      <c r="F45" s="8"/>
      <c r="G45" s="10"/>
      <c r="H45" s="51"/>
      <c r="I45" s="51"/>
      <c r="J45" s="55"/>
      <c r="K45" s="51"/>
      <c r="L45" s="12"/>
      <c r="M45" s="13"/>
      <c r="N45" s="13"/>
      <c r="O45" s="14"/>
      <c r="P45" s="15"/>
      <c r="Q45" s="15"/>
      <c r="R45" s="15"/>
      <c r="S45" s="16"/>
      <c r="T45" s="8"/>
      <c r="U45" s="15"/>
      <c r="V45" s="8"/>
      <c r="W45" s="15"/>
      <c r="X45" s="8"/>
      <c r="Y45" s="16"/>
      <c r="Z45" s="16"/>
      <c r="AA45" s="56"/>
    </row>
    <row r="46" spans="1:27" s="61" customFormat="1" ht="15.75" customHeight="1">
      <c r="A46" s="51"/>
      <c r="B46" s="51"/>
      <c r="C46" s="52"/>
      <c r="D46" s="51"/>
      <c r="E46" s="51"/>
      <c r="F46" s="8"/>
      <c r="G46" s="10"/>
      <c r="H46" s="51"/>
      <c r="I46" s="51"/>
      <c r="J46" s="55"/>
      <c r="K46" s="51"/>
      <c r="L46" s="12"/>
      <c r="M46" s="13"/>
      <c r="N46" s="13"/>
      <c r="O46" s="14"/>
      <c r="P46" s="15"/>
      <c r="Q46" s="15"/>
      <c r="R46" s="15"/>
      <c r="S46" s="16"/>
      <c r="T46" s="8"/>
      <c r="U46" s="15"/>
      <c r="V46" s="8"/>
      <c r="W46" s="15"/>
      <c r="X46" s="8"/>
      <c r="Y46" s="16"/>
      <c r="Z46" s="16"/>
      <c r="AA46" s="56"/>
    </row>
    <row r="47" spans="1:27" s="61" customFormat="1" ht="15.75" customHeight="1">
      <c r="A47" s="51"/>
      <c r="B47" s="51"/>
      <c r="C47" s="52"/>
      <c r="D47" s="51"/>
      <c r="E47" s="51"/>
      <c r="F47" s="8"/>
      <c r="G47" s="10"/>
      <c r="H47" s="51"/>
      <c r="I47" s="51"/>
      <c r="J47" s="55"/>
      <c r="K47" s="51"/>
      <c r="L47" s="12"/>
      <c r="M47" s="13"/>
      <c r="N47" s="13"/>
      <c r="O47" s="14"/>
      <c r="P47" s="15"/>
      <c r="Q47" s="15"/>
      <c r="R47" s="15"/>
      <c r="S47" s="16"/>
      <c r="T47" s="8"/>
      <c r="U47" s="15"/>
      <c r="V47" s="8"/>
      <c r="W47" s="15"/>
      <c r="X47" s="8"/>
      <c r="Y47" s="16"/>
      <c r="Z47" s="16"/>
      <c r="AA47" s="56"/>
    </row>
    <row r="48" spans="1:27" s="61" customFormat="1" ht="15.75" customHeight="1">
      <c r="A48" s="51"/>
      <c r="B48" s="51"/>
      <c r="C48" s="52"/>
      <c r="D48" s="51"/>
      <c r="E48" s="51"/>
      <c r="F48" s="8"/>
      <c r="G48" s="10"/>
      <c r="H48" s="51"/>
      <c r="I48" s="51"/>
      <c r="J48" s="55"/>
      <c r="K48" s="51"/>
      <c r="L48" s="12"/>
      <c r="M48" s="13"/>
      <c r="N48" s="13"/>
      <c r="O48" s="14"/>
      <c r="P48" s="15"/>
      <c r="Q48" s="15"/>
      <c r="R48" s="15"/>
      <c r="S48" s="16"/>
      <c r="T48" s="8"/>
      <c r="U48" s="15"/>
      <c r="V48" s="8"/>
      <c r="W48" s="15"/>
      <c r="X48" s="8"/>
      <c r="Y48" s="16"/>
      <c r="Z48" s="16"/>
      <c r="AA48" s="56"/>
    </row>
    <row r="49" spans="1:27" s="61" customFormat="1" ht="15.75" customHeight="1">
      <c r="A49" s="51"/>
      <c r="B49" s="51"/>
      <c r="C49" s="52"/>
      <c r="D49" s="51"/>
      <c r="E49" s="51"/>
      <c r="F49" s="8"/>
      <c r="G49" s="10"/>
      <c r="H49" s="51"/>
      <c r="I49" s="51"/>
      <c r="J49" s="55"/>
      <c r="K49" s="51"/>
      <c r="L49" s="12"/>
      <c r="M49" s="13"/>
      <c r="N49" s="13"/>
      <c r="O49" s="14"/>
      <c r="P49" s="15"/>
      <c r="Q49" s="15"/>
      <c r="R49" s="15"/>
      <c r="S49" s="16"/>
      <c r="T49" s="8"/>
      <c r="U49" s="15"/>
      <c r="V49" s="8"/>
      <c r="W49" s="15"/>
      <c r="X49" s="8"/>
      <c r="Y49" s="16"/>
      <c r="Z49" s="16"/>
      <c r="AA49" s="56"/>
    </row>
    <row r="50" spans="1:27" ht="15.75" customHeight="1">
      <c r="A50" s="8"/>
      <c r="B50" s="8"/>
      <c r="C50" s="9"/>
      <c r="D50" s="8"/>
      <c r="E50" s="8"/>
      <c r="F50" s="8"/>
      <c r="G50" s="10"/>
      <c r="H50" s="8"/>
      <c r="I50" s="8"/>
      <c r="J50" s="11"/>
      <c r="K50" s="8"/>
      <c r="L50" s="12"/>
      <c r="M50" s="13"/>
      <c r="N50" s="13"/>
      <c r="O50" s="14"/>
      <c r="P50" s="15"/>
      <c r="Q50" s="15">
        <v>0</v>
      </c>
      <c r="R50" s="15">
        <v>0</v>
      </c>
      <c r="S50" s="16">
        <f t="shared" si="3"/>
        <v>0</v>
      </c>
      <c r="T50" s="8">
        <v>0</v>
      </c>
      <c r="U50" s="15">
        <v>0</v>
      </c>
      <c r="V50" s="8">
        <v>0</v>
      </c>
      <c r="W50" s="15">
        <v>0</v>
      </c>
      <c r="X50" s="8">
        <f t="shared" si="11"/>
        <v>0</v>
      </c>
      <c r="Y50" s="16">
        <f t="shared" si="4"/>
        <v>0</v>
      </c>
      <c r="Z50" s="16">
        <f t="shared" si="5"/>
        <v>0</v>
      </c>
      <c r="AA50" s="17"/>
    </row>
    <row r="51" spans="1:27" ht="38.25" customHeight="1">
      <c r="A51" s="18"/>
      <c r="B51" s="5"/>
      <c r="C51" s="19"/>
      <c r="D51" s="20"/>
      <c r="E51" s="20"/>
      <c r="F51" s="20"/>
      <c r="G51" s="21"/>
      <c r="H51" s="21"/>
      <c r="I51" s="21"/>
      <c r="J51" s="21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>
      <c r="A52" s="119" t="s">
        <v>40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 ht="15.75" customHeight="1">
      <c r="A53" s="120" t="s">
        <v>41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ht="15.75" customHeight="1">
      <c r="A54" s="118" t="s">
        <v>42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 ht="15.75" customHeight="1">
      <c r="A55" s="118" t="s">
        <v>43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ht="15.75" customHeight="1">
      <c r="A56" s="118" t="s">
        <v>44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ht="15.75" customHeight="1">
      <c r="A57" s="118" t="s">
        <v>45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ht="15.75" customHeight="1">
      <c r="A58" s="118" t="s">
        <v>46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 ht="15.75" customHeight="1">
      <c r="A59" s="118" t="s">
        <v>47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 ht="15.75" customHeight="1">
      <c r="A60" s="118" t="s">
        <v>91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 ht="15.75" customHeight="1">
      <c r="A61" s="118" t="s">
        <v>92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5.75" customHeight="1">
      <c r="A62" s="118" t="s">
        <v>93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 ht="15.75" customHeight="1">
      <c r="A63" s="118" t="s">
        <v>94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5.75" customHeight="1">
      <c r="A64" s="118" t="s">
        <v>95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 ht="15.75" customHeight="1">
      <c r="A65" s="118" t="s">
        <v>96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 ht="15.75" customHeight="1">
      <c r="A66" s="118" t="s">
        <v>97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 ht="15.75" customHeight="1">
      <c r="A67" s="118" t="s">
        <v>98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 ht="15.75" customHeight="1">
      <c r="A68" s="118" t="s">
        <v>99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 ht="15.75" customHeight="1">
      <c r="A69" s="118" t="s">
        <v>100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 ht="15.75" customHeight="1">
      <c r="A70" s="118" t="s">
        <v>101</v>
      </c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 ht="15.75" customHeight="1">
      <c r="A71" s="118" t="s">
        <v>102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 ht="15.75" customHeight="1">
      <c r="A72" s="118" t="s">
        <v>103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 ht="15.75" customHeight="1">
      <c r="A73" s="118" t="s">
        <v>104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 ht="15.75" customHeight="1">
      <c r="A74" s="118" t="s">
        <v>105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15.75" customHeight="1">
      <c r="A75" s="118" t="s">
        <v>106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 ht="15.75" customHeight="1">
      <c r="A76" s="118" t="s">
        <v>107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 ht="15.75" customHeight="1">
      <c r="A77" s="118" t="s">
        <v>108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 ht="15.75" customHeight="1">
      <c r="A78" s="118" t="s">
        <v>109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 ht="15.75" customHeight="1">
      <c r="A79" s="118" t="s">
        <v>110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 ht="15.75" customHeight="1">
      <c r="A80" s="118" t="s">
        <v>111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 ht="15.75" customHeight="1">
      <c r="A81" s="118" t="s">
        <v>112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 ht="15.75" customHeight="1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spans="1:2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spans="1:27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spans="1:27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spans="1:27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spans="1:27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</row>
    <row r="252" spans="1:27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</row>
    <row r="253" spans="1:27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</row>
    <row r="254" spans="1:27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</row>
    <row r="255" spans="1:27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</row>
    <row r="256" spans="1:27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</row>
    <row r="257" spans="1:27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</row>
    <row r="258" spans="1:27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</row>
    <row r="259" spans="1:27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</row>
    <row r="260" spans="1:27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</row>
    <row r="261" spans="1:27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</row>
    <row r="262" spans="1:27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</row>
    <row r="263" spans="1:27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</row>
    <row r="264" spans="1:27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</row>
    <row r="265" spans="1:27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</row>
    <row r="266" spans="1:27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</row>
    <row r="267" spans="1:27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</row>
    <row r="268" spans="1:27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</row>
    <row r="269" spans="1:27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</row>
    <row r="270" spans="1:27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</row>
    <row r="271" spans="1:27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</row>
    <row r="272" spans="1:27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</row>
    <row r="273" spans="1:27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</row>
    <row r="274" spans="1:27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</row>
    <row r="275" spans="1:27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</row>
    <row r="276" spans="1:27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</row>
    <row r="277" spans="1:27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</row>
    <row r="278" spans="1:27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</row>
    <row r="279" spans="1:27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</row>
    <row r="280" spans="1:27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</row>
    <row r="281" spans="1:27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</row>
    <row r="282" spans="1:27" ht="15.75" customHeight="1"/>
    <row r="283" spans="1:27" ht="15.75" customHeight="1"/>
    <row r="284" spans="1:27" ht="15.75" customHeight="1"/>
    <row r="285" spans="1:27" ht="15.75" customHeight="1"/>
    <row r="286" spans="1:27" ht="15.75" customHeight="1"/>
    <row r="287" spans="1:27" ht="15.75" customHeight="1"/>
    <row r="288" spans="1:2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</sheetData>
  <mergeCells count="63">
    <mergeCell ref="A78:L78"/>
    <mergeCell ref="A79:L79"/>
    <mergeCell ref="A80:L80"/>
    <mergeCell ref="A81:L81"/>
    <mergeCell ref="A71:L71"/>
    <mergeCell ref="A72:L72"/>
    <mergeCell ref="A73:L73"/>
    <mergeCell ref="A74:L74"/>
    <mergeCell ref="A75:L75"/>
    <mergeCell ref="A76:L76"/>
    <mergeCell ref="A77:L77"/>
    <mergeCell ref="A66:L66"/>
    <mergeCell ref="A67:L67"/>
    <mergeCell ref="A68:L68"/>
    <mergeCell ref="A69:L69"/>
    <mergeCell ref="A70:L70"/>
    <mergeCell ref="A61:L61"/>
    <mergeCell ref="A62:L62"/>
    <mergeCell ref="A63:L63"/>
    <mergeCell ref="A64:L64"/>
    <mergeCell ref="A65:L65"/>
    <mergeCell ref="T5:Y5"/>
    <mergeCell ref="A57:L57"/>
    <mergeCell ref="A58:L58"/>
    <mergeCell ref="A59:L59"/>
    <mergeCell ref="A60:L60"/>
    <mergeCell ref="A52:L52"/>
    <mergeCell ref="A53:L53"/>
    <mergeCell ref="A54:L54"/>
    <mergeCell ref="A55:L55"/>
    <mergeCell ref="A56:L56"/>
    <mergeCell ref="N6:N7"/>
    <mergeCell ref="T6:U6"/>
    <mergeCell ref="V6:W6"/>
    <mergeCell ref="X6:X7"/>
    <mergeCell ref="Y6:Y7"/>
    <mergeCell ref="C5:E5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A1:A3"/>
    <mergeCell ref="B1:AA1"/>
    <mergeCell ref="B2:AA2"/>
    <mergeCell ref="B3:AA3"/>
    <mergeCell ref="C4:AA4"/>
    <mergeCell ref="F5:L5"/>
    <mergeCell ref="R6:R7"/>
    <mergeCell ref="Q6:Q7"/>
    <mergeCell ref="P6:P7"/>
    <mergeCell ref="O6:O7"/>
  </mergeCells>
  <dataValidations count="2">
    <dataValidation type="list" allowBlank="1" sqref="H8:H50">
      <formula1>"SERVIÇO,CURSO,EVENTO,REUNIÃO,OUTROS"</formula1>
    </dataValidation>
    <dataValidation type="list" allowBlank="1" sqref="P14:P50">
      <formula1>#REF!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AA1015"/>
  <sheetViews>
    <sheetView tabSelected="1" topLeftCell="C1" zoomScale="80" zoomScaleNormal="80" workbookViewId="0">
      <pane ySplit="7" topLeftCell="A53" activePane="bottomLeft" state="frozen"/>
      <selection pane="bottomLeft" activeCell="E61" sqref="E61"/>
    </sheetView>
  </sheetViews>
  <sheetFormatPr defaultColWidth="12.59765625" defaultRowHeight="15" customHeight="1"/>
  <cols>
    <col min="1" max="1" width="18.09765625" style="91" customWidth="1"/>
    <col min="2" max="2" width="15.59765625" style="91" customWidth="1"/>
    <col min="3" max="3" width="40.59765625" style="91" customWidth="1"/>
    <col min="4" max="4" width="15.8984375" style="91" customWidth="1"/>
    <col min="5" max="5" width="36.19921875" style="91" customWidth="1"/>
    <col min="6" max="6" width="68.8984375" style="91" customWidth="1"/>
    <col min="7" max="7" width="18.3984375" style="91" customWidth="1"/>
    <col min="8" max="10" width="13.09765625" style="91" customWidth="1"/>
    <col min="11" max="11" width="15.09765625" style="91" customWidth="1"/>
    <col min="12" max="12" width="18.69921875" style="91" customWidth="1"/>
    <col min="13" max="13" width="13.09765625" style="91" customWidth="1"/>
    <col min="14" max="14" width="15.59765625" style="91" customWidth="1"/>
    <col min="15" max="15" width="17.8984375" style="91" customWidth="1"/>
    <col min="16" max="17" width="18" style="91" customWidth="1"/>
    <col min="18" max="18" width="16.59765625" style="91" customWidth="1"/>
    <col min="19" max="19" width="15.69921875" style="91" customWidth="1"/>
    <col min="20" max="20" width="15.5" style="91" customWidth="1"/>
    <col min="21" max="21" width="14.69921875" style="91" customWidth="1"/>
    <col min="22" max="22" width="13.09765625" style="91" customWidth="1"/>
    <col min="23" max="23" width="17.19921875" style="91" customWidth="1"/>
    <col min="24" max="24" width="17.5" style="91" customWidth="1"/>
    <col min="25" max="25" width="13.59765625" style="91" customWidth="1"/>
    <col min="26" max="26" width="17.09765625" style="91" customWidth="1"/>
    <col min="27" max="27" width="28.3984375" style="91" customWidth="1"/>
    <col min="28" max="16384" width="12.59765625" style="91"/>
  </cols>
  <sheetData>
    <row r="1" spans="1:27" ht="21">
      <c r="A1" s="101"/>
      <c r="B1" s="103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5"/>
    </row>
    <row r="2" spans="1:27" ht="21">
      <c r="A2" s="102"/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5"/>
    </row>
    <row r="3" spans="1:27" ht="21">
      <c r="A3" s="102"/>
      <c r="B3" s="103" t="s">
        <v>142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5"/>
    </row>
    <row r="4" spans="1:27" ht="15" customHeight="1">
      <c r="A4" s="3" t="s">
        <v>492</v>
      </c>
      <c r="B4" s="4"/>
      <c r="C4" s="106" t="s">
        <v>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8"/>
    </row>
    <row r="5" spans="1:27" ht="15.75" customHeight="1">
      <c r="A5" s="109" t="s">
        <v>5</v>
      </c>
      <c r="B5" s="110"/>
      <c r="C5" s="109" t="s">
        <v>6</v>
      </c>
      <c r="D5" s="111"/>
      <c r="E5" s="110"/>
      <c r="F5" s="109" t="s">
        <v>7</v>
      </c>
      <c r="G5" s="111"/>
      <c r="H5" s="111"/>
      <c r="I5" s="111"/>
      <c r="J5" s="111"/>
      <c r="K5" s="111"/>
      <c r="L5" s="111"/>
      <c r="M5" s="109" t="s">
        <v>8</v>
      </c>
      <c r="N5" s="111"/>
      <c r="O5" s="111"/>
      <c r="P5" s="111"/>
      <c r="Q5" s="111"/>
      <c r="R5" s="111"/>
      <c r="S5" s="110"/>
      <c r="T5" s="109" t="s">
        <v>9</v>
      </c>
      <c r="U5" s="111"/>
      <c r="V5" s="111"/>
      <c r="W5" s="111"/>
      <c r="X5" s="111"/>
      <c r="Y5" s="110"/>
      <c r="Z5" s="113" t="s">
        <v>69</v>
      </c>
      <c r="AA5" s="113" t="s">
        <v>70</v>
      </c>
    </row>
    <row r="6" spans="1:27" ht="15.75" customHeight="1">
      <c r="A6" s="113" t="s">
        <v>12</v>
      </c>
      <c r="B6" s="113" t="s">
        <v>13</v>
      </c>
      <c r="C6" s="113" t="s">
        <v>14</v>
      </c>
      <c r="D6" s="113" t="s">
        <v>15</v>
      </c>
      <c r="E6" s="113" t="s">
        <v>16</v>
      </c>
      <c r="F6" s="113" t="s">
        <v>71</v>
      </c>
      <c r="G6" s="113" t="s">
        <v>72</v>
      </c>
      <c r="H6" s="113" t="s">
        <v>73</v>
      </c>
      <c r="I6" s="109" t="s">
        <v>20</v>
      </c>
      <c r="J6" s="110"/>
      <c r="K6" s="112" t="s">
        <v>21</v>
      </c>
      <c r="L6" s="110"/>
      <c r="M6" s="113" t="s">
        <v>74</v>
      </c>
      <c r="N6" s="113" t="s">
        <v>75</v>
      </c>
      <c r="O6" s="113" t="s">
        <v>76</v>
      </c>
      <c r="P6" s="113" t="s">
        <v>77</v>
      </c>
      <c r="Q6" s="116" t="s">
        <v>78</v>
      </c>
      <c r="R6" s="116" t="s">
        <v>79</v>
      </c>
      <c r="S6" s="116" t="s">
        <v>80</v>
      </c>
      <c r="T6" s="112" t="s">
        <v>28</v>
      </c>
      <c r="U6" s="110"/>
      <c r="V6" s="112" t="s">
        <v>29</v>
      </c>
      <c r="W6" s="110"/>
      <c r="X6" s="113" t="s">
        <v>81</v>
      </c>
      <c r="Y6" s="116" t="s">
        <v>82</v>
      </c>
      <c r="Z6" s="117"/>
      <c r="AA6" s="117"/>
    </row>
    <row r="7" spans="1:27" ht="27.6">
      <c r="A7" s="114"/>
      <c r="B7" s="114"/>
      <c r="C7" s="114"/>
      <c r="D7" s="114"/>
      <c r="E7" s="114"/>
      <c r="F7" s="114"/>
      <c r="G7" s="114"/>
      <c r="H7" s="114"/>
      <c r="I7" s="23" t="s">
        <v>83</v>
      </c>
      <c r="J7" s="23" t="s">
        <v>84</v>
      </c>
      <c r="K7" s="23" t="s">
        <v>85</v>
      </c>
      <c r="L7" s="24" t="s">
        <v>86</v>
      </c>
      <c r="M7" s="114"/>
      <c r="N7" s="114"/>
      <c r="O7" s="114"/>
      <c r="P7" s="114"/>
      <c r="Q7" s="114"/>
      <c r="R7" s="114"/>
      <c r="S7" s="114"/>
      <c r="T7" s="23" t="s">
        <v>87</v>
      </c>
      <c r="U7" s="24" t="s">
        <v>88</v>
      </c>
      <c r="V7" s="23" t="s">
        <v>89</v>
      </c>
      <c r="W7" s="24" t="s">
        <v>90</v>
      </c>
      <c r="X7" s="114"/>
      <c r="Y7" s="114"/>
      <c r="Z7" s="114"/>
      <c r="AA7" s="114"/>
    </row>
    <row r="8" spans="1:27" ht="67.5" customHeight="1">
      <c r="A8" s="33">
        <v>520100</v>
      </c>
      <c r="B8" s="33">
        <v>180101</v>
      </c>
      <c r="C8" s="32" t="s">
        <v>239</v>
      </c>
      <c r="D8" s="33" t="s">
        <v>438</v>
      </c>
      <c r="E8" s="34" t="s">
        <v>437</v>
      </c>
      <c r="F8" s="47" t="s">
        <v>439</v>
      </c>
      <c r="G8" s="10"/>
      <c r="H8" s="37" t="s">
        <v>147</v>
      </c>
      <c r="I8" s="33" t="s">
        <v>148</v>
      </c>
      <c r="J8" s="38" t="s">
        <v>149</v>
      </c>
      <c r="K8" s="37" t="s">
        <v>148</v>
      </c>
      <c r="L8" s="93" t="s">
        <v>440</v>
      </c>
      <c r="M8" s="13">
        <v>45775</v>
      </c>
      <c r="N8" s="13">
        <v>45777</v>
      </c>
      <c r="O8" s="63"/>
      <c r="P8" s="15"/>
      <c r="Q8" s="15"/>
      <c r="R8" s="15"/>
      <c r="S8" s="16"/>
      <c r="T8" s="8">
        <v>2</v>
      </c>
      <c r="U8" s="15">
        <v>170.12</v>
      </c>
      <c r="V8" s="8">
        <v>1</v>
      </c>
      <c r="W8" s="15">
        <v>57</v>
      </c>
      <c r="X8" s="8">
        <f t="shared" ref="X8:X29" si="0">T8+V8</f>
        <v>3</v>
      </c>
      <c r="Y8" s="16">
        <f t="shared" ref="Y8:Y29" si="1">(T8*U8)+(V8*W8)</f>
        <v>397.24</v>
      </c>
      <c r="Z8" s="16">
        <f t="shared" ref="Z8:Z29" si="2">Y8+S8</f>
        <v>397.24</v>
      </c>
      <c r="AA8" s="94" t="s">
        <v>441</v>
      </c>
    </row>
    <row r="9" spans="1:27" ht="67.5" customHeight="1">
      <c r="A9" s="33">
        <v>520100</v>
      </c>
      <c r="B9" s="33">
        <v>180101</v>
      </c>
      <c r="C9" s="95" t="s">
        <v>442</v>
      </c>
      <c r="D9" s="33" t="s">
        <v>445</v>
      </c>
      <c r="E9" s="96" t="s">
        <v>444</v>
      </c>
      <c r="F9" s="47" t="s">
        <v>443</v>
      </c>
      <c r="G9" s="10"/>
      <c r="H9" s="94" t="s">
        <v>159</v>
      </c>
      <c r="I9" s="33" t="s">
        <v>148</v>
      </c>
      <c r="J9" s="38" t="s">
        <v>149</v>
      </c>
      <c r="K9" s="94" t="s">
        <v>174</v>
      </c>
      <c r="L9" s="93" t="s">
        <v>175</v>
      </c>
      <c r="M9" s="13">
        <v>45785</v>
      </c>
      <c r="N9" s="13">
        <v>45785</v>
      </c>
      <c r="O9" s="14" t="s">
        <v>237</v>
      </c>
      <c r="P9" s="15"/>
      <c r="Q9" s="15">
        <v>3300.35</v>
      </c>
      <c r="R9" s="15">
        <v>2663.95</v>
      </c>
      <c r="S9" s="16">
        <f>Q9+R9</f>
        <v>5964.2999999999993</v>
      </c>
      <c r="T9" s="8"/>
      <c r="U9" s="15"/>
      <c r="V9" s="8">
        <v>1</v>
      </c>
      <c r="W9" s="15">
        <v>105.28</v>
      </c>
      <c r="X9" s="8">
        <f t="shared" si="0"/>
        <v>1</v>
      </c>
      <c r="Y9" s="16">
        <f t="shared" si="1"/>
        <v>105.28</v>
      </c>
      <c r="Z9" s="16">
        <f t="shared" si="2"/>
        <v>6069.579999999999</v>
      </c>
      <c r="AA9" s="94" t="s">
        <v>491</v>
      </c>
    </row>
    <row r="10" spans="1:27" ht="67.5" customHeight="1">
      <c r="A10" s="33">
        <v>520100</v>
      </c>
      <c r="B10" s="33">
        <v>180101</v>
      </c>
      <c r="C10" s="32" t="s">
        <v>186</v>
      </c>
      <c r="D10" s="33" t="s">
        <v>376</v>
      </c>
      <c r="E10" s="34" t="s">
        <v>188</v>
      </c>
      <c r="F10" s="47" t="s">
        <v>448</v>
      </c>
      <c r="G10" s="10"/>
      <c r="H10" s="37" t="s">
        <v>147</v>
      </c>
      <c r="I10" s="33" t="s">
        <v>148</v>
      </c>
      <c r="J10" s="38" t="s">
        <v>149</v>
      </c>
      <c r="K10" s="37" t="s">
        <v>148</v>
      </c>
      <c r="L10" s="93" t="s">
        <v>447</v>
      </c>
      <c r="M10" s="13">
        <v>45783</v>
      </c>
      <c r="N10" s="13">
        <v>45783</v>
      </c>
      <c r="O10" s="63"/>
      <c r="P10" s="15"/>
      <c r="Q10" s="15"/>
      <c r="R10" s="15"/>
      <c r="S10" s="16"/>
      <c r="T10" s="8"/>
      <c r="U10" s="15"/>
      <c r="V10" s="8">
        <v>1</v>
      </c>
      <c r="W10" s="15">
        <v>57</v>
      </c>
      <c r="X10" s="8">
        <f t="shared" si="0"/>
        <v>1</v>
      </c>
      <c r="Y10" s="16">
        <f t="shared" si="1"/>
        <v>57</v>
      </c>
      <c r="Z10" s="16">
        <f t="shared" si="2"/>
        <v>57</v>
      </c>
      <c r="AA10" s="94" t="s">
        <v>446</v>
      </c>
    </row>
    <row r="11" spans="1:27" ht="67.5" customHeight="1">
      <c r="A11" s="37">
        <v>520100</v>
      </c>
      <c r="B11" s="37">
        <v>180101</v>
      </c>
      <c r="C11" s="68" t="s">
        <v>143</v>
      </c>
      <c r="D11" s="33" t="s">
        <v>374</v>
      </c>
      <c r="E11" s="69" t="s">
        <v>145</v>
      </c>
      <c r="F11" s="47" t="s">
        <v>449</v>
      </c>
      <c r="G11" s="10"/>
      <c r="H11" s="37" t="s">
        <v>147</v>
      </c>
      <c r="I11" s="33" t="s">
        <v>148</v>
      </c>
      <c r="J11" s="38" t="s">
        <v>149</v>
      </c>
      <c r="K11" s="37" t="s">
        <v>148</v>
      </c>
      <c r="L11" s="93" t="s">
        <v>447</v>
      </c>
      <c r="M11" s="13">
        <v>45783</v>
      </c>
      <c r="N11" s="13">
        <v>45783</v>
      </c>
      <c r="O11" s="63"/>
      <c r="P11" s="15"/>
      <c r="Q11" s="15"/>
      <c r="R11" s="15"/>
      <c r="S11" s="16"/>
      <c r="T11" s="8"/>
      <c r="U11" s="15"/>
      <c r="V11" s="8">
        <v>1</v>
      </c>
      <c r="W11" s="15">
        <v>57</v>
      </c>
      <c r="X11" s="8">
        <f t="shared" ref="X11" si="3">T11+V11</f>
        <v>1</v>
      </c>
      <c r="Y11" s="16">
        <f t="shared" ref="Y11" si="4">(T11*U11)+(V11*W11)</f>
        <v>57</v>
      </c>
      <c r="Z11" s="16">
        <f t="shared" ref="Z11" si="5">Y11+S11</f>
        <v>57</v>
      </c>
      <c r="AA11" s="94" t="s">
        <v>450</v>
      </c>
    </row>
    <row r="12" spans="1:27" ht="67.5" customHeight="1">
      <c r="A12" s="33">
        <v>520100</v>
      </c>
      <c r="B12" s="33">
        <v>180101</v>
      </c>
      <c r="C12" s="32" t="s">
        <v>289</v>
      </c>
      <c r="D12" s="33" t="s">
        <v>290</v>
      </c>
      <c r="E12" s="34" t="s">
        <v>288</v>
      </c>
      <c r="F12" s="47" t="s">
        <v>451</v>
      </c>
      <c r="G12" s="10"/>
      <c r="H12" s="37" t="s">
        <v>147</v>
      </c>
      <c r="I12" s="33" t="s">
        <v>148</v>
      </c>
      <c r="J12" s="38" t="s">
        <v>149</v>
      </c>
      <c r="K12" s="37" t="s">
        <v>148</v>
      </c>
      <c r="L12" s="93" t="s">
        <v>194</v>
      </c>
      <c r="M12" s="13">
        <v>45777</v>
      </c>
      <c r="N12" s="13">
        <v>45777</v>
      </c>
      <c r="O12" s="63"/>
      <c r="P12" s="15"/>
      <c r="Q12" s="15"/>
      <c r="R12" s="15"/>
      <c r="S12" s="16"/>
      <c r="T12" s="8"/>
      <c r="U12" s="15"/>
      <c r="V12" s="8">
        <v>1</v>
      </c>
      <c r="W12" s="15">
        <v>57</v>
      </c>
      <c r="X12" s="8">
        <f t="shared" ref="X12" si="6">T12+V12</f>
        <v>1</v>
      </c>
      <c r="Y12" s="16">
        <f t="shared" ref="Y12" si="7">(T12*U12)+(V12*W12)</f>
        <v>57</v>
      </c>
      <c r="Z12" s="16">
        <f t="shared" ref="Z12" si="8">Y12+S12</f>
        <v>57</v>
      </c>
      <c r="AA12" s="94" t="s">
        <v>452</v>
      </c>
    </row>
    <row r="13" spans="1:27" ht="67.5" customHeight="1">
      <c r="A13" s="33">
        <v>520100</v>
      </c>
      <c r="B13" s="33">
        <v>180101</v>
      </c>
      <c r="C13" s="32" t="s">
        <v>289</v>
      </c>
      <c r="D13" s="33" t="s">
        <v>290</v>
      </c>
      <c r="E13" s="34" t="s">
        <v>288</v>
      </c>
      <c r="F13" s="47" t="s">
        <v>454</v>
      </c>
      <c r="G13" s="10"/>
      <c r="H13" s="37" t="s">
        <v>147</v>
      </c>
      <c r="I13" s="33" t="s">
        <v>148</v>
      </c>
      <c r="J13" s="38" t="s">
        <v>149</v>
      </c>
      <c r="K13" s="37" t="s">
        <v>148</v>
      </c>
      <c r="L13" s="93" t="s">
        <v>194</v>
      </c>
      <c r="M13" s="13">
        <v>45786</v>
      </c>
      <c r="N13" s="13">
        <v>45786</v>
      </c>
      <c r="O13" s="63"/>
      <c r="P13" s="15"/>
      <c r="Q13" s="15"/>
      <c r="R13" s="15"/>
      <c r="S13" s="16"/>
      <c r="T13" s="8"/>
      <c r="U13" s="15"/>
      <c r="V13" s="8">
        <v>1</v>
      </c>
      <c r="W13" s="15">
        <v>57</v>
      </c>
      <c r="X13" s="8">
        <f t="shared" ref="X13" si="9">T13+V13</f>
        <v>1</v>
      </c>
      <c r="Y13" s="16">
        <f t="shared" ref="Y13" si="10">(T13*U13)+(V13*W13)</f>
        <v>57</v>
      </c>
      <c r="Z13" s="16">
        <f t="shared" ref="Z13" si="11">Y13+S13</f>
        <v>57</v>
      </c>
      <c r="AA13" s="94" t="s">
        <v>453</v>
      </c>
    </row>
    <row r="14" spans="1:27" ht="67.5" customHeight="1">
      <c r="A14" s="33">
        <v>520100</v>
      </c>
      <c r="B14" s="33">
        <v>180101</v>
      </c>
      <c r="C14" s="32" t="s">
        <v>383</v>
      </c>
      <c r="D14" s="33" t="s">
        <v>402</v>
      </c>
      <c r="E14" s="34" t="s">
        <v>209</v>
      </c>
      <c r="F14" s="47" t="s">
        <v>455</v>
      </c>
      <c r="G14" s="10"/>
      <c r="H14" s="37" t="s">
        <v>147</v>
      </c>
      <c r="I14" s="33" t="s">
        <v>148</v>
      </c>
      <c r="J14" s="38" t="s">
        <v>149</v>
      </c>
      <c r="K14" s="37" t="s">
        <v>148</v>
      </c>
      <c r="L14" s="93" t="s">
        <v>194</v>
      </c>
      <c r="M14" s="13">
        <v>45786</v>
      </c>
      <c r="N14" s="13">
        <v>45786</v>
      </c>
      <c r="O14" s="63"/>
      <c r="P14" s="15"/>
      <c r="Q14" s="15"/>
      <c r="R14" s="15"/>
      <c r="S14" s="16"/>
      <c r="T14" s="8"/>
      <c r="U14" s="15"/>
      <c r="V14" s="8">
        <v>1</v>
      </c>
      <c r="W14" s="15">
        <v>55</v>
      </c>
      <c r="X14" s="8">
        <f t="shared" ref="X14" si="12">T14+V14</f>
        <v>1</v>
      </c>
      <c r="Y14" s="16">
        <f t="shared" ref="Y14" si="13">(T14*U14)+(V14*W14)</f>
        <v>55</v>
      </c>
      <c r="Z14" s="16">
        <f t="shared" ref="Z14" si="14">Y14+S14</f>
        <v>55</v>
      </c>
      <c r="AA14" s="94" t="s">
        <v>456</v>
      </c>
    </row>
    <row r="15" spans="1:27" ht="67.5" customHeight="1">
      <c r="A15" s="33">
        <v>520100</v>
      </c>
      <c r="B15" s="33">
        <v>180101</v>
      </c>
      <c r="C15" s="32" t="s">
        <v>383</v>
      </c>
      <c r="D15" s="33" t="s">
        <v>402</v>
      </c>
      <c r="E15" s="34" t="s">
        <v>209</v>
      </c>
      <c r="F15" s="47" t="s">
        <v>457</v>
      </c>
      <c r="G15" s="10"/>
      <c r="H15" s="37" t="s">
        <v>147</v>
      </c>
      <c r="I15" s="33" t="s">
        <v>148</v>
      </c>
      <c r="J15" s="38" t="s">
        <v>149</v>
      </c>
      <c r="K15" s="37" t="s">
        <v>148</v>
      </c>
      <c r="L15" s="93" t="s">
        <v>447</v>
      </c>
      <c r="M15" s="13">
        <v>45783</v>
      </c>
      <c r="N15" s="13">
        <v>45783</v>
      </c>
      <c r="O15" s="63"/>
      <c r="P15" s="15"/>
      <c r="Q15" s="15"/>
      <c r="R15" s="15"/>
      <c r="S15" s="16"/>
      <c r="T15" s="8"/>
      <c r="U15" s="15"/>
      <c r="V15" s="8">
        <v>1</v>
      </c>
      <c r="W15" s="15">
        <v>55</v>
      </c>
      <c r="X15" s="8">
        <f t="shared" ref="X15" si="15">T15+V15</f>
        <v>1</v>
      </c>
      <c r="Y15" s="16">
        <f t="shared" ref="Y15" si="16">(T15*U15)+(V15*W15)</f>
        <v>55</v>
      </c>
      <c r="Z15" s="16">
        <f t="shared" ref="Z15" si="17">Y15+S15</f>
        <v>55</v>
      </c>
      <c r="AA15" s="94" t="s">
        <v>458</v>
      </c>
    </row>
    <row r="16" spans="1:27" ht="67.5" customHeight="1">
      <c r="A16" s="33">
        <v>520100</v>
      </c>
      <c r="B16" s="33">
        <v>180101</v>
      </c>
      <c r="C16" s="32" t="s">
        <v>201</v>
      </c>
      <c r="D16" s="37" t="s">
        <v>408</v>
      </c>
      <c r="E16" s="34" t="s">
        <v>407</v>
      </c>
      <c r="F16" s="47" t="s">
        <v>459</v>
      </c>
      <c r="G16" s="10"/>
      <c r="H16" s="37" t="s">
        <v>147</v>
      </c>
      <c r="I16" s="33" t="s">
        <v>148</v>
      </c>
      <c r="J16" s="38" t="s">
        <v>149</v>
      </c>
      <c r="K16" s="37" t="s">
        <v>148</v>
      </c>
      <c r="L16" s="93" t="s">
        <v>194</v>
      </c>
      <c r="M16" s="13">
        <v>45786</v>
      </c>
      <c r="N16" s="13">
        <v>45786</v>
      </c>
      <c r="O16" s="63"/>
      <c r="P16" s="15"/>
      <c r="Q16" s="15"/>
      <c r="R16" s="15"/>
      <c r="S16" s="16"/>
      <c r="T16" s="8"/>
      <c r="U16" s="15"/>
      <c r="V16" s="8">
        <v>1</v>
      </c>
      <c r="W16" s="15">
        <v>55</v>
      </c>
      <c r="X16" s="8">
        <f t="shared" ref="X16:X17" si="18">T16+V16</f>
        <v>1</v>
      </c>
      <c r="Y16" s="16">
        <f t="shared" ref="Y16:Y17" si="19">(T16*U16)+(V16*W16)</f>
        <v>55</v>
      </c>
      <c r="Z16" s="16">
        <f t="shared" ref="Z16:Z17" si="20">Y16+S16</f>
        <v>55</v>
      </c>
      <c r="AA16" s="94" t="s">
        <v>460</v>
      </c>
    </row>
    <row r="17" spans="1:27" ht="67.5" customHeight="1">
      <c r="A17" s="33">
        <v>520100</v>
      </c>
      <c r="B17" s="33">
        <v>180101</v>
      </c>
      <c r="C17" s="32" t="s">
        <v>461</v>
      </c>
      <c r="D17" s="37" t="s">
        <v>463</v>
      </c>
      <c r="E17" s="96" t="s">
        <v>462</v>
      </c>
      <c r="F17" s="47" t="s">
        <v>465</v>
      </c>
      <c r="G17" s="10"/>
      <c r="H17" s="37" t="s">
        <v>147</v>
      </c>
      <c r="I17" s="33" t="s">
        <v>148</v>
      </c>
      <c r="J17" s="38" t="s">
        <v>149</v>
      </c>
      <c r="K17" s="37" t="s">
        <v>148</v>
      </c>
      <c r="L17" s="93" t="s">
        <v>267</v>
      </c>
      <c r="M17" s="13">
        <v>45791</v>
      </c>
      <c r="N17" s="13">
        <v>45793</v>
      </c>
      <c r="O17" s="63"/>
      <c r="P17" s="15"/>
      <c r="Q17" s="15"/>
      <c r="R17" s="15"/>
      <c r="S17" s="16"/>
      <c r="T17" s="8">
        <v>2</v>
      </c>
      <c r="U17" s="15">
        <v>170.12</v>
      </c>
      <c r="V17" s="8">
        <v>1</v>
      </c>
      <c r="W17" s="15">
        <v>57</v>
      </c>
      <c r="X17" s="8">
        <f t="shared" si="18"/>
        <v>3</v>
      </c>
      <c r="Y17" s="16">
        <f t="shared" si="19"/>
        <v>397.24</v>
      </c>
      <c r="Z17" s="16">
        <f t="shared" si="20"/>
        <v>397.24</v>
      </c>
      <c r="AA17" s="94" t="s">
        <v>464</v>
      </c>
    </row>
    <row r="18" spans="1:27" ht="67.5" customHeight="1">
      <c r="A18" s="33">
        <v>520100</v>
      </c>
      <c r="B18" s="33">
        <v>180101</v>
      </c>
      <c r="C18" s="32" t="s">
        <v>383</v>
      </c>
      <c r="D18" s="33" t="s">
        <v>402</v>
      </c>
      <c r="E18" s="34" t="s">
        <v>209</v>
      </c>
      <c r="F18" s="47" t="s">
        <v>466</v>
      </c>
      <c r="G18" s="10"/>
      <c r="H18" s="37" t="s">
        <v>147</v>
      </c>
      <c r="I18" s="33" t="s">
        <v>148</v>
      </c>
      <c r="J18" s="38" t="s">
        <v>149</v>
      </c>
      <c r="K18" s="37" t="s">
        <v>148</v>
      </c>
      <c r="L18" s="93" t="s">
        <v>194</v>
      </c>
      <c r="M18" s="13">
        <v>45777</v>
      </c>
      <c r="N18" s="13">
        <v>45777</v>
      </c>
      <c r="O18" s="63"/>
      <c r="P18" s="15"/>
      <c r="Q18" s="15"/>
      <c r="R18" s="15"/>
      <c r="S18" s="16"/>
      <c r="T18" s="8"/>
      <c r="U18" s="15"/>
      <c r="V18" s="8">
        <v>1</v>
      </c>
      <c r="W18" s="15">
        <v>55</v>
      </c>
      <c r="X18" s="8">
        <f t="shared" ref="X18:X20" si="21">T18+V18</f>
        <v>1</v>
      </c>
      <c r="Y18" s="16">
        <f t="shared" ref="Y18:Y20" si="22">(T18*U18)+(V18*W18)</f>
        <v>55</v>
      </c>
      <c r="Z18" s="16">
        <f t="shared" ref="Z18:Z20" si="23">Y18+S18</f>
        <v>55</v>
      </c>
      <c r="AA18" s="94" t="s">
        <v>467</v>
      </c>
    </row>
    <row r="19" spans="1:27" ht="67.5" customHeight="1">
      <c r="A19" s="33">
        <v>520100</v>
      </c>
      <c r="B19" s="33">
        <v>180101</v>
      </c>
      <c r="C19" s="76" t="s">
        <v>271</v>
      </c>
      <c r="D19" s="90" t="s">
        <v>272</v>
      </c>
      <c r="E19" s="88" t="s">
        <v>273</v>
      </c>
      <c r="F19" s="47" t="s">
        <v>468</v>
      </c>
      <c r="G19" s="10"/>
      <c r="H19" s="37" t="s">
        <v>147</v>
      </c>
      <c r="I19" s="33" t="s">
        <v>148</v>
      </c>
      <c r="J19" s="38" t="s">
        <v>149</v>
      </c>
      <c r="K19" s="37" t="s">
        <v>148</v>
      </c>
      <c r="L19" s="93" t="s">
        <v>267</v>
      </c>
      <c r="M19" s="13">
        <v>45791</v>
      </c>
      <c r="N19" s="13">
        <v>45793</v>
      </c>
      <c r="O19" s="63"/>
      <c r="P19" s="15"/>
      <c r="Q19" s="15"/>
      <c r="R19" s="15"/>
      <c r="S19" s="16"/>
      <c r="T19" s="8">
        <v>2</v>
      </c>
      <c r="U19" s="15">
        <v>170.12</v>
      </c>
      <c r="V19" s="8">
        <v>1</v>
      </c>
      <c r="W19" s="15">
        <v>57</v>
      </c>
      <c r="X19" s="8">
        <f t="shared" si="21"/>
        <v>3</v>
      </c>
      <c r="Y19" s="16">
        <f t="shared" si="22"/>
        <v>397.24</v>
      </c>
      <c r="Z19" s="16">
        <f t="shared" si="23"/>
        <v>397.24</v>
      </c>
      <c r="AA19" s="94" t="s">
        <v>469</v>
      </c>
    </row>
    <row r="20" spans="1:27" ht="67.5" customHeight="1">
      <c r="A20" s="33">
        <v>520100</v>
      </c>
      <c r="B20" s="33">
        <v>180101</v>
      </c>
      <c r="C20" s="95" t="s">
        <v>474</v>
      </c>
      <c r="D20" s="94" t="s">
        <v>470</v>
      </c>
      <c r="E20" s="88" t="s">
        <v>248</v>
      </c>
      <c r="F20" s="47" t="s">
        <v>472</v>
      </c>
      <c r="G20" s="10"/>
      <c r="H20" s="94" t="s">
        <v>471</v>
      </c>
      <c r="I20" s="33" t="s">
        <v>148</v>
      </c>
      <c r="J20" s="38" t="s">
        <v>149</v>
      </c>
      <c r="K20" s="94" t="s">
        <v>174</v>
      </c>
      <c r="L20" s="93" t="s">
        <v>175</v>
      </c>
      <c r="M20" s="13">
        <v>45810</v>
      </c>
      <c r="N20" s="13">
        <v>45813</v>
      </c>
      <c r="O20" s="63"/>
      <c r="P20" s="15"/>
      <c r="Q20" s="15"/>
      <c r="R20" s="15"/>
      <c r="S20" s="16"/>
      <c r="T20" s="8">
        <v>3</v>
      </c>
      <c r="U20" s="15">
        <v>350.87</v>
      </c>
      <c r="V20" s="8">
        <v>1</v>
      </c>
      <c r="W20" s="15">
        <v>105.28</v>
      </c>
      <c r="X20" s="8">
        <f t="shared" si="21"/>
        <v>4</v>
      </c>
      <c r="Y20" s="16">
        <f t="shared" si="22"/>
        <v>1157.8900000000001</v>
      </c>
      <c r="Z20" s="16">
        <f t="shared" si="23"/>
        <v>1157.8900000000001</v>
      </c>
      <c r="AA20" s="94" t="s">
        <v>473</v>
      </c>
    </row>
    <row r="21" spans="1:27" s="92" customFormat="1" ht="67.5" customHeight="1">
      <c r="A21" s="33">
        <v>520100</v>
      </c>
      <c r="B21" s="33">
        <v>180101</v>
      </c>
      <c r="C21" s="32" t="s">
        <v>383</v>
      </c>
      <c r="D21" s="33" t="s">
        <v>402</v>
      </c>
      <c r="E21" s="34" t="s">
        <v>209</v>
      </c>
      <c r="F21" s="47" t="s">
        <v>475</v>
      </c>
      <c r="G21" s="10"/>
      <c r="H21" s="37" t="s">
        <v>147</v>
      </c>
      <c r="I21" s="33" t="s">
        <v>148</v>
      </c>
      <c r="J21" s="38" t="s">
        <v>149</v>
      </c>
      <c r="K21" s="37" t="s">
        <v>148</v>
      </c>
      <c r="L21" s="93" t="s">
        <v>476</v>
      </c>
      <c r="M21" s="13">
        <v>45803</v>
      </c>
      <c r="N21" s="13">
        <v>45803</v>
      </c>
      <c r="O21" s="63"/>
      <c r="P21" s="15"/>
      <c r="Q21" s="15"/>
      <c r="R21" s="15"/>
      <c r="S21" s="16"/>
      <c r="T21" s="8"/>
      <c r="U21" s="15"/>
      <c r="V21" s="8">
        <v>1</v>
      </c>
      <c r="W21" s="15">
        <v>55</v>
      </c>
      <c r="X21" s="8">
        <f t="shared" ref="X21:X24" si="24">T21+V21</f>
        <v>1</v>
      </c>
      <c r="Y21" s="16">
        <f t="shared" ref="Y21:Y24" si="25">(T21*U21)+(V21*W21)</f>
        <v>55</v>
      </c>
      <c r="Z21" s="16">
        <f t="shared" ref="Z21:Z23" si="26">Y21+S21</f>
        <v>55</v>
      </c>
      <c r="AA21" s="94" t="s">
        <v>477</v>
      </c>
    </row>
    <row r="22" spans="1:27" s="92" customFormat="1" ht="108" customHeight="1">
      <c r="A22" s="33">
        <v>520100</v>
      </c>
      <c r="B22" s="33">
        <v>180101</v>
      </c>
      <c r="C22" s="32" t="s">
        <v>191</v>
      </c>
      <c r="D22" s="33" t="s">
        <v>192</v>
      </c>
      <c r="E22" s="34" t="s">
        <v>193</v>
      </c>
      <c r="F22" s="47" t="s">
        <v>478</v>
      </c>
      <c r="G22" s="10"/>
      <c r="H22" s="37" t="s">
        <v>147</v>
      </c>
      <c r="I22" s="33" t="s">
        <v>148</v>
      </c>
      <c r="J22" s="38" t="s">
        <v>149</v>
      </c>
      <c r="K22" s="37" t="s">
        <v>148</v>
      </c>
      <c r="L22" s="93" t="s">
        <v>479</v>
      </c>
      <c r="M22" s="13">
        <v>45805</v>
      </c>
      <c r="N22" s="13">
        <v>45807</v>
      </c>
      <c r="O22" s="63"/>
      <c r="P22" s="15"/>
      <c r="Q22" s="15"/>
      <c r="R22" s="15"/>
      <c r="S22" s="16"/>
      <c r="T22" s="8">
        <v>2</v>
      </c>
      <c r="U22" s="15">
        <v>170.12</v>
      </c>
      <c r="V22" s="8">
        <v>1</v>
      </c>
      <c r="W22" s="15">
        <v>57</v>
      </c>
      <c r="X22" s="8">
        <f t="shared" si="24"/>
        <v>3</v>
      </c>
      <c r="Y22" s="16">
        <f t="shared" si="25"/>
        <v>397.24</v>
      </c>
      <c r="Z22" s="16">
        <f t="shared" si="26"/>
        <v>397.24</v>
      </c>
      <c r="AA22" s="94" t="s">
        <v>480</v>
      </c>
    </row>
    <row r="23" spans="1:27" s="92" customFormat="1" ht="67.5" customHeight="1">
      <c r="A23" s="33">
        <v>520100</v>
      </c>
      <c r="B23" s="33">
        <v>180101</v>
      </c>
      <c r="C23" s="32" t="s">
        <v>191</v>
      </c>
      <c r="D23" s="33" t="s">
        <v>192</v>
      </c>
      <c r="E23" s="34" t="s">
        <v>193</v>
      </c>
      <c r="F23" s="47" t="s">
        <v>481</v>
      </c>
      <c r="G23" s="10"/>
      <c r="H23" s="37" t="s">
        <v>147</v>
      </c>
      <c r="I23" s="33" t="s">
        <v>148</v>
      </c>
      <c r="J23" s="38" t="s">
        <v>149</v>
      </c>
      <c r="K23" s="37" t="s">
        <v>148</v>
      </c>
      <c r="L23" s="93" t="s">
        <v>194</v>
      </c>
      <c r="M23" s="13">
        <v>45800</v>
      </c>
      <c r="N23" s="13">
        <v>45800</v>
      </c>
      <c r="O23" s="63"/>
      <c r="P23" s="15"/>
      <c r="Q23" s="15"/>
      <c r="R23" s="15"/>
      <c r="S23" s="16"/>
      <c r="T23" s="8"/>
      <c r="U23" s="15"/>
      <c r="V23" s="8">
        <v>1</v>
      </c>
      <c r="W23" s="15">
        <v>57</v>
      </c>
      <c r="X23" s="8">
        <f t="shared" si="24"/>
        <v>1</v>
      </c>
      <c r="Y23" s="16">
        <f t="shared" si="25"/>
        <v>57</v>
      </c>
      <c r="Z23" s="16">
        <f t="shared" si="26"/>
        <v>57</v>
      </c>
      <c r="AA23" s="94" t="s">
        <v>482</v>
      </c>
    </row>
    <row r="24" spans="1:27" ht="83.25" customHeight="1">
      <c r="A24" s="33">
        <v>520100</v>
      </c>
      <c r="B24" s="33">
        <v>180101</v>
      </c>
      <c r="C24" s="32" t="s">
        <v>268</v>
      </c>
      <c r="D24" s="33" t="s">
        <v>270</v>
      </c>
      <c r="E24" s="34" t="s">
        <v>269</v>
      </c>
      <c r="F24" s="47" t="s">
        <v>483</v>
      </c>
      <c r="G24" s="10"/>
      <c r="H24" s="37" t="s">
        <v>424</v>
      </c>
      <c r="I24" s="33" t="s">
        <v>148</v>
      </c>
      <c r="J24" s="38" t="s">
        <v>149</v>
      </c>
      <c r="K24" s="37" t="s">
        <v>426</v>
      </c>
      <c r="L24" s="39" t="s">
        <v>425</v>
      </c>
      <c r="M24" s="13">
        <v>45761</v>
      </c>
      <c r="N24" s="13">
        <v>45762</v>
      </c>
      <c r="O24" s="14" t="s">
        <v>237</v>
      </c>
      <c r="P24" s="15"/>
      <c r="Q24" s="15">
        <v>2962.24</v>
      </c>
      <c r="R24" s="15">
        <v>2962.24</v>
      </c>
      <c r="S24" s="16">
        <f>Q24+R24</f>
        <v>5924.48</v>
      </c>
      <c r="T24" s="8">
        <v>1</v>
      </c>
      <c r="U24" s="15">
        <v>449.67</v>
      </c>
      <c r="V24" s="8">
        <v>1</v>
      </c>
      <c r="W24" s="15">
        <v>134.9</v>
      </c>
      <c r="X24" s="8">
        <f t="shared" si="24"/>
        <v>2</v>
      </c>
      <c r="Y24" s="16">
        <f t="shared" si="25"/>
        <v>584.57000000000005</v>
      </c>
      <c r="Z24" s="16">
        <f t="shared" ref="Z24" si="27">S24+Y24</f>
        <v>6509.0499999999993</v>
      </c>
      <c r="AA24" s="94" t="s">
        <v>484</v>
      </c>
    </row>
    <row r="25" spans="1:27" ht="85.5" customHeight="1">
      <c r="A25" s="33">
        <v>520100</v>
      </c>
      <c r="B25" s="33">
        <v>180101</v>
      </c>
      <c r="C25" s="32" t="s">
        <v>268</v>
      </c>
      <c r="D25" s="33" t="s">
        <v>270</v>
      </c>
      <c r="E25" s="34" t="s">
        <v>269</v>
      </c>
      <c r="F25" s="47" t="s">
        <v>485</v>
      </c>
      <c r="G25" s="10"/>
      <c r="H25" s="37" t="s">
        <v>424</v>
      </c>
      <c r="I25" s="33" t="s">
        <v>148</v>
      </c>
      <c r="J25" s="38" t="s">
        <v>149</v>
      </c>
      <c r="K25" s="37" t="s">
        <v>426</v>
      </c>
      <c r="L25" s="39" t="s">
        <v>425</v>
      </c>
      <c r="M25" s="13">
        <v>45761</v>
      </c>
      <c r="N25" s="13">
        <v>45763</v>
      </c>
      <c r="O25" s="14" t="s">
        <v>237</v>
      </c>
      <c r="P25" s="15"/>
      <c r="Q25" s="15"/>
      <c r="R25" s="15">
        <v>1977.8</v>
      </c>
      <c r="S25" s="16">
        <f>Q25+R25</f>
        <v>1977.8</v>
      </c>
      <c r="T25" s="8">
        <v>1</v>
      </c>
      <c r="U25" s="15">
        <v>449.67</v>
      </c>
      <c r="V25" s="8">
        <v>1</v>
      </c>
      <c r="W25" s="15">
        <v>134.9</v>
      </c>
      <c r="X25" s="8">
        <f t="shared" ref="X25" si="28">T25+V25</f>
        <v>2</v>
      </c>
      <c r="Y25" s="16">
        <f t="shared" ref="Y25" si="29">(T25*U25)+(V25*W25)</f>
        <v>584.57000000000005</v>
      </c>
      <c r="Z25" s="16">
        <f t="shared" ref="Z25:Z26" si="30">S25+Y25</f>
        <v>2562.37</v>
      </c>
      <c r="AA25" s="94" t="s">
        <v>486</v>
      </c>
    </row>
    <row r="26" spans="1:27" s="92" customFormat="1" ht="84.75" customHeight="1">
      <c r="A26" s="33">
        <v>520100</v>
      </c>
      <c r="B26" s="33">
        <v>180101</v>
      </c>
      <c r="C26" s="32" t="s">
        <v>488</v>
      </c>
      <c r="D26" s="33"/>
      <c r="E26" s="34" t="s">
        <v>487</v>
      </c>
      <c r="F26" s="97" t="s">
        <v>489</v>
      </c>
      <c r="G26" s="10"/>
      <c r="H26" s="94" t="s">
        <v>159</v>
      </c>
      <c r="I26" s="99" t="s">
        <v>148</v>
      </c>
      <c r="J26" s="100" t="s">
        <v>149</v>
      </c>
      <c r="K26" s="94" t="s">
        <v>174</v>
      </c>
      <c r="L26" s="93" t="s">
        <v>175</v>
      </c>
      <c r="M26" s="13">
        <v>45784</v>
      </c>
      <c r="N26" s="13">
        <v>45785</v>
      </c>
      <c r="O26" s="14" t="s">
        <v>237</v>
      </c>
      <c r="P26" s="15"/>
      <c r="Q26" s="15">
        <v>2773.04</v>
      </c>
      <c r="R26" s="15">
        <v>2663.95</v>
      </c>
      <c r="S26" s="16">
        <f>Q26+R26</f>
        <v>5436.99</v>
      </c>
      <c r="T26" s="8"/>
      <c r="U26" s="15"/>
      <c r="V26" s="8"/>
      <c r="W26" s="15"/>
      <c r="X26" s="8"/>
      <c r="Y26" s="16"/>
      <c r="Z26" s="16">
        <f t="shared" si="30"/>
        <v>5436.99</v>
      </c>
      <c r="AA26" s="94" t="s">
        <v>490</v>
      </c>
    </row>
    <row r="27" spans="1:27" s="92" customFormat="1" ht="96" customHeight="1">
      <c r="A27" s="33"/>
      <c r="B27" s="33"/>
      <c r="C27" s="32"/>
      <c r="D27" s="33"/>
      <c r="E27" s="34"/>
      <c r="F27" s="97"/>
      <c r="G27" s="10"/>
      <c r="H27" s="37"/>
      <c r="I27" s="33"/>
      <c r="J27" s="38"/>
      <c r="K27" s="37"/>
      <c r="L27" s="39"/>
      <c r="M27" s="13"/>
      <c r="N27" s="13"/>
      <c r="O27" s="63"/>
      <c r="P27" s="15"/>
      <c r="Q27" s="15"/>
      <c r="R27" s="15"/>
      <c r="S27" s="16"/>
      <c r="T27" s="8"/>
      <c r="U27" s="15"/>
      <c r="V27" s="8"/>
      <c r="W27" s="15"/>
      <c r="X27" s="8"/>
      <c r="Y27" s="16"/>
      <c r="Z27" s="16"/>
      <c r="AA27" s="94"/>
    </row>
    <row r="28" spans="1:27" s="92" customFormat="1" ht="96" customHeight="1">
      <c r="A28" s="33"/>
      <c r="B28" s="33"/>
      <c r="C28" s="32"/>
      <c r="D28" s="33"/>
      <c r="E28" s="34"/>
      <c r="F28" s="98"/>
      <c r="G28" s="10"/>
      <c r="H28" s="37"/>
      <c r="I28" s="33"/>
      <c r="J28" s="38"/>
      <c r="K28" s="37"/>
      <c r="L28" s="39"/>
      <c r="M28" s="13"/>
      <c r="N28" s="13"/>
      <c r="O28" s="63"/>
      <c r="P28" s="15"/>
      <c r="Q28" s="15"/>
      <c r="R28" s="15"/>
      <c r="S28" s="16"/>
      <c r="T28" s="8"/>
      <c r="U28" s="15"/>
      <c r="V28" s="8"/>
      <c r="W28" s="15"/>
      <c r="X28" s="8"/>
      <c r="Y28" s="16"/>
      <c r="Z28" s="16"/>
      <c r="AA28" s="94"/>
    </row>
    <row r="29" spans="1:27" ht="67.5" customHeight="1">
      <c r="A29" s="33"/>
      <c r="B29" s="33"/>
      <c r="C29" s="32"/>
      <c r="D29" s="33"/>
      <c r="E29" s="34"/>
      <c r="F29" s="48"/>
      <c r="G29" s="10"/>
      <c r="H29" s="37"/>
      <c r="I29" s="33"/>
      <c r="J29" s="38"/>
      <c r="K29" s="37"/>
      <c r="L29" s="39"/>
      <c r="M29" s="13"/>
      <c r="N29" s="13"/>
      <c r="O29" s="63"/>
      <c r="P29" s="15"/>
      <c r="Q29" s="15"/>
      <c r="R29" s="15"/>
      <c r="S29" s="16"/>
      <c r="T29" s="8"/>
      <c r="U29" s="15"/>
      <c r="V29" s="8"/>
      <c r="W29" s="15"/>
      <c r="X29" s="8">
        <f t="shared" si="0"/>
        <v>0</v>
      </c>
      <c r="Y29" s="16">
        <f t="shared" si="1"/>
        <v>0</v>
      </c>
      <c r="Z29" s="16">
        <f t="shared" si="2"/>
        <v>0</v>
      </c>
      <c r="AA29" s="37"/>
    </row>
    <row r="30" spans="1:27" ht="15.75" customHeight="1">
      <c r="A30" s="119" t="s">
        <v>40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ht="15.75" customHeight="1">
      <c r="A31" s="120" t="s">
        <v>41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ht="15.75" customHeight="1">
      <c r="A32" s="118" t="s">
        <v>42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ht="15.75" customHeight="1">
      <c r="A33" s="118" t="s">
        <v>43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 ht="15.75" customHeight="1">
      <c r="A34" s="118" t="s">
        <v>44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 ht="15.75" customHeight="1">
      <c r="A35" s="118" t="s">
        <v>45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 ht="15.75" customHeight="1">
      <c r="A36" s="118" t="s">
        <v>46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 ht="15.75" customHeight="1">
      <c r="A37" s="118" t="s">
        <v>47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 ht="15.75" customHeight="1">
      <c r="A38" s="118" t="s">
        <v>91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 ht="15.75" customHeight="1">
      <c r="A39" s="118" t="s">
        <v>92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 ht="15.75" customHeight="1">
      <c r="A40" s="118" t="s">
        <v>93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ht="15.75" customHeight="1">
      <c r="A41" s="118" t="s">
        <v>94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 ht="15.75" customHeight="1">
      <c r="A42" s="118" t="s">
        <v>95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 ht="15.75" customHeight="1">
      <c r="A43" s="118" t="s">
        <v>96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 ht="15.75" customHeight="1">
      <c r="A44" s="118" t="s">
        <v>97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 ht="15.75" customHeight="1">
      <c r="A45" s="118" t="s">
        <v>98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5.75" customHeight="1">
      <c r="A46" s="118" t="s">
        <v>99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 ht="15.75" customHeight="1">
      <c r="A47" s="118" t="s">
        <v>100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 ht="15.75" customHeight="1">
      <c r="A48" s="118" t="s">
        <v>101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 ht="15.75" customHeight="1">
      <c r="A49" s="118" t="s">
        <v>102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 ht="15.75" customHeight="1">
      <c r="A50" s="118" t="s">
        <v>103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 ht="15.75" customHeight="1">
      <c r="A51" s="118" t="s">
        <v>104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 ht="15.75" customHeight="1">
      <c r="A52" s="118" t="s">
        <v>105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 ht="15.75" customHeight="1">
      <c r="A53" s="118" t="s">
        <v>106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ht="15.75" customHeight="1">
      <c r="A54" s="118" t="s">
        <v>107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 ht="15.75" customHeight="1">
      <c r="A55" s="118" t="s">
        <v>108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ht="15.75" customHeight="1">
      <c r="A56" s="118" t="s">
        <v>109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ht="15.75" customHeight="1">
      <c r="A57" s="118" t="s">
        <v>110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ht="15.75" customHeight="1">
      <c r="A58" s="118" t="s">
        <v>111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 ht="15.75" customHeight="1">
      <c r="A59" s="118" t="s">
        <v>112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 ht="15.75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 ht="15.75" customHeight="1">
      <c r="A61" s="20"/>
      <c r="B61" s="20"/>
      <c r="C61" s="122" t="s">
        <v>493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spans="1:2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spans="1:27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spans="1:27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spans="1:27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spans="1:27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</row>
    <row r="252" spans="1:27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</row>
    <row r="253" spans="1:27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</row>
    <row r="254" spans="1:27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</row>
    <row r="255" spans="1:27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</row>
    <row r="256" spans="1:27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</row>
    <row r="257" spans="1:27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</row>
    <row r="258" spans="1:27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</row>
    <row r="259" spans="1:27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</row>
    <row r="260" spans="1:27" ht="15.75" customHeight="1"/>
    <row r="261" spans="1:27" ht="15.75" customHeight="1"/>
    <row r="262" spans="1:27" ht="15.75" customHeight="1"/>
    <row r="263" spans="1:27" ht="15.75" customHeight="1"/>
    <row r="264" spans="1:27" ht="15.75" customHeight="1"/>
    <row r="265" spans="1:27" ht="15.75" customHeight="1"/>
    <row r="266" spans="1:27" ht="15.75" customHeight="1"/>
    <row r="267" spans="1:27" ht="15.75" customHeight="1"/>
    <row r="268" spans="1:27" ht="15.75" customHeight="1"/>
    <row r="269" spans="1:27" ht="15.75" customHeight="1"/>
    <row r="270" spans="1:27" ht="15.75" customHeight="1"/>
    <row r="271" spans="1:27" ht="15.75" customHeight="1"/>
    <row r="272" spans="1:2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40:L40"/>
    <mergeCell ref="Y6:Y7"/>
    <mergeCell ref="A30:L30"/>
    <mergeCell ref="A31:L31"/>
    <mergeCell ref="A32:L32"/>
    <mergeCell ref="A33:L33"/>
    <mergeCell ref="A34:L34"/>
    <mergeCell ref="Q6:Q7"/>
    <mergeCell ref="R6:R7"/>
    <mergeCell ref="S6:S7"/>
    <mergeCell ref="T6:U6"/>
    <mergeCell ref="V6:W6"/>
    <mergeCell ref="X6:X7"/>
    <mergeCell ref="I6:J6"/>
    <mergeCell ref="A35:L35"/>
    <mergeCell ref="A36:L36"/>
    <mergeCell ref="A37:L37"/>
    <mergeCell ref="A38:L38"/>
    <mergeCell ref="A39:L39"/>
    <mergeCell ref="A52:L52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9:L59"/>
    <mergeCell ref="A53:L53"/>
    <mergeCell ref="A54:L54"/>
    <mergeCell ref="A55:L55"/>
    <mergeCell ref="A56:L56"/>
    <mergeCell ref="A57:L57"/>
    <mergeCell ref="A58:L58"/>
  </mergeCells>
  <dataValidations count="3">
    <dataValidation type="list" allowBlank="1" sqref="H8:H29">
      <formula1>"SERVIÇO,CURSO,EVENTO,REUNIÃO,OUTROS"</formula1>
    </dataValidation>
    <dataValidation type="list" allowBlank="1" sqref="P8:P23 P26:P29">
      <formula1>#REF!</formula1>
    </dataValidation>
    <dataValidation type="list" allowBlank="1" sqref="P24:Q25 R24">
      <formula1>#REF!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AA1005"/>
  <sheetViews>
    <sheetView zoomScale="80" zoomScaleNormal="80" workbookViewId="0">
      <pane ySplit="7" topLeftCell="A8" activePane="bottomLeft" state="frozen"/>
      <selection pane="bottomLeft" activeCell="A14" sqref="A14"/>
    </sheetView>
  </sheetViews>
  <sheetFormatPr defaultColWidth="12.59765625" defaultRowHeight="15" customHeight="1"/>
  <cols>
    <col min="1" max="1" width="18.09765625" style="75" customWidth="1"/>
    <col min="2" max="2" width="15.59765625" style="75" customWidth="1"/>
    <col min="3" max="3" width="40.59765625" style="75" customWidth="1"/>
    <col min="4" max="4" width="15.8984375" style="75" customWidth="1"/>
    <col min="5" max="5" width="36.19921875" style="75" customWidth="1"/>
    <col min="6" max="6" width="63.5" style="75" customWidth="1"/>
    <col min="7" max="7" width="18.3984375" style="75" customWidth="1"/>
    <col min="8" max="10" width="13.09765625" style="75" customWidth="1"/>
    <col min="11" max="11" width="15.09765625" style="75" customWidth="1"/>
    <col min="12" max="12" width="18.69921875" style="75" customWidth="1"/>
    <col min="13" max="13" width="13.09765625" style="75" customWidth="1"/>
    <col min="14" max="14" width="15.59765625" style="75" customWidth="1"/>
    <col min="15" max="15" width="17.8984375" style="75" customWidth="1"/>
    <col min="16" max="17" width="18" style="75" customWidth="1"/>
    <col min="18" max="18" width="16.59765625" style="75" customWidth="1"/>
    <col min="19" max="19" width="15.69921875" style="75" customWidth="1"/>
    <col min="20" max="20" width="15.5" style="75" customWidth="1"/>
    <col min="21" max="21" width="14.69921875" style="75" customWidth="1"/>
    <col min="22" max="22" width="13.09765625" style="75" customWidth="1"/>
    <col min="23" max="23" width="17.19921875" style="75" customWidth="1"/>
    <col min="24" max="24" width="17.5" style="75" customWidth="1"/>
    <col min="25" max="25" width="13.59765625" style="75" customWidth="1"/>
    <col min="26" max="26" width="17.09765625" style="75" customWidth="1"/>
    <col min="27" max="27" width="28.3984375" style="75" customWidth="1"/>
    <col min="28" max="16384" width="12.59765625" style="75"/>
  </cols>
  <sheetData>
    <row r="1" spans="1:27" ht="21">
      <c r="A1" s="101"/>
      <c r="B1" s="103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5"/>
    </row>
    <row r="2" spans="1:27" ht="21">
      <c r="A2" s="102"/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5"/>
    </row>
    <row r="3" spans="1:27" ht="21">
      <c r="A3" s="102"/>
      <c r="B3" s="103" t="s">
        <v>142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5"/>
    </row>
    <row r="4" spans="1:27" ht="15" customHeight="1">
      <c r="A4" s="3" t="s">
        <v>436</v>
      </c>
      <c r="B4" s="4"/>
      <c r="C4" s="106" t="s">
        <v>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8"/>
    </row>
    <row r="5" spans="1:27" ht="15.75" customHeight="1">
      <c r="A5" s="109" t="s">
        <v>5</v>
      </c>
      <c r="B5" s="110"/>
      <c r="C5" s="109" t="s">
        <v>6</v>
      </c>
      <c r="D5" s="111"/>
      <c r="E5" s="110"/>
      <c r="F5" s="109" t="s">
        <v>7</v>
      </c>
      <c r="G5" s="111"/>
      <c r="H5" s="111"/>
      <c r="I5" s="111"/>
      <c r="J5" s="111"/>
      <c r="K5" s="111"/>
      <c r="L5" s="111"/>
      <c r="M5" s="109" t="s">
        <v>8</v>
      </c>
      <c r="N5" s="111"/>
      <c r="O5" s="111"/>
      <c r="P5" s="111"/>
      <c r="Q5" s="111"/>
      <c r="R5" s="111"/>
      <c r="S5" s="110"/>
      <c r="T5" s="109" t="s">
        <v>9</v>
      </c>
      <c r="U5" s="111"/>
      <c r="V5" s="111"/>
      <c r="W5" s="111"/>
      <c r="X5" s="111"/>
      <c r="Y5" s="110"/>
      <c r="Z5" s="113" t="s">
        <v>69</v>
      </c>
      <c r="AA5" s="113" t="s">
        <v>70</v>
      </c>
    </row>
    <row r="6" spans="1:27" ht="15.75" customHeight="1">
      <c r="A6" s="113" t="s">
        <v>12</v>
      </c>
      <c r="B6" s="113" t="s">
        <v>13</v>
      </c>
      <c r="C6" s="113" t="s">
        <v>14</v>
      </c>
      <c r="D6" s="113" t="s">
        <v>15</v>
      </c>
      <c r="E6" s="113" t="s">
        <v>16</v>
      </c>
      <c r="F6" s="113" t="s">
        <v>71</v>
      </c>
      <c r="G6" s="113" t="s">
        <v>72</v>
      </c>
      <c r="H6" s="113" t="s">
        <v>73</v>
      </c>
      <c r="I6" s="109" t="s">
        <v>20</v>
      </c>
      <c r="J6" s="110"/>
      <c r="K6" s="112" t="s">
        <v>21</v>
      </c>
      <c r="L6" s="110"/>
      <c r="M6" s="113" t="s">
        <v>74</v>
      </c>
      <c r="N6" s="113" t="s">
        <v>75</v>
      </c>
      <c r="O6" s="113" t="s">
        <v>76</v>
      </c>
      <c r="P6" s="113" t="s">
        <v>77</v>
      </c>
      <c r="Q6" s="116" t="s">
        <v>78</v>
      </c>
      <c r="R6" s="116" t="s">
        <v>79</v>
      </c>
      <c r="S6" s="116" t="s">
        <v>80</v>
      </c>
      <c r="T6" s="112" t="s">
        <v>28</v>
      </c>
      <c r="U6" s="110"/>
      <c r="V6" s="112" t="s">
        <v>29</v>
      </c>
      <c r="W6" s="110"/>
      <c r="X6" s="113" t="s">
        <v>81</v>
      </c>
      <c r="Y6" s="116" t="s">
        <v>82</v>
      </c>
      <c r="Z6" s="117"/>
      <c r="AA6" s="117"/>
    </row>
    <row r="7" spans="1:27" ht="27.6">
      <c r="A7" s="114"/>
      <c r="B7" s="114"/>
      <c r="C7" s="114"/>
      <c r="D7" s="114"/>
      <c r="E7" s="114"/>
      <c r="F7" s="114"/>
      <c r="G7" s="114"/>
      <c r="H7" s="114"/>
      <c r="I7" s="23" t="s">
        <v>83</v>
      </c>
      <c r="J7" s="23" t="s">
        <v>84</v>
      </c>
      <c r="K7" s="23" t="s">
        <v>85</v>
      </c>
      <c r="L7" s="24" t="s">
        <v>86</v>
      </c>
      <c r="M7" s="114"/>
      <c r="N7" s="114"/>
      <c r="O7" s="114"/>
      <c r="P7" s="114"/>
      <c r="Q7" s="114"/>
      <c r="R7" s="114"/>
      <c r="S7" s="114"/>
      <c r="T7" s="23" t="s">
        <v>87</v>
      </c>
      <c r="U7" s="24" t="s">
        <v>88</v>
      </c>
      <c r="V7" s="23" t="s">
        <v>89</v>
      </c>
      <c r="W7" s="24" t="s">
        <v>90</v>
      </c>
      <c r="X7" s="114"/>
      <c r="Y7" s="114"/>
      <c r="Z7" s="114"/>
      <c r="AA7" s="114"/>
    </row>
    <row r="8" spans="1:27" ht="67.5" customHeight="1">
      <c r="A8" s="33">
        <v>520100</v>
      </c>
      <c r="B8" s="33">
        <v>180101</v>
      </c>
      <c r="C8" s="32" t="s">
        <v>201</v>
      </c>
      <c r="D8" s="37" t="s">
        <v>408</v>
      </c>
      <c r="E8" s="34" t="s">
        <v>407</v>
      </c>
      <c r="F8" s="48" t="s">
        <v>409</v>
      </c>
      <c r="G8" s="10"/>
      <c r="H8" s="37" t="s">
        <v>147</v>
      </c>
      <c r="I8" s="33" t="s">
        <v>148</v>
      </c>
      <c r="J8" s="38" t="s">
        <v>149</v>
      </c>
      <c r="K8" s="37" t="s">
        <v>148</v>
      </c>
      <c r="L8" s="39" t="s">
        <v>194</v>
      </c>
      <c r="M8" s="13">
        <v>45743</v>
      </c>
      <c r="N8" s="13">
        <v>45743</v>
      </c>
      <c r="O8" s="63"/>
      <c r="P8" s="15"/>
      <c r="Q8" s="15"/>
      <c r="R8" s="15"/>
      <c r="S8" s="16"/>
      <c r="T8" s="8"/>
      <c r="U8" s="15"/>
      <c r="V8" s="8">
        <v>1</v>
      </c>
      <c r="W8" s="15">
        <v>55</v>
      </c>
      <c r="X8" s="8">
        <f t="shared" ref="X8:X15" si="0">T8+V8</f>
        <v>1</v>
      </c>
      <c r="Y8" s="16">
        <f t="shared" ref="Y8:Y15" si="1">(T8*U8)+(V8*W8)</f>
        <v>55</v>
      </c>
      <c r="Z8" s="16">
        <f t="shared" ref="Z8:Z15" si="2">S8+Y8</f>
        <v>55</v>
      </c>
      <c r="AA8" s="37" t="s">
        <v>410</v>
      </c>
    </row>
    <row r="9" spans="1:27" ht="67.5" customHeight="1">
      <c r="A9" s="33">
        <v>520100</v>
      </c>
      <c r="B9" s="33">
        <v>180101</v>
      </c>
      <c r="C9" s="32" t="s">
        <v>186</v>
      </c>
      <c r="D9" s="33" t="s">
        <v>376</v>
      </c>
      <c r="E9" s="34" t="s">
        <v>188</v>
      </c>
      <c r="F9" s="48" t="s">
        <v>411</v>
      </c>
      <c r="G9" s="10"/>
      <c r="H9" s="37" t="s">
        <v>147</v>
      </c>
      <c r="I9" s="33" t="s">
        <v>148</v>
      </c>
      <c r="J9" s="38" t="s">
        <v>149</v>
      </c>
      <c r="K9" s="37" t="s">
        <v>148</v>
      </c>
      <c r="L9" s="39" t="s">
        <v>153</v>
      </c>
      <c r="M9" s="13">
        <v>45750</v>
      </c>
      <c r="N9" s="13">
        <v>45750</v>
      </c>
      <c r="O9" s="63"/>
      <c r="P9" s="15"/>
      <c r="Q9" s="15"/>
      <c r="R9" s="15"/>
      <c r="S9" s="16"/>
      <c r="T9" s="8"/>
      <c r="U9" s="15"/>
      <c r="V9" s="8">
        <v>1</v>
      </c>
      <c r="W9" s="15">
        <v>57</v>
      </c>
      <c r="X9" s="8">
        <f t="shared" si="0"/>
        <v>1</v>
      </c>
      <c r="Y9" s="16">
        <f t="shared" si="1"/>
        <v>57</v>
      </c>
      <c r="Z9" s="16">
        <f t="shared" si="2"/>
        <v>57</v>
      </c>
      <c r="AA9" s="37" t="s">
        <v>412</v>
      </c>
    </row>
    <row r="10" spans="1:27" ht="67.5" customHeight="1">
      <c r="A10" s="33">
        <v>520100</v>
      </c>
      <c r="B10" s="33">
        <v>180101</v>
      </c>
      <c r="C10" s="32" t="s">
        <v>186</v>
      </c>
      <c r="D10" s="33" t="s">
        <v>376</v>
      </c>
      <c r="E10" s="34" t="s">
        <v>188</v>
      </c>
      <c r="F10" s="48" t="s">
        <v>413</v>
      </c>
      <c r="G10" s="10"/>
      <c r="H10" s="37" t="s">
        <v>147</v>
      </c>
      <c r="I10" s="33" t="s">
        <v>148</v>
      </c>
      <c r="J10" s="38" t="s">
        <v>149</v>
      </c>
      <c r="K10" s="37" t="s">
        <v>148</v>
      </c>
      <c r="L10" s="39" t="s">
        <v>414</v>
      </c>
      <c r="M10" s="13">
        <v>45757</v>
      </c>
      <c r="N10" s="13">
        <v>45757</v>
      </c>
      <c r="O10" s="63"/>
      <c r="P10" s="15"/>
      <c r="Q10" s="15"/>
      <c r="R10" s="15"/>
      <c r="S10" s="16"/>
      <c r="T10" s="8"/>
      <c r="U10" s="15"/>
      <c r="V10" s="8">
        <v>1</v>
      </c>
      <c r="W10" s="15">
        <v>57</v>
      </c>
      <c r="X10" s="8">
        <f t="shared" si="0"/>
        <v>1</v>
      </c>
      <c r="Y10" s="16">
        <f t="shared" si="1"/>
        <v>57</v>
      </c>
      <c r="Z10" s="16">
        <f t="shared" si="2"/>
        <v>57</v>
      </c>
      <c r="AA10" s="37" t="s">
        <v>415</v>
      </c>
    </row>
    <row r="11" spans="1:27" ht="67.5" customHeight="1">
      <c r="A11" s="37">
        <v>520100</v>
      </c>
      <c r="B11" s="37">
        <v>180101</v>
      </c>
      <c r="C11" s="68" t="s">
        <v>143</v>
      </c>
      <c r="D11" s="33" t="s">
        <v>374</v>
      </c>
      <c r="E11" s="69" t="s">
        <v>145</v>
      </c>
      <c r="F11" s="48" t="s">
        <v>416</v>
      </c>
      <c r="G11" s="10"/>
      <c r="H11" s="37" t="s">
        <v>147</v>
      </c>
      <c r="I11" s="33" t="s">
        <v>148</v>
      </c>
      <c r="J11" s="38" t="s">
        <v>149</v>
      </c>
      <c r="K11" s="37" t="s">
        <v>148</v>
      </c>
      <c r="L11" s="39" t="s">
        <v>414</v>
      </c>
      <c r="M11" s="13">
        <v>45757</v>
      </c>
      <c r="N11" s="13">
        <v>45757</v>
      </c>
      <c r="O11" s="63"/>
      <c r="P11" s="15"/>
      <c r="Q11" s="15"/>
      <c r="R11" s="15"/>
      <c r="S11" s="16"/>
      <c r="T11" s="8"/>
      <c r="U11" s="15"/>
      <c r="V11" s="8">
        <v>1</v>
      </c>
      <c r="W11" s="15">
        <v>57</v>
      </c>
      <c r="X11" s="8">
        <f t="shared" ref="X11" si="3">T11+V11</f>
        <v>1</v>
      </c>
      <c r="Y11" s="16">
        <f t="shared" ref="Y11" si="4">(T11*U11)+(V11*W11)</f>
        <v>57</v>
      </c>
      <c r="Z11" s="16">
        <f t="shared" ref="Z11" si="5">S11+Y11</f>
        <v>57</v>
      </c>
      <c r="AA11" s="37" t="s">
        <v>417</v>
      </c>
    </row>
    <row r="12" spans="1:27" ht="67.5" customHeight="1">
      <c r="A12" s="37">
        <v>520100</v>
      </c>
      <c r="B12" s="37">
        <v>180101</v>
      </c>
      <c r="C12" s="68" t="s">
        <v>143</v>
      </c>
      <c r="D12" s="33" t="s">
        <v>374</v>
      </c>
      <c r="E12" s="69" t="s">
        <v>145</v>
      </c>
      <c r="F12" s="48" t="s">
        <v>418</v>
      </c>
      <c r="G12" s="10"/>
      <c r="H12" s="37" t="s">
        <v>147</v>
      </c>
      <c r="I12" s="33" t="s">
        <v>148</v>
      </c>
      <c r="J12" s="38" t="s">
        <v>149</v>
      </c>
      <c r="K12" s="37" t="s">
        <v>148</v>
      </c>
      <c r="L12" s="39" t="s">
        <v>419</v>
      </c>
      <c r="M12" s="13">
        <v>45762</v>
      </c>
      <c r="N12" s="13">
        <v>45762</v>
      </c>
      <c r="O12" s="63"/>
      <c r="P12" s="15"/>
      <c r="Q12" s="15"/>
      <c r="R12" s="15"/>
      <c r="S12" s="16"/>
      <c r="T12" s="8"/>
      <c r="U12" s="15"/>
      <c r="V12" s="8">
        <v>1</v>
      </c>
      <c r="W12" s="15">
        <v>57</v>
      </c>
      <c r="X12" s="8">
        <f t="shared" ref="X12" si="6">T12+V12</f>
        <v>1</v>
      </c>
      <c r="Y12" s="16">
        <f t="shared" ref="Y12" si="7">(T12*U12)+(V12*W12)</f>
        <v>57</v>
      </c>
      <c r="Z12" s="16">
        <f t="shared" ref="Z12" si="8">S12+Y12</f>
        <v>57</v>
      </c>
      <c r="AA12" s="37" t="s">
        <v>420</v>
      </c>
    </row>
    <row r="13" spans="1:27" ht="67.5" customHeight="1">
      <c r="A13" s="33">
        <v>520100</v>
      </c>
      <c r="B13" s="33">
        <v>180101</v>
      </c>
      <c r="C13" s="32" t="s">
        <v>186</v>
      </c>
      <c r="D13" s="33" t="s">
        <v>376</v>
      </c>
      <c r="E13" s="34" t="s">
        <v>188</v>
      </c>
      <c r="F13" s="48" t="s">
        <v>421</v>
      </c>
      <c r="G13" s="10"/>
      <c r="H13" s="37" t="s">
        <v>147</v>
      </c>
      <c r="I13" s="33" t="s">
        <v>148</v>
      </c>
      <c r="J13" s="38" t="s">
        <v>149</v>
      </c>
      <c r="K13" s="37" t="s">
        <v>148</v>
      </c>
      <c r="L13" s="39" t="s">
        <v>419</v>
      </c>
      <c r="M13" s="13">
        <v>45762</v>
      </c>
      <c r="N13" s="13">
        <v>45762</v>
      </c>
      <c r="O13" s="63"/>
      <c r="P13" s="15"/>
      <c r="Q13" s="15"/>
      <c r="R13" s="15"/>
      <c r="S13" s="16"/>
      <c r="T13" s="8"/>
      <c r="U13" s="15"/>
      <c r="V13" s="8">
        <v>1</v>
      </c>
      <c r="W13" s="15">
        <v>57</v>
      </c>
      <c r="X13" s="8">
        <f t="shared" ref="X13" si="9">T13+V13</f>
        <v>1</v>
      </c>
      <c r="Y13" s="16">
        <f t="shared" ref="Y13" si="10">(T13*U13)+(V13*W13)</f>
        <v>57</v>
      </c>
      <c r="Z13" s="16">
        <f t="shared" ref="Z13" si="11">S13+Y13</f>
        <v>57</v>
      </c>
      <c r="AA13" s="37" t="s">
        <v>422</v>
      </c>
    </row>
    <row r="14" spans="1:27" ht="67.5" customHeight="1">
      <c r="A14" s="33">
        <v>520100</v>
      </c>
      <c r="B14" s="33">
        <v>180101</v>
      </c>
      <c r="C14" s="32" t="s">
        <v>268</v>
      </c>
      <c r="D14" s="33" t="s">
        <v>270</v>
      </c>
      <c r="E14" s="34" t="s">
        <v>269</v>
      </c>
      <c r="F14" s="48" t="s">
        <v>430</v>
      </c>
      <c r="G14" s="10"/>
      <c r="H14" s="37" t="s">
        <v>424</v>
      </c>
      <c r="I14" s="33" t="s">
        <v>148</v>
      </c>
      <c r="J14" s="38" t="s">
        <v>149</v>
      </c>
      <c r="K14" s="37" t="s">
        <v>426</v>
      </c>
      <c r="L14" s="39" t="s">
        <v>425</v>
      </c>
      <c r="M14" s="13">
        <v>45761</v>
      </c>
      <c r="N14" s="13">
        <v>45762</v>
      </c>
      <c r="O14" s="63"/>
      <c r="P14" s="15"/>
      <c r="Q14" s="15"/>
      <c r="R14" s="15"/>
      <c r="S14" s="16"/>
      <c r="T14" s="8">
        <v>1</v>
      </c>
      <c r="U14" s="15">
        <v>449.67</v>
      </c>
      <c r="V14" s="8">
        <v>1</v>
      </c>
      <c r="W14" s="15">
        <v>134.9</v>
      </c>
      <c r="X14" s="8">
        <f t="shared" si="0"/>
        <v>2</v>
      </c>
      <c r="Y14" s="16">
        <f t="shared" si="1"/>
        <v>584.57000000000005</v>
      </c>
      <c r="Z14" s="16">
        <f t="shared" si="2"/>
        <v>584.57000000000005</v>
      </c>
      <c r="AA14" s="37" t="s">
        <v>423</v>
      </c>
    </row>
    <row r="15" spans="1:27" ht="67.5" customHeight="1">
      <c r="A15" s="33">
        <v>520100</v>
      </c>
      <c r="B15" s="33">
        <v>180101</v>
      </c>
      <c r="C15" s="32" t="s">
        <v>312</v>
      </c>
      <c r="D15" s="33" t="s">
        <v>380</v>
      </c>
      <c r="E15" s="34" t="s">
        <v>145</v>
      </c>
      <c r="F15" s="48" t="s">
        <v>427</v>
      </c>
      <c r="G15" s="10"/>
      <c r="H15" s="37" t="s">
        <v>147</v>
      </c>
      <c r="I15" s="33" t="s">
        <v>148</v>
      </c>
      <c r="J15" s="38" t="s">
        <v>149</v>
      </c>
      <c r="K15" s="37" t="s">
        <v>148</v>
      </c>
      <c r="L15" s="39" t="s">
        <v>414</v>
      </c>
      <c r="M15" s="13">
        <v>45757</v>
      </c>
      <c r="N15" s="13">
        <v>45757</v>
      </c>
      <c r="O15" s="63"/>
      <c r="P15" s="15"/>
      <c r="Q15" s="15"/>
      <c r="R15" s="15"/>
      <c r="S15" s="16"/>
      <c r="T15" s="8"/>
      <c r="U15" s="15"/>
      <c r="V15" s="8">
        <v>1</v>
      </c>
      <c r="W15" s="15">
        <v>57</v>
      </c>
      <c r="X15" s="8">
        <f t="shared" si="0"/>
        <v>1</v>
      </c>
      <c r="Y15" s="16">
        <f t="shared" si="1"/>
        <v>57</v>
      </c>
      <c r="Z15" s="16">
        <f t="shared" si="2"/>
        <v>57</v>
      </c>
      <c r="AA15" s="37" t="s">
        <v>428</v>
      </c>
    </row>
    <row r="16" spans="1:27" ht="67.5" customHeight="1">
      <c r="A16" s="33">
        <v>520100</v>
      </c>
      <c r="B16" s="33">
        <v>180101</v>
      </c>
      <c r="C16" s="32" t="s">
        <v>289</v>
      </c>
      <c r="D16" s="33" t="s">
        <v>290</v>
      </c>
      <c r="E16" s="34" t="s">
        <v>288</v>
      </c>
      <c r="F16" s="48" t="s">
        <v>431</v>
      </c>
      <c r="G16" s="10"/>
      <c r="H16" s="37" t="s">
        <v>147</v>
      </c>
      <c r="I16" s="33" t="s">
        <v>148</v>
      </c>
      <c r="J16" s="38" t="s">
        <v>149</v>
      </c>
      <c r="K16" s="37" t="s">
        <v>148</v>
      </c>
      <c r="L16" s="39" t="s">
        <v>194</v>
      </c>
      <c r="M16" s="13">
        <v>45750</v>
      </c>
      <c r="N16" s="13">
        <v>45750</v>
      </c>
      <c r="O16" s="63"/>
      <c r="P16" s="15"/>
      <c r="Q16" s="15"/>
      <c r="R16" s="15"/>
      <c r="S16" s="16"/>
      <c r="T16" s="8"/>
      <c r="U16" s="15"/>
      <c r="V16" s="8">
        <v>1</v>
      </c>
      <c r="W16" s="15">
        <v>57</v>
      </c>
      <c r="X16" s="8">
        <f t="shared" ref="X16" si="12">T16+V16</f>
        <v>1</v>
      </c>
      <c r="Y16" s="16">
        <f t="shared" ref="Y16" si="13">(T16*U16)+(V16*W16)</f>
        <v>57</v>
      </c>
      <c r="Z16" s="16">
        <f t="shared" ref="Z16" si="14">S16+Y16</f>
        <v>57</v>
      </c>
      <c r="AA16" s="37" t="s">
        <v>429</v>
      </c>
    </row>
    <row r="17" spans="1:27" ht="67.5" customHeight="1">
      <c r="A17" s="33">
        <v>520100</v>
      </c>
      <c r="B17" s="33">
        <v>180101</v>
      </c>
      <c r="C17" s="32" t="s">
        <v>289</v>
      </c>
      <c r="D17" s="33" t="s">
        <v>290</v>
      </c>
      <c r="E17" s="34" t="s">
        <v>288</v>
      </c>
      <c r="F17" s="48" t="s">
        <v>432</v>
      </c>
      <c r="G17" s="10"/>
      <c r="H17" s="37" t="s">
        <v>147</v>
      </c>
      <c r="I17" s="33" t="s">
        <v>148</v>
      </c>
      <c r="J17" s="38" t="s">
        <v>149</v>
      </c>
      <c r="K17" s="37" t="s">
        <v>148</v>
      </c>
      <c r="L17" s="39" t="s">
        <v>194</v>
      </c>
      <c r="M17" s="13">
        <v>45756</v>
      </c>
      <c r="N17" s="13">
        <v>45756</v>
      </c>
      <c r="O17" s="63"/>
      <c r="P17" s="15"/>
      <c r="Q17" s="15"/>
      <c r="R17" s="15"/>
      <c r="S17" s="16"/>
      <c r="T17" s="8"/>
      <c r="U17" s="15"/>
      <c r="V17" s="8">
        <v>1</v>
      </c>
      <c r="W17" s="15">
        <v>57</v>
      </c>
      <c r="X17" s="8">
        <f t="shared" ref="X17" si="15">T17+V17</f>
        <v>1</v>
      </c>
      <c r="Y17" s="16">
        <f t="shared" ref="Y17" si="16">(T17*U17)+(V17*W17)</f>
        <v>57</v>
      </c>
      <c r="Z17" s="16">
        <f t="shared" ref="Z17" si="17">S17+Y17</f>
        <v>57</v>
      </c>
      <c r="AA17" s="37" t="s">
        <v>433</v>
      </c>
    </row>
    <row r="18" spans="1:27" ht="67.5" customHeight="1">
      <c r="A18" s="33">
        <v>520100</v>
      </c>
      <c r="B18" s="33">
        <v>180101</v>
      </c>
      <c r="C18" s="32" t="s">
        <v>171</v>
      </c>
      <c r="D18" s="33" t="s">
        <v>403</v>
      </c>
      <c r="E18" s="34" t="s">
        <v>274</v>
      </c>
      <c r="F18" s="48" t="s">
        <v>435</v>
      </c>
      <c r="G18" s="10"/>
      <c r="H18" s="37" t="s">
        <v>277</v>
      </c>
      <c r="I18" s="33" t="s">
        <v>148</v>
      </c>
      <c r="J18" s="38" t="s">
        <v>149</v>
      </c>
      <c r="K18" s="37" t="s">
        <v>160</v>
      </c>
      <c r="L18" s="39" t="s">
        <v>161</v>
      </c>
      <c r="M18" s="13">
        <v>45741</v>
      </c>
      <c r="N18" s="13">
        <v>45744</v>
      </c>
      <c r="O18" s="63" t="s">
        <v>237</v>
      </c>
      <c r="P18" s="15"/>
      <c r="Q18" s="15">
        <v>1010.91</v>
      </c>
      <c r="R18" s="15">
        <v>1010.92</v>
      </c>
      <c r="S18" s="16">
        <f>Q18+R18</f>
        <v>2021.83</v>
      </c>
      <c r="T18" s="8">
        <v>3</v>
      </c>
      <c r="U18" s="15">
        <v>424.22</v>
      </c>
      <c r="V18" s="8">
        <v>1</v>
      </c>
      <c r="W18" s="15">
        <v>127.26</v>
      </c>
      <c r="X18" s="8">
        <f t="shared" ref="X18" si="18">T18+V18</f>
        <v>4</v>
      </c>
      <c r="Y18" s="16">
        <f t="shared" ref="Y18" si="19">(T18*U18)+(V18*W18)</f>
        <v>1399.92</v>
      </c>
      <c r="Z18" s="16">
        <f>Y18+S18</f>
        <v>3421.75</v>
      </c>
      <c r="AA18" s="37" t="s">
        <v>434</v>
      </c>
    </row>
    <row r="19" spans="1:27" ht="67.5" customHeight="1">
      <c r="A19" s="33"/>
      <c r="B19" s="33"/>
      <c r="C19" s="32"/>
      <c r="D19" s="33"/>
      <c r="E19" s="34"/>
      <c r="F19" s="48"/>
      <c r="G19" s="10"/>
      <c r="H19" s="37"/>
      <c r="I19" s="33"/>
      <c r="J19" s="38"/>
      <c r="K19" s="37"/>
      <c r="L19" s="39"/>
      <c r="M19" s="13"/>
      <c r="N19" s="13"/>
      <c r="O19" s="63"/>
      <c r="P19" s="15"/>
      <c r="Q19" s="15"/>
      <c r="R19" s="15"/>
      <c r="S19" s="16"/>
      <c r="T19" s="8"/>
      <c r="U19" s="15"/>
      <c r="V19" s="8"/>
      <c r="W19" s="15"/>
      <c r="X19" s="8"/>
      <c r="Y19" s="16"/>
      <c r="Z19" s="16"/>
      <c r="AA19" s="37"/>
    </row>
    <row r="20" spans="1:27" ht="15.75" customHeight="1">
      <c r="A20" s="119" t="s">
        <v>40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 ht="15.75" customHeight="1">
      <c r="A21" s="120" t="s">
        <v>41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15.75" customHeight="1">
      <c r="A22" s="118" t="s">
        <v>42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5.75" customHeight="1">
      <c r="A23" s="118" t="s">
        <v>43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ht="15.75" customHeight="1">
      <c r="A24" s="118" t="s">
        <v>44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ht="15.75" customHeight="1">
      <c r="A25" s="118" t="s">
        <v>45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15.75" customHeight="1">
      <c r="A26" s="118" t="s">
        <v>46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ht="15.75" customHeight="1">
      <c r="A27" s="118" t="s">
        <v>47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15.75" customHeight="1">
      <c r="A28" s="118" t="s">
        <v>91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ht="15.75" customHeight="1">
      <c r="A29" s="118" t="s">
        <v>92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ht="15.75" customHeight="1">
      <c r="A30" s="118" t="s">
        <v>93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ht="15.75" customHeight="1">
      <c r="A31" s="118" t="s">
        <v>94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ht="15.75" customHeight="1">
      <c r="A32" s="118" t="s">
        <v>95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ht="15.75" customHeight="1">
      <c r="A33" s="118" t="s">
        <v>96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 ht="15.75" customHeight="1">
      <c r="A34" s="118" t="s">
        <v>97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 ht="15.75" customHeight="1">
      <c r="A35" s="118" t="s">
        <v>98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 ht="15.75" customHeight="1">
      <c r="A36" s="118" t="s">
        <v>99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 ht="15.75" customHeight="1">
      <c r="A37" s="118" t="s">
        <v>100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 ht="15.75" customHeight="1">
      <c r="A38" s="118" t="s">
        <v>101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 ht="15.75" customHeight="1">
      <c r="A39" s="118" t="s">
        <v>102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 ht="15.75" customHeight="1">
      <c r="A40" s="118" t="s">
        <v>103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ht="15.75" customHeight="1">
      <c r="A41" s="118" t="s">
        <v>104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 ht="15.75" customHeight="1">
      <c r="A42" s="118" t="s">
        <v>105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 ht="15.75" customHeight="1">
      <c r="A43" s="118" t="s">
        <v>106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 ht="15.75" customHeight="1">
      <c r="A44" s="118" t="s">
        <v>107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 ht="15.75" customHeight="1">
      <c r="A45" s="118" t="s">
        <v>108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5.75" customHeight="1">
      <c r="A46" s="118" t="s">
        <v>109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 ht="15.75" customHeight="1">
      <c r="A47" s="118" t="s">
        <v>110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 ht="15.75" customHeight="1">
      <c r="A48" s="118" t="s">
        <v>111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 ht="15.75" customHeight="1">
      <c r="A49" s="118" t="s">
        <v>112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 ht="15.75" customHeight="1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spans="1:2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spans="1:27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spans="1:27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spans="1:27" ht="15.75" customHeight="1"/>
    <row r="251" spans="1:27" ht="15.75" customHeight="1"/>
    <row r="252" spans="1:27" ht="15.75" customHeight="1"/>
    <row r="253" spans="1:27" ht="15.75" customHeight="1"/>
    <row r="254" spans="1:27" ht="15.75" customHeight="1"/>
    <row r="255" spans="1:27" ht="15.75" customHeight="1"/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25:L25"/>
    <mergeCell ref="A26:L26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4:L24"/>
    <mergeCell ref="Q6:Q7"/>
    <mergeCell ref="R6:R7"/>
    <mergeCell ref="S6:S7"/>
    <mergeCell ref="T6:U6"/>
    <mergeCell ref="I6:J6"/>
    <mergeCell ref="M6:M7"/>
    <mergeCell ref="Y6:Y7"/>
    <mergeCell ref="A20:L20"/>
    <mergeCell ref="A21:L21"/>
    <mergeCell ref="A22:L22"/>
    <mergeCell ref="A23:L23"/>
    <mergeCell ref="V6:W6"/>
    <mergeCell ref="X6:X7"/>
    <mergeCell ref="A27:L27"/>
    <mergeCell ref="A28:L28"/>
    <mergeCell ref="A29:L29"/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A49:L49"/>
    <mergeCell ref="A43:L43"/>
    <mergeCell ref="A44:L44"/>
    <mergeCell ref="A45:L45"/>
    <mergeCell ref="A46:L46"/>
    <mergeCell ref="A47:L47"/>
    <mergeCell ref="A48:L48"/>
  </mergeCells>
  <dataValidations count="2">
    <dataValidation type="list" allowBlank="1" sqref="P8:P19">
      <formula1>#REF!</formula1>
    </dataValidation>
    <dataValidation type="list" allowBlank="1" sqref="H8:H19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A1007"/>
  <sheetViews>
    <sheetView zoomScale="80" zoomScaleNormal="80" workbookViewId="0">
      <pane ySplit="7" topLeftCell="A14" activePane="bottomLeft" state="frozen"/>
      <selection pane="bottomLeft" activeCell="A15" sqref="A15:E15"/>
    </sheetView>
  </sheetViews>
  <sheetFormatPr defaultColWidth="12.59765625" defaultRowHeight="15" customHeight="1"/>
  <cols>
    <col min="1" max="1" width="18.09765625" style="72" customWidth="1"/>
    <col min="2" max="2" width="15.59765625" style="72" customWidth="1"/>
    <col min="3" max="3" width="40.59765625" style="72" customWidth="1"/>
    <col min="4" max="4" width="15.8984375" style="72" customWidth="1"/>
    <col min="5" max="5" width="36.19921875" style="72" customWidth="1"/>
    <col min="6" max="6" width="63.5" style="72" customWidth="1"/>
    <col min="7" max="7" width="18.3984375" style="72" customWidth="1"/>
    <col min="8" max="10" width="13.09765625" style="72" customWidth="1"/>
    <col min="11" max="11" width="15.09765625" style="72" customWidth="1"/>
    <col min="12" max="12" width="18.69921875" style="72" customWidth="1"/>
    <col min="13" max="13" width="13.09765625" style="72" customWidth="1"/>
    <col min="14" max="14" width="15.59765625" style="72" customWidth="1"/>
    <col min="15" max="15" width="17.8984375" style="72" customWidth="1"/>
    <col min="16" max="17" width="18" style="72" customWidth="1"/>
    <col min="18" max="18" width="16.59765625" style="72" customWidth="1"/>
    <col min="19" max="19" width="15.69921875" style="72" customWidth="1"/>
    <col min="20" max="20" width="15.5" style="72" customWidth="1"/>
    <col min="21" max="21" width="14.69921875" style="72" customWidth="1"/>
    <col min="22" max="22" width="13.09765625" style="72" customWidth="1"/>
    <col min="23" max="23" width="17.19921875" style="72" customWidth="1"/>
    <col min="24" max="24" width="17.5" style="72" customWidth="1"/>
    <col min="25" max="25" width="13.59765625" style="72" customWidth="1"/>
    <col min="26" max="26" width="17.09765625" style="72" customWidth="1"/>
    <col min="27" max="27" width="28.3984375" style="72" customWidth="1"/>
    <col min="28" max="16384" width="12.59765625" style="72"/>
  </cols>
  <sheetData>
    <row r="1" spans="1:27" ht="21">
      <c r="A1" s="101"/>
      <c r="B1" s="103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5"/>
    </row>
    <row r="2" spans="1:27" ht="21">
      <c r="A2" s="102"/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5"/>
    </row>
    <row r="3" spans="1:27" ht="21">
      <c r="A3" s="102"/>
      <c r="B3" s="103" t="s">
        <v>142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5"/>
    </row>
    <row r="4" spans="1:27" ht="15" customHeight="1">
      <c r="A4" s="62" t="s">
        <v>406</v>
      </c>
      <c r="B4" s="4"/>
      <c r="C4" s="106" t="s">
        <v>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8"/>
    </row>
    <row r="5" spans="1:27" ht="15.75" customHeight="1">
      <c r="A5" s="109" t="s">
        <v>5</v>
      </c>
      <c r="B5" s="110"/>
      <c r="C5" s="109" t="s">
        <v>6</v>
      </c>
      <c r="D5" s="111"/>
      <c r="E5" s="110"/>
      <c r="F5" s="109" t="s">
        <v>7</v>
      </c>
      <c r="G5" s="111"/>
      <c r="H5" s="111"/>
      <c r="I5" s="111"/>
      <c r="J5" s="111"/>
      <c r="K5" s="111"/>
      <c r="L5" s="111"/>
      <c r="M5" s="109" t="s">
        <v>8</v>
      </c>
      <c r="N5" s="111"/>
      <c r="O5" s="111"/>
      <c r="P5" s="111"/>
      <c r="Q5" s="111"/>
      <c r="R5" s="111"/>
      <c r="S5" s="110"/>
      <c r="T5" s="109" t="s">
        <v>9</v>
      </c>
      <c r="U5" s="111"/>
      <c r="V5" s="111"/>
      <c r="W5" s="111"/>
      <c r="X5" s="111"/>
      <c r="Y5" s="110"/>
      <c r="Z5" s="113" t="s">
        <v>69</v>
      </c>
      <c r="AA5" s="113" t="s">
        <v>70</v>
      </c>
    </row>
    <row r="6" spans="1:27" ht="15.75" customHeight="1">
      <c r="A6" s="113" t="s">
        <v>12</v>
      </c>
      <c r="B6" s="113" t="s">
        <v>13</v>
      </c>
      <c r="C6" s="113" t="s">
        <v>14</v>
      </c>
      <c r="D6" s="113" t="s">
        <v>15</v>
      </c>
      <c r="E6" s="113" t="s">
        <v>16</v>
      </c>
      <c r="F6" s="113" t="s">
        <v>71</v>
      </c>
      <c r="G6" s="113" t="s">
        <v>72</v>
      </c>
      <c r="H6" s="113" t="s">
        <v>73</v>
      </c>
      <c r="I6" s="109" t="s">
        <v>20</v>
      </c>
      <c r="J6" s="110"/>
      <c r="K6" s="112" t="s">
        <v>21</v>
      </c>
      <c r="L6" s="110"/>
      <c r="M6" s="113" t="s">
        <v>74</v>
      </c>
      <c r="N6" s="113" t="s">
        <v>75</v>
      </c>
      <c r="O6" s="113" t="s">
        <v>76</v>
      </c>
      <c r="P6" s="113" t="s">
        <v>77</v>
      </c>
      <c r="Q6" s="116" t="s">
        <v>78</v>
      </c>
      <c r="R6" s="116" t="s">
        <v>79</v>
      </c>
      <c r="S6" s="116" t="s">
        <v>80</v>
      </c>
      <c r="T6" s="112" t="s">
        <v>28</v>
      </c>
      <c r="U6" s="110"/>
      <c r="V6" s="112" t="s">
        <v>29</v>
      </c>
      <c r="W6" s="110"/>
      <c r="X6" s="113" t="s">
        <v>81</v>
      </c>
      <c r="Y6" s="116" t="s">
        <v>82</v>
      </c>
      <c r="Z6" s="117"/>
      <c r="AA6" s="117"/>
    </row>
    <row r="7" spans="1:27" ht="27.6">
      <c r="A7" s="114"/>
      <c r="B7" s="114"/>
      <c r="C7" s="114"/>
      <c r="D7" s="114"/>
      <c r="E7" s="114"/>
      <c r="F7" s="114"/>
      <c r="G7" s="114"/>
      <c r="H7" s="114"/>
      <c r="I7" s="23" t="s">
        <v>83</v>
      </c>
      <c r="J7" s="23" t="s">
        <v>84</v>
      </c>
      <c r="K7" s="23" t="s">
        <v>85</v>
      </c>
      <c r="L7" s="24" t="s">
        <v>86</v>
      </c>
      <c r="M7" s="114"/>
      <c r="N7" s="114"/>
      <c r="O7" s="114"/>
      <c r="P7" s="114"/>
      <c r="Q7" s="114"/>
      <c r="R7" s="114"/>
      <c r="S7" s="114"/>
      <c r="T7" s="23" t="s">
        <v>87</v>
      </c>
      <c r="U7" s="24" t="s">
        <v>88</v>
      </c>
      <c r="V7" s="23" t="s">
        <v>89</v>
      </c>
      <c r="W7" s="24" t="s">
        <v>90</v>
      </c>
      <c r="X7" s="114"/>
      <c r="Y7" s="114"/>
      <c r="Z7" s="114"/>
      <c r="AA7" s="114"/>
    </row>
    <row r="8" spans="1:27" ht="67.5" customHeight="1">
      <c r="A8" s="33">
        <v>520100</v>
      </c>
      <c r="B8" s="33">
        <v>180101</v>
      </c>
      <c r="C8" s="32" t="s">
        <v>268</v>
      </c>
      <c r="D8" s="33" t="s">
        <v>270</v>
      </c>
      <c r="E8" s="34" t="s">
        <v>269</v>
      </c>
      <c r="F8" s="48" t="s">
        <v>370</v>
      </c>
      <c r="G8" s="10"/>
      <c r="H8" s="37" t="s">
        <v>257</v>
      </c>
      <c r="I8" s="33" t="s">
        <v>148</v>
      </c>
      <c r="J8" s="38" t="s">
        <v>149</v>
      </c>
      <c r="K8" s="37" t="s">
        <v>174</v>
      </c>
      <c r="L8" s="39" t="s">
        <v>175</v>
      </c>
      <c r="M8" s="13">
        <v>45732</v>
      </c>
      <c r="N8" s="13">
        <v>45735</v>
      </c>
      <c r="O8" s="63" t="s">
        <v>237</v>
      </c>
      <c r="P8" s="15"/>
      <c r="Q8" s="15">
        <f>200+432.36</f>
        <v>632.36</v>
      </c>
      <c r="R8" s="15">
        <f>200+432.37</f>
        <v>632.37</v>
      </c>
      <c r="S8" s="16">
        <f>Q8+R8</f>
        <v>1264.73</v>
      </c>
      <c r="T8" s="8">
        <v>3</v>
      </c>
      <c r="U8" s="15">
        <v>475.13</v>
      </c>
      <c r="V8" s="8">
        <v>1</v>
      </c>
      <c r="W8" s="15">
        <v>142.53</v>
      </c>
      <c r="X8" s="8">
        <f t="shared" ref="X8:X21" si="0">T8+V8</f>
        <v>4</v>
      </c>
      <c r="Y8" s="16">
        <f t="shared" ref="Y8:Y21" si="1">(T8*U8)+(V8*W8)</f>
        <v>1567.9199999999998</v>
      </c>
      <c r="Z8" s="16">
        <f t="shared" ref="Z8:Z21" si="2">S8+Y8</f>
        <v>2832.6499999999996</v>
      </c>
      <c r="AA8" s="37" t="s">
        <v>405</v>
      </c>
    </row>
    <row r="9" spans="1:27" ht="67.5" customHeight="1">
      <c r="A9" s="37">
        <v>520100</v>
      </c>
      <c r="B9" s="37">
        <v>180101</v>
      </c>
      <c r="C9" s="68" t="s">
        <v>143</v>
      </c>
      <c r="D9" s="33" t="s">
        <v>374</v>
      </c>
      <c r="E9" s="69" t="s">
        <v>145</v>
      </c>
      <c r="F9" s="48" t="s">
        <v>373</v>
      </c>
      <c r="G9" s="10"/>
      <c r="H9" s="37" t="s">
        <v>147</v>
      </c>
      <c r="I9" s="33" t="s">
        <v>148</v>
      </c>
      <c r="J9" s="38" t="s">
        <v>149</v>
      </c>
      <c r="K9" s="37" t="s">
        <v>148</v>
      </c>
      <c r="L9" s="39" t="s">
        <v>371</v>
      </c>
      <c r="M9" s="13">
        <v>45726</v>
      </c>
      <c r="N9" s="13">
        <v>45726</v>
      </c>
      <c r="O9" s="63"/>
      <c r="P9" s="15"/>
      <c r="Q9" s="15"/>
      <c r="R9" s="15"/>
      <c r="S9" s="16"/>
      <c r="T9" s="8"/>
      <c r="U9" s="15"/>
      <c r="V9" s="8">
        <v>1</v>
      </c>
      <c r="W9" s="15">
        <v>57</v>
      </c>
      <c r="X9" s="8">
        <f t="shared" si="0"/>
        <v>1</v>
      </c>
      <c r="Y9" s="16">
        <f t="shared" si="1"/>
        <v>57</v>
      </c>
      <c r="Z9" s="16">
        <f t="shared" si="2"/>
        <v>57</v>
      </c>
      <c r="AA9" s="37" t="s">
        <v>372</v>
      </c>
    </row>
    <row r="10" spans="1:27" ht="67.5" customHeight="1">
      <c r="A10" s="33">
        <v>520100</v>
      </c>
      <c r="B10" s="33">
        <v>180101</v>
      </c>
      <c r="C10" s="32" t="s">
        <v>186</v>
      </c>
      <c r="D10" s="33" t="s">
        <v>376</v>
      </c>
      <c r="E10" s="34" t="s">
        <v>188</v>
      </c>
      <c r="F10" s="48" t="s">
        <v>375</v>
      </c>
      <c r="G10" s="10"/>
      <c r="H10" s="37" t="s">
        <v>147</v>
      </c>
      <c r="I10" s="33" t="s">
        <v>148</v>
      </c>
      <c r="J10" s="38" t="s">
        <v>149</v>
      </c>
      <c r="K10" s="37" t="s">
        <v>148</v>
      </c>
      <c r="L10" s="39" t="s">
        <v>371</v>
      </c>
      <c r="M10" s="13">
        <v>45726</v>
      </c>
      <c r="N10" s="13">
        <v>45726</v>
      </c>
      <c r="O10" s="63"/>
      <c r="P10" s="15"/>
      <c r="Q10" s="15"/>
      <c r="R10" s="15"/>
      <c r="S10" s="16"/>
      <c r="T10" s="8"/>
      <c r="U10" s="15"/>
      <c r="V10" s="8">
        <v>1</v>
      </c>
      <c r="W10" s="15">
        <v>57</v>
      </c>
      <c r="X10" s="8">
        <f t="shared" si="0"/>
        <v>1</v>
      </c>
      <c r="Y10" s="16">
        <f t="shared" si="1"/>
        <v>57</v>
      </c>
      <c r="Z10" s="16">
        <f t="shared" si="2"/>
        <v>57</v>
      </c>
      <c r="AA10" s="37" t="s">
        <v>377</v>
      </c>
    </row>
    <row r="11" spans="1:27" ht="67.5" customHeight="1">
      <c r="A11" s="33">
        <v>520100</v>
      </c>
      <c r="B11" s="33">
        <v>180101</v>
      </c>
      <c r="C11" s="32" t="s">
        <v>312</v>
      </c>
      <c r="D11" s="33" t="s">
        <v>380</v>
      </c>
      <c r="E11" s="34" t="s">
        <v>145</v>
      </c>
      <c r="F11" s="48" t="s">
        <v>379</v>
      </c>
      <c r="G11" s="10"/>
      <c r="H11" s="37" t="s">
        <v>147</v>
      </c>
      <c r="I11" s="33" t="s">
        <v>148</v>
      </c>
      <c r="J11" s="38" t="s">
        <v>149</v>
      </c>
      <c r="K11" s="37" t="s">
        <v>148</v>
      </c>
      <c r="L11" s="39" t="s">
        <v>371</v>
      </c>
      <c r="M11" s="13">
        <v>45726</v>
      </c>
      <c r="N11" s="13">
        <v>45726</v>
      </c>
      <c r="O11" s="63"/>
      <c r="P11" s="15"/>
      <c r="Q11" s="15"/>
      <c r="R11" s="15"/>
      <c r="S11" s="16"/>
      <c r="T11" s="8"/>
      <c r="U11" s="15"/>
      <c r="V11" s="8">
        <v>1</v>
      </c>
      <c r="W11" s="15">
        <v>57</v>
      </c>
      <c r="X11" s="8">
        <f t="shared" ref="X11" si="3">T11+V11</f>
        <v>1</v>
      </c>
      <c r="Y11" s="16">
        <f t="shared" ref="Y11" si="4">(T11*U11)+(V11*W11)</f>
        <v>57</v>
      </c>
      <c r="Z11" s="16">
        <f t="shared" ref="Z11" si="5">S11+Y11</f>
        <v>57</v>
      </c>
      <c r="AA11" s="37" t="s">
        <v>378</v>
      </c>
    </row>
    <row r="12" spans="1:27" ht="67.5" customHeight="1">
      <c r="A12" s="33">
        <v>520100</v>
      </c>
      <c r="B12" s="33">
        <v>180101</v>
      </c>
      <c r="C12" s="32" t="s">
        <v>383</v>
      </c>
      <c r="D12" s="33" t="s">
        <v>402</v>
      </c>
      <c r="E12" s="34" t="s">
        <v>209</v>
      </c>
      <c r="F12" s="48" t="s">
        <v>384</v>
      </c>
      <c r="G12" s="10"/>
      <c r="H12" s="37" t="s">
        <v>147</v>
      </c>
      <c r="I12" s="33" t="s">
        <v>148</v>
      </c>
      <c r="J12" s="38" t="s">
        <v>149</v>
      </c>
      <c r="K12" s="37" t="s">
        <v>148</v>
      </c>
      <c r="L12" s="39" t="s">
        <v>381</v>
      </c>
      <c r="M12" s="13">
        <v>45695</v>
      </c>
      <c r="N12" s="13">
        <v>45695</v>
      </c>
      <c r="O12" s="63"/>
      <c r="P12" s="15"/>
      <c r="Q12" s="15"/>
      <c r="R12" s="15"/>
      <c r="S12" s="16"/>
      <c r="T12" s="8"/>
      <c r="U12" s="15"/>
      <c r="V12" s="8">
        <v>1</v>
      </c>
      <c r="W12" s="15">
        <v>55</v>
      </c>
      <c r="X12" s="8">
        <f t="shared" si="0"/>
        <v>1</v>
      </c>
      <c r="Y12" s="16">
        <f t="shared" si="1"/>
        <v>55</v>
      </c>
      <c r="Z12" s="16">
        <f t="shared" si="2"/>
        <v>55</v>
      </c>
      <c r="AA12" s="37" t="s">
        <v>382</v>
      </c>
    </row>
    <row r="13" spans="1:27" ht="67.5" customHeight="1">
      <c r="A13" s="33">
        <v>520100</v>
      </c>
      <c r="B13" s="33">
        <v>180101</v>
      </c>
      <c r="C13" s="32" t="s">
        <v>289</v>
      </c>
      <c r="D13" s="33" t="s">
        <v>290</v>
      </c>
      <c r="E13" s="34" t="s">
        <v>288</v>
      </c>
      <c r="F13" s="48" t="s">
        <v>386</v>
      </c>
      <c r="G13" s="10"/>
      <c r="H13" s="37" t="s">
        <v>147</v>
      </c>
      <c r="I13" s="33" t="s">
        <v>148</v>
      </c>
      <c r="J13" s="38" t="s">
        <v>149</v>
      </c>
      <c r="K13" s="37" t="s">
        <v>148</v>
      </c>
      <c r="L13" s="39" t="s">
        <v>385</v>
      </c>
      <c r="M13" s="13">
        <v>45733</v>
      </c>
      <c r="N13" s="13">
        <v>45737</v>
      </c>
      <c r="O13" s="63"/>
      <c r="P13" s="15"/>
      <c r="Q13" s="15"/>
      <c r="R13" s="15"/>
      <c r="S13" s="16"/>
      <c r="T13" s="8">
        <v>4</v>
      </c>
      <c r="U13" s="15">
        <v>170.12</v>
      </c>
      <c r="V13" s="8">
        <v>1</v>
      </c>
      <c r="W13" s="15">
        <v>57</v>
      </c>
      <c r="X13" s="8">
        <f t="shared" si="0"/>
        <v>5</v>
      </c>
      <c r="Y13" s="16">
        <f t="shared" si="1"/>
        <v>737.48</v>
      </c>
      <c r="Z13" s="16">
        <f t="shared" si="2"/>
        <v>737.48</v>
      </c>
      <c r="AA13" s="37" t="s">
        <v>387</v>
      </c>
    </row>
    <row r="14" spans="1:27" ht="67.5" customHeight="1">
      <c r="A14" s="33">
        <v>520100</v>
      </c>
      <c r="B14" s="33">
        <v>180101</v>
      </c>
      <c r="C14" s="32" t="s">
        <v>383</v>
      </c>
      <c r="D14" s="33" t="s">
        <v>402</v>
      </c>
      <c r="E14" s="34" t="s">
        <v>209</v>
      </c>
      <c r="F14" s="48" t="s">
        <v>388</v>
      </c>
      <c r="G14" s="10"/>
      <c r="H14" s="37" t="s">
        <v>147</v>
      </c>
      <c r="I14" s="33" t="s">
        <v>148</v>
      </c>
      <c r="J14" s="38" t="s">
        <v>149</v>
      </c>
      <c r="K14" s="37" t="s">
        <v>148</v>
      </c>
      <c r="L14" s="39" t="s">
        <v>194</v>
      </c>
      <c r="M14" s="13">
        <v>45735</v>
      </c>
      <c r="N14" s="13">
        <v>45735</v>
      </c>
      <c r="O14" s="63"/>
      <c r="P14" s="15"/>
      <c r="Q14" s="15"/>
      <c r="R14" s="15"/>
      <c r="S14" s="16"/>
      <c r="T14" s="8"/>
      <c r="U14" s="15"/>
      <c r="V14" s="8">
        <v>1</v>
      </c>
      <c r="W14" s="15">
        <v>55</v>
      </c>
      <c r="X14" s="8">
        <f t="shared" si="0"/>
        <v>1</v>
      </c>
      <c r="Y14" s="16">
        <f t="shared" si="1"/>
        <v>55</v>
      </c>
      <c r="Z14" s="16">
        <f t="shared" si="2"/>
        <v>55</v>
      </c>
      <c r="AA14" s="37" t="s">
        <v>389</v>
      </c>
    </row>
    <row r="15" spans="1:27" ht="67.5" customHeight="1">
      <c r="A15" s="33">
        <v>520100</v>
      </c>
      <c r="B15" s="33">
        <v>180101</v>
      </c>
      <c r="C15" s="32" t="s">
        <v>171</v>
      </c>
      <c r="D15" s="33" t="s">
        <v>403</v>
      </c>
      <c r="E15" s="34" t="s">
        <v>274</v>
      </c>
      <c r="F15" s="48" t="s">
        <v>390</v>
      </c>
      <c r="G15" s="10"/>
      <c r="H15" s="37" t="s">
        <v>277</v>
      </c>
      <c r="I15" s="33" t="s">
        <v>148</v>
      </c>
      <c r="J15" s="38" t="s">
        <v>149</v>
      </c>
      <c r="K15" s="37" t="s">
        <v>160</v>
      </c>
      <c r="L15" s="39" t="s">
        <v>161</v>
      </c>
      <c r="M15" s="13">
        <v>45741</v>
      </c>
      <c r="N15" s="13">
        <v>45744</v>
      </c>
      <c r="O15" s="63"/>
      <c r="P15" s="15"/>
      <c r="Q15" s="15"/>
      <c r="R15" s="15"/>
      <c r="S15" s="16"/>
      <c r="T15" s="8">
        <v>3</v>
      </c>
      <c r="U15" s="15">
        <v>424.22</v>
      </c>
      <c r="V15" s="8">
        <v>1</v>
      </c>
      <c r="W15" s="15">
        <v>127.26</v>
      </c>
      <c r="X15" s="8">
        <f t="shared" si="0"/>
        <v>4</v>
      </c>
      <c r="Y15" s="16">
        <f t="shared" si="1"/>
        <v>1399.92</v>
      </c>
      <c r="Z15" s="16">
        <f t="shared" si="2"/>
        <v>1399.92</v>
      </c>
      <c r="AA15" s="37" t="s">
        <v>391</v>
      </c>
    </row>
    <row r="16" spans="1:27" ht="67.5" customHeight="1">
      <c r="A16" s="33">
        <v>520100</v>
      </c>
      <c r="B16" s="33">
        <v>180101</v>
      </c>
      <c r="C16" s="32" t="s">
        <v>393</v>
      </c>
      <c r="D16" s="37" t="s">
        <v>394</v>
      </c>
      <c r="E16" s="34" t="s">
        <v>395</v>
      </c>
      <c r="F16" s="48" t="s">
        <v>392</v>
      </c>
      <c r="G16" s="10"/>
      <c r="H16" s="37" t="s">
        <v>147</v>
      </c>
      <c r="I16" s="33" t="s">
        <v>148</v>
      </c>
      <c r="J16" s="38" t="s">
        <v>149</v>
      </c>
      <c r="K16" s="37" t="s">
        <v>148</v>
      </c>
      <c r="L16" s="39" t="s">
        <v>194</v>
      </c>
      <c r="M16" s="13">
        <v>45735</v>
      </c>
      <c r="N16" s="13">
        <v>45735</v>
      </c>
      <c r="O16" s="63"/>
      <c r="P16" s="15"/>
      <c r="Q16" s="15"/>
      <c r="R16" s="15"/>
      <c r="S16" s="16"/>
      <c r="T16" s="8"/>
      <c r="U16" s="15"/>
      <c r="V16" s="8">
        <v>1</v>
      </c>
      <c r="W16" s="15">
        <v>57</v>
      </c>
      <c r="X16" s="8">
        <f t="shared" si="0"/>
        <v>1</v>
      </c>
      <c r="Y16" s="16">
        <f t="shared" si="1"/>
        <v>57</v>
      </c>
      <c r="Z16" s="16">
        <f t="shared" si="2"/>
        <v>57</v>
      </c>
      <c r="AA16" s="37" t="s">
        <v>396</v>
      </c>
    </row>
    <row r="17" spans="1:27" ht="67.5" customHeight="1">
      <c r="A17" s="37">
        <v>520100</v>
      </c>
      <c r="B17" s="37">
        <v>180101</v>
      </c>
      <c r="C17" s="68" t="s">
        <v>143</v>
      </c>
      <c r="D17" s="33" t="s">
        <v>374</v>
      </c>
      <c r="E17" s="69" t="s">
        <v>145</v>
      </c>
      <c r="F17" s="48" t="s">
        <v>398</v>
      </c>
      <c r="G17" s="10"/>
      <c r="H17" s="37" t="s">
        <v>147</v>
      </c>
      <c r="I17" s="33" t="s">
        <v>148</v>
      </c>
      <c r="J17" s="38" t="s">
        <v>149</v>
      </c>
      <c r="K17" s="37" t="s">
        <v>148</v>
      </c>
      <c r="L17" s="39" t="s">
        <v>397</v>
      </c>
      <c r="M17" s="13">
        <v>45742</v>
      </c>
      <c r="N17" s="13">
        <v>45742</v>
      </c>
      <c r="O17" s="63"/>
      <c r="P17" s="15"/>
      <c r="Q17" s="15"/>
      <c r="R17" s="15"/>
      <c r="S17" s="16"/>
      <c r="T17" s="8"/>
      <c r="U17" s="15"/>
      <c r="V17" s="8">
        <v>1</v>
      </c>
      <c r="W17" s="15">
        <v>57</v>
      </c>
      <c r="X17" s="8">
        <f t="shared" ref="X17" si="6">T17+V17</f>
        <v>1</v>
      </c>
      <c r="Y17" s="16">
        <f t="shared" ref="Y17" si="7">(T17*U17)+(V17*W17)</f>
        <v>57</v>
      </c>
      <c r="Z17" s="16">
        <f t="shared" ref="Z17" si="8">S17+Y17</f>
        <v>57</v>
      </c>
      <c r="AA17" s="37" t="s">
        <v>399</v>
      </c>
    </row>
    <row r="18" spans="1:27" ht="67.5" customHeight="1">
      <c r="A18" s="33">
        <v>520100</v>
      </c>
      <c r="B18" s="33">
        <v>180101</v>
      </c>
      <c r="C18" s="32" t="s">
        <v>186</v>
      </c>
      <c r="D18" s="33" t="s">
        <v>376</v>
      </c>
      <c r="E18" s="34" t="s">
        <v>188</v>
      </c>
      <c r="F18" s="48" t="s">
        <v>400</v>
      </c>
      <c r="G18" s="10"/>
      <c r="H18" s="37" t="s">
        <v>147</v>
      </c>
      <c r="I18" s="33" t="s">
        <v>148</v>
      </c>
      <c r="J18" s="38" t="s">
        <v>149</v>
      </c>
      <c r="K18" s="37" t="s">
        <v>148</v>
      </c>
      <c r="L18" s="39" t="s">
        <v>397</v>
      </c>
      <c r="M18" s="13">
        <v>45742</v>
      </c>
      <c r="N18" s="13">
        <v>45742</v>
      </c>
      <c r="O18" s="63"/>
      <c r="P18" s="15"/>
      <c r="Q18" s="15"/>
      <c r="R18" s="15"/>
      <c r="S18" s="16"/>
      <c r="T18" s="8"/>
      <c r="U18" s="15"/>
      <c r="V18" s="8">
        <v>1</v>
      </c>
      <c r="W18" s="15">
        <v>57</v>
      </c>
      <c r="X18" s="8">
        <f t="shared" ref="X18:X19" si="9">T18+V18</f>
        <v>1</v>
      </c>
      <c r="Y18" s="16">
        <f t="shared" ref="Y18:Y19" si="10">(T18*U18)+(V18*W18)</f>
        <v>57</v>
      </c>
      <c r="Z18" s="16">
        <f t="shared" ref="Z18:Z19" si="11">S18+Y18</f>
        <v>57</v>
      </c>
      <c r="AA18" s="37" t="s">
        <v>401</v>
      </c>
    </row>
    <row r="19" spans="1:27" ht="67.5" customHeight="1">
      <c r="A19" s="33">
        <v>520100</v>
      </c>
      <c r="B19" s="33">
        <v>180101</v>
      </c>
      <c r="C19" s="32" t="s">
        <v>289</v>
      </c>
      <c r="D19" s="37" t="s">
        <v>290</v>
      </c>
      <c r="E19" s="34" t="s">
        <v>288</v>
      </c>
      <c r="F19" s="48" t="s">
        <v>354</v>
      </c>
      <c r="G19" s="10"/>
      <c r="H19" s="37" t="s">
        <v>257</v>
      </c>
      <c r="I19" s="33" t="s">
        <v>148</v>
      </c>
      <c r="J19" s="38" t="s">
        <v>149</v>
      </c>
      <c r="K19" s="37" t="s">
        <v>174</v>
      </c>
      <c r="L19" s="39" t="s">
        <v>175</v>
      </c>
      <c r="M19" s="13">
        <v>45690</v>
      </c>
      <c r="N19" s="13">
        <v>45695</v>
      </c>
      <c r="O19" s="63" t="s">
        <v>237</v>
      </c>
      <c r="P19" s="15"/>
      <c r="Q19" s="15">
        <v>1382.11</v>
      </c>
      <c r="R19" s="15">
        <v>1382.11</v>
      </c>
      <c r="S19" s="16">
        <f>Q19+R19</f>
        <v>2764.22</v>
      </c>
      <c r="T19" s="8">
        <v>5</v>
      </c>
      <c r="U19" s="15">
        <v>350.87</v>
      </c>
      <c r="V19" s="8">
        <v>1</v>
      </c>
      <c r="W19" s="15">
        <v>105.28</v>
      </c>
      <c r="X19" s="8">
        <f t="shared" si="9"/>
        <v>6</v>
      </c>
      <c r="Y19" s="16">
        <f t="shared" si="10"/>
        <v>1859.6299999999999</v>
      </c>
      <c r="Z19" s="16">
        <f t="shared" si="11"/>
        <v>4623.8499999999995</v>
      </c>
      <c r="AA19" s="37" t="s">
        <v>404</v>
      </c>
    </row>
    <row r="20" spans="1:27" ht="67.5" customHeight="1">
      <c r="A20" s="33"/>
      <c r="B20" s="33"/>
      <c r="C20" s="32"/>
      <c r="D20" s="33"/>
      <c r="E20" s="34"/>
      <c r="F20" s="48"/>
      <c r="G20" s="10"/>
      <c r="H20" s="37"/>
      <c r="I20" s="33"/>
      <c r="J20" s="38"/>
      <c r="K20" s="37"/>
      <c r="L20" s="39"/>
      <c r="M20" s="13"/>
      <c r="N20" s="13"/>
      <c r="O20" s="63"/>
      <c r="P20" s="15"/>
      <c r="Q20" s="15"/>
      <c r="R20" s="15"/>
      <c r="S20" s="16"/>
      <c r="T20" s="8"/>
      <c r="U20" s="15"/>
      <c r="V20" s="8"/>
      <c r="W20" s="15"/>
      <c r="X20" s="8">
        <f t="shared" si="0"/>
        <v>0</v>
      </c>
      <c r="Y20" s="16">
        <f t="shared" si="1"/>
        <v>0</v>
      </c>
      <c r="Z20" s="16">
        <f t="shared" si="2"/>
        <v>0</v>
      </c>
      <c r="AA20" s="37"/>
    </row>
    <row r="21" spans="1:27" ht="67.5" customHeight="1">
      <c r="A21" s="33"/>
      <c r="B21" s="33"/>
      <c r="C21" s="32"/>
      <c r="D21" s="33"/>
      <c r="E21" s="34"/>
      <c r="F21" s="48"/>
      <c r="G21" s="10"/>
      <c r="H21" s="37"/>
      <c r="I21" s="33"/>
      <c r="J21" s="38"/>
      <c r="K21" s="37"/>
      <c r="L21" s="39"/>
      <c r="M21" s="13"/>
      <c r="N21" s="13"/>
      <c r="O21" s="63"/>
      <c r="P21" s="15"/>
      <c r="Q21" s="15"/>
      <c r="R21" s="15"/>
      <c r="S21" s="16"/>
      <c r="T21" s="8"/>
      <c r="U21" s="15"/>
      <c r="V21" s="8"/>
      <c r="W21" s="15"/>
      <c r="X21" s="8">
        <f t="shared" si="0"/>
        <v>0</v>
      </c>
      <c r="Y21" s="16">
        <f t="shared" si="1"/>
        <v>0</v>
      </c>
      <c r="Z21" s="16">
        <f t="shared" si="2"/>
        <v>0</v>
      </c>
      <c r="AA21" s="33"/>
    </row>
    <row r="22" spans="1:27" ht="15.75" customHeight="1">
      <c r="A22" s="119" t="s">
        <v>40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5.75" customHeight="1">
      <c r="A23" s="120" t="s">
        <v>41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ht="15.75" customHeight="1">
      <c r="A24" s="118" t="s">
        <v>42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ht="15.75" customHeight="1">
      <c r="A25" s="118" t="s">
        <v>43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15.75" customHeight="1">
      <c r="A26" s="118" t="s">
        <v>44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ht="15.75" customHeight="1">
      <c r="A27" s="118" t="s">
        <v>45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15.75" customHeight="1">
      <c r="A28" s="118" t="s">
        <v>46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ht="15.75" customHeight="1">
      <c r="A29" s="118" t="s">
        <v>47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ht="15.75" customHeight="1">
      <c r="A30" s="118" t="s">
        <v>91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ht="15.75" customHeight="1">
      <c r="A31" s="118" t="s">
        <v>92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ht="15.75" customHeight="1">
      <c r="A32" s="118" t="s">
        <v>93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ht="15.75" customHeight="1">
      <c r="A33" s="118" t="s">
        <v>94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 ht="15.75" customHeight="1">
      <c r="A34" s="118" t="s">
        <v>95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 ht="15.75" customHeight="1">
      <c r="A35" s="118" t="s">
        <v>96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 ht="15.75" customHeight="1">
      <c r="A36" s="118" t="s">
        <v>97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 ht="15.75" customHeight="1">
      <c r="A37" s="118" t="s">
        <v>98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 ht="15.75" customHeight="1">
      <c r="A38" s="118" t="s">
        <v>99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 ht="15.75" customHeight="1">
      <c r="A39" s="118" t="s">
        <v>100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 ht="15.75" customHeight="1">
      <c r="A40" s="118" t="s">
        <v>101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ht="15.75" customHeight="1">
      <c r="A41" s="118" t="s">
        <v>102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 ht="15.75" customHeight="1">
      <c r="A42" s="118" t="s">
        <v>103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 ht="15.75" customHeight="1">
      <c r="A43" s="118" t="s">
        <v>104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 ht="15.75" customHeight="1">
      <c r="A44" s="118" t="s">
        <v>105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 ht="15.75" customHeight="1">
      <c r="A45" s="118" t="s">
        <v>106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5.75" customHeight="1">
      <c r="A46" s="118" t="s">
        <v>107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 ht="15.75" customHeight="1">
      <c r="A47" s="118" t="s">
        <v>108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 ht="15.75" customHeight="1">
      <c r="A48" s="118" t="s">
        <v>109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 ht="15.75" customHeight="1">
      <c r="A49" s="118" t="s">
        <v>110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 ht="15.75" customHeight="1">
      <c r="A50" s="118" t="s">
        <v>111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 ht="15.75" customHeight="1">
      <c r="A51" s="118" t="s">
        <v>112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 ht="15.75" customHeight="1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spans="1:2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spans="1:27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spans="1:27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spans="1:27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spans="1:27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</row>
    <row r="252" spans="1:27" ht="15.75" customHeight="1"/>
    <row r="253" spans="1:27" ht="15.75" customHeight="1"/>
    <row r="254" spans="1:27" ht="15.75" customHeight="1"/>
    <row r="255" spans="1:27" ht="15.75" customHeight="1"/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63">
    <mergeCell ref="A51:L51"/>
    <mergeCell ref="A45:L45"/>
    <mergeCell ref="A46:L46"/>
    <mergeCell ref="A47:L47"/>
    <mergeCell ref="A48:L48"/>
    <mergeCell ref="A49:L49"/>
    <mergeCell ref="A50:L50"/>
    <mergeCell ref="A29:L29"/>
    <mergeCell ref="A30:L30"/>
    <mergeCell ref="A31:L31"/>
    <mergeCell ref="A44:L44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32:L32"/>
    <mergeCell ref="Y6:Y7"/>
    <mergeCell ref="A22:L22"/>
    <mergeCell ref="A23:L23"/>
    <mergeCell ref="A24:L24"/>
    <mergeCell ref="A25:L25"/>
    <mergeCell ref="V6:W6"/>
    <mergeCell ref="X6:X7"/>
    <mergeCell ref="R6:R7"/>
    <mergeCell ref="S6:S7"/>
    <mergeCell ref="T6:U6"/>
    <mergeCell ref="I6:J6"/>
    <mergeCell ref="M6:M7"/>
    <mergeCell ref="A27:L27"/>
    <mergeCell ref="A28:L28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6:L26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3">
    <dataValidation type="list" allowBlank="1" sqref="H8:H21">
      <formula1>"SERVIÇO,CURSO,EVENTO,REUNIÃO,OUTROS"</formula1>
    </dataValidation>
    <dataValidation type="list" allowBlank="1" sqref="P8:P18 P20:P21">
      <formula1>#REF!</formula1>
    </dataValidation>
    <dataValidation type="list" allowBlank="1" sqref="P19">
      <formula1>#REF!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AA1006"/>
  <sheetViews>
    <sheetView zoomScale="80" zoomScaleNormal="80" workbookViewId="0">
      <pane ySplit="7" topLeftCell="A14" activePane="bottomLeft" state="frozen"/>
      <selection pane="bottomLeft" activeCell="A15" sqref="A15:E15"/>
    </sheetView>
  </sheetViews>
  <sheetFormatPr defaultColWidth="12.59765625" defaultRowHeight="15" customHeight="1"/>
  <cols>
    <col min="1" max="1" width="18.09765625" style="67" customWidth="1"/>
    <col min="2" max="2" width="15.59765625" style="67" customWidth="1"/>
    <col min="3" max="3" width="40.59765625" style="67" customWidth="1"/>
    <col min="4" max="4" width="15.8984375" style="67" customWidth="1"/>
    <col min="5" max="5" width="36.19921875" style="67" customWidth="1"/>
    <col min="6" max="6" width="63.5" style="67" customWidth="1"/>
    <col min="7" max="7" width="18.3984375" style="67" customWidth="1"/>
    <col min="8" max="10" width="13.09765625" style="67" customWidth="1"/>
    <col min="11" max="11" width="15.09765625" style="67" customWidth="1"/>
    <col min="12" max="12" width="18.69921875" style="67" customWidth="1"/>
    <col min="13" max="13" width="13.09765625" style="67" customWidth="1"/>
    <col min="14" max="14" width="15.59765625" style="67" customWidth="1"/>
    <col min="15" max="15" width="17.8984375" style="67" customWidth="1"/>
    <col min="16" max="17" width="18" style="67" customWidth="1"/>
    <col min="18" max="18" width="16.59765625" style="67" customWidth="1"/>
    <col min="19" max="19" width="15.69921875" style="67" customWidth="1"/>
    <col min="20" max="20" width="15.5" style="67" customWidth="1"/>
    <col min="21" max="21" width="14.69921875" style="67" customWidth="1"/>
    <col min="22" max="22" width="13.09765625" style="67" customWidth="1"/>
    <col min="23" max="23" width="17.19921875" style="67" customWidth="1"/>
    <col min="24" max="24" width="17.5" style="67" customWidth="1"/>
    <col min="25" max="25" width="13.59765625" style="67" customWidth="1"/>
    <col min="26" max="26" width="17.09765625" style="67" customWidth="1"/>
    <col min="27" max="27" width="28.3984375" style="67" customWidth="1"/>
    <col min="28" max="16384" width="12.59765625" style="67"/>
  </cols>
  <sheetData>
    <row r="1" spans="1:27" ht="21">
      <c r="A1" s="101"/>
      <c r="B1" s="103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5"/>
    </row>
    <row r="2" spans="1:27" ht="21">
      <c r="A2" s="102"/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5"/>
    </row>
    <row r="3" spans="1:27" ht="21">
      <c r="A3" s="102"/>
      <c r="B3" s="103" t="s">
        <v>142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5"/>
    </row>
    <row r="4" spans="1:27" ht="15" customHeight="1">
      <c r="A4" s="62" t="s">
        <v>369</v>
      </c>
      <c r="B4" s="4"/>
      <c r="C4" s="106" t="s">
        <v>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8"/>
    </row>
    <row r="5" spans="1:27" ht="15.75" customHeight="1">
      <c r="A5" s="109" t="s">
        <v>5</v>
      </c>
      <c r="B5" s="110"/>
      <c r="C5" s="109" t="s">
        <v>6</v>
      </c>
      <c r="D5" s="111"/>
      <c r="E5" s="110"/>
      <c r="F5" s="109" t="s">
        <v>7</v>
      </c>
      <c r="G5" s="111"/>
      <c r="H5" s="111"/>
      <c r="I5" s="111"/>
      <c r="J5" s="111"/>
      <c r="K5" s="111"/>
      <c r="L5" s="111"/>
      <c r="M5" s="109" t="s">
        <v>8</v>
      </c>
      <c r="N5" s="111"/>
      <c r="O5" s="111"/>
      <c r="P5" s="111"/>
      <c r="Q5" s="111"/>
      <c r="R5" s="111"/>
      <c r="S5" s="110"/>
      <c r="T5" s="109" t="s">
        <v>9</v>
      </c>
      <c r="U5" s="111"/>
      <c r="V5" s="111"/>
      <c r="W5" s="111"/>
      <c r="X5" s="111"/>
      <c r="Y5" s="110"/>
      <c r="Z5" s="113" t="s">
        <v>69</v>
      </c>
      <c r="AA5" s="113" t="s">
        <v>70</v>
      </c>
    </row>
    <row r="6" spans="1:27" ht="15.75" customHeight="1">
      <c r="A6" s="113" t="s">
        <v>12</v>
      </c>
      <c r="B6" s="113" t="s">
        <v>13</v>
      </c>
      <c r="C6" s="113" t="s">
        <v>14</v>
      </c>
      <c r="D6" s="113" t="s">
        <v>15</v>
      </c>
      <c r="E6" s="113" t="s">
        <v>16</v>
      </c>
      <c r="F6" s="113" t="s">
        <v>71</v>
      </c>
      <c r="G6" s="113" t="s">
        <v>72</v>
      </c>
      <c r="H6" s="113" t="s">
        <v>73</v>
      </c>
      <c r="I6" s="109" t="s">
        <v>20</v>
      </c>
      <c r="J6" s="110"/>
      <c r="K6" s="112" t="s">
        <v>21</v>
      </c>
      <c r="L6" s="110"/>
      <c r="M6" s="113" t="s">
        <v>74</v>
      </c>
      <c r="N6" s="113" t="s">
        <v>75</v>
      </c>
      <c r="O6" s="113" t="s">
        <v>76</v>
      </c>
      <c r="P6" s="113" t="s">
        <v>77</v>
      </c>
      <c r="Q6" s="116" t="s">
        <v>78</v>
      </c>
      <c r="R6" s="116" t="s">
        <v>79</v>
      </c>
      <c r="S6" s="116" t="s">
        <v>80</v>
      </c>
      <c r="T6" s="112" t="s">
        <v>28</v>
      </c>
      <c r="U6" s="110"/>
      <c r="V6" s="112" t="s">
        <v>29</v>
      </c>
      <c r="W6" s="110"/>
      <c r="X6" s="113" t="s">
        <v>81</v>
      </c>
      <c r="Y6" s="116" t="s">
        <v>82</v>
      </c>
      <c r="Z6" s="117"/>
      <c r="AA6" s="117"/>
    </row>
    <row r="7" spans="1:27" ht="27.6">
      <c r="A7" s="114"/>
      <c r="B7" s="114"/>
      <c r="C7" s="114"/>
      <c r="D7" s="114"/>
      <c r="E7" s="114"/>
      <c r="F7" s="114"/>
      <c r="G7" s="114"/>
      <c r="H7" s="114"/>
      <c r="I7" s="23" t="s">
        <v>83</v>
      </c>
      <c r="J7" s="23" t="s">
        <v>84</v>
      </c>
      <c r="K7" s="23" t="s">
        <v>85</v>
      </c>
      <c r="L7" s="24" t="s">
        <v>86</v>
      </c>
      <c r="M7" s="114"/>
      <c r="N7" s="114"/>
      <c r="O7" s="114"/>
      <c r="P7" s="114"/>
      <c r="Q7" s="114"/>
      <c r="R7" s="114"/>
      <c r="S7" s="114"/>
      <c r="T7" s="23" t="s">
        <v>87</v>
      </c>
      <c r="U7" s="24" t="s">
        <v>88</v>
      </c>
      <c r="V7" s="23" t="s">
        <v>89</v>
      </c>
      <c r="W7" s="24" t="s">
        <v>90</v>
      </c>
      <c r="X7" s="114"/>
      <c r="Y7" s="114"/>
      <c r="Z7" s="114"/>
      <c r="AA7" s="114"/>
    </row>
    <row r="8" spans="1:27" s="70" customFormat="1" ht="90.75" customHeight="1">
      <c r="A8" s="33">
        <v>520100</v>
      </c>
      <c r="B8" s="33">
        <v>180101</v>
      </c>
      <c r="C8" s="32" t="s">
        <v>312</v>
      </c>
      <c r="D8" s="33" t="s">
        <v>313</v>
      </c>
      <c r="E8" s="34" t="s">
        <v>145</v>
      </c>
      <c r="F8" s="48" t="s">
        <v>341</v>
      </c>
      <c r="G8" s="10"/>
      <c r="H8" s="37" t="s">
        <v>147</v>
      </c>
      <c r="I8" s="33" t="s">
        <v>148</v>
      </c>
      <c r="J8" s="38" t="s">
        <v>149</v>
      </c>
      <c r="K8" s="37" t="s">
        <v>148</v>
      </c>
      <c r="L8" s="39" t="s">
        <v>323</v>
      </c>
      <c r="M8" s="13">
        <v>45685</v>
      </c>
      <c r="N8" s="13">
        <v>45689</v>
      </c>
      <c r="O8" s="63"/>
      <c r="P8" s="15"/>
      <c r="Q8" s="15"/>
      <c r="R8" s="15"/>
      <c r="S8" s="16"/>
      <c r="T8" s="8">
        <v>4</v>
      </c>
      <c r="U8" s="15">
        <v>170.12</v>
      </c>
      <c r="V8" s="8"/>
      <c r="W8" s="15"/>
      <c r="X8" s="8">
        <f t="shared" ref="X8" si="0">T8+V8</f>
        <v>4</v>
      </c>
      <c r="Y8" s="16">
        <f t="shared" ref="Y8" si="1">(T8*U8)+(V8*W8)</f>
        <v>680.48</v>
      </c>
      <c r="Z8" s="16">
        <f t="shared" ref="Z8" si="2">S8+Y8</f>
        <v>680.48</v>
      </c>
      <c r="AA8" s="37" t="s">
        <v>342</v>
      </c>
    </row>
    <row r="9" spans="1:27" s="70" customFormat="1" ht="81" customHeight="1">
      <c r="A9" s="33">
        <v>520100</v>
      </c>
      <c r="B9" s="33">
        <v>180101</v>
      </c>
      <c r="C9" s="32" t="s">
        <v>186</v>
      </c>
      <c r="D9" s="33" t="s">
        <v>187</v>
      </c>
      <c r="E9" s="34" t="s">
        <v>188</v>
      </c>
      <c r="F9" s="48" t="s">
        <v>349</v>
      </c>
      <c r="G9" s="10"/>
      <c r="H9" s="37" t="s">
        <v>147</v>
      </c>
      <c r="I9" s="33" t="s">
        <v>148</v>
      </c>
      <c r="J9" s="38" t="s">
        <v>149</v>
      </c>
      <c r="K9" s="37" t="s">
        <v>148</v>
      </c>
      <c r="L9" s="39" t="s">
        <v>323</v>
      </c>
      <c r="M9" s="13">
        <v>45685</v>
      </c>
      <c r="N9" s="13">
        <v>45689</v>
      </c>
      <c r="O9" s="63"/>
      <c r="P9" s="15"/>
      <c r="Q9" s="15"/>
      <c r="R9" s="15"/>
      <c r="S9" s="16"/>
      <c r="T9" s="8">
        <v>4</v>
      </c>
      <c r="U9" s="15">
        <v>170.12</v>
      </c>
      <c r="V9" s="8"/>
      <c r="W9" s="15"/>
      <c r="X9" s="8">
        <f t="shared" ref="X9:X14" si="3">T9+V9</f>
        <v>4</v>
      </c>
      <c r="Y9" s="16">
        <f t="shared" ref="Y9:Y20" si="4">(T9*U9)+(V9*W9)</f>
        <v>680.48</v>
      </c>
      <c r="Z9" s="16">
        <f t="shared" ref="Z9:Z20" si="5">S9+Y9</f>
        <v>680.48</v>
      </c>
      <c r="AA9" s="37" t="s">
        <v>343</v>
      </c>
    </row>
    <row r="10" spans="1:27" s="70" customFormat="1" ht="67.5" customHeight="1">
      <c r="A10" s="33">
        <v>520100</v>
      </c>
      <c r="B10" s="33">
        <v>180101</v>
      </c>
      <c r="C10" s="32" t="s">
        <v>191</v>
      </c>
      <c r="D10" s="33" t="s">
        <v>192</v>
      </c>
      <c r="E10" s="34" t="s">
        <v>193</v>
      </c>
      <c r="F10" s="48" t="s">
        <v>344</v>
      </c>
      <c r="G10" s="10"/>
      <c r="H10" s="37" t="s">
        <v>147</v>
      </c>
      <c r="I10" s="33" t="s">
        <v>148</v>
      </c>
      <c r="J10" s="38" t="s">
        <v>149</v>
      </c>
      <c r="K10" s="37" t="s">
        <v>148</v>
      </c>
      <c r="L10" s="39" t="s">
        <v>194</v>
      </c>
      <c r="M10" s="13">
        <v>45689</v>
      </c>
      <c r="N10" s="13">
        <v>45689</v>
      </c>
      <c r="O10" s="63"/>
      <c r="P10" s="15"/>
      <c r="Q10" s="15"/>
      <c r="R10" s="15"/>
      <c r="S10" s="16"/>
      <c r="T10" s="8"/>
      <c r="U10" s="15"/>
      <c r="V10" s="8">
        <v>1</v>
      </c>
      <c r="W10" s="15">
        <v>57</v>
      </c>
      <c r="X10" s="8">
        <f t="shared" si="3"/>
        <v>1</v>
      </c>
      <c r="Y10" s="16">
        <f t="shared" si="4"/>
        <v>57</v>
      </c>
      <c r="Z10" s="16">
        <f t="shared" si="5"/>
        <v>57</v>
      </c>
      <c r="AA10" s="37" t="s">
        <v>345</v>
      </c>
    </row>
    <row r="11" spans="1:27" s="70" customFormat="1" ht="67.5" customHeight="1">
      <c r="A11" s="33">
        <v>520100</v>
      </c>
      <c r="B11" s="33">
        <v>180101</v>
      </c>
      <c r="C11" s="32" t="s">
        <v>171</v>
      </c>
      <c r="D11" s="33" t="s">
        <v>172</v>
      </c>
      <c r="E11" s="34" t="s">
        <v>274</v>
      </c>
      <c r="F11" s="48" t="s">
        <v>346</v>
      </c>
      <c r="G11" s="10"/>
      <c r="H11" s="37" t="s">
        <v>277</v>
      </c>
      <c r="I11" s="33" t="s">
        <v>148</v>
      </c>
      <c r="J11" s="38" t="s">
        <v>149</v>
      </c>
      <c r="K11" s="37" t="s">
        <v>174</v>
      </c>
      <c r="L11" s="39" t="s">
        <v>175</v>
      </c>
      <c r="M11" s="13">
        <v>45664</v>
      </c>
      <c r="N11" s="13">
        <v>45665</v>
      </c>
      <c r="O11" s="63" t="s">
        <v>366</v>
      </c>
      <c r="P11" s="15"/>
      <c r="Q11" s="15">
        <v>3936.45</v>
      </c>
      <c r="R11" s="15">
        <v>5120.9399999999996</v>
      </c>
      <c r="S11" s="16">
        <f>Q11+R11</f>
        <v>9057.39</v>
      </c>
      <c r="T11" s="8">
        <v>1</v>
      </c>
      <c r="U11" s="15">
        <v>475.13</v>
      </c>
      <c r="V11" s="8"/>
      <c r="W11" s="15"/>
      <c r="X11" s="8">
        <f t="shared" si="3"/>
        <v>1</v>
      </c>
      <c r="Y11" s="16">
        <f t="shared" si="4"/>
        <v>475.13</v>
      </c>
      <c r="Z11" s="16">
        <f t="shared" si="5"/>
        <v>9532.5199999999986</v>
      </c>
      <c r="AA11" s="37" t="s">
        <v>367</v>
      </c>
    </row>
    <row r="12" spans="1:27" s="70" customFormat="1" ht="67.5" customHeight="1">
      <c r="A12" s="33">
        <v>520100</v>
      </c>
      <c r="B12" s="33">
        <v>180101</v>
      </c>
      <c r="C12" s="32" t="s">
        <v>289</v>
      </c>
      <c r="D12" s="37" t="s">
        <v>290</v>
      </c>
      <c r="E12" s="34" t="s">
        <v>288</v>
      </c>
      <c r="F12" s="48" t="s">
        <v>354</v>
      </c>
      <c r="G12" s="10"/>
      <c r="H12" s="37" t="s">
        <v>257</v>
      </c>
      <c r="I12" s="33" t="s">
        <v>148</v>
      </c>
      <c r="J12" s="38" t="s">
        <v>149</v>
      </c>
      <c r="K12" s="37" t="s">
        <v>174</v>
      </c>
      <c r="L12" s="39" t="s">
        <v>175</v>
      </c>
      <c r="M12" s="13">
        <v>45690</v>
      </c>
      <c r="N12" s="13">
        <v>45695</v>
      </c>
      <c r="O12" s="63"/>
      <c r="P12" s="15"/>
      <c r="Q12" s="15"/>
      <c r="R12" s="15"/>
      <c r="S12" s="16"/>
      <c r="T12" s="8">
        <v>5</v>
      </c>
      <c r="U12" s="15">
        <v>350.87</v>
      </c>
      <c r="V12" s="8">
        <v>1</v>
      </c>
      <c r="W12" s="15">
        <v>105.28</v>
      </c>
      <c r="X12" s="8">
        <f t="shared" si="3"/>
        <v>6</v>
      </c>
      <c r="Y12" s="16">
        <f t="shared" si="4"/>
        <v>1859.6299999999999</v>
      </c>
      <c r="Z12" s="16">
        <f t="shared" si="5"/>
        <v>1859.6299999999999</v>
      </c>
      <c r="AA12" s="37" t="s">
        <v>347</v>
      </c>
    </row>
    <row r="13" spans="1:27" s="70" customFormat="1" ht="67.5" customHeight="1">
      <c r="A13" s="33">
        <v>520100</v>
      </c>
      <c r="B13" s="33">
        <v>180101</v>
      </c>
      <c r="C13" s="32" t="s">
        <v>186</v>
      </c>
      <c r="D13" s="33" t="s">
        <v>187</v>
      </c>
      <c r="E13" s="34" t="s">
        <v>188</v>
      </c>
      <c r="F13" s="48" t="s">
        <v>348</v>
      </c>
      <c r="G13" s="10"/>
      <c r="H13" s="37" t="s">
        <v>147</v>
      </c>
      <c r="I13" s="33" t="s">
        <v>148</v>
      </c>
      <c r="J13" s="38" t="s">
        <v>149</v>
      </c>
      <c r="K13" s="37" t="s">
        <v>148</v>
      </c>
      <c r="L13" s="39" t="s">
        <v>350</v>
      </c>
      <c r="M13" s="13">
        <v>45695</v>
      </c>
      <c r="N13" s="13">
        <v>45695</v>
      </c>
      <c r="O13" s="63"/>
      <c r="P13" s="15"/>
      <c r="Q13" s="15"/>
      <c r="R13" s="15"/>
      <c r="S13" s="16"/>
      <c r="T13" s="8"/>
      <c r="U13" s="15"/>
      <c r="V13" s="8">
        <v>1</v>
      </c>
      <c r="W13" s="15">
        <v>57</v>
      </c>
      <c r="X13" s="8">
        <f t="shared" si="3"/>
        <v>1</v>
      </c>
      <c r="Y13" s="16">
        <f t="shared" si="4"/>
        <v>57</v>
      </c>
      <c r="Z13" s="16">
        <f t="shared" si="5"/>
        <v>57</v>
      </c>
      <c r="AA13" s="37" t="s">
        <v>351</v>
      </c>
    </row>
    <row r="14" spans="1:27" s="70" customFormat="1" ht="67.5" customHeight="1">
      <c r="A14" s="33">
        <v>520100</v>
      </c>
      <c r="B14" s="33">
        <v>180101</v>
      </c>
      <c r="C14" s="32" t="s">
        <v>312</v>
      </c>
      <c r="D14" s="33" t="s">
        <v>313</v>
      </c>
      <c r="E14" s="34" t="s">
        <v>145</v>
      </c>
      <c r="F14" s="48" t="s">
        <v>352</v>
      </c>
      <c r="G14" s="10"/>
      <c r="H14" s="37" t="s">
        <v>147</v>
      </c>
      <c r="I14" s="33" t="s">
        <v>148</v>
      </c>
      <c r="J14" s="38" t="s">
        <v>149</v>
      </c>
      <c r="K14" s="37" t="s">
        <v>148</v>
      </c>
      <c r="L14" s="39" t="s">
        <v>350</v>
      </c>
      <c r="M14" s="13">
        <v>45695</v>
      </c>
      <c r="N14" s="13">
        <v>45695</v>
      </c>
      <c r="O14" s="63"/>
      <c r="P14" s="15"/>
      <c r="Q14" s="15"/>
      <c r="R14" s="15"/>
      <c r="S14" s="16"/>
      <c r="T14" s="8"/>
      <c r="U14" s="15"/>
      <c r="V14" s="8">
        <v>1</v>
      </c>
      <c r="W14" s="15">
        <v>57</v>
      </c>
      <c r="X14" s="8">
        <f t="shared" si="3"/>
        <v>1</v>
      </c>
      <c r="Y14" s="16">
        <f t="shared" si="4"/>
        <v>57</v>
      </c>
      <c r="Z14" s="16">
        <f t="shared" si="5"/>
        <v>57</v>
      </c>
      <c r="AA14" s="37" t="s">
        <v>353</v>
      </c>
    </row>
    <row r="15" spans="1:27" s="71" customFormat="1" ht="67.5" customHeight="1">
      <c r="A15" s="33">
        <v>520100</v>
      </c>
      <c r="B15" s="33">
        <v>180101</v>
      </c>
      <c r="C15" s="32" t="s">
        <v>191</v>
      </c>
      <c r="D15" s="33" t="s">
        <v>192</v>
      </c>
      <c r="E15" s="34" t="s">
        <v>193</v>
      </c>
      <c r="F15" s="48" t="s">
        <v>355</v>
      </c>
      <c r="G15" s="10"/>
      <c r="H15" s="37" t="s">
        <v>257</v>
      </c>
      <c r="I15" s="33" t="s">
        <v>148</v>
      </c>
      <c r="J15" s="38" t="s">
        <v>149</v>
      </c>
      <c r="K15" s="37" t="s">
        <v>174</v>
      </c>
      <c r="L15" s="39" t="s">
        <v>175</v>
      </c>
      <c r="M15" s="13">
        <v>45690</v>
      </c>
      <c r="N15" s="13">
        <v>45695</v>
      </c>
      <c r="O15" s="63" t="s">
        <v>366</v>
      </c>
      <c r="P15" s="15"/>
      <c r="Q15" s="15">
        <v>1266.8699999999999</v>
      </c>
      <c r="R15" s="15">
        <v>1266.8599999999999</v>
      </c>
      <c r="S15" s="16">
        <f>Q15+R15</f>
        <v>2533.7299999999996</v>
      </c>
      <c r="T15" s="8">
        <v>5</v>
      </c>
      <c r="U15" s="15">
        <v>350.87</v>
      </c>
      <c r="V15" s="8">
        <v>1</v>
      </c>
      <c r="W15" s="15">
        <v>105.28</v>
      </c>
      <c r="X15" s="8">
        <f t="shared" ref="X15:X20" si="6">T15+V15</f>
        <v>6</v>
      </c>
      <c r="Y15" s="16">
        <f t="shared" ref="Y15:Y17" si="7">(T15*U15)+(V15*W15)</f>
        <v>1859.6299999999999</v>
      </c>
      <c r="Z15" s="16">
        <f t="shared" ref="Z15:Z17" si="8">S15+Y15</f>
        <v>4393.3599999999997</v>
      </c>
      <c r="AA15" s="37" t="s">
        <v>368</v>
      </c>
    </row>
    <row r="16" spans="1:27" s="71" customFormat="1" ht="67.5" customHeight="1">
      <c r="A16" s="33">
        <v>520100</v>
      </c>
      <c r="B16" s="33">
        <v>180101</v>
      </c>
      <c r="C16" s="32" t="s">
        <v>171</v>
      </c>
      <c r="D16" s="33" t="s">
        <v>172</v>
      </c>
      <c r="E16" s="34" t="s">
        <v>274</v>
      </c>
      <c r="F16" s="48" t="s">
        <v>356</v>
      </c>
      <c r="G16" s="10"/>
      <c r="H16" s="37" t="s">
        <v>7</v>
      </c>
      <c r="I16" s="33" t="s">
        <v>148</v>
      </c>
      <c r="J16" s="38" t="s">
        <v>149</v>
      </c>
      <c r="K16" s="37" t="s">
        <v>148</v>
      </c>
      <c r="L16" s="39" t="s">
        <v>357</v>
      </c>
      <c r="M16" s="13">
        <v>45712</v>
      </c>
      <c r="N16" s="13">
        <v>45714</v>
      </c>
      <c r="O16" s="63"/>
      <c r="P16" s="15"/>
      <c r="Q16" s="15"/>
      <c r="R16" s="15"/>
      <c r="S16" s="16"/>
      <c r="T16" s="73">
        <v>2</v>
      </c>
      <c r="U16" s="74">
        <v>241.86</v>
      </c>
      <c r="V16" s="73">
        <v>1</v>
      </c>
      <c r="W16" s="74">
        <v>72.540000000000006</v>
      </c>
      <c r="X16" s="8">
        <f t="shared" si="6"/>
        <v>3</v>
      </c>
      <c r="Y16" s="16">
        <f t="shared" si="7"/>
        <v>556.26</v>
      </c>
      <c r="Z16" s="16">
        <f t="shared" si="8"/>
        <v>556.26</v>
      </c>
      <c r="AA16" s="37" t="s">
        <v>358</v>
      </c>
    </row>
    <row r="17" spans="1:27" s="71" customFormat="1" ht="67.5" customHeight="1">
      <c r="A17" s="37">
        <v>520100</v>
      </c>
      <c r="B17" s="37">
        <v>180101</v>
      </c>
      <c r="C17" s="68" t="s">
        <v>143</v>
      </c>
      <c r="D17" s="37" t="s">
        <v>144</v>
      </c>
      <c r="E17" s="69" t="s">
        <v>145</v>
      </c>
      <c r="F17" s="48" t="s">
        <v>359</v>
      </c>
      <c r="G17" s="10"/>
      <c r="H17" s="37" t="s">
        <v>147</v>
      </c>
      <c r="I17" s="33" t="s">
        <v>148</v>
      </c>
      <c r="J17" s="38" t="s">
        <v>149</v>
      </c>
      <c r="K17" s="37" t="s">
        <v>148</v>
      </c>
      <c r="L17" s="39" t="s">
        <v>360</v>
      </c>
      <c r="M17" s="13">
        <v>45713</v>
      </c>
      <c r="N17" s="13">
        <v>45713</v>
      </c>
      <c r="O17" s="63"/>
      <c r="P17" s="15"/>
      <c r="Q17" s="15"/>
      <c r="R17" s="15"/>
      <c r="S17" s="16"/>
      <c r="T17" s="8"/>
      <c r="U17" s="15"/>
      <c r="V17" s="8">
        <v>1</v>
      </c>
      <c r="W17" s="15">
        <v>57</v>
      </c>
      <c r="X17" s="8">
        <f t="shared" si="6"/>
        <v>1</v>
      </c>
      <c r="Y17" s="16">
        <f t="shared" si="7"/>
        <v>57</v>
      </c>
      <c r="Z17" s="16">
        <f t="shared" si="8"/>
        <v>57</v>
      </c>
      <c r="AA17" s="37" t="s">
        <v>361</v>
      </c>
    </row>
    <row r="18" spans="1:27" s="71" customFormat="1" ht="67.5" customHeight="1">
      <c r="A18" s="33">
        <v>520100</v>
      </c>
      <c r="B18" s="33">
        <v>180101</v>
      </c>
      <c r="C18" s="32" t="s">
        <v>186</v>
      </c>
      <c r="D18" s="33" t="s">
        <v>187</v>
      </c>
      <c r="E18" s="34" t="s">
        <v>188</v>
      </c>
      <c r="F18" s="48" t="s">
        <v>362</v>
      </c>
      <c r="G18" s="10"/>
      <c r="H18" s="37" t="s">
        <v>147</v>
      </c>
      <c r="I18" s="33" t="s">
        <v>148</v>
      </c>
      <c r="J18" s="38" t="s">
        <v>149</v>
      </c>
      <c r="K18" s="37" t="s">
        <v>148</v>
      </c>
      <c r="L18" s="39" t="s">
        <v>360</v>
      </c>
      <c r="M18" s="13">
        <v>45713</v>
      </c>
      <c r="N18" s="13">
        <v>45713</v>
      </c>
      <c r="O18" s="63"/>
      <c r="P18" s="15"/>
      <c r="Q18" s="15"/>
      <c r="R18" s="15"/>
      <c r="S18" s="16"/>
      <c r="T18" s="8"/>
      <c r="U18" s="15"/>
      <c r="V18" s="8">
        <v>1</v>
      </c>
      <c r="W18" s="15">
        <v>57</v>
      </c>
      <c r="X18" s="8">
        <f t="shared" ref="X18" si="9">T18+V18</f>
        <v>1</v>
      </c>
      <c r="Y18" s="16">
        <f t="shared" ref="Y18" si="10">(T18*U18)+(V18*W18)</f>
        <v>57</v>
      </c>
      <c r="Z18" s="16">
        <f t="shared" ref="Z18" si="11">S18+Y18</f>
        <v>57</v>
      </c>
      <c r="AA18" s="37" t="s">
        <v>363</v>
      </c>
    </row>
    <row r="19" spans="1:27" s="71" customFormat="1" ht="67.5" customHeight="1">
      <c r="A19" s="33">
        <v>520100</v>
      </c>
      <c r="B19" s="33">
        <v>180101</v>
      </c>
      <c r="C19" s="32" t="s">
        <v>312</v>
      </c>
      <c r="D19" s="33" t="s">
        <v>313</v>
      </c>
      <c r="E19" s="34" t="s">
        <v>145</v>
      </c>
      <c r="F19" s="48" t="s">
        <v>365</v>
      </c>
      <c r="G19" s="10"/>
      <c r="H19" s="37" t="s">
        <v>147</v>
      </c>
      <c r="I19" s="33" t="s">
        <v>148</v>
      </c>
      <c r="J19" s="38" t="s">
        <v>149</v>
      </c>
      <c r="K19" s="37" t="s">
        <v>148</v>
      </c>
      <c r="L19" s="39" t="s">
        <v>360</v>
      </c>
      <c r="M19" s="13">
        <v>45713</v>
      </c>
      <c r="N19" s="13">
        <v>45713</v>
      </c>
      <c r="O19" s="63"/>
      <c r="P19" s="15"/>
      <c r="Q19" s="15"/>
      <c r="R19" s="15"/>
      <c r="S19" s="16"/>
      <c r="T19" s="8"/>
      <c r="U19" s="15"/>
      <c r="V19" s="8">
        <v>1</v>
      </c>
      <c r="W19" s="15">
        <v>57</v>
      </c>
      <c r="X19" s="8">
        <f t="shared" ref="X19" si="12">T19+V19</f>
        <v>1</v>
      </c>
      <c r="Y19" s="16">
        <f t="shared" ref="Y19" si="13">(T19*U19)+(V19*W19)</f>
        <v>57</v>
      </c>
      <c r="Z19" s="16">
        <f t="shared" ref="Z19" si="14">S19+Y19</f>
        <v>57</v>
      </c>
      <c r="AA19" s="37" t="s">
        <v>364</v>
      </c>
    </row>
    <row r="20" spans="1:27" s="70" customFormat="1" ht="67.5" customHeight="1">
      <c r="A20" s="33"/>
      <c r="B20" s="33"/>
      <c r="C20" s="32"/>
      <c r="D20" s="33"/>
      <c r="E20" s="34"/>
      <c r="F20" s="48"/>
      <c r="G20" s="10"/>
      <c r="H20" s="37"/>
      <c r="I20" s="33"/>
      <c r="J20" s="38"/>
      <c r="K20" s="37"/>
      <c r="L20" s="39"/>
      <c r="M20" s="13"/>
      <c r="N20" s="13"/>
      <c r="O20" s="63"/>
      <c r="P20" s="15"/>
      <c r="Q20" s="15"/>
      <c r="R20" s="15"/>
      <c r="S20" s="16"/>
      <c r="T20" s="8"/>
      <c r="U20" s="15"/>
      <c r="V20" s="8"/>
      <c r="W20" s="15"/>
      <c r="X20" s="8">
        <f t="shared" si="6"/>
        <v>0</v>
      </c>
      <c r="Y20" s="16">
        <f t="shared" si="4"/>
        <v>0</v>
      </c>
      <c r="Z20" s="16">
        <f t="shared" si="5"/>
        <v>0</v>
      </c>
      <c r="AA20" s="33"/>
    </row>
    <row r="21" spans="1:27" ht="15.75" customHeight="1">
      <c r="A21" s="119" t="s">
        <v>40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 ht="15.75" customHeight="1">
      <c r="A22" s="120" t="s">
        <v>41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 ht="15.75" customHeight="1">
      <c r="A23" s="118" t="s">
        <v>42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 ht="15.75" customHeight="1">
      <c r="A24" s="118" t="s">
        <v>43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 ht="15.75" customHeight="1">
      <c r="A25" s="118" t="s">
        <v>44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15.75" customHeight="1">
      <c r="A26" s="118" t="s">
        <v>45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 ht="15.75" customHeight="1">
      <c r="A27" s="118" t="s">
        <v>46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15.75" customHeight="1">
      <c r="A28" s="118" t="s">
        <v>47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 ht="15.75" customHeight="1">
      <c r="A29" s="118" t="s">
        <v>91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ht="15.75" customHeight="1">
      <c r="A30" s="118" t="s">
        <v>92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ht="15.75" customHeight="1">
      <c r="A31" s="118" t="s">
        <v>93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ht="15.75" customHeight="1">
      <c r="A32" s="118" t="s">
        <v>94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ht="15.75" customHeight="1">
      <c r="A33" s="118" t="s">
        <v>95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 ht="15.75" customHeight="1">
      <c r="A34" s="118" t="s">
        <v>96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 ht="15.75" customHeight="1">
      <c r="A35" s="118" t="s">
        <v>97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 ht="15.75" customHeight="1">
      <c r="A36" s="118" t="s">
        <v>98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 ht="15.75" customHeight="1">
      <c r="A37" s="118" t="s">
        <v>99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 ht="15.75" customHeight="1">
      <c r="A38" s="118" t="s">
        <v>100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 ht="15.75" customHeight="1">
      <c r="A39" s="118" t="s">
        <v>101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 ht="15.75" customHeight="1">
      <c r="A40" s="118" t="s">
        <v>102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ht="15.75" customHeight="1">
      <c r="A41" s="118" t="s">
        <v>103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 ht="15.75" customHeight="1">
      <c r="A42" s="118" t="s">
        <v>104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 ht="15.75" customHeight="1">
      <c r="A43" s="118" t="s">
        <v>105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 ht="15.75" customHeight="1">
      <c r="A44" s="118" t="s">
        <v>106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 ht="15.75" customHeight="1">
      <c r="A45" s="118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5.75" customHeight="1">
      <c r="A46" s="118" t="s">
        <v>108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 ht="15.75" customHeight="1">
      <c r="A47" s="118" t="s">
        <v>109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 ht="15.75" customHeight="1">
      <c r="A48" s="118" t="s">
        <v>110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 ht="15.75" customHeight="1">
      <c r="A49" s="118" t="s">
        <v>111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 ht="15.75" customHeight="1">
      <c r="A50" s="118" t="s">
        <v>112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 ht="15.75" customHeight="1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spans="1:2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spans="1:27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spans="1:27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spans="1:27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spans="1:27" ht="15.75" customHeight="1"/>
    <row r="252" spans="1:27" ht="15.75" customHeight="1"/>
    <row r="253" spans="1:27" ht="15.75" customHeight="1"/>
    <row r="254" spans="1:27" ht="15.75" customHeight="1"/>
    <row r="255" spans="1:27" ht="15.75" customHeight="1"/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6:L26"/>
    <mergeCell ref="A27:L27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5:L25"/>
    <mergeCell ref="Y6:Y7"/>
    <mergeCell ref="A21:L21"/>
    <mergeCell ref="A22:L22"/>
    <mergeCell ref="A23:L23"/>
    <mergeCell ref="A24:L24"/>
    <mergeCell ref="V6:W6"/>
    <mergeCell ref="X6:X7"/>
    <mergeCell ref="R6:R7"/>
    <mergeCell ref="S6:S7"/>
    <mergeCell ref="T6:U6"/>
    <mergeCell ref="I6:J6"/>
    <mergeCell ref="M6:M7"/>
    <mergeCell ref="A28:L28"/>
    <mergeCell ref="A29:L29"/>
    <mergeCell ref="A30:L30"/>
    <mergeCell ref="A43:L43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31:L31"/>
    <mergeCell ref="A50:L50"/>
    <mergeCell ref="A44:L44"/>
    <mergeCell ref="A45:L45"/>
    <mergeCell ref="A46:L46"/>
    <mergeCell ref="A47:L47"/>
    <mergeCell ref="A48:L48"/>
    <mergeCell ref="A49:L49"/>
  </mergeCells>
  <dataValidations count="2">
    <dataValidation type="list" allowBlank="1" sqref="P8:P20">
      <formula1>#REF!</formula1>
    </dataValidation>
    <dataValidation type="list" allowBlank="1" sqref="H8:H20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AA1014"/>
  <sheetViews>
    <sheetView zoomScale="80" zoomScaleNormal="80" workbookViewId="0">
      <pane ySplit="7" topLeftCell="A8" activePane="bottomLeft" state="frozen"/>
      <selection pane="bottomLeft" activeCell="A14" sqref="A14:E14"/>
    </sheetView>
  </sheetViews>
  <sheetFormatPr defaultColWidth="12.59765625" defaultRowHeight="15" customHeight="1"/>
  <cols>
    <col min="1" max="1" width="18.09765625" style="64" customWidth="1"/>
    <col min="2" max="2" width="15.59765625" style="64" customWidth="1"/>
    <col min="3" max="3" width="40.59765625" style="64" customWidth="1"/>
    <col min="4" max="4" width="15.8984375" style="64" customWidth="1"/>
    <col min="5" max="5" width="36.19921875" style="64" customWidth="1"/>
    <col min="6" max="6" width="63.5" style="64" customWidth="1"/>
    <col min="7" max="7" width="18.3984375" style="64" customWidth="1"/>
    <col min="8" max="10" width="13.09765625" style="64" customWidth="1"/>
    <col min="11" max="11" width="15.09765625" style="64" customWidth="1"/>
    <col min="12" max="12" width="18.69921875" style="64" customWidth="1"/>
    <col min="13" max="13" width="13.09765625" style="64" customWidth="1"/>
    <col min="14" max="14" width="15.59765625" style="64" customWidth="1"/>
    <col min="15" max="15" width="17.8984375" style="64" customWidth="1"/>
    <col min="16" max="17" width="18" style="64" customWidth="1"/>
    <col min="18" max="18" width="16.59765625" style="64" customWidth="1"/>
    <col min="19" max="19" width="15.69921875" style="64" customWidth="1"/>
    <col min="20" max="20" width="15.5" style="64" customWidth="1"/>
    <col min="21" max="21" width="14.69921875" style="64" customWidth="1"/>
    <col min="22" max="22" width="13.09765625" style="64" customWidth="1"/>
    <col min="23" max="23" width="17.19921875" style="64" customWidth="1"/>
    <col min="24" max="24" width="17.5" style="64" customWidth="1"/>
    <col min="25" max="25" width="13.59765625" style="64" customWidth="1"/>
    <col min="26" max="26" width="17.09765625" style="64" customWidth="1"/>
    <col min="27" max="27" width="28.3984375" style="64" customWidth="1"/>
    <col min="28" max="16384" width="12.59765625" style="64"/>
  </cols>
  <sheetData>
    <row r="1" spans="1:27" ht="21">
      <c r="A1" s="101"/>
      <c r="B1" s="103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5"/>
    </row>
    <row r="2" spans="1:27" ht="21">
      <c r="A2" s="102"/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5"/>
    </row>
    <row r="3" spans="1:27" ht="21">
      <c r="A3" s="102"/>
      <c r="B3" s="103" t="s">
        <v>142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5"/>
    </row>
    <row r="4" spans="1:27" ht="15" customHeight="1">
      <c r="A4" s="62" t="s">
        <v>340</v>
      </c>
      <c r="B4" s="4"/>
      <c r="C4" s="106" t="s">
        <v>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8"/>
    </row>
    <row r="5" spans="1:27" ht="15.75" customHeight="1">
      <c r="A5" s="109" t="s">
        <v>5</v>
      </c>
      <c r="B5" s="110"/>
      <c r="C5" s="109" t="s">
        <v>6</v>
      </c>
      <c r="D5" s="111"/>
      <c r="E5" s="110"/>
      <c r="F5" s="109" t="s">
        <v>7</v>
      </c>
      <c r="G5" s="111"/>
      <c r="H5" s="111"/>
      <c r="I5" s="111"/>
      <c r="J5" s="111"/>
      <c r="K5" s="111"/>
      <c r="L5" s="111"/>
      <c r="M5" s="109" t="s">
        <v>8</v>
      </c>
      <c r="N5" s="111"/>
      <c r="O5" s="111"/>
      <c r="P5" s="111"/>
      <c r="Q5" s="111"/>
      <c r="R5" s="111"/>
      <c r="S5" s="110"/>
      <c r="T5" s="109" t="s">
        <v>9</v>
      </c>
      <c r="U5" s="111"/>
      <c r="V5" s="111"/>
      <c r="W5" s="111"/>
      <c r="X5" s="111"/>
      <c r="Y5" s="110"/>
      <c r="Z5" s="113" t="s">
        <v>69</v>
      </c>
      <c r="AA5" s="113" t="s">
        <v>70</v>
      </c>
    </row>
    <row r="6" spans="1:27" ht="15.75" customHeight="1">
      <c r="A6" s="113" t="s">
        <v>12</v>
      </c>
      <c r="B6" s="113" t="s">
        <v>13</v>
      </c>
      <c r="C6" s="113" t="s">
        <v>14</v>
      </c>
      <c r="D6" s="113" t="s">
        <v>15</v>
      </c>
      <c r="E6" s="113" t="s">
        <v>16</v>
      </c>
      <c r="F6" s="113" t="s">
        <v>71</v>
      </c>
      <c r="G6" s="113" t="s">
        <v>72</v>
      </c>
      <c r="H6" s="113" t="s">
        <v>73</v>
      </c>
      <c r="I6" s="109" t="s">
        <v>20</v>
      </c>
      <c r="J6" s="110"/>
      <c r="K6" s="112" t="s">
        <v>21</v>
      </c>
      <c r="L6" s="110"/>
      <c r="M6" s="113" t="s">
        <v>74</v>
      </c>
      <c r="N6" s="113" t="s">
        <v>75</v>
      </c>
      <c r="O6" s="113" t="s">
        <v>76</v>
      </c>
      <c r="P6" s="113" t="s">
        <v>77</v>
      </c>
      <c r="Q6" s="116" t="s">
        <v>78</v>
      </c>
      <c r="R6" s="116" t="s">
        <v>79</v>
      </c>
      <c r="S6" s="116" t="s">
        <v>80</v>
      </c>
      <c r="T6" s="112" t="s">
        <v>28</v>
      </c>
      <c r="U6" s="110"/>
      <c r="V6" s="112" t="s">
        <v>29</v>
      </c>
      <c r="W6" s="110"/>
      <c r="X6" s="113" t="s">
        <v>81</v>
      </c>
      <c r="Y6" s="116" t="s">
        <v>82</v>
      </c>
      <c r="Z6" s="117"/>
      <c r="AA6" s="117"/>
    </row>
    <row r="7" spans="1:27" ht="27.6">
      <c r="A7" s="114"/>
      <c r="B7" s="114"/>
      <c r="C7" s="114"/>
      <c r="D7" s="114"/>
      <c r="E7" s="114"/>
      <c r="F7" s="114"/>
      <c r="G7" s="114"/>
      <c r="H7" s="114"/>
      <c r="I7" s="23" t="s">
        <v>83</v>
      </c>
      <c r="J7" s="23" t="s">
        <v>84</v>
      </c>
      <c r="K7" s="23" t="s">
        <v>85</v>
      </c>
      <c r="L7" s="24" t="s">
        <v>86</v>
      </c>
      <c r="M7" s="114"/>
      <c r="N7" s="114"/>
      <c r="O7" s="114"/>
      <c r="P7" s="114"/>
      <c r="Q7" s="114"/>
      <c r="R7" s="114"/>
      <c r="S7" s="114"/>
      <c r="T7" s="23" t="s">
        <v>87</v>
      </c>
      <c r="U7" s="24" t="s">
        <v>88</v>
      </c>
      <c r="V7" s="23" t="s">
        <v>89</v>
      </c>
      <c r="W7" s="24" t="s">
        <v>90</v>
      </c>
      <c r="X7" s="114"/>
      <c r="Y7" s="114"/>
      <c r="Z7" s="114"/>
      <c r="AA7" s="114"/>
    </row>
    <row r="8" spans="1:27" s="65" customFormat="1" ht="59.25" customHeight="1">
      <c r="A8" s="33">
        <v>520100</v>
      </c>
      <c r="B8" s="33">
        <v>180101</v>
      </c>
      <c r="C8" s="76" t="s">
        <v>286</v>
      </c>
      <c r="D8" s="77" t="s">
        <v>285</v>
      </c>
      <c r="E8" s="76" t="s">
        <v>284</v>
      </c>
      <c r="F8" s="78" t="s">
        <v>291</v>
      </c>
      <c r="G8" s="79"/>
      <c r="H8" s="80" t="s">
        <v>147</v>
      </c>
      <c r="I8" s="77" t="s">
        <v>148</v>
      </c>
      <c r="J8" s="81" t="s">
        <v>149</v>
      </c>
      <c r="K8" s="80" t="s">
        <v>275</v>
      </c>
      <c r="L8" s="82" t="s">
        <v>215</v>
      </c>
      <c r="M8" s="83">
        <v>45663</v>
      </c>
      <c r="N8" s="83">
        <v>45664</v>
      </c>
      <c r="O8" s="84"/>
      <c r="P8" s="85"/>
      <c r="Q8" s="85"/>
      <c r="R8" s="85"/>
      <c r="S8" s="86">
        <f>Q8+R8</f>
        <v>0</v>
      </c>
      <c r="T8" s="87">
        <v>1</v>
      </c>
      <c r="U8" s="85">
        <v>170.12</v>
      </c>
      <c r="V8" s="87">
        <v>1</v>
      </c>
      <c r="W8" s="85">
        <v>57</v>
      </c>
      <c r="X8" s="87">
        <f>T8+V8</f>
        <v>2</v>
      </c>
      <c r="Y8" s="86">
        <f>U8+W8</f>
        <v>227.12</v>
      </c>
      <c r="Z8" s="86"/>
      <c r="AA8" s="80" t="s">
        <v>292</v>
      </c>
    </row>
    <row r="9" spans="1:27" s="65" customFormat="1" ht="71.25" customHeight="1">
      <c r="A9" s="33">
        <v>520100</v>
      </c>
      <c r="B9" s="33">
        <v>180101</v>
      </c>
      <c r="C9" s="76" t="s">
        <v>186</v>
      </c>
      <c r="D9" s="77" t="s">
        <v>187</v>
      </c>
      <c r="E9" s="88" t="s">
        <v>188</v>
      </c>
      <c r="F9" s="89" t="s">
        <v>295</v>
      </c>
      <c r="G9" s="79"/>
      <c r="H9" s="80" t="s">
        <v>147</v>
      </c>
      <c r="I9" s="77" t="s">
        <v>148</v>
      </c>
      <c r="J9" s="81" t="s">
        <v>149</v>
      </c>
      <c r="K9" s="80" t="s">
        <v>275</v>
      </c>
      <c r="L9" s="82" t="s">
        <v>307</v>
      </c>
      <c r="M9" s="83">
        <v>45665</v>
      </c>
      <c r="N9" s="83">
        <v>45665</v>
      </c>
      <c r="O9" s="84"/>
      <c r="P9" s="85"/>
      <c r="Q9" s="85"/>
      <c r="R9" s="85"/>
      <c r="S9" s="86">
        <f t="shared" ref="S9:S28" si="0">Q9+R9</f>
        <v>0</v>
      </c>
      <c r="T9" s="87"/>
      <c r="U9" s="85"/>
      <c r="V9" s="87">
        <v>1</v>
      </c>
      <c r="W9" s="85">
        <v>57</v>
      </c>
      <c r="X9" s="87">
        <f>T9+V9</f>
        <v>1</v>
      </c>
      <c r="Y9" s="86">
        <f t="shared" ref="Y9:Y21" si="1">U9+W9</f>
        <v>57</v>
      </c>
      <c r="Z9" s="86"/>
      <c r="AA9" s="80" t="s">
        <v>293</v>
      </c>
    </row>
    <row r="10" spans="1:27" s="65" customFormat="1" ht="47.25" customHeight="1">
      <c r="A10" s="33">
        <v>520100</v>
      </c>
      <c r="B10" s="33">
        <v>180101</v>
      </c>
      <c r="C10" s="76" t="s">
        <v>191</v>
      </c>
      <c r="D10" s="77" t="s">
        <v>192</v>
      </c>
      <c r="E10" s="88" t="s">
        <v>193</v>
      </c>
      <c r="F10" s="78" t="s">
        <v>296</v>
      </c>
      <c r="G10" s="79"/>
      <c r="H10" s="80" t="s">
        <v>147</v>
      </c>
      <c r="I10" s="77" t="s">
        <v>148</v>
      </c>
      <c r="J10" s="81" t="s">
        <v>149</v>
      </c>
      <c r="K10" s="80" t="s">
        <v>275</v>
      </c>
      <c r="L10" s="82" t="s">
        <v>194</v>
      </c>
      <c r="M10" s="83">
        <v>45667</v>
      </c>
      <c r="N10" s="83">
        <v>45667</v>
      </c>
      <c r="O10" s="84"/>
      <c r="P10" s="85"/>
      <c r="Q10" s="85"/>
      <c r="R10" s="85"/>
      <c r="S10" s="86">
        <f t="shared" si="0"/>
        <v>0</v>
      </c>
      <c r="T10" s="87"/>
      <c r="U10" s="85"/>
      <c r="V10" s="87">
        <v>1</v>
      </c>
      <c r="W10" s="85">
        <v>57</v>
      </c>
      <c r="X10" s="87">
        <f t="shared" ref="X10:X25" si="2">T10+V10</f>
        <v>1</v>
      </c>
      <c r="Y10" s="86">
        <f t="shared" si="1"/>
        <v>57</v>
      </c>
      <c r="Z10" s="86"/>
      <c r="AA10" s="80" t="s">
        <v>294</v>
      </c>
    </row>
    <row r="11" spans="1:27" s="66" customFormat="1" ht="60.75" customHeight="1">
      <c r="A11" s="33">
        <v>520100</v>
      </c>
      <c r="B11" s="33">
        <v>180101</v>
      </c>
      <c r="C11" s="76" t="s">
        <v>289</v>
      </c>
      <c r="D11" s="80" t="s">
        <v>290</v>
      </c>
      <c r="E11" s="88" t="s">
        <v>288</v>
      </c>
      <c r="F11" s="78" t="s">
        <v>334</v>
      </c>
      <c r="G11" s="79"/>
      <c r="H11" s="80" t="s">
        <v>147</v>
      </c>
      <c r="I11" s="77" t="s">
        <v>148</v>
      </c>
      <c r="J11" s="81" t="s">
        <v>149</v>
      </c>
      <c r="K11" s="80" t="s">
        <v>275</v>
      </c>
      <c r="L11" s="82" t="s">
        <v>194</v>
      </c>
      <c r="M11" s="83">
        <v>45667</v>
      </c>
      <c r="N11" s="83">
        <v>45667</v>
      </c>
      <c r="O11" s="84"/>
      <c r="P11" s="85"/>
      <c r="Q11" s="85"/>
      <c r="R11" s="85"/>
      <c r="S11" s="86">
        <f t="shared" si="0"/>
        <v>0</v>
      </c>
      <c r="T11" s="87"/>
      <c r="U11" s="85"/>
      <c r="V11" s="87">
        <v>1</v>
      </c>
      <c r="W11" s="85">
        <v>57</v>
      </c>
      <c r="X11" s="87">
        <f t="shared" ref="X11" si="3">T11+V11</f>
        <v>1</v>
      </c>
      <c r="Y11" s="86">
        <f t="shared" ref="Y11" si="4">U11+W11</f>
        <v>57</v>
      </c>
      <c r="Z11" s="86"/>
      <c r="AA11" s="80" t="s">
        <v>297</v>
      </c>
    </row>
    <row r="12" spans="1:27" s="65" customFormat="1" ht="60" customHeight="1">
      <c r="A12" s="33">
        <v>520100</v>
      </c>
      <c r="B12" s="33">
        <v>180101</v>
      </c>
      <c r="C12" s="76" t="s">
        <v>186</v>
      </c>
      <c r="D12" s="77" t="s">
        <v>187</v>
      </c>
      <c r="E12" s="88" t="s">
        <v>188</v>
      </c>
      <c r="F12" s="78" t="s">
        <v>299</v>
      </c>
      <c r="G12" s="79"/>
      <c r="H12" s="80" t="s">
        <v>147</v>
      </c>
      <c r="I12" s="77" t="s">
        <v>148</v>
      </c>
      <c r="J12" s="81" t="s">
        <v>149</v>
      </c>
      <c r="K12" s="80" t="s">
        <v>275</v>
      </c>
      <c r="L12" s="82" t="s">
        <v>308</v>
      </c>
      <c r="M12" s="83">
        <v>45672</v>
      </c>
      <c r="N12" s="83">
        <v>45672</v>
      </c>
      <c r="O12" s="84"/>
      <c r="P12" s="85"/>
      <c r="Q12" s="85"/>
      <c r="R12" s="85"/>
      <c r="S12" s="86">
        <f t="shared" si="0"/>
        <v>0</v>
      </c>
      <c r="T12" s="87"/>
      <c r="U12" s="85"/>
      <c r="V12" s="87">
        <v>1</v>
      </c>
      <c r="W12" s="85">
        <v>57</v>
      </c>
      <c r="X12" s="87">
        <f t="shared" si="2"/>
        <v>1</v>
      </c>
      <c r="Y12" s="86">
        <f t="shared" si="1"/>
        <v>57</v>
      </c>
      <c r="Z12" s="86"/>
      <c r="AA12" s="80" t="s">
        <v>298</v>
      </c>
    </row>
    <row r="13" spans="1:27" s="65" customFormat="1" ht="85.5" customHeight="1">
      <c r="A13" s="33">
        <v>520100</v>
      </c>
      <c r="B13" s="33">
        <v>180101</v>
      </c>
      <c r="C13" s="76" t="s">
        <v>186</v>
      </c>
      <c r="D13" s="77" t="s">
        <v>187</v>
      </c>
      <c r="E13" s="88" t="s">
        <v>188</v>
      </c>
      <c r="F13" s="78" t="s">
        <v>300</v>
      </c>
      <c r="G13" s="79"/>
      <c r="H13" s="80" t="s">
        <v>147</v>
      </c>
      <c r="I13" s="77" t="s">
        <v>148</v>
      </c>
      <c r="J13" s="81" t="s">
        <v>149</v>
      </c>
      <c r="K13" s="80" t="s">
        <v>275</v>
      </c>
      <c r="L13" s="82" t="s">
        <v>194</v>
      </c>
      <c r="M13" s="83">
        <v>45673</v>
      </c>
      <c r="N13" s="83">
        <v>45673</v>
      </c>
      <c r="O13" s="84"/>
      <c r="P13" s="85"/>
      <c r="Q13" s="85"/>
      <c r="R13" s="85"/>
      <c r="S13" s="86">
        <f t="shared" si="0"/>
        <v>0</v>
      </c>
      <c r="T13" s="87"/>
      <c r="U13" s="85"/>
      <c r="V13" s="87">
        <v>1</v>
      </c>
      <c r="W13" s="85">
        <v>57</v>
      </c>
      <c r="X13" s="87">
        <f t="shared" si="2"/>
        <v>1</v>
      </c>
      <c r="Y13" s="86">
        <f t="shared" si="1"/>
        <v>57</v>
      </c>
      <c r="Z13" s="86"/>
      <c r="AA13" s="80" t="s">
        <v>301</v>
      </c>
    </row>
    <row r="14" spans="1:27" s="65" customFormat="1" ht="60.75" customHeight="1">
      <c r="A14" s="33">
        <v>520100</v>
      </c>
      <c r="B14" s="33">
        <v>180101</v>
      </c>
      <c r="C14" s="76" t="s">
        <v>271</v>
      </c>
      <c r="D14" s="90" t="s">
        <v>272</v>
      </c>
      <c r="E14" s="88" t="s">
        <v>273</v>
      </c>
      <c r="F14" s="78" t="s">
        <v>302</v>
      </c>
      <c r="G14" s="79"/>
      <c r="H14" s="80" t="s">
        <v>147</v>
      </c>
      <c r="I14" s="77" t="s">
        <v>148</v>
      </c>
      <c r="J14" s="81" t="s">
        <v>149</v>
      </c>
      <c r="K14" s="80" t="s">
        <v>275</v>
      </c>
      <c r="L14" s="82" t="s">
        <v>267</v>
      </c>
      <c r="M14" s="83">
        <v>45685</v>
      </c>
      <c r="N14" s="83">
        <v>45701</v>
      </c>
      <c r="O14" s="84"/>
      <c r="P14" s="85"/>
      <c r="Q14" s="85"/>
      <c r="R14" s="85"/>
      <c r="S14" s="86">
        <f t="shared" si="0"/>
        <v>0</v>
      </c>
      <c r="T14" s="87">
        <v>16</v>
      </c>
      <c r="U14" s="85">
        <v>170.12</v>
      </c>
      <c r="V14" s="87">
        <v>1</v>
      </c>
      <c r="W14" s="85">
        <v>57</v>
      </c>
      <c r="X14" s="87">
        <f>T14+V14</f>
        <v>17</v>
      </c>
      <c r="Y14" s="86">
        <f>T14*U14+V14*W14</f>
        <v>2778.92</v>
      </c>
      <c r="Z14" s="86"/>
      <c r="AA14" s="80" t="s">
        <v>303</v>
      </c>
    </row>
    <row r="15" spans="1:27" s="75" customFormat="1" ht="60.75" customHeight="1">
      <c r="A15" s="33">
        <v>520100</v>
      </c>
      <c r="B15" s="33">
        <v>180101</v>
      </c>
      <c r="C15" s="76" t="s">
        <v>264</v>
      </c>
      <c r="D15" s="80" t="s">
        <v>265</v>
      </c>
      <c r="E15" s="88" t="s">
        <v>266</v>
      </c>
      <c r="F15" s="78" t="s">
        <v>304</v>
      </c>
      <c r="G15" s="79"/>
      <c r="H15" s="80" t="s">
        <v>147</v>
      </c>
      <c r="I15" s="77" t="s">
        <v>148</v>
      </c>
      <c r="J15" s="81" t="s">
        <v>149</v>
      </c>
      <c r="K15" s="80" t="s">
        <v>275</v>
      </c>
      <c r="L15" s="82" t="s">
        <v>306</v>
      </c>
      <c r="M15" s="83">
        <v>45659</v>
      </c>
      <c r="N15" s="83">
        <v>45659</v>
      </c>
      <c r="O15" s="84"/>
      <c r="P15" s="85"/>
      <c r="Q15" s="85"/>
      <c r="R15" s="85"/>
      <c r="S15" s="86">
        <f t="shared" si="0"/>
        <v>0</v>
      </c>
      <c r="T15" s="87"/>
      <c r="U15" s="85"/>
      <c r="V15" s="87">
        <v>1</v>
      </c>
      <c r="W15" s="85">
        <v>57</v>
      </c>
      <c r="X15" s="87">
        <f t="shared" si="2"/>
        <v>1</v>
      </c>
      <c r="Y15" s="86">
        <f t="shared" si="1"/>
        <v>57</v>
      </c>
      <c r="Z15" s="86"/>
      <c r="AA15" s="80" t="s">
        <v>305</v>
      </c>
    </row>
    <row r="16" spans="1:27" s="75" customFormat="1" ht="60.75" customHeight="1">
      <c r="A16" s="33">
        <v>520100</v>
      </c>
      <c r="B16" s="33">
        <v>180101</v>
      </c>
      <c r="C16" s="76" t="s">
        <v>186</v>
      </c>
      <c r="D16" s="80" t="s">
        <v>187</v>
      </c>
      <c r="E16" s="88" t="s">
        <v>188</v>
      </c>
      <c r="F16" s="78" t="s">
        <v>316</v>
      </c>
      <c r="G16" s="79"/>
      <c r="H16" s="80" t="s">
        <v>147</v>
      </c>
      <c r="I16" s="77" t="s">
        <v>148</v>
      </c>
      <c r="J16" s="81" t="s">
        <v>149</v>
      </c>
      <c r="K16" s="80" t="s">
        <v>275</v>
      </c>
      <c r="L16" s="82" t="s">
        <v>309</v>
      </c>
      <c r="M16" s="83">
        <v>45681</v>
      </c>
      <c r="N16" s="83">
        <v>45681</v>
      </c>
      <c r="O16" s="84"/>
      <c r="P16" s="85"/>
      <c r="Q16" s="85"/>
      <c r="R16" s="85"/>
      <c r="S16" s="86">
        <f t="shared" si="0"/>
        <v>0</v>
      </c>
      <c r="T16" s="87"/>
      <c r="U16" s="85"/>
      <c r="V16" s="87">
        <v>1</v>
      </c>
      <c r="W16" s="85">
        <v>57</v>
      </c>
      <c r="X16" s="87">
        <f t="shared" si="2"/>
        <v>1</v>
      </c>
      <c r="Y16" s="86">
        <f t="shared" si="1"/>
        <v>57</v>
      </c>
      <c r="Z16" s="86"/>
      <c r="AA16" s="80" t="s">
        <v>311</v>
      </c>
    </row>
    <row r="17" spans="1:27" s="75" customFormat="1" ht="60.75" customHeight="1">
      <c r="A17" s="33">
        <v>520100</v>
      </c>
      <c r="B17" s="33">
        <v>180101</v>
      </c>
      <c r="C17" s="76" t="s">
        <v>312</v>
      </c>
      <c r="D17" s="80" t="s">
        <v>313</v>
      </c>
      <c r="E17" s="88" t="s">
        <v>145</v>
      </c>
      <c r="F17" s="78" t="s">
        <v>314</v>
      </c>
      <c r="G17" s="79"/>
      <c r="H17" s="80" t="s">
        <v>147</v>
      </c>
      <c r="I17" s="77" t="s">
        <v>148</v>
      </c>
      <c r="J17" s="81" t="s">
        <v>149</v>
      </c>
      <c r="K17" s="80" t="s">
        <v>275</v>
      </c>
      <c r="L17" s="82" t="s">
        <v>194</v>
      </c>
      <c r="M17" s="83">
        <v>45673</v>
      </c>
      <c r="N17" s="83">
        <v>45673</v>
      </c>
      <c r="O17" s="84"/>
      <c r="P17" s="85"/>
      <c r="Q17" s="85"/>
      <c r="R17" s="85"/>
      <c r="S17" s="86">
        <f t="shared" si="0"/>
        <v>0</v>
      </c>
      <c r="T17" s="87"/>
      <c r="U17" s="85"/>
      <c r="V17" s="87">
        <v>1</v>
      </c>
      <c r="W17" s="85">
        <v>57</v>
      </c>
      <c r="X17" s="87">
        <f t="shared" si="2"/>
        <v>1</v>
      </c>
      <c r="Y17" s="86">
        <f t="shared" si="1"/>
        <v>57</v>
      </c>
      <c r="Z17" s="86"/>
      <c r="AA17" s="80" t="s">
        <v>315</v>
      </c>
    </row>
    <row r="18" spans="1:27" s="75" customFormat="1" ht="60.75" customHeight="1">
      <c r="A18" s="33">
        <v>520100</v>
      </c>
      <c r="B18" s="33">
        <v>180101</v>
      </c>
      <c r="C18" s="76" t="s">
        <v>143</v>
      </c>
      <c r="D18" s="80" t="s">
        <v>144</v>
      </c>
      <c r="E18" s="88" t="s">
        <v>145</v>
      </c>
      <c r="F18" s="78" t="s">
        <v>317</v>
      </c>
      <c r="G18" s="79"/>
      <c r="H18" s="80" t="s">
        <v>147</v>
      </c>
      <c r="I18" s="77" t="s">
        <v>148</v>
      </c>
      <c r="J18" s="81" t="s">
        <v>149</v>
      </c>
      <c r="K18" s="80" t="s">
        <v>275</v>
      </c>
      <c r="L18" s="82" t="s">
        <v>309</v>
      </c>
      <c r="M18" s="83" t="s">
        <v>319</v>
      </c>
      <c r="N18" s="83" t="s">
        <v>319</v>
      </c>
      <c r="O18" s="84"/>
      <c r="P18" s="85"/>
      <c r="Q18" s="85"/>
      <c r="R18" s="85"/>
      <c r="S18" s="86">
        <f t="shared" si="0"/>
        <v>0</v>
      </c>
      <c r="T18" s="87"/>
      <c r="U18" s="85"/>
      <c r="V18" s="87">
        <v>1</v>
      </c>
      <c r="W18" s="85">
        <v>57</v>
      </c>
      <c r="X18" s="87">
        <f t="shared" si="2"/>
        <v>1</v>
      </c>
      <c r="Y18" s="86">
        <f t="shared" si="1"/>
        <v>57</v>
      </c>
      <c r="Z18" s="86"/>
      <c r="AA18" s="80" t="s">
        <v>318</v>
      </c>
    </row>
    <row r="19" spans="1:27" s="75" customFormat="1" ht="60.75" customHeight="1">
      <c r="A19" s="33">
        <v>520100</v>
      </c>
      <c r="B19" s="33">
        <v>180101</v>
      </c>
      <c r="C19" s="76" t="s">
        <v>312</v>
      </c>
      <c r="D19" s="80" t="s">
        <v>313</v>
      </c>
      <c r="E19" s="88" t="s">
        <v>145</v>
      </c>
      <c r="F19" s="78" t="s">
        <v>320</v>
      </c>
      <c r="G19" s="79"/>
      <c r="H19" s="80" t="s">
        <v>147</v>
      </c>
      <c r="I19" s="77" t="s">
        <v>148</v>
      </c>
      <c r="J19" s="81" t="s">
        <v>149</v>
      </c>
      <c r="K19" s="80" t="s">
        <v>275</v>
      </c>
      <c r="L19" s="82" t="s">
        <v>309</v>
      </c>
      <c r="M19" s="83" t="s">
        <v>319</v>
      </c>
      <c r="N19" s="83" t="s">
        <v>319</v>
      </c>
      <c r="O19" s="84"/>
      <c r="P19" s="85"/>
      <c r="Q19" s="85"/>
      <c r="R19" s="85"/>
      <c r="S19" s="86">
        <f t="shared" si="0"/>
        <v>0</v>
      </c>
      <c r="T19" s="87"/>
      <c r="U19" s="85"/>
      <c r="V19" s="87">
        <v>1</v>
      </c>
      <c r="W19" s="85">
        <v>57</v>
      </c>
      <c r="X19" s="87">
        <f t="shared" si="2"/>
        <v>1</v>
      </c>
      <c r="Y19" s="86">
        <f t="shared" si="1"/>
        <v>57</v>
      </c>
      <c r="Z19" s="86"/>
      <c r="AA19" s="80" t="s">
        <v>321</v>
      </c>
    </row>
    <row r="20" spans="1:27" s="75" customFormat="1" ht="60.75" customHeight="1">
      <c r="A20" s="33">
        <v>520100</v>
      </c>
      <c r="B20" s="33">
        <v>180101</v>
      </c>
      <c r="C20" s="76" t="s">
        <v>143</v>
      </c>
      <c r="D20" s="80" t="s">
        <v>144</v>
      </c>
      <c r="E20" s="88" t="s">
        <v>145</v>
      </c>
      <c r="F20" s="78" t="s">
        <v>322</v>
      </c>
      <c r="G20" s="79"/>
      <c r="H20" s="80" t="s">
        <v>147</v>
      </c>
      <c r="I20" s="77" t="s">
        <v>148</v>
      </c>
      <c r="J20" s="81" t="s">
        <v>149</v>
      </c>
      <c r="K20" s="80" t="s">
        <v>275</v>
      </c>
      <c r="L20" s="82" t="s">
        <v>323</v>
      </c>
      <c r="M20" s="83">
        <v>45685</v>
      </c>
      <c r="N20" s="83">
        <v>45689</v>
      </c>
      <c r="O20" s="84"/>
      <c r="P20" s="85"/>
      <c r="Q20" s="85"/>
      <c r="R20" s="85"/>
      <c r="S20" s="86">
        <f t="shared" si="0"/>
        <v>0</v>
      </c>
      <c r="T20" s="87">
        <v>4</v>
      </c>
      <c r="U20" s="85">
        <v>170.12</v>
      </c>
      <c r="V20" s="87">
        <v>1</v>
      </c>
      <c r="W20" s="85">
        <v>0</v>
      </c>
      <c r="X20" s="87">
        <v>0</v>
      </c>
      <c r="Y20" s="86">
        <f>T20*U20+V20*W20</f>
        <v>680.48</v>
      </c>
      <c r="Z20" s="86"/>
      <c r="AA20" s="80" t="s">
        <v>310</v>
      </c>
    </row>
    <row r="21" spans="1:27" s="75" customFormat="1" ht="60.75" customHeight="1">
      <c r="A21" s="33">
        <v>520100</v>
      </c>
      <c r="B21" s="33">
        <v>180101</v>
      </c>
      <c r="C21" s="76" t="s">
        <v>171</v>
      </c>
      <c r="D21" s="80" t="s">
        <v>172</v>
      </c>
      <c r="E21" s="88" t="s">
        <v>274</v>
      </c>
      <c r="F21" s="78" t="s">
        <v>329</v>
      </c>
      <c r="G21" s="79"/>
      <c r="H21" s="80" t="s">
        <v>7</v>
      </c>
      <c r="I21" s="77" t="s">
        <v>148</v>
      </c>
      <c r="J21" s="81" t="s">
        <v>149</v>
      </c>
      <c r="K21" s="80" t="s">
        <v>275</v>
      </c>
      <c r="L21" s="82" t="s">
        <v>324</v>
      </c>
      <c r="M21" s="83">
        <v>45688</v>
      </c>
      <c r="N21" s="83">
        <v>45688</v>
      </c>
      <c r="O21" s="84"/>
      <c r="P21" s="85"/>
      <c r="Q21" s="85"/>
      <c r="R21" s="85"/>
      <c r="S21" s="86">
        <f t="shared" si="0"/>
        <v>0</v>
      </c>
      <c r="T21" s="87"/>
      <c r="U21" s="85"/>
      <c r="V21" s="87">
        <v>1</v>
      </c>
      <c r="W21" s="85">
        <v>72.540000000000006</v>
      </c>
      <c r="X21" s="87">
        <f t="shared" si="2"/>
        <v>1</v>
      </c>
      <c r="Y21" s="86">
        <f t="shared" si="1"/>
        <v>72.540000000000006</v>
      </c>
      <c r="Z21" s="86"/>
      <c r="AA21" s="80" t="s">
        <v>325</v>
      </c>
    </row>
    <row r="22" spans="1:27" s="75" customFormat="1" ht="60.75" customHeight="1">
      <c r="A22" s="33">
        <v>520100</v>
      </c>
      <c r="B22" s="33">
        <v>180101</v>
      </c>
      <c r="C22" s="76" t="s">
        <v>289</v>
      </c>
      <c r="D22" s="80" t="s">
        <v>290</v>
      </c>
      <c r="E22" s="88" t="s">
        <v>288</v>
      </c>
      <c r="F22" s="78" t="s">
        <v>330</v>
      </c>
      <c r="G22" s="79"/>
      <c r="H22" s="80" t="s">
        <v>147</v>
      </c>
      <c r="I22" s="77" t="s">
        <v>148</v>
      </c>
      <c r="J22" s="81" t="s">
        <v>149</v>
      </c>
      <c r="K22" s="80" t="s">
        <v>275</v>
      </c>
      <c r="L22" s="82" t="s">
        <v>153</v>
      </c>
      <c r="M22" s="83">
        <v>45642</v>
      </c>
      <c r="N22" s="83">
        <v>45644</v>
      </c>
      <c r="O22" s="84"/>
      <c r="P22" s="85"/>
      <c r="Q22" s="85"/>
      <c r="R22" s="85"/>
      <c r="S22" s="86">
        <f t="shared" si="0"/>
        <v>0</v>
      </c>
      <c r="T22" s="87">
        <v>2</v>
      </c>
      <c r="U22" s="85">
        <v>170.12</v>
      </c>
      <c r="V22" s="87">
        <v>1</v>
      </c>
      <c r="W22" s="85">
        <v>57</v>
      </c>
      <c r="X22" s="87">
        <v>0</v>
      </c>
      <c r="Y22" s="86">
        <f>T22*U22+V22*W22</f>
        <v>397.24</v>
      </c>
      <c r="Z22" s="86"/>
      <c r="AA22" s="80" t="s">
        <v>326</v>
      </c>
    </row>
    <row r="23" spans="1:27" s="75" customFormat="1" ht="60.75" customHeight="1">
      <c r="A23" s="33">
        <v>520100</v>
      </c>
      <c r="B23" s="33">
        <v>180101</v>
      </c>
      <c r="C23" s="76" t="s">
        <v>171</v>
      </c>
      <c r="D23" s="80" t="s">
        <v>172</v>
      </c>
      <c r="E23" s="88" t="s">
        <v>274</v>
      </c>
      <c r="F23" s="78" t="s">
        <v>331</v>
      </c>
      <c r="G23" s="79"/>
      <c r="H23" s="80" t="s">
        <v>7</v>
      </c>
      <c r="I23" s="77" t="s">
        <v>148</v>
      </c>
      <c r="J23" s="81" t="s">
        <v>149</v>
      </c>
      <c r="K23" s="80" t="s">
        <v>275</v>
      </c>
      <c r="L23" s="82" t="s">
        <v>327</v>
      </c>
      <c r="M23" s="83">
        <v>45686</v>
      </c>
      <c r="N23" s="83">
        <v>45687</v>
      </c>
      <c r="O23" s="84"/>
      <c r="P23" s="85"/>
      <c r="Q23" s="85"/>
      <c r="R23" s="85"/>
      <c r="S23" s="86">
        <f t="shared" si="0"/>
        <v>0</v>
      </c>
      <c r="T23" s="87">
        <v>1</v>
      </c>
      <c r="U23" s="85">
        <v>241.86</v>
      </c>
      <c r="V23" s="87">
        <v>1</v>
      </c>
      <c r="W23" s="85">
        <v>72.540000000000006</v>
      </c>
      <c r="X23" s="87">
        <f t="shared" si="2"/>
        <v>2</v>
      </c>
      <c r="Y23" s="86">
        <f>T23*U23+V23*W23</f>
        <v>314.40000000000003</v>
      </c>
      <c r="Z23" s="86"/>
      <c r="AA23" s="80" t="s">
        <v>328</v>
      </c>
    </row>
    <row r="24" spans="1:27" s="75" customFormat="1" ht="60.75" customHeight="1">
      <c r="A24" s="33">
        <v>520100</v>
      </c>
      <c r="B24" s="33">
        <v>180101</v>
      </c>
      <c r="C24" s="76" t="s">
        <v>229</v>
      </c>
      <c r="D24" s="80" t="s">
        <v>230</v>
      </c>
      <c r="E24" s="88" t="s">
        <v>231</v>
      </c>
      <c r="F24" s="78" t="s">
        <v>332</v>
      </c>
      <c r="G24" s="79"/>
      <c r="H24" s="80" t="s">
        <v>147</v>
      </c>
      <c r="I24" s="77" t="s">
        <v>148</v>
      </c>
      <c r="J24" s="81" t="s">
        <v>149</v>
      </c>
      <c r="K24" s="80" t="s">
        <v>275</v>
      </c>
      <c r="L24" s="82" t="s">
        <v>287</v>
      </c>
      <c r="M24" s="83">
        <v>45637</v>
      </c>
      <c r="N24" s="83">
        <v>45640</v>
      </c>
      <c r="O24" s="84"/>
      <c r="P24" s="85"/>
      <c r="Q24" s="85"/>
      <c r="R24" s="85"/>
      <c r="S24" s="86">
        <f t="shared" si="0"/>
        <v>0</v>
      </c>
      <c r="T24" s="87">
        <v>3</v>
      </c>
      <c r="U24" s="85">
        <v>170.12</v>
      </c>
      <c r="V24" s="87">
        <v>1</v>
      </c>
      <c r="W24" s="85">
        <v>57</v>
      </c>
      <c r="X24" s="87">
        <f t="shared" si="2"/>
        <v>4</v>
      </c>
      <c r="Y24" s="86">
        <f>T24*U24+V24*W24</f>
        <v>567.36</v>
      </c>
      <c r="Z24" s="86"/>
      <c r="AA24" s="80" t="s">
        <v>333</v>
      </c>
    </row>
    <row r="25" spans="1:27" s="75" customFormat="1" ht="60.75" customHeight="1">
      <c r="A25" s="33">
        <v>520100</v>
      </c>
      <c r="B25" s="33">
        <v>180101</v>
      </c>
      <c r="C25" s="76" t="s">
        <v>171</v>
      </c>
      <c r="D25" s="80" t="s">
        <v>172</v>
      </c>
      <c r="E25" s="88" t="s">
        <v>274</v>
      </c>
      <c r="F25" s="78" t="s">
        <v>278</v>
      </c>
      <c r="G25" s="79"/>
      <c r="H25" s="80" t="s">
        <v>277</v>
      </c>
      <c r="I25" s="77" t="s">
        <v>148</v>
      </c>
      <c r="J25" s="81" t="s">
        <v>149</v>
      </c>
      <c r="K25" s="80" t="s">
        <v>280</v>
      </c>
      <c r="L25" s="82" t="s">
        <v>279</v>
      </c>
      <c r="M25" s="83">
        <v>45628</v>
      </c>
      <c r="N25" s="83">
        <v>45631</v>
      </c>
      <c r="O25" s="84" t="s">
        <v>237</v>
      </c>
      <c r="P25" s="85"/>
      <c r="Q25" s="85">
        <v>1451.24</v>
      </c>
      <c r="R25" s="85">
        <v>1451.25</v>
      </c>
      <c r="S25" s="86">
        <f t="shared" si="0"/>
        <v>2902.49</v>
      </c>
      <c r="T25" s="87">
        <v>3</v>
      </c>
      <c r="U25" s="85">
        <v>424.22</v>
      </c>
      <c r="V25" s="87">
        <v>1</v>
      </c>
      <c r="W25" s="85">
        <v>127.26</v>
      </c>
      <c r="X25" s="87">
        <f t="shared" si="2"/>
        <v>4</v>
      </c>
      <c r="Y25" s="86">
        <f t="shared" ref="Y25" si="5">(T25*U25)+(V25*W25)</f>
        <v>1399.92</v>
      </c>
      <c r="Z25" s="86">
        <f t="shared" ref="Z25" si="6">S25+Y25</f>
        <v>4302.41</v>
      </c>
      <c r="AA25" s="80" t="s">
        <v>335</v>
      </c>
    </row>
    <row r="26" spans="1:27" s="75" customFormat="1" ht="60.75" customHeight="1">
      <c r="A26" s="33">
        <v>520100</v>
      </c>
      <c r="B26" s="33">
        <v>180101</v>
      </c>
      <c r="C26" s="76" t="s">
        <v>268</v>
      </c>
      <c r="D26" s="80" t="s">
        <v>270</v>
      </c>
      <c r="E26" s="88" t="s">
        <v>269</v>
      </c>
      <c r="F26" s="78" t="s">
        <v>283</v>
      </c>
      <c r="G26" s="79"/>
      <c r="H26" s="80" t="s">
        <v>282</v>
      </c>
      <c r="I26" s="77" t="s">
        <v>148</v>
      </c>
      <c r="J26" s="81" t="s">
        <v>149</v>
      </c>
      <c r="K26" s="80" t="s">
        <v>174</v>
      </c>
      <c r="L26" s="82" t="s">
        <v>175</v>
      </c>
      <c r="M26" s="83">
        <v>45630</v>
      </c>
      <c r="N26" s="83">
        <v>45632</v>
      </c>
      <c r="O26" s="84" t="s">
        <v>237</v>
      </c>
      <c r="P26" s="85"/>
      <c r="Q26" s="85">
        <v>935.26</v>
      </c>
      <c r="R26" s="85">
        <f>975.58+2406.95</f>
        <v>3382.5299999999997</v>
      </c>
      <c r="S26" s="86">
        <f t="shared" si="0"/>
        <v>4317.79</v>
      </c>
      <c r="T26" s="87">
        <v>2</v>
      </c>
      <c r="U26" s="85">
        <v>475.13</v>
      </c>
      <c r="V26" s="87">
        <v>0</v>
      </c>
      <c r="W26" s="85">
        <v>0</v>
      </c>
      <c r="X26" s="87">
        <f t="shared" ref="X26:X28" si="7">T26+V26</f>
        <v>2</v>
      </c>
      <c r="Y26" s="86">
        <f t="shared" ref="Y26:Y28" si="8">(T26*U26)+(V26*W26)</f>
        <v>950.26</v>
      </c>
      <c r="Z26" s="86">
        <f t="shared" ref="Z26:Z28" si="9">S26+Y26</f>
        <v>5268.05</v>
      </c>
      <c r="AA26" s="80" t="s">
        <v>336</v>
      </c>
    </row>
    <row r="27" spans="1:27" s="75" customFormat="1" ht="60.75" customHeight="1">
      <c r="A27" s="33">
        <v>520100</v>
      </c>
      <c r="B27" s="33">
        <v>180101</v>
      </c>
      <c r="C27" s="76" t="s">
        <v>268</v>
      </c>
      <c r="D27" s="80" t="s">
        <v>270</v>
      </c>
      <c r="E27" s="88" t="s">
        <v>269</v>
      </c>
      <c r="F27" s="78" t="s">
        <v>281</v>
      </c>
      <c r="G27" s="79"/>
      <c r="H27" s="80" t="s">
        <v>276</v>
      </c>
      <c r="I27" s="77" t="s">
        <v>148</v>
      </c>
      <c r="J27" s="81" t="s">
        <v>149</v>
      </c>
      <c r="K27" s="80" t="s">
        <v>174</v>
      </c>
      <c r="L27" s="82" t="s">
        <v>175</v>
      </c>
      <c r="M27" s="83">
        <v>45635</v>
      </c>
      <c r="N27" s="83">
        <v>45636</v>
      </c>
      <c r="O27" s="84" t="s">
        <v>237</v>
      </c>
      <c r="P27" s="85"/>
      <c r="Q27" s="85">
        <v>1021.37</v>
      </c>
      <c r="R27" s="85">
        <v>1021.38</v>
      </c>
      <c r="S27" s="86">
        <f t="shared" si="0"/>
        <v>2042.75</v>
      </c>
      <c r="T27" s="87">
        <v>1</v>
      </c>
      <c r="U27" s="85">
        <v>475.13</v>
      </c>
      <c r="V27" s="87">
        <v>1</v>
      </c>
      <c r="W27" s="85">
        <v>142.53</v>
      </c>
      <c r="X27" s="87">
        <f t="shared" si="7"/>
        <v>2</v>
      </c>
      <c r="Y27" s="86">
        <f t="shared" si="8"/>
        <v>617.66</v>
      </c>
      <c r="Z27" s="86">
        <f t="shared" si="9"/>
        <v>2660.41</v>
      </c>
      <c r="AA27" s="80" t="s">
        <v>337</v>
      </c>
    </row>
    <row r="28" spans="1:27" s="75" customFormat="1" ht="60.75" customHeight="1">
      <c r="A28" s="33">
        <v>520100</v>
      </c>
      <c r="B28" s="33">
        <v>180101</v>
      </c>
      <c r="C28" s="76" t="s">
        <v>171</v>
      </c>
      <c r="D28" s="80" t="s">
        <v>172</v>
      </c>
      <c r="E28" s="88" t="s">
        <v>274</v>
      </c>
      <c r="F28" s="78" t="s">
        <v>338</v>
      </c>
      <c r="G28" s="79"/>
      <c r="H28" s="80" t="s">
        <v>147</v>
      </c>
      <c r="I28" s="77" t="s">
        <v>148</v>
      </c>
      <c r="J28" s="81" t="s">
        <v>149</v>
      </c>
      <c r="K28" s="80" t="s">
        <v>174</v>
      </c>
      <c r="L28" s="82" t="s">
        <v>175</v>
      </c>
      <c r="M28" s="83">
        <v>45623</v>
      </c>
      <c r="N28" s="83">
        <v>45624</v>
      </c>
      <c r="O28" s="84" t="s">
        <v>237</v>
      </c>
      <c r="P28" s="85"/>
      <c r="Q28" s="85">
        <v>1830.12</v>
      </c>
      <c r="R28" s="85">
        <v>2741.21</v>
      </c>
      <c r="S28" s="86">
        <f t="shared" si="0"/>
        <v>4571.33</v>
      </c>
      <c r="T28" s="87">
        <v>1</v>
      </c>
      <c r="U28" s="85">
        <v>475.13</v>
      </c>
      <c r="V28" s="87">
        <v>1</v>
      </c>
      <c r="W28" s="85">
        <v>142.53</v>
      </c>
      <c r="X28" s="87">
        <f t="shared" si="7"/>
        <v>2</v>
      </c>
      <c r="Y28" s="86">
        <f t="shared" si="8"/>
        <v>617.66</v>
      </c>
      <c r="Z28" s="86">
        <f t="shared" si="9"/>
        <v>5188.99</v>
      </c>
      <c r="AA28" s="80" t="s">
        <v>339</v>
      </c>
    </row>
    <row r="29" spans="1:27" ht="15.75" customHeight="1">
      <c r="A29" s="119" t="s">
        <v>40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ht="15.75" customHeight="1">
      <c r="A30" s="120" t="s">
        <v>41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 ht="15.75" customHeight="1">
      <c r="A31" s="118" t="s">
        <v>42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ht="15.75" customHeight="1">
      <c r="A32" s="118" t="s">
        <v>43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ht="15.75" customHeight="1">
      <c r="A33" s="118" t="s">
        <v>44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 ht="15.75" customHeight="1">
      <c r="A34" s="118" t="s">
        <v>45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 ht="15.75" customHeight="1">
      <c r="A35" s="118" t="s">
        <v>46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 ht="15.75" customHeight="1">
      <c r="A36" s="118" t="s">
        <v>47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 ht="15.75" customHeight="1">
      <c r="A37" s="118" t="s">
        <v>91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 ht="15.75" customHeight="1">
      <c r="A38" s="118" t="s">
        <v>92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 ht="15.75" customHeight="1">
      <c r="A39" s="118" t="s">
        <v>93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 ht="15.75" customHeight="1">
      <c r="A40" s="118" t="s">
        <v>94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 ht="15.75" customHeight="1">
      <c r="A41" s="118" t="s">
        <v>95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 ht="15.75" customHeight="1">
      <c r="A42" s="118" t="s">
        <v>96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 ht="15.75" customHeight="1">
      <c r="A43" s="118" t="s">
        <v>97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 ht="15.75" customHeight="1">
      <c r="A44" s="118" t="s">
        <v>98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 ht="15.75" customHeight="1">
      <c r="A45" s="118" t="s">
        <v>99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 ht="15.75" customHeight="1">
      <c r="A46" s="118" t="s">
        <v>100</v>
      </c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 ht="15.75" customHeight="1">
      <c r="A47" s="118" t="s">
        <v>101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 ht="15.75" customHeight="1">
      <c r="A48" s="118" t="s">
        <v>102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 ht="15.75" customHeight="1">
      <c r="A49" s="118" t="s">
        <v>103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 ht="15.75" customHeight="1">
      <c r="A50" s="118" t="s">
        <v>104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 ht="15.75" customHeight="1">
      <c r="A51" s="118" t="s">
        <v>105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 ht="15.75" customHeight="1">
      <c r="A52" s="118" t="s">
        <v>106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 ht="15.75" customHeight="1">
      <c r="A53" s="118" t="s">
        <v>107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 ht="15.75" customHeight="1">
      <c r="A54" s="118" t="s">
        <v>108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 ht="15.75" customHeight="1">
      <c r="A55" s="118" t="s">
        <v>109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 ht="15.75" customHeight="1">
      <c r="A56" s="118" t="s">
        <v>110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 ht="15.75" customHeight="1">
      <c r="A57" s="118" t="s">
        <v>111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 ht="15.75" customHeight="1">
      <c r="A58" s="118" t="s">
        <v>112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 ht="15.7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1:27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1:27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1:27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1:27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1:27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1:27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1:27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1:27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7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7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7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7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1:27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1:27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1:27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7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7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7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7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1:27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1:27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1:27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1:27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1:27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1:27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1:27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1:27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1:27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1:27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1:27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1:27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1:27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1:27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1:27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1:27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1:27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1:27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1:27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1:27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1:27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1:27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1:27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1:27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1:27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1:27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1:27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1:27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1:27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1:27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1:27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1:27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1:27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1:27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1:27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1:27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1:27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1:27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1:27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1:27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1:27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1:27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1:27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1:27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1:27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1:27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1:27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1:27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1:27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1:27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1:27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1:27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1:27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1:27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1:27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1:27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1:27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1:27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1:27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1:27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1:27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1:27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1:27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1:27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1:27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1:27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1:27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1:27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1:27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1:27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1:27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1:27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1:27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1:27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1:27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1:27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1:27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1:27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1:27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1:27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1:27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1:27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1:27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1:27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1:27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1:27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1:27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1:27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1:27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1:27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1:27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1:27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1:27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1:27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1:27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1:27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1:27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1:27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1:27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1:27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1:27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1:27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1:27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1:27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1:27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1:27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1:27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1:27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1:27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1:27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1:27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1:27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1:27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1:27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1:27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1:27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1:27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1:27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1:27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1:27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1:27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1:27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1:27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1:27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1:27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1:27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1:27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1:27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1:27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1:27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1:27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1:27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1:27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1:27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1:27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1:27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1:27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1:27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1:27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1:27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1:27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1:27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1:27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1:27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1:27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1:27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1:27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spans="1:27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spans="1:27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spans="1:27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spans="1:27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spans="1:27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</row>
    <row r="252" spans="1:27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</row>
    <row r="253" spans="1:27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</row>
    <row r="254" spans="1:27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</row>
    <row r="255" spans="1:27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</row>
    <row r="256" spans="1:27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</row>
    <row r="257" spans="1:27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</row>
    <row r="258" spans="1:27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</row>
    <row r="259" spans="1:27" ht="15.75" customHeight="1"/>
    <row r="260" spans="1:27" ht="15.75" customHeight="1"/>
    <row r="261" spans="1:27" ht="15.75" customHeight="1"/>
    <row r="262" spans="1:27" ht="15.75" customHeight="1"/>
    <row r="263" spans="1:27" ht="15.75" customHeight="1"/>
    <row r="264" spans="1:27" ht="15.75" customHeight="1"/>
    <row r="265" spans="1:27" ht="15.75" customHeight="1"/>
    <row r="266" spans="1:27" ht="15.75" customHeight="1"/>
    <row r="267" spans="1:27" ht="15.75" customHeight="1"/>
    <row r="268" spans="1:27" ht="15.75" customHeight="1"/>
    <row r="269" spans="1:27" ht="15.75" customHeight="1"/>
    <row r="270" spans="1:27" ht="15.75" customHeight="1"/>
    <row r="271" spans="1:27" ht="15.75" customHeight="1"/>
    <row r="272" spans="1:2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34:L34"/>
    <mergeCell ref="A35:L3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33:L33"/>
    <mergeCell ref="Y6:Y7"/>
    <mergeCell ref="A29:L29"/>
    <mergeCell ref="A30:L30"/>
    <mergeCell ref="A31:L31"/>
    <mergeCell ref="A32:L32"/>
    <mergeCell ref="V6:W6"/>
    <mergeCell ref="X6:X7"/>
    <mergeCell ref="R6:R7"/>
    <mergeCell ref="S6:S7"/>
    <mergeCell ref="T6:U6"/>
    <mergeCell ref="I6:J6"/>
    <mergeCell ref="M6:M7"/>
    <mergeCell ref="A36:L36"/>
    <mergeCell ref="A37:L37"/>
    <mergeCell ref="A38:L38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39:L39"/>
    <mergeCell ref="A58:L58"/>
    <mergeCell ref="A52:L52"/>
    <mergeCell ref="A53:L53"/>
    <mergeCell ref="A54:L54"/>
    <mergeCell ref="A55:L55"/>
    <mergeCell ref="A56:L56"/>
    <mergeCell ref="A57:L57"/>
  </mergeCells>
  <dataValidations count="4">
    <dataValidation type="list" allowBlank="1" sqref="P8:P25">
      <formula1>#REF!</formula1>
    </dataValidation>
    <dataValidation type="list" allowBlank="1" sqref="P26:P27">
      <formula1>#REF!</formula1>
    </dataValidation>
    <dataValidation type="list" allowBlank="1" sqref="H8:H28">
      <formula1>"SERVIÇO,CURSO,EVENTO,REUNIÃO,OUTROS"</formula1>
    </dataValidation>
    <dataValidation type="list" allowBlank="1" sqref="P28">
      <formula1>#REF!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2:I14"/>
  <sheetViews>
    <sheetView workbookViewId="0">
      <selection activeCell="B17" sqref="B17"/>
    </sheetView>
  </sheetViews>
  <sheetFormatPr defaultColWidth="12.59765625" defaultRowHeight="15" customHeight="1"/>
  <sheetData>
    <row r="2" spans="2:9" ht="15" customHeight="1">
      <c r="B2" s="25" t="s">
        <v>113</v>
      </c>
      <c r="C2" s="26"/>
      <c r="D2" s="26"/>
      <c r="E2" s="26"/>
      <c r="F2" s="26"/>
      <c r="G2" s="26"/>
      <c r="H2" s="26"/>
      <c r="I2" s="26"/>
    </row>
    <row r="3" spans="2:9" ht="13.8">
      <c r="B3" s="27"/>
      <c r="C3" s="27"/>
      <c r="D3" s="27"/>
      <c r="E3" s="27"/>
      <c r="F3" s="27"/>
      <c r="G3" s="27"/>
      <c r="H3" s="27"/>
      <c r="I3" s="27"/>
    </row>
    <row r="4" spans="2:9" ht="13.8">
      <c r="B4" s="121" t="s">
        <v>114</v>
      </c>
      <c r="C4" s="102"/>
      <c r="D4" s="102"/>
      <c r="E4" s="102"/>
      <c r="F4" s="102"/>
      <c r="G4" s="102"/>
      <c r="H4" s="102"/>
      <c r="I4" s="102"/>
    </row>
    <row r="5" spans="2:9" ht="13.8">
      <c r="B5" s="121" t="s">
        <v>115</v>
      </c>
      <c r="C5" s="102"/>
      <c r="D5" s="102"/>
      <c r="E5" s="102"/>
      <c r="F5" s="102"/>
      <c r="G5" s="102"/>
      <c r="H5" s="102"/>
      <c r="I5" s="102"/>
    </row>
    <row r="6" spans="2:9" ht="13.8">
      <c r="B6" s="121" t="s">
        <v>116</v>
      </c>
      <c r="C6" s="102"/>
      <c r="D6" s="102"/>
      <c r="E6" s="102"/>
      <c r="F6" s="102"/>
      <c r="G6" s="102"/>
      <c r="H6" s="102"/>
      <c r="I6" s="102"/>
    </row>
    <row r="7" spans="2:9" ht="13.8">
      <c r="B7" s="121" t="s">
        <v>117</v>
      </c>
      <c r="C7" s="102"/>
      <c r="D7" s="102"/>
      <c r="E7" s="102"/>
      <c r="F7" s="102"/>
      <c r="G7" s="102"/>
      <c r="H7" s="102"/>
      <c r="I7" s="102"/>
    </row>
    <row r="13" spans="2:9" ht="15" customHeight="1">
      <c r="B13" s="28" t="s">
        <v>140</v>
      </c>
    </row>
    <row r="14" spans="2:9" ht="15" customHeight="1">
      <c r="B14" s="29" t="s">
        <v>141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59765625" defaultRowHeight="15" customHeight="1"/>
  <cols>
    <col min="1" max="1" width="18.09765625" customWidth="1"/>
    <col min="2" max="2" width="15.59765625" customWidth="1"/>
    <col min="3" max="3" width="40.59765625" customWidth="1"/>
    <col min="4" max="4" width="14" customWidth="1"/>
    <col min="5" max="5" width="36.19921875" customWidth="1"/>
    <col min="6" max="6" width="43.5" customWidth="1"/>
    <col min="7" max="7" width="14.59765625" customWidth="1"/>
    <col min="8" max="10" width="13.09765625" customWidth="1"/>
    <col min="11" max="11" width="21.5" customWidth="1"/>
    <col min="12" max="12" width="14" customWidth="1"/>
    <col min="13" max="13" width="13.09765625" customWidth="1"/>
    <col min="14" max="14" width="15.59765625" customWidth="1"/>
    <col min="15" max="15" width="17.8984375" customWidth="1"/>
    <col min="16" max="16" width="18" customWidth="1"/>
    <col min="17" max="17" width="16.59765625" customWidth="1"/>
    <col min="18" max="18" width="15.69921875" customWidth="1"/>
    <col min="19" max="19" width="15.5" customWidth="1"/>
    <col min="20" max="20" width="14.69921875" customWidth="1"/>
    <col min="21" max="21" width="13.09765625" customWidth="1"/>
    <col min="22" max="22" width="17.19921875" customWidth="1"/>
    <col min="23" max="23" width="17.5" customWidth="1"/>
    <col min="24" max="24" width="21.5" customWidth="1"/>
    <col min="25" max="25" width="19.3984375" customWidth="1"/>
    <col min="26" max="26" width="32" customWidth="1"/>
    <col min="27" max="28" width="13.09765625" customWidth="1"/>
  </cols>
  <sheetData>
    <row r="1" spans="1:30" ht="21">
      <c r="A1" s="101"/>
      <c r="B1" s="103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5"/>
      <c r="AA1" s="1"/>
      <c r="AB1" s="1"/>
    </row>
    <row r="2" spans="1:30" ht="21">
      <c r="A2" s="102"/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5"/>
      <c r="AA2" s="1"/>
      <c r="AB2" s="1"/>
    </row>
    <row r="3" spans="1:30" ht="21">
      <c r="A3" s="102"/>
      <c r="B3" s="103" t="s">
        <v>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5"/>
      <c r="AA3" s="2"/>
      <c r="AB3" s="2"/>
    </row>
    <row r="4" spans="1:30" ht="15" customHeight="1">
      <c r="A4" s="3" t="s">
        <v>3</v>
      </c>
      <c r="B4" s="4"/>
      <c r="C4" s="106" t="s">
        <v>4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8"/>
      <c r="AA4" s="2"/>
      <c r="AB4" s="2"/>
    </row>
    <row r="5" spans="1:30" ht="15.75" customHeight="1">
      <c r="A5" s="109" t="s">
        <v>5</v>
      </c>
      <c r="B5" s="110"/>
      <c r="C5" s="109" t="s">
        <v>6</v>
      </c>
      <c r="D5" s="111"/>
      <c r="E5" s="110"/>
      <c r="F5" s="109" t="s">
        <v>7</v>
      </c>
      <c r="G5" s="111"/>
      <c r="H5" s="111"/>
      <c r="I5" s="111"/>
      <c r="J5" s="111"/>
      <c r="K5" s="111"/>
      <c r="L5" s="111"/>
      <c r="M5" s="111"/>
      <c r="N5" s="115"/>
      <c r="O5" s="109" t="s">
        <v>8</v>
      </c>
      <c r="P5" s="111"/>
      <c r="Q5" s="111"/>
      <c r="R5" s="110"/>
      <c r="S5" s="109" t="s">
        <v>9</v>
      </c>
      <c r="T5" s="111"/>
      <c r="U5" s="111"/>
      <c r="V5" s="111"/>
      <c r="W5" s="111"/>
      <c r="X5" s="110"/>
      <c r="Y5" s="113" t="s">
        <v>118</v>
      </c>
      <c r="Z5" s="113" t="s">
        <v>119</v>
      </c>
      <c r="AA5" s="5"/>
      <c r="AB5" s="5"/>
      <c r="AC5" s="5"/>
    </row>
    <row r="6" spans="1:30" ht="15.75" customHeight="1">
      <c r="A6" s="113" t="s">
        <v>12</v>
      </c>
      <c r="B6" s="113" t="s">
        <v>13</v>
      </c>
      <c r="C6" s="113" t="s">
        <v>14</v>
      </c>
      <c r="D6" s="113" t="s">
        <v>15</v>
      </c>
      <c r="E6" s="113" t="s">
        <v>16</v>
      </c>
      <c r="F6" s="113" t="s">
        <v>17</v>
      </c>
      <c r="G6" s="113" t="s">
        <v>18</v>
      </c>
      <c r="H6" s="113" t="s">
        <v>19</v>
      </c>
      <c r="I6" s="109" t="s">
        <v>20</v>
      </c>
      <c r="J6" s="110"/>
      <c r="K6" s="112" t="s">
        <v>21</v>
      </c>
      <c r="L6" s="110"/>
      <c r="M6" s="113" t="s">
        <v>22</v>
      </c>
      <c r="N6" s="113" t="s">
        <v>23</v>
      </c>
      <c r="O6" s="113" t="s">
        <v>120</v>
      </c>
      <c r="P6" s="116" t="s">
        <v>121</v>
      </c>
      <c r="Q6" s="116" t="s">
        <v>122</v>
      </c>
      <c r="R6" s="116" t="s">
        <v>123</v>
      </c>
      <c r="S6" s="112" t="s">
        <v>28</v>
      </c>
      <c r="T6" s="110"/>
      <c r="U6" s="112" t="s">
        <v>29</v>
      </c>
      <c r="V6" s="110"/>
      <c r="W6" s="113" t="s">
        <v>124</v>
      </c>
      <c r="X6" s="116" t="s">
        <v>125</v>
      </c>
      <c r="Y6" s="117"/>
      <c r="Z6" s="117"/>
      <c r="AA6" s="5"/>
      <c r="AB6" s="5"/>
      <c r="AC6" s="5"/>
      <c r="AD6" s="5"/>
    </row>
    <row r="7" spans="1:30" ht="27.6">
      <c r="A7" s="114"/>
      <c r="B7" s="114"/>
      <c r="C7" s="114"/>
      <c r="D7" s="114"/>
      <c r="E7" s="114"/>
      <c r="F7" s="114"/>
      <c r="G7" s="114"/>
      <c r="H7" s="114"/>
      <c r="I7" s="6" t="s">
        <v>32</v>
      </c>
      <c r="J7" s="6" t="s">
        <v>33</v>
      </c>
      <c r="K7" s="6" t="s">
        <v>34</v>
      </c>
      <c r="L7" s="7" t="s">
        <v>35</v>
      </c>
      <c r="M7" s="114"/>
      <c r="N7" s="114"/>
      <c r="O7" s="114"/>
      <c r="P7" s="114"/>
      <c r="Q7" s="114"/>
      <c r="R7" s="114"/>
      <c r="S7" s="23" t="s">
        <v>126</v>
      </c>
      <c r="T7" s="24" t="s">
        <v>127</v>
      </c>
      <c r="U7" s="23" t="s">
        <v>87</v>
      </c>
      <c r="V7" s="24" t="s">
        <v>88</v>
      </c>
      <c r="W7" s="114"/>
      <c r="X7" s="114"/>
      <c r="Y7" s="114"/>
      <c r="Z7" s="114"/>
      <c r="AA7" s="5"/>
      <c r="AB7" s="5"/>
      <c r="AC7" s="5"/>
      <c r="AD7" s="5"/>
    </row>
    <row r="8" spans="1:30" ht="13.8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3.8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119" t="s">
        <v>40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120" t="s">
        <v>41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118" t="s">
        <v>42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118" t="s">
        <v>43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118" t="s">
        <v>44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118" t="s">
        <v>45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118" t="s">
        <v>46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118" t="s">
        <v>47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118" t="s">
        <v>48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118" t="s">
        <v>49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118" t="s">
        <v>50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118" t="s">
        <v>51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118" t="s">
        <v>52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118" t="s">
        <v>53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118" t="s">
        <v>54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118" t="s">
        <v>55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118" t="s">
        <v>56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118" t="s">
        <v>128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118" t="s">
        <v>129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118" t="s">
        <v>130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118" t="s">
        <v>131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118" t="s">
        <v>132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118" t="s">
        <v>133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118" t="s">
        <v>134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118" t="s">
        <v>135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118" t="s">
        <v>136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118" t="s">
        <v>137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118" t="s">
        <v>138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118" t="s">
        <v>139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2021-JAN</vt:lpstr>
      <vt:lpstr>Julho 2024</vt:lpstr>
      <vt:lpstr>Maio2025</vt:lpstr>
      <vt:lpstr>Abril2025</vt:lpstr>
      <vt:lpstr>Março2025</vt:lpstr>
      <vt:lpstr>Fevereiro2025</vt:lpstr>
      <vt:lpstr>Janeiro2025</vt:lpstr>
      <vt:lpstr>Decreto de Concessão de passage</vt:lpstr>
      <vt:lpstr>Cópia de 2021-JAN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Lucia Ferreira</cp:lastModifiedBy>
  <dcterms:created xsi:type="dcterms:W3CDTF">2022-03-15T11:47:00Z</dcterms:created>
  <dcterms:modified xsi:type="dcterms:W3CDTF">2025-06-06T12:12:10Z</dcterms:modified>
</cp:coreProperties>
</file>