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C:\Users\leila.souza\Desktop\SEINFRA CORONA\LAI\"/>
    </mc:Choice>
  </mc:AlternateContent>
  <xr:revisionPtr revIDLastSave="0" documentId="8_{B4D1B91E-69D5-45B6-B945-E23158E13448}" xr6:coauthVersionLast="45" xr6:coauthVersionMax="45" xr10:uidLastSave="{00000000-0000-0000-0000-000000000000}"/>
  <bookViews>
    <workbookView xWindow="-120" yWindow="-120" windowWidth="20730" windowHeight="11160" tabRatio="746" xr2:uid="{00000000-000D-0000-FFFF-FFFF00000000}"/>
  </bookViews>
  <sheets>
    <sheet name="Ago-2019" sheetId="1" r:id="rId1"/>
    <sheet name="Set-2019" sheetId="2" r:id="rId2"/>
    <sheet name="Out-2019" sheetId="3" r:id="rId3"/>
    <sheet name="Nov-2019" sheetId="4" r:id="rId4"/>
    <sheet name="Dez - 2019" sheetId="5" r:id="rId5"/>
  </sheets>
  <externalReferences>
    <externalReference r:id="rId6"/>
  </externalReferences>
  <definedNames>
    <definedName name="_xlnm._FilterDatabase" localSheetId="0" hidden="1">'Ago-2019'!$A$8:$Z$8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22" i="5" l="1"/>
  <c r="X22" i="5" s="1"/>
  <c r="V22" i="5"/>
  <c r="W21" i="5"/>
  <c r="X21" i="5" s="1"/>
  <c r="V21" i="5"/>
  <c r="W20" i="5"/>
  <c r="X20" i="5" s="1"/>
  <c r="V20" i="5"/>
  <c r="X19" i="5"/>
  <c r="W19" i="5"/>
  <c r="V19" i="5"/>
  <c r="W18" i="5"/>
  <c r="X18" i="5" s="1"/>
  <c r="W17" i="5"/>
  <c r="V17" i="5"/>
  <c r="Q17" i="5"/>
  <c r="X17" i="5" s="1"/>
  <c r="X16" i="5"/>
  <c r="W16" i="5"/>
  <c r="V16" i="5"/>
  <c r="X15" i="5"/>
  <c r="W15" i="5"/>
  <c r="V15" i="5"/>
  <c r="W14" i="5"/>
  <c r="X14" i="5" s="1"/>
  <c r="V14" i="5"/>
  <c r="W13" i="5"/>
  <c r="X13" i="5" s="1"/>
  <c r="V13" i="5"/>
  <c r="W12" i="5"/>
  <c r="X12" i="5" s="1"/>
  <c r="V12" i="5"/>
  <c r="W11" i="5"/>
  <c r="X11" i="5" s="1"/>
  <c r="V11" i="5"/>
  <c r="W10" i="5"/>
  <c r="X10" i="5" s="1"/>
  <c r="V10" i="5"/>
  <c r="X9" i="5"/>
  <c r="W9" i="5"/>
  <c r="V9" i="5"/>
  <c r="X29" i="4"/>
  <c r="W29" i="4"/>
  <c r="V29" i="4"/>
  <c r="W28" i="4"/>
  <c r="X28" i="4" s="1"/>
  <c r="V28" i="4"/>
  <c r="W27" i="4"/>
  <c r="X27" i="4" s="1"/>
  <c r="V27" i="4"/>
  <c r="W26" i="4"/>
  <c r="X26" i="4" s="1"/>
  <c r="V26" i="4"/>
  <c r="W25" i="4"/>
  <c r="X25" i="4" s="1"/>
  <c r="V25" i="4"/>
  <c r="W24" i="4"/>
  <c r="X24" i="4" s="1"/>
  <c r="V24" i="4"/>
  <c r="X23" i="4"/>
  <c r="W23" i="4"/>
  <c r="V23" i="4"/>
  <c r="W22" i="4"/>
  <c r="X22" i="4" s="1"/>
  <c r="V22" i="4"/>
  <c r="X21" i="4"/>
  <c r="W21" i="4"/>
  <c r="V21" i="4"/>
  <c r="W20" i="4"/>
  <c r="X20" i="4" s="1"/>
  <c r="V20" i="4"/>
  <c r="W19" i="4"/>
  <c r="X19" i="4" s="1"/>
  <c r="V19" i="4"/>
  <c r="W18" i="4"/>
  <c r="X18" i="4" s="1"/>
  <c r="V18" i="4"/>
  <c r="X17" i="4"/>
  <c r="W17" i="4"/>
  <c r="V17" i="4"/>
  <c r="W16" i="4"/>
  <c r="X16" i="4" s="1"/>
  <c r="V16" i="4"/>
  <c r="X15" i="4"/>
  <c r="W15" i="4"/>
  <c r="V15" i="4"/>
  <c r="X14" i="4"/>
  <c r="W14" i="4"/>
  <c r="V14" i="4"/>
  <c r="X13" i="4"/>
  <c r="W13" i="4"/>
  <c r="V13" i="4"/>
  <c r="W12" i="4"/>
  <c r="X12" i="4" s="1"/>
  <c r="V12" i="4"/>
  <c r="W11" i="4"/>
  <c r="X11" i="4" s="1"/>
  <c r="V11" i="4"/>
  <c r="W10" i="4"/>
  <c r="X10" i="4" s="1"/>
  <c r="V10" i="4"/>
  <c r="X9" i="4"/>
  <c r="W9" i="4"/>
  <c r="V9" i="4"/>
  <c r="W39" i="3"/>
  <c r="V39" i="3"/>
  <c r="Q39" i="3"/>
  <c r="X39" i="3" s="1"/>
  <c r="W38" i="3"/>
  <c r="V38" i="3"/>
  <c r="Q38" i="3"/>
  <c r="X38" i="3" s="1"/>
  <c r="F38" i="3"/>
  <c r="E38" i="3"/>
  <c r="W37" i="3"/>
  <c r="V37" i="3"/>
  <c r="Q37" i="3"/>
  <c r="X37" i="3" s="1"/>
  <c r="F37" i="3"/>
  <c r="E37" i="3"/>
  <c r="X36" i="3"/>
  <c r="W36" i="3"/>
  <c r="V36" i="3"/>
  <c r="Q36" i="3"/>
  <c r="F36" i="3"/>
  <c r="E36" i="3"/>
  <c r="W35" i="3"/>
  <c r="X35" i="3" s="1"/>
  <c r="V35" i="3"/>
  <c r="Q35" i="3"/>
  <c r="F35" i="3"/>
  <c r="E35" i="3"/>
  <c r="W34" i="3"/>
  <c r="V34" i="3"/>
  <c r="Q34" i="3"/>
  <c r="X34" i="3" s="1"/>
  <c r="F34" i="3"/>
  <c r="E34" i="3"/>
  <c r="X33" i="3"/>
  <c r="W33" i="3"/>
  <c r="V33" i="3"/>
  <c r="Q33" i="3"/>
  <c r="F33" i="3"/>
  <c r="E33" i="3"/>
  <c r="X32" i="3"/>
  <c r="W32" i="3"/>
  <c r="V32" i="3"/>
  <c r="Q32" i="3"/>
  <c r="F32" i="3"/>
  <c r="E32" i="3"/>
  <c r="W31" i="3"/>
  <c r="X31" i="3" s="1"/>
  <c r="V31" i="3"/>
  <c r="Q31" i="3"/>
  <c r="F31" i="3"/>
  <c r="E31" i="3"/>
  <c r="W30" i="3"/>
  <c r="V30" i="3"/>
  <c r="Q30" i="3"/>
  <c r="X30" i="3" s="1"/>
  <c r="F30" i="3"/>
  <c r="E30" i="3"/>
  <c r="X29" i="3"/>
  <c r="W29" i="3"/>
  <c r="V29" i="3"/>
  <c r="Q29" i="3"/>
  <c r="F29" i="3"/>
  <c r="E29" i="3"/>
  <c r="X28" i="3"/>
  <c r="W28" i="3"/>
  <c r="V28" i="3"/>
  <c r="Q28" i="3"/>
  <c r="F28" i="3"/>
  <c r="E28" i="3"/>
  <c r="W27" i="3"/>
  <c r="V27" i="3"/>
  <c r="Q27" i="3"/>
  <c r="X27" i="3" s="1"/>
  <c r="F27" i="3"/>
  <c r="E27" i="3"/>
  <c r="W26" i="3"/>
  <c r="V26" i="3"/>
  <c r="Q26" i="3"/>
  <c r="X26" i="3" s="1"/>
  <c r="F26" i="3"/>
  <c r="E26" i="3"/>
  <c r="X25" i="3"/>
  <c r="W25" i="3"/>
  <c r="V25" i="3"/>
  <c r="Q25" i="3"/>
  <c r="F25" i="3"/>
  <c r="E25" i="3"/>
  <c r="X24" i="3"/>
  <c r="W24" i="3"/>
  <c r="V24" i="3"/>
  <c r="Q24" i="3"/>
  <c r="F24" i="3"/>
  <c r="E24" i="3"/>
  <c r="W23" i="3"/>
  <c r="X23" i="3" s="1"/>
  <c r="V23" i="3"/>
  <c r="F23" i="3"/>
  <c r="E23" i="3"/>
  <c r="W22" i="3"/>
  <c r="X22" i="3" s="1"/>
  <c r="V22" i="3"/>
  <c r="Q22" i="3"/>
  <c r="F22" i="3"/>
  <c r="E22" i="3"/>
  <c r="W21" i="3"/>
  <c r="X21" i="3" s="1"/>
  <c r="V21" i="3"/>
  <c r="Q21" i="3"/>
  <c r="F21" i="3"/>
  <c r="E21" i="3"/>
  <c r="X20" i="3"/>
  <c r="W20" i="3"/>
  <c r="V20" i="3"/>
  <c r="Q20" i="3"/>
  <c r="F20" i="3"/>
  <c r="E20" i="3"/>
  <c r="W19" i="3"/>
  <c r="Q19" i="3"/>
  <c r="X19" i="3" s="1"/>
  <c r="F19" i="3"/>
  <c r="E19" i="3"/>
  <c r="W18" i="3"/>
  <c r="Q18" i="3"/>
  <c r="X18" i="3" s="1"/>
  <c r="F18" i="3"/>
  <c r="E18" i="3"/>
  <c r="X17" i="3"/>
  <c r="W17" i="3"/>
  <c r="Q17" i="3"/>
  <c r="F17" i="3"/>
  <c r="E17" i="3"/>
  <c r="W16" i="3"/>
  <c r="V16" i="3"/>
  <c r="Q16" i="3"/>
  <c r="X16" i="3" s="1"/>
  <c r="F16" i="3"/>
  <c r="E16" i="3"/>
  <c r="X15" i="3"/>
  <c r="W15" i="3"/>
  <c r="V15" i="3"/>
  <c r="Q15" i="3"/>
  <c r="F15" i="3"/>
  <c r="E15" i="3"/>
  <c r="X14" i="3"/>
  <c r="W14" i="3"/>
  <c r="V14" i="3"/>
  <c r="Q14" i="3"/>
  <c r="F14" i="3"/>
  <c r="E14" i="3"/>
  <c r="W13" i="3"/>
  <c r="X13" i="3" s="1"/>
  <c r="V13" i="3"/>
  <c r="Q13" i="3"/>
  <c r="F13" i="3"/>
  <c r="E13" i="3"/>
  <c r="W12" i="3"/>
  <c r="V12" i="3"/>
  <c r="Q12" i="3"/>
  <c r="X12" i="3" s="1"/>
  <c r="F12" i="3"/>
  <c r="E12" i="3"/>
  <c r="X11" i="3"/>
  <c r="W11" i="3"/>
  <c r="V11" i="3"/>
  <c r="Q11" i="3"/>
  <c r="F11" i="3"/>
  <c r="E11" i="3"/>
  <c r="X10" i="3"/>
  <c r="W10" i="3"/>
  <c r="V10" i="3"/>
  <c r="Q10" i="3"/>
  <c r="F10" i="3"/>
  <c r="E10" i="3"/>
  <c r="W9" i="3"/>
  <c r="X9" i="3" s="1"/>
  <c r="V9" i="3"/>
  <c r="Q9" i="3"/>
  <c r="F9" i="3"/>
  <c r="E9" i="3"/>
  <c r="V39" i="2" l="1"/>
  <c r="U39" i="2"/>
  <c r="P39" i="2"/>
  <c r="W39" i="2" s="1"/>
  <c r="V38" i="2"/>
  <c r="U38" i="2"/>
  <c r="P38" i="2"/>
  <c r="V37" i="2"/>
  <c r="U37" i="2"/>
  <c r="P37" i="2"/>
  <c r="V36" i="2"/>
  <c r="U36" i="2"/>
  <c r="P36" i="2"/>
  <c r="V35" i="2"/>
  <c r="U35" i="2"/>
  <c r="P35" i="2"/>
  <c r="W35" i="2" s="1"/>
  <c r="V34" i="2"/>
  <c r="W34" i="2" s="1"/>
  <c r="U34" i="2"/>
  <c r="P34" i="2"/>
  <c r="V33" i="2"/>
  <c r="U33" i="2"/>
  <c r="P33" i="2"/>
  <c r="W33" i="2" s="1"/>
  <c r="V32" i="2"/>
  <c r="U32" i="2"/>
  <c r="P32" i="2"/>
  <c r="V31" i="2"/>
  <c r="U31" i="2"/>
  <c r="P31" i="2"/>
  <c r="V30" i="2"/>
  <c r="U30" i="2"/>
  <c r="P30" i="2"/>
  <c r="V29" i="2"/>
  <c r="U29" i="2"/>
  <c r="P29" i="2"/>
  <c r="V28" i="2"/>
  <c r="U28" i="2"/>
  <c r="P28" i="2"/>
  <c r="V27" i="2"/>
  <c r="U27" i="2"/>
  <c r="P27" i="2"/>
  <c r="W27" i="2" s="1"/>
  <c r="V26" i="2"/>
  <c r="W26" i="2" s="1"/>
  <c r="U26" i="2"/>
  <c r="P26" i="2"/>
  <c r="V25" i="2"/>
  <c r="U25" i="2"/>
  <c r="P25" i="2"/>
  <c r="W25" i="2" s="1"/>
  <c r="V24" i="2"/>
  <c r="U24" i="2"/>
  <c r="P24" i="2"/>
  <c r="V23" i="2"/>
  <c r="U23" i="2"/>
  <c r="P23" i="2"/>
  <c r="V22" i="2"/>
  <c r="U22" i="2"/>
  <c r="P22" i="2"/>
  <c r="V21" i="2"/>
  <c r="U21" i="2"/>
  <c r="P21" i="2"/>
  <c r="V20" i="2"/>
  <c r="W20" i="2" s="1"/>
  <c r="U20" i="2"/>
  <c r="V19" i="2"/>
  <c r="U19" i="2"/>
  <c r="P19" i="2"/>
  <c r="W19" i="2" s="1"/>
  <c r="V18" i="2"/>
  <c r="U18" i="2"/>
  <c r="P18" i="2"/>
  <c r="V17" i="2"/>
  <c r="U17" i="2"/>
  <c r="P17" i="2"/>
  <c r="W17" i="2" s="1"/>
  <c r="V16" i="2"/>
  <c r="U16" i="2"/>
  <c r="P16" i="2"/>
  <c r="W16" i="2" s="1"/>
  <c r="V15" i="2"/>
  <c r="U15" i="2"/>
  <c r="P15" i="2"/>
  <c r="V14" i="2"/>
  <c r="U14" i="2"/>
  <c r="P14" i="2"/>
  <c r="W14" i="2" s="1"/>
  <c r="V13" i="2"/>
  <c r="U13" i="2"/>
  <c r="P13" i="2"/>
  <c r="W13" i="2" s="1"/>
  <c r="V12" i="2"/>
  <c r="U12" i="2"/>
  <c r="P12" i="2"/>
  <c r="V11" i="2"/>
  <c r="U11" i="2"/>
  <c r="P11" i="2"/>
  <c r="W11" i="2" s="1"/>
  <c r="V10" i="2"/>
  <c r="U10" i="2"/>
  <c r="P10" i="2"/>
  <c r="V9" i="2"/>
  <c r="U9" i="2"/>
  <c r="P9" i="2"/>
  <c r="W9" i="2" s="1"/>
  <c r="W22" i="2" l="1"/>
  <c r="W30" i="2"/>
  <c r="W38" i="2"/>
  <c r="W24" i="2"/>
  <c r="W12" i="2"/>
  <c r="W23" i="2"/>
  <c r="W31" i="2"/>
  <c r="V40" i="2"/>
  <c r="W15" i="2"/>
  <c r="W28" i="2"/>
  <c r="W36" i="2"/>
  <c r="W32" i="2"/>
  <c r="W10" i="2"/>
  <c r="W18" i="2"/>
  <c r="W21" i="2"/>
  <c r="W29" i="2"/>
  <c r="W37" i="2"/>
  <c r="W40" i="2"/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9" i="1"/>
  <c r="V19" i="1" l="1"/>
  <c r="W19" i="1" s="1"/>
  <c r="V18" i="1"/>
  <c r="U19" i="1"/>
  <c r="V27" i="1"/>
  <c r="W27" i="1" s="1"/>
  <c r="U27" i="1"/>
  <c r="V35" i="1"/>
  <c r="W35" i="1" s="1"/>
  <c r="V34" i="1"/>
  <c r="W34" i="1" s="1"/>
  <c r="V33" i="1"/>
  <c r="W33" i="1" s="1"/>
  <c r="V32" i="1"/>
  <c r="W32" i="1" s="1"/>
  <c r="V31" i="1"/>
  <c r="W31" i="1" s="1"/>
  <c r="V30" i="1"/>
  <c r="W30" i="1" s="1"/>
  <c r="V29" i="1"/>
  <c r="W29" i="1" s="1"/>
  <c r="V28" i="1"/>
  <c r="W28" i="1" s="1"/>
  <c r="V26" i="1"/>
  <c r="W26" i="1" s="1"/>
  <c r="U35" i="1"/>
  <c r="U34" i="1"/>
  <c r="U33" i="1"/>
  <c r="U32" i="1"/>
  <c r="U31" i="1"/>
  <c r="U30" i="1"/>
  <c r="U29" i="1"/>
  <c r="U28" i="1"/>
  <c r="U26" i="1"/>
  <c r="U40" i="1"/>
  <c r="U39" i="1"/>
  <c r="U38" i="1"/>
  <c r="U37" i="1"/>
  <c r="U36" i="1"/>
  <c r="U25" i="1"/>
  <c r="U24" i="1"/>
  <c r="U23" i="1"/>
  <c r="U22" i="1"/>
  <c r="U21" i="1"/>
  <c r="U20" i="1"/>
  <c r="U18" i="1"/>
  <c r="U17" i="1"/>
  <c r="U16" i="1"/>
  <c r="U15" i="1"/>
  <c r="V25" i="1"/>
  <c r="W25" i="1" s="1"/>
  <c r="V24" i="1"/>
  <c r="W24" i="1" s="1"/>
  <c r="V23" i="1"/>
  <c r="W23" i="1" s="1"/>
  <c r="V22" i="1"/>
  <c r="W22" i="1" s="1"/>
  <c r="V21" i="1"/>
  <c r="W21" i="1" s="1"/>
  <c r="V20" i="1"/>
  <c r="W20" i="1" s="1"/>
  <c r="W18" i="1"/>
  <c r="V17" i="1"/>
  <c r="W17" i="1" s="1"/>
  <c r="V16" i="1"/>
  <c r="W16" i="1" s="1"/>
  <c r="V15" i="1"/>
  <c r="W15" i="1" s="1"/>
  <c r="U10" i="1"/>
  <c r="V10" i="1"/>
  <c r="W10" i="1" s="1"/>
  <c r="U11" i="1"/>
  <c r="V11" i="1"/>
  <c r="W11" i="1" s="1"/>
  <c r="U12" i="1"/>
  <c r="V12" i="1"/>
  <c r="W12" i="1" s="1"/>
  <c r="U13" i="1"/>
  <c r="V13" i="1"/>
  <c r="W13" i="1" s="1"/>
  <c r="U14" i="1"/>
  <c r="V14" i="1"/>
  <c r="W14" i="1" s="1"/>
  <c r="V36" i="1"/>
  <c r="W36" i="1" s="1"/>
  <c r="V37" i="1"/>
  <c r="W37" i="1" s="1"/>
  <c r="V38" i="1"/>
  <c r="W38" i="1" s="1"/>
  <c r="V39" i="1"/>
  <c r="W39" i="1" s="1"/>
  <c r="V40" i="1"/>
  <c r="W40" i="1" s="1"/>
  <c r="V9" i="1"/>
  <c r="W9" i="1" s="1"/>
  <c r="U9" i="1"/>
  <c r="W41" i="1" l="1"/>
  <c r="V41" i="1"/>
  <c r="U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tamires.balbino</author>
  </authors>
  <commentList>
    <comment ref="O9" authorId="0" shapeId="0" xr:uid="{82B147DA-2529-4A6B-A99D-863439E090E6}">
      <text>
        <r>
          <rPr>
            <b/>
            <sz val="9"/>
            <color indexed="81"/>
            <rFont val="Tahoma"/>
            <family val="2"/>
          </rPr>
          <t>tamires.balbino:</t>
        </r>
        <r>
          <rPr>
            <sz val="9"/>
            <color indexed="81"/>
            <rFont val="Tahoma"/>
            <family val="2"/>
          </rPr>
          <t xml:space="preserve">
LE581</t>
        </r>
      </text>
    </comment>
  </commentList>
</comments>
</file>

<file path=xl/sharedStrings.xml><?xml version="1.0" encoding="utf-8"?>
<sst xmlns="http://schemas.openxmlformats.org/spreadsheetml/2006/main" count="1367" uniqueCount="427">
  <si>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</si>
  <si>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</si>
  <si>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</si>
  <si>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</si>
  <si>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</si>
  <si>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</si>
  <si>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</si>
  <si>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</si>
  <si>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</si>
  <si>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</si>
  <si>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</si>
  <si>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</si>
  <si>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</si>
  <si>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</si>
  <si>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</si>
  <si>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</si>
  <si>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</si>
  <si>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</si>
  <si>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</si>
  <si>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</si>
  <si>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</si>
  <si>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</si>
  <si>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</si>
  <si>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</si>
  <si>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</si>
  <si>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</si>
  <si>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</si>
  <si>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</si>
  <si>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</si>
  <si>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</si>
  <si>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TARCÍSIO MONTENEGRO A RIBEIRO</t>
  </si>
  <si>
    <t>PE</t>
  </si>
  <si>
    <t>RECIFE</t>
  </si>
  <si>
    <t>PETROLINA/ARARIPINA/SALGUEIRO</t>
  </si>
  <si>
    <t>FLORESTA/ARCOVERDE/SERRA TALHADA</t>
  </si>
  <si>
    <t>JOSÉ GERALDO W. NETO</t>
  </si>
  <si>
    <t> PETROLINA/ARARIPINA/SALGUEIRO</t>
  </si>
  <si>
    <t> JOSÉ GERALDO W. NETO</t>
  </si>
  <si>
    <t>FLORESTA/ARCOVERDE/SERRA TALHADA </t>
  </si>
  <si>
    <t>EDVALDO BELARMINO DE SOUZA</t>
  </si>
  <si>
    <t>FABIANA NÓBREGA NUNES DA SILVA</t>
  </si>
  <si>
    <t>VISITAÇÃO DE OBRAS</t>
  </si>
  <si>
    <t> PAUDALHO,BREJO DA MADRE DE DEUS,CARUARU,VENTOSA </t>
  </si>
  <si>
    <t>FERNANDHA BATISTA LAFAYETTE</t>
  </si>
  <si>
    <t>TARCÍSIO MONTENEGRO AMARAL RIBEIRO</t>
  </si>
  <si>
    <t>VISITA A OBRAS</t>
  </si>
  <si>
    <t>SERVIÇO</t>
  </si>
  <si>
    <t>PAUDALHO/BREJO DA MADRE DE DEUS/CARUARU/VENTOSA</t>
  </si>
  <si>
    <t> VISITA A OBRAS</t>
  </si>
  <si>
    <t> PAUDALHO/BREJO DA MADRE DE DEUS/CARUARU/VENTOSA</t>
  </si>
  <si>
    <t>JOSÉ GERALDO WANDERLEY NETO</t>
  </si>
  <si>
    <t>0908/2019</t>
  </si>
  <si>
    <t>SP</t>
  </si>
  <si>
    <t xml:space="preserve">PAULA CRISTINA DE ALBUQUERQUE PINTE </t>
  </si>
  <si>
    <t xml:space="preserve">RENATA ISAURA RODRIGUEZ DE ABREU </t>
  </si>
  <si>
    <t>VISITA TÉCNICA DOS CONVÊNIOS</t>
  </si>
  <si>
    <t> PARANATAMA E TEREZINHA</t>
  </si>
  <si>
    <t>VISITA TÉCNICA</t>
  </si>
  <si>
    <t>PARANATAMA E TEREZINHA</t>
  </si>
  <si>
    <t>CEZAR DE SOUZA DA SILVA.</t>
  </si>
  <si>
    <t>ACOMPANHAMENTO DE EQUIPE DE FILMAGEM</t>
  </si>
  <si>
    <t>PALMARES</t>
  </si>
  <si>
    <t>PARTICIPAR DE SEMINÁRIOS 2019</t>
  </si>
  <si>
    <t>FLORESTA, ARCOVERDE E SERRA TALHADA</t>
  </si>
  <si>
    <t>JALBA MOREIRA NUNES</t>
  </si>
  <si>
    <t>ACOMPANHAR A SECRETÁRIA PARA PARTICIPAR DE SEMINÁRIOS 2019</t>
  </si>
  <si>
    <t>FLORESTA,ARCOVERDE E SERRA TALHADA</t>
  </si>
  <si>
    <t>LUANA SANTOS FERREIRA</t>
  </si>
  <si>
    <t> ACOMPANHAR A SECRETÁRIA PARA PARTICIPAR DE SEMINÁRIOS</t>
  </si>
  <si>
    <t> FLORESTA,ARCOVERDE E SERRA TALHADA</t>
  </si>
  <si>
    <t>PÂMELLA BÁRBARA CAVALCANTI</t>
  </si>
  <si>
    <t>ACOMPANHAR A SEC. DA SEINFRA, DURANTE O SEMINÁRIO TODOS POR PERNAMBUCO</t>
  </si>
  <si>
    <t>PETROLINA, ARARIPINA E SALGUEIRO</t>
  </si>
  <si>
    <t>HÉLDER RÔMULO ARAÚJO DE MENESES</t>
  </si>
  <si>
    <t>SERRA TALHADA</t>
  </si>
  <si>
    <t> FLAVIO EDUARDO LOIOLA FONSECA</t>
  </si>
  <si>
    <t>REUNIÃO JUNTO À INFRAERO E SECRETARIA DE AVIAÇÃO CIVIL</t>
  </si>
  <si>
    <t>DF</t>
  </si>
  <si>
    <t xml:space="preserve">BRASILIA </t>
  </si>
  <si>
    <t>ELAYNE CRISTINA SILVA DA COSTA</t>
  </si>
  <si>
    <t>ACOMPANHAR A SECRETÁRIA PARA PARTICIPAR DA EMPRESA PERNAMBUCANA DE COMUNICAÇÃO (EPC)</t>
  </si>
  <si>
    <t>CARUARU</t>
  </si>
  <si>
    <t>PARTICIPAR DE RELATÓRIO DO PROJETO JANELAS PARA O RIO </t>
  </si>
  <si>
    <t>RELATÓRIO DE PROJETO JANELA PARA O RIO</t>
  </si>
  <si>
    <t>HENRIQUE RAMOS SÁ GONDIM</t>
  </si>
  <si>
    <t>PARA RELATÓRIO DO PROJETO JANELAS PARA O RIO</t>
  </si>
  <si>
    <t> LUÍS HENRIQUE ALMEIDA DE OLIVEIRA</t>
  </si>
  <si>
    <t>RELATÓRIO DO PROJETO JANELAS PARA O RIO</t>
  </si>
  <si>
    <t>ANDRÉ PONTES DE SÁ MARQUIM</t>
  </si>
  <si>
    <t>VISITA TÉCNICA, PARA ANALISE DOS ACESSOS DOS MUNICÍPIOS </t>
  </si>
  <si>
    <t>PARANATAMA/SALOÁ E LAGOA DO OURO</t>
  </si>
  <si>
    <t>MARIANA DE GÓES FERREIRA SUASSUANA</t>
  </si>
  <si>
    <t>EVENTO A JORNADA BID PARA O TURISMO CAMINHOS PARA O FUTURO DO TURISMO BRASILEIRO EM SÃO PAULO</t>
  </si>
  <si>
    <t xml:space="preserve">SÃO PAULO </t>
  </si>
  <si>
    <t>ACOMPANHAR CONCLUSÃO DA INSTALAÇÃO DOS EQUIPAMENTOS DE DETECTOR DE METAIS NO AEROPORTO.</t>
  </si>
  <si>
    <t>ACOMPANHAR SECRETÁRIA DURANTE SEMINÁRIO TODOS POR PERNAMBUCO.</t>
  </si>
  <si>
    <t>ACOMPANHAR SECRETÁRIA DURANTE SEMINÁRIO TODOS POR PERNAMBUCO</t>
  </si>
  <si>
    <t>PARTICIPAR DO SEMINÁRIO TODOS POR PERNAMBUCO</t>
  </si>
  <si>
    <t>ACOMPANHAR A SECRETARIA PARA PARTICIPAR DO SEMINARIO TODOS POR PERNAMBUCO</t>
  </si>
  <si>
    <t>392.731-8</t>
  </si>
  <si>
    <t>SECRETÁRIA DE INFRAESTRITURA E REC. HÍDRICOS</t>
  </si>
  <si>
    <t>ACOMP. AGENDA DO GOV. JUNTO COM A SECRETÁRIA, NO SEMINÁRIO TODOS POR PERNAMBUCO.</t>
  </si>
  <si>
    <t>ACOMP. AGENDA DO GOV. JUNTO COM A SECRETÁRIA, NO SEMINARIO TODOS POR PERNAMBUCO.</t>
  </si>
  <si>
    <t>P/ ACOMP. AGENDA DO GOV. JUNTO COM A SECRETÁRIA, NO SEMINARIO TODOS POR PERNAMBUCO.</t>
  </si>
  <si>
    <t>P/ ACOMP. AGENDA DO GOV. JUNTO COM A SECRETÁRIA, NO SEMINÁRIO TODOS POR PERNAMBUCO</t>
  </si>
  <si>
    <t>393.261-3</t>
  </si>
  <si>
    <t>SECRETARIO EXEC. DE ARTICULAÇÃO SOCIAL  - DAS-1</t>
  </si>
  <si>
    <t>393.236-2</t>
  </si>
  <si>
    <t xml:space="preserve">APOIO TÉCNICO DE ARTICULAÇÃO SOCIAL  - CAA-2 </t>
  </si>
  <si>
    <t>394.973-7</t>
  </si>
  <si>
    <t>MOTORISTA</t>
  </si>
  <si>
    <t>394.015-2</t>
  </si>
  <si>
    <t>GESTOR DE GABINETE - DAS-5</t>
  </si>
  <si>
    <t>135.243-1</t>
  </si>
  <si>
    <t>ANAL. EM GESTÃO PÚBLICA (Eng Civil)  - FGS-1</t>
  </si>
  <si>
    <t>393.235-4</t>
  </si>
  <si>
    <t>COORDENADOR TÉCNICO DE ORÇAMENTO - CAA-2</t>
  </si>
  <si>
    <t>394.013-6</t>
  </si>
  <si>
    <t>APOIO DE COMUNICAÇÃO - CAA-2</t>
  </si>
  <si>
    <t>397.105-8</t>
  </si>
  <si>
    <t>APOIO DE GABINETE  -  CAA-3</t>
  </si>
  <si>
    <t>394.021-7</t>
  </si>
  <si>
    <t>GERENTE GERAL DE PLANEJAMENTO - DAS-3</t>
  </si>
  <si>
    <t>393.231-1</t>
  </si>
  <si>
    <t>ASSESSORA ESPECIAL DE GABINETE - DAS-5</t>
  </si>
  <si>
    <t>393.221-4</t>
  </si>
  <si>
    <t>GESTORA DE COMUNICAÇÃO - DAS-5</t>
  </si>
  <si>
    <t>394.008-0</t>
  </si>
  <si>
    <t>GESTOR DE AERÓDROMO - DAS-5</t>
  </si>
  <si>
    <t>396.224-5</t>
  </si>
  <si>
    <t>APOIO DE COMUNICAÇÃO  - CAA-3</t>
  </si>
  <si>
    <t>395.964-3</t>
  </si>
  <si>
    <t>APOIO DE COMUNICAÇÃO - CAA-3</t>
  </si>
  <si>
    <t>395.965-1</t>
  </si>
  <si>
    <t>APOIO DE GABINETE - CAA-3</t>
  </si>
  <si>
    <t>394.018-7</t>
  </si>
  <si>
    <t>APOIO DE GABINETE  - CAA-3</t>
  </si>
  <si>
    <t>394.050-0</t>
  </si>
  <si>
    <t>ASSESSOR TÉCNICO - CAA-2</t>
  </si>
  <si>
    <t>Ultima atualização em 14/10/2019</t>
  </si>
  <si>
    <t>SECRETÁRIA DE INFRAESTRITURA E REC. HÍDRICOS - DAS</t>
  </si>
  <si>
    <t xml:space="preserve">REUNIÃO JUNTO À SECRETARIA DE RECURSOS HÍDRICOS E AO MINISTERIO DE DESENVOLVIMENTO REGIONAL </t>
  </si>
  <si>
    <t>BRASÍLIA</t>
  </si>
  <si>
    <t>TARCÍSIO MONTENEGRO A. RIBEIRO</t>
  </si>
  <si>
    <t>SECRETARIO EXEC. DE ARTICULAÇÃO SOCIAL</t>
  </si>
  <si>
    <t>ACOMPANHAR AÇÕES DA SEINFRA E AGENDA DO GOVERNADOR NO SEMINÁRIO TODOS POR PERNAMBUCO</t>
  </si>
  <si>
    <t>GARANHUS/CARUARU</t>
  </si>
  <si>
    <t>FGA-2</t>
  </si>
  <si>
    <t> ACOMPANHAR ASSESSOR DA SEINFRA E NA AGENDA DO GOVERNADOR COM A SECRETÁRIA</t>
  </si>
  <si>
    <t>RECIFE/GARANHUNS/CARUARU</t>
  </si>
  <si>
    <t>120.802-0</t>
  </si>
  <si>
    <t>ASSIST. EM GESTÃO PÚBLICA</t>
  </si>
  <si>
    <t>ACOMPANHAR O SEC. EXEC.E O ASSESSOR NAS AÇÕES DO SEINFRA NO /SEMINÁRIO TODOS POR PERNAMBUCO </t>
  </si>
  <si>
    <t>TIMBAÚBA/PALMARES/SURUBIM</t>
  </si>
  <si>
    <t>TARCÍSIO MONTENEGRO A.RIBEIRO</t>
  </si>
  <si>
    <t>ACOMP. SEC. EXEC.E O ASSESSOR NAS AÇÕES DO SEINFRA NO /SEMINÁRIO TODOS POR PERNAMBUCO</t>
  </si>
  <si>
    <t>ACOMPANHAR AS AÇÕES DO SEINFRA NO SEMINÁRIO TODOS POR PERNAMBUCO</t>
  </si>
  <si>
    <t> GARANHUNS/CARUARU</t>
  </si>
  <si>
    <t>JOAOZITO DE ARAUJO BARROS</t>
  </si>
  <si>
    <t>364.186-4</t>
  </si>
  <si>
    <t>GERENTE DE PROJETOS</t>
  </si>
  <si>
    <t>VISITA TÉCNICA DAS OBRAS NO MUNICÍPIO DE TUPANATINGA</t>
  </si>
  <si>
    <t>TUPANATINGA</t>
  </si>
  <si>
    <t>RENATA ISAURA RODRIGUES DE ABREU</t>
  </si>
  <si>
    <t>COORDENADOR TÉCNICO DE ORÇAMENTO</t>
  </si>
  <si>
    <t>VISITA TÉCNICA,PARA ANALISE DOS ACESSOS DOS MUNICÍPIOS</t>
  </si>
  <si>
    <t>PARANATAMA/SALOÁ</t>
  </si>
  <si>
    <t>ACOMPANHAR O SEC. EXEC.E O ASSESSOR NAS AÇÕES DO SEINFRA NO //SEMINÁRIO TODOS POR PERNAMBUCO</t>
  </si>
  <si>
    <t>LE457</t>
  </si>
  <si>
    <t>PÂMELLA BÁRBARA CAVALCANTI E SILVA</t>
  </si>
  <si>
    <t>GESTORA DE COMUNICAÇÃO</t>
  </si>
  <si>
    <t>ACOMPANHAR A SECRETARIA DE INFRAESTRUTURA E RECURSO HÍDRICOS</t>
  </si>
  <si>
    <t>TIMBAÚBA/PALMARES E SURUBIM</t>
  </si>
  <si>
    <t>LE459</t>
  </si>
  <si>
    <t>FLAVIO EDUARDO LOIOLA FONSECA</t>
  </si>
  <si>
    <t>APOIO DE COMUNICAÇÃO</t>
  </si>
  <si>
    <t>ACOMPANHAR A SECRETÁRIA DE INFRAESTRUTURA E RECURSOS HÍDRICOS</t>
  </si>
  <si>
    <t>TIMBAÚBA, PALMARES E SURUBIM</t>
  </si>
  <si>
    <t>LE460</t>
  </si>
  <si>
    <t>PÂMELLA BARBARA CAVALCANTI E SILVA</t>
  </si>
  <si>
    <t>GARANHUNS E CARUARU</t>
  </si>
  <si>
    <t>-</t>
  </si>
  <si>
    <t>LE462</t>
  </si>
  <si>
    <t>ACOMPANHAR A SECRETARIA DE INFRAESTRUTURA E RECURSOS HÍDRICOS</t>
  </si>
  <si>
    <t>LE463</t>
  </si>
  <si>
    <t>DANIELA BEZERRA CAVALCANTI</t>
  </si>
  <si>
    <t>393.238-9</t>
  </si>
  <si>
    <t>ASSESSORA ESPECIAL DE CONTROLE INTERNO</t>
  </si>
  <si>
    <t>REUNIÃO NO TCU EM BRASILIA</t>
  </si>
  <si>
    <t> BRASÍLIA</t>
  </si>
  <si>
    <t>LE464</t>
  </si>
  <si>
    <t>ASSESSORA ESPECIAL DE GABINETE</t>
  </si>
  <si>
    <t>ACOMPANHAR A SECRETÁRIA PARA PARTICIPAR DE SEMINÁRIOS</t>
  </si>
  <si>
    <t> GARANHUNS E CARUARU</t>
  </si>
  <si>
    <t>LE465</t>
  </si>
  <si>
    <t>APOIO DE GABINETE</t>
  </si>
  <si>
    <t>LE466</t>
  </si>
  <si>
    <t>PARTICIPAR DE SEMINÁRIOS</t>
  </si>
  <si>
    <t>LE467</t>
  </si>
  <si>
    <t>ACOMPANHAR O SECRETARIO EXECUTIVO NO PROJETO JANELA PARA O RIO-CARUARU</t>
  </si>
  <si>
    <t>RECIFE/CARUARU/RECIFE</t>
  </si>
  <si>
    <t>LE470</t>
  </si>
  <si>
    <t>VISTORIA TÉCNICA DA PE-149</t>
  </si>
  <si>
    <t>AGRESTINA , ALTINHO E IBIRAJUBA</t>
  </si>
  <si>
    <t>LE481</t>
  </si>
  <si>
    <t> VISTORIA TÉCNICA DA PE-149</t>
  </si>
  <si>
    <t>LE482</t>
  </si>
  <si>
    <t>LE483</t>
  </si>
  <si>
    <t>HÉLDER RÔMULO ARAÚJO DE MENESES </t>
  </si>
  <si>
    <t>GESTOR DE AERÓDROMO</t>
  </si>
  <si>
    <t>LEVANTAMENTO TÉCNICO DO TERMINAL DE PASSAGEIROS E DOS HANGAR DO AEROPORTO DE CARUARU</t>
  </si>
  <si>
    <t>LE493</t>
  </si>
  <si>
    <t>HÉLIO LUIZ MARINHO</t>
  </si>
  <si>
    <t>392.430-0</t>
  </si>
  <si>
    <t>FGS-3</t>
  </si>
  <si>
    <t>LE494</t>
  </si>
  <si>
    <t>ACOMPANHAR A VISITA DA SECRETARIA ÀS OBRAS</t>
  </si>
  <si>
    <t>TIMBAÚBA/MACAPARANA/MACHADOS E NAZARÉ DA MATA</t>
  </si>
  <si>
    <t>LE505</t>
  </si>
  <si>
    <t>ACOMPANHAR A SECRETARIA A VISITA ÀS OBRAS</t>
  </si>
  <si>
    <t>LE506</t>
  </si>
  <si>
    <t>LE507</t>
  </si>
  <si>
    <t> TARCÍSIO MONTENEGRO AMARAL RIBEIRO</t>
  </si>
  <si>
    <t>NAZARÉ DA MATA/ TIMBAÚBA</t>
  </si>
  <si>
    <t>LE508</t>
  </si>
  <si>
    <t>DENISE MAIA DE BRITTO MACEDO MARTINS</t>
  </si>
  <si>
    <t>394.014-4</t>
  </si>
  <si>
    <t>SECRETARIO EXECUTIVO DE TRANSPORTES</t>
  </si>
  <si>
    <t> TRATAR DE ASSUNTOS (TCU) RELATIVOS AO TERMO DE COMPROMISSO TC 1115/2012, SERVIÇOS DE REABILITAÇÃO DO PAVIMENTO DA BR-101/PE</t>
  </si>
  <si>
    <t>BRASÍLIA </t>
  </si>
  <si>
    <t>LE516</t>
  </si>
  <si>
    <t>TRATAR DE ASSUNTOS DE INTERESSE DO ESTADO</t>
  </si>
  <si>
    <t>LE517</t>
  </si>
  <si>
    <t>CÁSSIO ROMERO PORTELA</t>
  </si>
  <si>
    <t>394.769-6</t>
  </si>
  <si>
    <t>ENG CIVIL</t>
  </si>
  <si>
    <t>OBJETIVO DA VISITA TÉCNICA DAS OBRAS</t>
  </si>
  <si>
    <t>LE519</t>
  </si>
  <si>
    <t>JOSÉ GERALDO W NETO</t>
  </si>
  <si>
    <t>OBJ. DE FAZER VIST. NOS MUN. DO PROG. CAM P/ PERNAMBUCO</t>
  </si>
  <si>
    <t>MACAPARANA</t>
  </si>
  <si>
    <t>LE521</t>
  </si>
  <si>
    <t>QTD</t>
  </si>
  <si>
    <t>VISITAR OBRAS E ACOMPANHAR SECRETÁRIA NOS SEMINÁRIOS 2019 - TODOS POR PERRNAMBUCO, COM O GOVERNADOR DO ESTADO.</t>
  </si>
  <si>
    <t>TIMBAÚBA, LIMOEIRO E SURUBIM</t>
  </si>
  <si>
    <t>LE 524</t>
  </si>
  <si>
    <t>PARTICIPAR DOS SEMINÁRIOS 2019 - TODOS POR PERRNAMBUCO, COM O GOVERNADOR DO ESTADO.</t>
  </si>
  <si>
    <t>TIMBAÚBA E SURUBIM</t>
  </si>
  <si>
    <t>LE 525</t>
  </si>
  <si>
    <t>LIMOEIRO, TIMBAÚBA, SURUBIM</t>
  </si>
  <si>
    <t>LE 526</t>
  </si>
  <si>
    <t>LE 527</t>
  </si>
  <si>
    <t>LE 532</t>
  </si>
  <si>
    <t>LUÍS HENRIQUE ALMEIDA DE OLIVEIRA</t>
  </si>
  <si>
    <t>VISITA A OBRAS E ACOMPANHAR A SECRETARIA NOS SEMINÁRIOS</t>
  </si>
  <si>
    <t>LE 533</t>
  </si>
  <si>
    <t>ACOMPANHAR A SECRETÁRIA NOS SEMINÁRIOS 2019- TODOS POR PERNAMBUCO</t>
  </si>
  <si>
    <t>LE 541</t>
  </si>
  <si>
    <t>FLÁVIO EDUARDO LOIOLA FONSECA</t>
  </si>
  <si>
    <t>LE 542</t>
  </si>
  <si>
    <t>LE 543</t>
  </si>
  <si>
    <t>LE 544</t>
  </si>
  <si>
    <t>HELDER RÔMULO ARAÚJO DE MENEZES</t>
  </si>
  <si>
    <t> ACOMPANHAMENTO DE TÉCNICO PARA ELABORAÇÃO DE TR PARA REVISÃO DO CAMINHÃO DA SECINC</t>
  </si>
  <si>
    <t>LE 559</t>
  </si>
  <si>
    <t>AFOGADOS DA INGAZEIRA E FLORES</t>
  </si>
  <si>
    <t>LE 564</t>
  </si>
  <si>
    <t>LE 565</t>
  </si>
  <si>
    <t>LUIS ANDRÉ DA SILVA MORAES</t>
  </si>
  <si>
    <t>COMPARECER AO CARTÓRIO DE LAGOA DOS GATOS PARA PROTOCOLAR 24 PROCESSOS PARA REGULARIZAÇÃO FUNDIÁRIA DAS DESPESAS</t>
  </si>
  <si>
    <t>LAGOA DOS GATOS</t>
  </si>
  <si>
    <t>LE 567</t>
  </si>
  <si>
    <t>ACOMPANHAR A SECRETÁRIA DURANTE AGENDA NO SERTÃO DO PAJEÙ EM VISITA AS OBRAS DO CAMINHOS DE PE</t>
  </si>
  <si>
    <t>FLORES E AFOGADOS DA INGAZEIRA</t>
  </si>
  <si>
    <t>LE 568</t>
  </si>
  <si>
    <t> REUNIÃO NO MINISTÉRIO DO DESENVOLVIMENTO REGIONAL EM BRASÍLIA</t>
  </si>
  <si>
    <t>LE 571/ (LE 631- IDA); (LE 630 -VOLTA)</t>
  </si>
  <si>
    <t xml:space="preserve">VISITA A OBRAS DO PROGRAMA CAMINHOS DE PERNAMBUCO </t>
  </si>
  <si>
    <t>LE 572</t>
  </si>
  <si>
    <t>PARTICIPAR DE REUNIÃO NA INFRAERO SOBRE O AERÓDROMO DE SERRA TALHADA</t>
  </si>
  <si>
    <t>LE 577 / LE 599 (PASSAGEM)</t>
  </si>
  <si>
    <t>ACOMPANHAR A SECRETARIA EM AGENDA NO SERTÃO DO PAJEÚ</t>
  </si>
  <si>
    <t>LE 578</t>
  </si>
  <si>
    <t>AYANNA KARINA DE ASSIS SANTOS WANDERLEY</t>
  </si>
  <si>
    <t>SÃO BENTO DO SUL, QUIPAPÁ E XEXEU</t>
  </si>
  <si>
    <t>LE 579</t>
  </si>
  <si>
    <t xml:space="preserve">ANDRÉ PONTES DE SÁ MARQUIM </t>
  </si>
  <si>
    <t>VISITA TÉCNICA PARA ANALISE DO ACESSO DO MUNICÍPIO DE SÃO BENTO DO SUL,FISCALIZAR OBRAS DE QUIPAPA E XEXEU</t>
  </si>
  <si>
    <t>LE 580</t>
  </si>
  <si>
    <t>ACOMPANHAR A SECRETÁRIA EM AGENDA NO SERTÃO DO PAJEÚ. EM FLORES. VISITAR ÀS OBRAS DO PROG CAMIN DE PE E EM AGOGADOS DA INGAZEIRA AO CAMPO DE KITS DE IRRIGAÇÃO</t>
  </si>
  <si>
    <t>SERTÃO DE PAJEÚ, FLORES, AFOGADOS DA INGAZEIRA</t>
  </si>
  <si>
    <t>LE587</t>
  </si>
  <si>
    <t>VISITA ÁS OBRAS DO PROG CAMINHOS DE PE</t>
  </si>
  <si>
    <t>LE588</t>
  </si>
  <si>
    <t> TRATAR DA REGULARIZAÇÃO FUNDIÁRIA DAS DESAPROPRIAÇÕES OCORRIDAS NAS BARRAGENS DE GATOS E PANELAS II</t>
  </si>
  <si>
    <t>LAGOA DOS GATOS E CUPIRA</t>
  </si>
  <si>
    <t>LE 589</t>
  </si>
  <si>
    <t>VISITA TÉCNICA PARA VISTORIA DAS OBRAS DE FLORESTA EXECUÇÃO, EXECUÇÃO DIRETA CT14/2016 E BELÉM DE SÃO FRANCISCO, ACESSO A BARRA DE TARRACHIL</t>
  </si>
  <si>
    <t>FLORESTA E BELEM DE SÃO FRANCISCO</t>
  </si>
  <si>
    <t>LE 590</t>
  </si>
  <si>
    <t>LE 591</t>
  </si>
  <si>
    <t>RAPHAEL PONTES CLAUS</t>
  </si>
  <si>
    <t>REUNIÃO REFERENTE AOS AERÓDROMOS DE SERRA TALHADA E CARUARU NA INFRAERO</t>
  </si>
  <si>
    <t>LE592</t>
  </si>
  <si>
    <t>PARTICIPAR DE REUNIÃO REFERENTE AOS AERÓDROMOS DE SERRA TALHADA E CARUARU</t>
  </si>
  <si>
    <t>LE 595</t>
  </si>
  <si>
    <t>ACOMPANHAR O GOVERNADOR EM UMA REUNIÃO.</t>
  </si>
  <si>
    <t>LE 596 (PASSAGEM FOI PAGA PELA COMITIVA DO GOVERNADOR)</t>
  </si>
  <si>
    <t>REUNIÃO COM O BANCO INTERAMERICANO DE DESENVOLVIMENTO E AGU</t>
  </si>
  <si>
    <t>LE 597/ LE 636 (PASSAGEM)</t>
  </si>
  <si>
    <t>DANILO ALMEIDA NASCIMENTO</t>
  </si>
  <si>
    <t>PROCURADOR DO ESTADO</t>
  </si>
  <si>
    <t>REUNIÃO NA INFRAERO REFERENTE AO AERÓDROMO DE SERRA TALHADA</t>
  </si>
  <si>
    <t>LE 601</t>
  </si>
  <si>
    <t>LUIS HENRIQUE ALMEIDA DE OLIVEIRA</t>
  </si>
  <si>
    <t>VISITA TÉC PARA ACOMP O PLANEJ DAS ESTR PROG CAMINHOS DE PERNAMBUCO</t>
  </si>
  <si>
    <t xml:space="preserve">RECIFE </t>
  </si>
  <si>
    <t xml:space="preserve">PE </t>
  </si>
  <si>
    <t>ITAMARACÁ, GOIANA, ITAMBÉ, CAMUTANGA</t>
  </si>
  <si>
    <t>LE621</t>
  </si>
  <si>
    <t> JOSÉ GERALDO WANDERLEY NETO</t>
  </si>
  <si>
    <t> VISITA TÉC PARA ACOMP O PLANEJ DAS ESTR PROG CAMIN PE</t>
  </si>
  <si>
    <t>LE622</t>
  </si>
  <si>
    <t>VISITA TÉCNICA PARA ACOMPANHAR O PLANEJAMENTO DAS ESTRADAS DO PROGRAMA CAMINHOS DE PERNAMBUCO</t>
  </si>
  <si>
    <t>LE623</t>
  </si>
  <si>
    <t>ACOMP SEC FERNANDA BATISTA, NA VISTORIA ÁS INTERV DO PROG CAMIN DE PE</t>
  </si>
  <si>
    <t>TIMBAÚBA, MACAPARANA.</t>
  </si>
  <si>
    <t>LE628</t>
  </si>
  <si>
    <t>FABIANA NÓBREGA NUNES DA SILVA </t>
  </si>
  <si>
    <t> PARA ACOMP. PLANEJ. DAS ESTRADAS DO PROG TODOS POR PERNAMBUCO</t>
  </si>
  <si>
    <t>TACAIMBÓ/CARUARU/JATAÚBA/BREJO DA MADRE DE DEUS-PE</t>
  </si>
  <si>
    <t>LE646</t>
  </si>
  <si>
    <t> HENRIQUE RAMOS SÁ GONDIM </t>
  </si>
  <si>
    <t>PARA ACOMPANHAR O PLANEJ. DAS ESTRADAS DO PROG TODOS POR PERNAMBUCO</t>
  </si>
  <si>
    <t>LE647</t>
  </si>
  <si>
    <t>JOSÉ GERALDO WANDERLEY NETO </t>
  </si>
  <si>
    <t>PARA VISITAS TÉCNICAS ACOMPANHAR O PLANEJ. DAS ESTRADAS DO PROGRAMA TODOS POR PERNAMBUCO</t>
  </si>
  <si>
    <t>LE648</t>
  </si>
  <si>
    <t> AYANNA KARINA DE ASSIS SANTOS WANDERLEY </t>
  </si>
  <si>
    <t>397.972-5</t>
  </si>
  <si>
    <t>GESTORA DE OBRAS - DAS-4</t>
  </si>
  <si>
    <t> PARA ANÁLISE DO ACESSO AO POVOADO COLÔNIA DO MUN. DE JUPI, DO ACESSO AO MUN DE TACAIMBÓ E DAS OBRAS CV 2.016/2012 NO MUN DE TACAIMBÓ</t>
  </si>
  <si>
    <t>SÃO BENEDITO DO SUL/QUIPAPÁ/XEXEU</t>
  </si>
  <si>
    <t>LE649</t>
  </si>
  <si>
    <t> RENATA ISAURA RODRIGUES DE ABREU</t>
  </si>
  <si>
    <t>PARA ANÁLISE DO ACESSO AO POVOADO COLÔNIA DO MUN. DE JUPI, DO ACESSO AO MUNICÍPIO DE TACAIMBÓ E DAS OBRAS CV 2.016/2012 NO MUN DE TACAIMBÓ</t>
  </si>
  <si>
    <t>LE650</t>
  </si>
  <si>
    <t>LUÍS HENRIQUE ALMEIDA DE OLIVEIRA </t>
  </si>
  <si>
    <t>VISTORIA TÉC. DA PE-009,PE-073, PE-060</t>
  </si>
  <si>
    <t>SIRINHAÉM E RIO FORMOSO</t>
  </si>
  <si>
    <t>LE651</t>
  </si>
  <si>
    <t>LE652</t>
  </si>
  <si>
    <t>VISTORIA TÉCNICA DA PE-009, PE-073,PE060, PE 007 </t>
  </si>
  <si>
    <t>SERINHAÉM/RIO FORMOSO/MORENO/GARANHUNS/ BREJÃO/TACAIMBÓ</t>
  </si>
  <si>
    <t>LE653</t>
  </si>
  <si>
    <t>VISTORIA TÉCNICA DA PE-009,PE-073, PE-060, BR-232 E PE-007</t>
  </si>
  <si>
    <t>SIRINHAÉM/RIO FORMOSO/ MORENO/GARANHUNS/ BREJÃO/TACAIMBÓ</t>
  </si>
  <si>
    <t>LE654</t>
  </si>
  <si>
    <t>GESTORA DE COMUNICAÇÃ -       DAS-5</t>
  </si>
  <si>
    <t> ACOMP.A SECRETÁRIA FERNANDHA B. LAFAYETTE NA VISTORIA AS INTERV. DO PROG.TODOS POR PE</t>
  </si>
  <si>
    <t>TIMBAUBA/MACAPARANA/RIBEIRÃO E RIO FORMOSO/PE</t>
  </si>
  <si>
    <t>LE655</t>
  </si>
  <si>
    <t> VISTORIA TÉCNICA NOS MUN PARA ACOMP. O PLANEJ. DAS ESTRADAS DO PROG CAMINHOS POR PERNAMBUCO</t>
  </si>
  <si>
    <t>MORENO/GARANHUNS/BREJÃO/TACAIMBÓ</t>
  </si>
  <si>
    <t>LE656</t>
  </si>
  <si>
    <t>LUIS HENRIQUE A. DE OLIVEIRA</t>
  </si>
  <si>
    <t> VISTORIA NAS PES E ENTREGA DE KITS DE IRRIGAÇÃO </t>
  </si>
  <si>
    <t> RIACHO DAS ALMAS, FLORES, ITAPETIM E SÃO JOSÉ DO EGITO-PE</t>
  </si>
  <si>
    <t>LE667</t>
  </si>
  <si>
    <t>VISTORIA NAS PES E ENTREGA DE KITS DE IRRIGAÇÃO </t>
  </si>
  <si>
    <t>MUNICÍPIOS DE RIACHO DAS ALMAS, FLORES, ITAPETIM E SÃO JOSÉ DO EGITO-PE</t>
  </si>
  <si>
    <t>LE668</t>
  </si>
  <si>
    <t>REALIZAR VISITA TÉCNICA PARA VISTORIA DO CONVÊNIO Nº 022/10</t>
  </si>
  <si>
    <t>POMBOS-PE</t>
  </si>
  <si>
    <t>LE669</t>
  </si>
  <si>
    <t>VISITA TÉCNICA NOS AERÓDROMOS DE SALGUEIRO, ARCOVERDE, GARANHUNS E CARUARU</t>
  </si>
  <si>
    <t>SALGUEIRO, ARCOVERDE, GARANHUNS E CARUARU,</t>
  </si>
  <si>
    <t>LE670</t>
  </si>
  <si>
    <t>REALIZAR VISITA TÉCNICA PARA VISTORIA DO CONVÊNIO Nº 2022/10</t>
  </si>
  <si>
    <t> POMBOS-PE</t>
  </si>
  <si>
    <t>LE671</t>
  </si>
  <si>
    <t>VISTORIA NAS PE´S E ENTREGA DOS KITS DE IRRIGAÇÃO </t>
  </si>
  <si>
    <t>RIACHO DAS ALMAS/FLORES/ITAPETIM/SÃO JOSÉ DO EGITO-PE.</t>
  </si>
  <si>
    <t>LE673</t>
  </si>
  <si>
    <t>ANNA ELIS PAZ SOARES </t>
  </si>
  <si>
    <t>395.966-0</t>
  </si>
  <si>
    <t>GESTOR DE OBRAS HÍDRICAS</t>
  </si>
  <si>
    <t>PARTICIPAR DE REUNIÃO NO MINIST.DO DESENV.REGIONAL P/TRATAR DO PROJ. DE ENG.OBRAS DA BARRAGEM PANELAS II</t>
  </si>
  <si>
    <t xml:space="preserve">DF </t>
  </si>
  <si>
    <t xml:space="preserve">BRASÍLIA </t>
  </si>
  <si>
    <t>LE000683</t>
  </si>
  <si>
    <t>ACOMPANHAR AS VISTORIAS DAS PE´S NOS MUNICÍPIOS </t>
  </si>
  <si>
    <t>IBIMIRIM/INAJÁ/TACARATU/JATOBÁ/PETROLÂNDIA</t>
  </si>
  <si>
    <t>LE000684</t>
  </si>
  <si>
    <t>PARA VISTORIA TÉCNICA DA PE-055</t>
  </si>
  <si>
    <t>BOM JARDIM</t>
  </si>
  <si>
    <t>LE000685</t>
  </si>
  <si>
    <t>PARA ACOMPANHAR VISITAS ÀS PE'S</t>
  </si>
  <si>
    <t> IBIMIRIM, INAJÁ, TACARATU, JATOBÁ E PETROLÂNDIA/ PE</t>
  </si>
  <si>
    <t>LE000693</t>
  </si>
  <si>
    <t>PARA ACOMPANHAR O SECRETÁRIO EXECUTIVO </t>
  </si>
  <si>
    <t>SÃO JOSÉ DA COROA GRANDE/PE </t>
  </si>
  <si>
    <t>LE000699</t>
  </si>
  <si>
    <t>VISTORIAR PASSAGEM MOLHADA</t>
  </si>
  <si>
    <t> SERRA TALHADA-PE</t>
  </si>
  <si>
    <t>LE000702</t>
  </si>
  <si>
    <t> VISITA TÉCNICA PARA VISTORIA DO CONTRATO Nº 17/2015, REF. 05 PASSAGENS MOLHADAS</t>
  </si>
  <si>
    <t>SERRA TALHADA-PE</t>
  </si>
  <si>
    <t>LE000703</t>
  </si>
  <si>
    <t>REALIZAR VISITA AO MUNICÍPIO DE SÃO JOSÉ DA COROA GRANDE-PE E VISTORIA DA PE</t>
  </si>
  <si>
    <t>SÃO JOSÉ DA COROA GRANDE-PE</t>
  </si>
  <si>
    <t>LE000704</t>
  </si>
  <si>
    <t xml:space="preserve">FERNANDHA BATISTA LAFAYETTE </t>
  </si>
  <si>
    <t> PARA PARTICIPAR DO SEMINÁRIO SOBRE A POLÍTICA NACIONAL DE RECURSOS HÍDRICOS</t>
  </si>
  <si>
    <t>LE000713</t>
  </si>
  <si>
    <t>PAULA CRISTINA DE ALBUQUERQUE PINTO</t>
  </si>
  <si>
    <t>ANAL. EM GESTÃO PÚBLICA (Eng Civil)</t>
  </si>
  <si>
    <t>DESTINO A IGUARACI E TABIRA</t>
  </si>
  <si>
    <t>IGUARACI/TABIRA</t>
  </si>
  <si>
    <t>LE000716</t>
  </si>
  <si>
    <t>LE000717</t>
  </si>
  <si>
    <t>VISTORIA TÉCNICA NA PE-234</t>
  </si>
  <si>
    <t> PESQUEIRA-PE</t>
  </si>
  <si>
    <t>LE000756</t>
  </si>
  <si>
    <t> VISTORIA TÉCNICA NA PE-234</t>
  </si>
  <si>
    <t>LE000757</t>
  </si>
  <si>
    <t>LE000758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</si>
</sst>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&quot;R$&quot;#,##0.00"/>
    <numFmt numFmtId="165" formatCode="m/d/yyyy"/>
    <numFmt numFmtId="166" formatCode="&quot;R$&quot;\ #,##0.00"/>
  </numFmts>
  <fonts count="3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rgb="FF222222"/>
      <name val="Helvetica"/>
      <family val="2"/>
    </font>
    <font>
      <sz val="8"/>
      <color indexed="8"/>
      <name val="Arial"/>
      <family val="2"/>
    </font>
    <font>
      <sz val="8"/>
      <name val="Helvetica"/>
      <family val="2"/>
    </font>
    <font>
      <sz val="8"/>
      <name val="Tahoma"/>
      <family val="2"/>
      <charset val="1"/>
    </font>
    <font>
      <sz val="8"/>
      <color rgb="FF000000"/>
      <name val="Tahoma"/>
      <family val="2"/>
      <charset val="1"/>
    </font>
    <font>
      <sz val="8"/>
      <name val="Tahoma"/>
      <family val="2"/>
    </font>
    <font>
      <sz val="10"/>
      <color theme="1"/>
      <name val="Arial"/>
      <family val="2"/>
    </font>
    <font>
      <sz val="9"/>
      <color indexed="8"/>
      <name val="Arial"/>
      <family val="2"/>
    </font>
    <font>
      <sz val="9"/>
      <color rgb="FF222222"/>
      <name val="Helvetica"/>
      <family val="2"/>
    </font>
    <font>
      <sz val="10"/>
      <color rgb="FFFF0000"/>
      <name val="Arial"/>
      <family val="2"/>
    </font>
    <font>
      <sz val="9"/>
      <name val="Tahoma"/>
      <family val="2"/>
      <charset val="1"/>
    </font>
    <font>
      <sz val="9"/>
      <name val="Tahoma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Helvetica"/>
      <family val="2"/>
    </font>
    <font>
      <sz val="9"/>
      <color rgb="FF222222"/>
      <name val="Arial"/>
      <family val="2"/>
    </font>
    <font>
      <sz val="9"/>
      <color rgb="FF000000"/>
      <name val="Arial"/>
      <family val="2"/>
    </font>
    <font>
      <sz val="10"/>
      <color rgb="FF222222"/>
      <name val="Helvetica"/>
      <family val="2"/>
    </font>
    <font>
      <sz val="9"/>
      <color theme="1"/>
      <name val="Arial"/>
      <family val="2"/>
    </font>
    <font>
      <sz val="9"/>
      <color theme="1"/>
      <name val="Helvetica"/>
      <family val="2"/>
    </font>
  </fonts>
  <fills count="20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59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4" tint="-0.249977111117893"/>
        <bgColor indexed="22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rgb="FFEBF1DE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2" fillId="0" borderId="0" applyNumberFormat="0" applyFill="0" applyBorder="0" applyProtection="0"/>
    <xf numFmtId="0" fontId="3" fillId="0" borderId="0" applyNumberFormat="0" applyFill="0" applyBorder="0" applyProtection="0"/>
    <xf numFmtId="0" fontId="14" fillId="0" borderId="0" applyNumberFormat="0" applyFill="0" applyBorder="0" applyProtection="0"/>
    <xf numFmtId="0" fontId="4" fillId="2" borderId="1" applyNumberFormat="0" applyProtection="0"/>
    <xf numFmtId="0" fontId="5" fillId="0" borderId="0" applyNumberFormat="0" applyFill="0" applyBorder="0" applyProtection="0"/>
    <xf numFmtId="0" fontId="14" fillId="0" borderId="0" applyNumberFormat="0" applyFill="0" applyBorder="0" applyProtection="0"/>
    <xf numFmtId="0" fontId="6" fillId="3" borderId="0" applyNumberFormat="0" applyBorder="0" applyProtection="0"/>
    <xf numFmtId="0" fontId="7" fillId="2" borderId="0" applyNumberFormat="0" applyBorder="0" applyProtection="0"/>
    <xf numFmtId="0" fontId="8" fillId="4" borderId="0" applyNumberFormat="0" applyBorder="0" applyProtection="0"/>
    <xf numFmtId="0" fontId="8" fillId="0" borderId="0" applyNumberFormat="0" applyFill="0" applyBorder="0" applyProtection="0"/>
    <xf numFmtId="0" fontId="9" fillId="5" borderId="0" applyNumberFormat="0" applyBorder="0" applyProtection="0"/>
    <xf numFmtId="0" fontId="10" fillId="0" borderId="0" applyNumberFormat="0" applyFill="0" applyBorder="0" applyProtection="0"/>
    <xf numFmtId="0" fontId="11" fillId="6" borderId="0" applyNumberFormat="0" applyBorder="0" applyProtection="0"/>
    <xf numFmtId="0" fontId="11" fillId="7" borderId="0" applyNumberFormat="0" applyBorder="0" applyProtection="0"/>
    <xf numFmtId="0" fontId="10" fillId="8" borderId="0" applyNumberFormat="0" applyBorder="0" applyProtection="0"/>
    <xf numFmtId="0" fontId="4" fillId="2" borderId="16" applyNumberFormat="0" applyProtection="0"/>
    <xf numFmtId="0" fontId="1" fillId="0" borderId="0"/>
    <xf numFmtId="0" fontId="14" fillId="0" borderId="0"/>
  </cellStyleXfs>
  <cellXfs count="212">
    <xf numFmtId="0" fontId="0" fillId="0" borderId="0" xfId="0"/>
    <xf numFmtId="0" fontId="16" fillId="13" borderId="0" xfId="0" applyFont="1" applyFill="1" applyBorder="1" applyAlignment="1">
      <alignment horizontal="center" vertical="center"/>
    </xf>
    <xf numFmtId="164" fontId="16" fillId="14" borderId="0" xfId="0" applyNumberFormat="1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9" borderId="2" xfId="0" applyFont="1" applyFill="1" applyBorder="1" applyAlignment="1">
      <alignment horizontal="center" vertical="center"/>
    </xf>
    <xf numFmtId="164" fontId="13" fillId="9" borderId="0" xfId="0" applyNumberFormat="1" applyFont="1" applyFill="1" applyBorder="1" applyAlignment="1">
      <alignment horizontal="center" vertical="center"/>
    </xf>
    <xf numFmtId="164" fontId="12" fillId="9" borderId="0" xfId="0" applyNumberFormat="1" applyFont="1" applyFill="1" applyBorder="1" applyAlignment="1">
      <alignment horizontal="center" vertical="center"/>
    </xf>
    <xf numFmtId="165" fontId="12" fillId="9" borderId="0" xfId="0" applyNumberFormat="1" applyFont="1" applyFill="1" applyBorder="1" applyAlignment="1">
      <alignment horizontal="center" vertical="center"/>
    </xf>
    <xf numFmtId="4" fontId="12" fillId="9" borderId="0" xfId="0" applyNumberFormat="1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164" fontId="15" fillId="10" borderId="12" xfId="0" applyNumberFormat="1" applyFont="1" applyFill="1" applyBorder="1" applyAlignment="1">
      <alignment horizontal="center" vertical="center"/>
    </xf>
    <xf numFmtId="0" fontId="17" fillId="12" borderId="10" xfId="0" applyFont="1" applyFill="1" applyBorder="1" applyAlignment="1">
      <alignment horizontal="center" vertical="center" wrapText="1"/>
    </xf>
    <xf numFmtId="0" fontId="18" fillId="15" borderId="10" xfId="0" applyFont="1" applyFill="1" applyBorder="1" applyAlignment="1">
      <alignment horizontal="center" vertical="center" wrapText="1"/>
    </xf>
    <xf numFmtId="0" fontId="18" fillId="1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12" borderId="10" xfId="0" applyFont="1" applyFill="1" applyBorder="1" applyAlignment="1">
      <alignment horizontal="center" vertical="center"/>
    </xf>
    <xf numFmtId="0" fontId="18" fillId="15" borderId="1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11" borderId="10" xfId="0" applyFont="1" applyFill="1" applyBorder="1" applyAlignment="1">
      <alignment horizontal="center" vertical="center"/>
    </xf>
    <xf numFmtId="0" fontId="17" fillId="12" borderId="10" xfId="0" applyFont="1" applyFill="1" applyBorder="1" applyAlignment="1">
      <alignment horizontal="center" vertical="center"/>
    </xf>
    <xf numFmtId="0" fontId="17" fillId="11" borderId="10" xfId="0" applyFont="1" applyFill="1" applyBorder="1" applyAlignment="1">
      <alignment horizontal="center" vertical="center"/>
    </xf>
    <xf numFmtId="164" fontId="17" fillId="11" borderId="10" xfId="0" applyNumberFormat="1" applyFont="1" applyFill="1" applyBorder="1" applyAlignment="1">
      <alignment horizontal="center" vertical="center"/>
    </xf>
    <xf numFmtId="14" fontId="17" fillId="11" borderId="10" xfId="0" applyNumberFormat="1" applyFont="1" applyFill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/>
    </xf>
    <xf numFmtId="14" fontId="17" fillId="16" borderId="10" xfId="0" applyNumberFormat="1" applyFont="1" applyFill="1" applyBorder="1" applyAlignment="1">
      <alignment horizontal="center" vertical="center"/>
    </xf>
    <xf numFmtId="164" fontId="17" fillId="16" borderId="10" xfId="0" applyNumberFormat="1" applyFont="1" applyFill="1" applyBorder="1" applyAlignment="1">
      <alignment horizontal="center" vertical="center"/>
    </xf>
    <xf numFmtId="164" fontId="19" fillId="11" borderId="10" xfId="0" applyNumberFormat="1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14" fontId="17" fillId="9" borderId="10" xfId="0" applyNumberFormat="1" applyFont="1" applyFill="1" applyBorder="1" applyAlignment="1">
      <alignment horizontal="center" vertical="center"/>
    </xf>
    <xf numFmtId="164" fontId="19" fillId="16" borderId="10" xfId="0" applyNumberFormat="1" applyFont="1" applyFill="1" applyBorder="1" applyAlignment="1">
      <alignment horizontal="center" vertical="center"/>
    </xf>
    <xf numFmtId="14" fontId="18" fillId="15" borderId="10" xfId="0" applyNumberFormat="1" applyFont="1" applyFill="1" applyBorder="1" applyAlignment="1">
      <alignment horizontal="center" vertical="center"/>
    </xf>
    <xf numFmtId="165" fontId="17" fillId="16" borderId="10" xfId="0" applyNumberFormat="1" applyFont="1" applyFill="1" applyBorder="1" applyAlignment="1">
      <alignment horizontal="center" vertical="center"/>
    </xf>
    <xf numFmtId="0" fontId="17" fillId="15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0" fontId="20" fillId="15" borderId="10" xfId="0" applyFont="1" applyFill="1" applyBorder="1" applyAlignment="1">
      <alignment horizontal="center" vertical="center"/>
    </xf>
    <xf numFmtId="0" fontId="20" fillId="12" borderId="10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 wrapText="1"/>
    </xf>
    <xf numFmtId="164" fontId="19" fillId="12" borderId="10" xfId="0" applyNumberFormat="1" applyFont="1" applyFill="1" applyBorder="1" applyAlignment="1">
      <alignment horizontal="center" vertical="center"/>
    </xf>
    <xf numFmtId="14" fontId="17" fillId="12" borderId="10" xfId="0" applyNumberFormat="1" applyFont="1" applyFill="1" applyBorder="1" applyAlignment="1">
      <alignment horizontal="center" vertical="center"/>
    </xf>
    <xf numFmtId="164" fontId="17" fillId="12" borderId="10" xfId="0" applyNumberFormat="1" applyFont="1" applyFill="1" applyBorder="1" applyAlignment="1">
      <alignment horizontal="center" vertical="center"/>
    </xf>
    <xf numFmtId="0" fontId="21" fillId="15" borderId="14" xfId="0" applyFont="1" applyFill="1" applyBorder="1" applyAlignment="1">
      <alignment horizontal="center" vertical="center"/>
    </xf>
    <xf numFmtId="0" fontId="21" fillId="12" borderId="14" xfId="0" applyFont="1" applyFill="1" applyBorder="1" applyAlignment="1">
      <alignment horizontal="center" vertical="center"/>
    </xf>
    <xf numFmtId="0" fontId="22" fillId="15" borderId="14" xfId="0" applyFont="1" applyFill="1" applyBorder="1" applyAlignment="1">
      <alignment horizontal="center" vertical="center" wrapText="1"/>
    </xf>
    <xf numFmtId="0" fontId="22" fillId="12" borderId="14" xfId="0" applyFont="1" applyFill="1" applyBorder="1" applyAlignment="1">
      <alignment horizontal="center" vertical="center" wrapText="1"/>
    </xf>
    <xf numFmtId="0" fontId="22" fillId="12" borderId="14" xfId="0" applyFont="1" applyFill="1" applyBorder="1" applyAlignment="1">
      <alignment horizontal="center" vertical="center"/>
    </xf>
    <xf numFmtId="0" fontId="21" fillId="12" borderId="14" xfId="0" applyFont="1" applyFill="1" applyBorder="1" applyAlignment="1">
      <alignment horizontal="center" vertical="center" wrapText="1"/>
    </xf>
    <xf numFmtId="0" fontId="22" fillId="15" borderId="14" xfId="0" applyFont="1" applyFill="1" applyBorder="1" applyAlignment="1">
      <alignment horizontal="center" vertical="center"/>
    </xf>
    <xf numFmtId="0" fontId="21" fillId="15" borderId="14" xfId="0" applyFont="1" applyFill="1" applyBorder="1" applyAlignment="1">
      <alignment horizontal="center" vertical="center" wrapText="1"/>
    </xf>
    <xf numFmtId="44" fontId="17" fillId="11" borderId="10" xfId="0" applyNumberFormat="1" applyFont="1" applyFill="1" applyBorder="1" applyAlignment="1">
      <alignment horizontal="center" vertical="center"/>
    </xf>
    <xf numFmtId="44" fontId="17" fillId="16" borderId="10" xfId="0" applyNumberFormat="1" applyFont="1" applyFill="1" applyBorder="1" applyAlignment="1">
      <alignment horizontal="center" vertical="center"/>
    </xf>
    <xf numFmtId="44" fontId="17" fillId="9" borderId="10" xfId="0" applyNumberFormat="1" applyFont="1" applyFill="1" applyBorder="1" applyAlignment="1">
      <alignment horizontal="center" vertical="center"/>
    </xf>
    <xf numFmtId="44" fontId="17" fillId="12" borderId="10" xfId="0" applyNumberFormat="1" applyFont="1" applyFill="1" applyBorder="1" applyAlignment="1">
      <alignment horizontal="center" vertical="center"/>
    </xf>
    <xf numFmtId="0" fontId="21" fillId="12" borderId="15" xfId="0" applyFont="1" applyFill="1" applyBorder="1" applyAlignment="1">
      <alignment horizontal="center" vertical="center" wrapText="1"/>
    </xf>
    <xf numFmtId="0" fontId="22" fillId="12" borderId="15" xfId="0" applyFont="1" applyFill="1" applyBorder="1" applyAlignment="1">
      <alignment horizontal="center" vertical="center" wrapText="1"/>
    </xf>
    <xf numFmtId="14" fontId="18" fillId="12" borderId="10" xfId="0" applyNumberFormat="1" applyFont="1" applyFill="1" applyBorder="1" applyAlignment="1">
      <alignment horizontal="center" vertical="center"/>
    </xf>
    <xf numFmtId="49" fontId="21" fillId="15" borderId="14" xfId="0" applyNumberFormat="1" applyFont="1" applyFill="1" applyBorder="1" applyAlignment="1">
      <alignment horizontal="center" vertical="center"/>
    </xf>
    <xf numFmtId="4" fontId="21" fillId="12" borderId="14" xfId="0" applyNumberFormat="1" applyFont="1" applyFill="1" applyBorder="1" applyAlignment="1">
      <alignment horizontal="center" vertical="center" wrapText="1"/>
    </xf>
    <xf numFmtId="14" fontId="17" fillId="15" borderId="10" xfId="0" applyNumberFormat="1" applyFont="1" applyFill="1" applyBorder="1" applyAlignment="1">
      <alignment horizontal="center" vertical="center"/>
    </xf>
    <xf numFmtId="44" fontId="17" fillId="15" borderId="10" xfId="0" applyNumberFormat="1" applyFont="1" applyFill="1" applyBorder="1" applyAlignment="1">
      <alignment horizontal="center" vertical="center"/>
    </xf>
    <xf numFmtId="0" fontId="19" fillId="16" borderId="10" xfId="0" applyFont="1" applyFill="1" applyBorder="1" applyAlignment="1">
      <alignment horizontal="center" vertical="center"/>
    </xf>
    <xf numFmtId="0" fontId="19" fillId="17" borderId="10" xfId="0" applyFont="1" applyFill="1" applyBorder="1" applyAlignment="1">
      <alignment horizontal="center" vertical="center"/>
    </xf>
    <xf numFmtId="0" fontId="21" fillId="17" borderId="14" xfId="0" applyFont="1" applyFill="1" applyBorder="1" applyAlignment="1">
      <alignment horizontal="center" vertical="center" wrapText="1"/>
    </xf>
    <xf numFmtId="165" fontId="17" fillId="11" borderId="10" xfId="0" applyNumberFormat="1" applyFont="1" applyFill="1" applyBorder="1" applyAlignment="1">
      <alignment horizontal="center" vertical="center"/>
    </xf>
    <xf numFmtId="0" fontId="19" fillId="18" borderId="10" xfId="0" applyFont="1" applyFill="1" applyBorder="1" applyAlignment="1">
      <alignment horizontal="center" vertical="center"/>
    </xf>
    <xf numFmtId="0" fontId="20" fillId="17" borderId="10" xfId="0" applyFont="1" applyFill="1" applyBorder="1" applyAlignment="1">
      <alignment horizontal="center" vertical="center"/>
    </xf>
    <xf numFmtId="166" fontId="17" fillId="11" borderId="10" xfId="0" applyNumberFormat="1" applyFont="1" applyFill="1" applyBorder="1" applyAlignment="1">
      <alignment horizontal="center" vertical="center"/>
    </xf>
    <xf numFmtId="166" fontId="17" fillId="16" borderId="10" xfId="0" applyNumberFormat="1" applyFont="1" applyFill="1" applyBorder="1" applyAlignment="1">
      <alignment horizontal="center" vertical="center"/>
    </xf>
    <xf numFmtId="166" fontId="17" fillId="12" borderId="10" xfId="0" applyNumberFormat="1" applyFont="1" applyFill="1" applyBorder="1" applyAlignment="1">
      <alignment horizontal="center" vertical="center"/>
    </xf>
    <xf numFmtId="0" fontId="19" fillId="15" borderId="10" xfId="0" applyFont="1" applyFill="1" applyBorder="1" applyAlignment="1">
      <alignment horizontal="center" vertical="center"/>
    </xf>
    <xf numFmtId="0" fontId="19" fillId="15" borderId="10" xfId="0" applyFont="1" applyFill="1" applyBorder="1" applyAlignment="1">
      <alignment horizontal="center" vertical="center" wrapText="1"/>
    </xf>
    <xf numFmtId="49" fontId="21" fillId="12" borderId="14" xfId="0" applyNumberFormat="1" applyFont="1" applyFill="1" applyBorder="1" applyAlignment="1">
      <alignment horizontal="center" vertical="center"/>
    </xf>
    <xf numFmtId="4" fontId="21" fillId="15" borderId="14" xfId="0" applyNumberFormat="1" applyFont="1" applyFill="1" applyBorder="1" applyAlignment="1">
      <alignment horizontal="center" vertical="center" wrapText="1"/>
    </xf>
    <xf numFmtId="164" fontId="19" fillId="15" borderId="10" xfId="0" applyNumberFormat="1" applyFont="1" applyFill="1" applyBorder="1" applyAlignment="1">
      <alignment horizontal="center" vertical="center"/>
    </xf>
    <xf numFmtId="164" fontId="17" fillId="15" borderId="10" xfId="0" applyNumberFormat="1" applyFont="1" applyFill="1" applyBorder="1" applyAlignment="1">
      <alignment horizontal="center" vertical="center"/>
    </xf>
    <xf numFmtId="166" fontId="17" fillId="15" borderId="10" xfId="0" applyNumberFormat="1" applyFont="1" applyFill="1" applyBorder="1" applyAlignment="1">
      <alignment horizontal="center" vertical="center"/>
    </xf>
    <xf numFmtId="0" fontId="23" fillId="17" borderId="14" xfId="0" applyFont="1" applyFill="1" applyBorder="1" applyAlignment="1">
      <alignment horizontal="center" vertical="center" wrapText="1"/>
    </xf>
    <xf numFmtId="164" fontId="17" fillId="11" borderId="10" xfId="0" applyNumberFormat="1" applyFont="1" applyFill="1" applyBorder="1" applyAlignment="1">
      <alignment horizontal="center" vertical="center" wrapText="1"/>
    </xf>
    <xf numFmtId="0" fontId="1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15" fillId="10" borderId="5" xfId="0" applyFont="1" applyFill="1" applyBorder="1" applyAlignment="1">
      <alignment horizontal="center" vertical="center"/>
    </xf>
    <xf numFmtId="0" fontId="15" fillId="10" borderId="6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12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5" fillId="10" borderId="13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0" xfId="0" applyFont="1" applyFill="1" applyBorder="1" applyAlignment="1">
      <alignment horizontal="center" vertical="center"/>
    </xf>
    <xf numFmtId="164" fontId="15" fillId="10" borderId="12" xfId="0" applyNumberFormat="1" applyFont="1" applyFill="1" applyBorder="1" applyAlignment="1">
      <alignment horizontal="center" vertical="center"/>
    </xf>
    <xf numFmtId="164" fontId="15" fillId="10" borderId="18" xfId="0" applyNumberFormat="1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0" fontId="15" fillId="10" borderId="17" xfId="0" applyFont="1" applyFill="1" applyBorder="1" applyAlignment="1">
      <alignment horizontal="center" vertical="center" wrapText="1"/>
    </xf>
    <xf numFmtId="0" fontId="13" fillId="0" borderId="17" xfId="18" applyFont="1" applyBorder="1" applyAlignment="1">
      <alignment horizontal="center" vertical="center"/>
    </xf>
    <xf numFmtId="164" fontId="15" fillId="10" borderId="17" xfId="0" applyNumberFormat="1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164" fontId="15" fillId="10" borderId="19" xfId="0" applyNumberFormat="1" applyFont="1" applyFill="1" applyBorder="1" applyAlignment="1">
      <alignment horizontal="center" vertical="center"/>
    </xf>
    <xf numFmtId="164" fontId="13" fillId="0" borderId="17" xfId="18" applyNumberFormat="1" applyFont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0" fontId="13" fillId="0" borderId="17" xfId="18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164" fontId="13" fillId="0" borderId="17" xfId="0" applyNumberFormat="1" applyFont="1" applyBorder="1" applyAlignment="1">
      <alignment horizontal="center" vertical="center"/>
    </xf>
    <xf numFmtId="14" fontId="13" fillId="0" borderId="17" xfId="18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9" borderId="2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164" fontId="15" fillId="10" borderId="17" xfId="0" applyNumberFormat="1" applyFont="1" applyFill="1" applyBorder="1" applyAlignment="1">
      <alignment horizontal="center" vertical="center"/>
    </xf>
    <xf numFmtId="4" fontId="28" fillId="15" borderId="17" xfId="0" applyNumberFormat="1" applyFont="1" applyFill="1" applyBorder="1" applyAlignment="1">
      <alignment horizontal="center" vertical="center"/>
    </xf>
    <xf numFmtId="0" fontId="28" fillId="15" borderId="17" xfId="0" applyFont="1" applyFill="1" applyBorder="1" applyAlignment="1">
      <alignment horizontal="center" vertical="center"/>
    </xf>
    <xf numFmtId="0" fontId="28" fillId="15" borderId="17" xfId="0" applyFont="1" applyFill="1" applyBorder="1" applyAlignment="1">
      <alignment horizontal="center" vertical="center" wrapText="1"/>
    </xf>
    <xf numFmtId="49" fontId="28" fillId="15" borderId="17" xfId="0" applyNumberFormat="1" applyFont="1" applyFill="1" applyBorder="1" applyAlignment="1">
      <alignment horizontal="center" vertical="center"/>
    </xf>
    <xf numFmtId="0" fontId="29" fillId="15" borderId="17" xfId="0" applyFont="1" applyFill="1" applyBorder="1" applyAlignment="1">
      <alignment horizontal="center" vertical="center" wrapText="1"/>
    </xf>
    <xf numFmtId="0" fontId="29" fillId="15" borderId="17" xfId="0" applyFont="1" applyFill="1" applyBorder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0" fontId="26" fillId="0" borderId="17" xfId="18" applyFont="1" applyBorder="1" applyAlignment="1">
      <alignment horizontal="center" vertical="center"/>
    </xf>
    <xf numFmtId="0" fontId="26" fillId="0" borderId="17" xfId="18" applyFont="1" applyBorder="1" applyAlignment="1">
      <alignment horizontal="center" vertical="center" wrapText="1"/>
    </xf>
    <xf numFmtId="164" fontId="14" fillId="0" borderId="17" xfId="18" applyNumberFormat="1" applyBorder="1" applyAlignment="1">
      <alignment horizontal="center" vertical="center"/>
    </xf>
    <xf numFmtId="14" fontId="26" fillId="0" borderId="17" xfId="18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165" fontId="13" fillId="0" borderId="17" xfId="18" applyNumberFormat="1" applyFont="1" applyBorder="1" applyAlignment="1">
      <alignment horizontal="center" vertical="center"/>
    </xf>
    <xf numFmtId="164" fontId="25" fillId="0" borderId="17" xfId="18" applyNumberFormat="1" applyFont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20" xfId="0" applyFont="1" applyFill="1" applyBorder="1" applyAlignment="1">
      <alignment horizontal="center" vertical="center"/>
    </xf>
    <xf numFmtId="0" fontId="15" fillId="10" borderId="21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15" fillId="10" borderId="23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164" fontId="13" fillId="0" borderId="17" xfId="0" applyNumberFormat="1" applyFont="1" applyBorder="1" applyAlignment="1">
      <alignment horizontal="center" vertical="center" wrapText="1"/>
    </xf>
    <xf numFmtId="14" fontId="13" fillId="0" borderId="17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14" fontId="33" fillId="0" borderId="17" xfId="0" applyNumberFormat="1" applyFont="1" applyBorder="1" applyAlignment="1">
      <alignment horizontal="center" vertical="center" wrapText="1"/>
    </xf>
    <xf numFmtId="0" fontId="25" fillId="15" borderId="17" xfId="0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horizontal="center" vertical="center" wrapText="1"/>
    </xf>
    <xf numFmtId="164" fontId="13" fillId="15" borderId="17" xfId="0" applyNumberFormat="1" applyFont="1" applyFill="1" applyBorder="1" applyAlignment="1">
      <alignment horizontal="center" vertical="center" wrapText="1"/>
    </xf>
    <xf numFmtId="0" fontId="33" fillId="15" borderId="17" xfId="0" applyFont="1" applyFill="1" applyBorder="1" applyAlignment="1">
      <alignment horizontal="center" vertical="center" wrapText="1"/>
    </xf>
    <xf numFmtId="14" fontId="13" fillId="15" borderId="17" xfId="0" applyNumberFormat="1" applyFont="1" applyFill="1" applyBorder="1" applyAlignment="1">
      <alignment horizontal="center" vertical="center" wrapText="1"/>
    </xf>
    <xf numFmtId="0" fontId="12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0" fontId="0" fillId="15" borderId="17" xfId="0" applyFill="1" applyBorder="1" applyAlignment="1">
      <alignment horizontal="center" vertical="center" wrapText="1"/>
    </xf>
    <xf numFmtId="165" fontId="13" fillId="0" borderId="17" xfId="0" applyNumberFormat="1" applyFont="1" applyBorder="1" applyAlignment="1">
      <alignment horizontal="center" vertical="center" wrapText="1"/>
    </xf>
    <xf numFmtId="0" fontId="21" fillId="15" borderId="17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1" fillId="19" borderId="17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13" fillId="15" borderId="17" xfId="0" applyFont="1" applyFill="1" applyBorder="1" applyAlignment="1">
      <alignment horizontal="center" vertical="center"/>
    </xf>
    <xf numFmtId="0" fontId="35" fillId="15" borderId="17" xfId="0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5" fillId="15" borderId="17" xfId="0" applyFont="1" applyFill="1" applyBorder="1" applyAlignment="1">
      <alignment horizontal="center" vertical="center" wrapText="1"/>
    </xf>
    <xf numFmtId="0" fontId="34" fillId="0" borderId="23" xfId="0" applyFont="1" applyBorder="1" applyAlignment="1">
      <alignment horizontal="center" vertical="center" wrapText="1"/>
    </xf>
    <xf numFmtId="49" fontId="13" fillId="15" borderId="17" xfId="0" applyNumberFormat="1" applyFont="1" applyFill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3" fillId="15" borderId="17" xfId="0" applyNumberFormat="1" applyFont="1" applyFill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14" fontId="37" fillId="0" borderId="17" xfId="0" applyNumberFormat="1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164" fontId="37" fillId="0" borderId="17" xfId="0" applyNumberFormat="1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15" fillId="10" borderId="1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9" borderId="2" xfId="0" applyFont="1" applyFill="1" applyBorder="1" applyAlignment="1">
      <alignment horizontal="center" vertical="center"/>
    </xf>
    <xf numFmtId="0" fontId="25" fillId="15" borderId="17" xfId="0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horizontal="center" vertical="center" wrapText="1"/>
    </xf>
    <xf numFmtId="164" fontId="13" fillId="15" borderId="17" xfId="0" applyNumberFormat="1" applyFont="1" applyFill="1" applyBorder="1" applyAlignment="1">
      <alignment horizontal="center" vertical="center" wrapText="1"/>
    </xf>
    <xf numFmtId="14" fontId="13" fillId="15" borderId="17" xfId="0" applyNumberFormat="1" applyFont="1" applyFill="1" applyBorder="1" applyAlignment="1">
      <alignment horizontal="center" vertical="center" wrapText="1"/>
    </xf>
    <xf numFmtId="0" fontId="0" fillId="15" borderId="17" xfId="0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horizontal="center" vertical="center"/>
    </xf>
    <xf numFmtId="0" fontId="35" fillId="15" borderId="17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164" fontId="15" fillId="10" borderId="17" xfId="0" applyNumberFormat="1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15" borderId="17" xfId="0" applyFont="1" applyFill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0" fontId="24" fillId="15" borderId="17" xfId="0" applyFont="1" applyFill="1" applyBorder="1" applyAlignment="1">
      <alignment horizontal="center" vertical="center" wrapText="1"/>
    </xf>
    <xf numFmtId="0" fontId="37" fillId="15" borderId="17" xfId="0" applyFont="1" applyFill="1" applyBorder="1" applyAlignment="1">
      <alignment horizontal="center" vertical="center" wrapText="1"/>
    </xf>
    <xf numFmtId="0" fontId="37" fillId="15" borderId="0" xfId="0" applyFont="1" applyFill="1" applyAlignment="1">
      <alignment horizontal="center" vertical="center"/>
    </xf>
    <xf numFmtId="164" fontId="37" fillId="15" borderId="17" xfId="0" applyNumberFormat="1" applyFont="1" applyFill="1" applyBorder="1" applyAlignment="1">
      <alignment horizontal="center" vertical="center" wrapText="1"/>
    </xf>
    <xf numFmtId="14" fontId="37" fillId="15" borderId="17" xfId="0" applyNumberFormat="1" applyFont="1" applyFill="1" applyBorder="1" applyAlignment="1">
      <alignment horizontal="center" vertical="center" wrapText="1"/>
    </xf>
    <xf numFmtId="164" fontId="37" fillId="15" borderId="17" xfId="0" applyNumberFormat="1" applyFont="1" applyFill="1" applyBorder="1" applyAlignment="1">
      <alignment horizontal="center" vertical="center"/>
    </xf>
  </cellXfs>
  <cellStyles count="19">
    <cellStyle name="Accent" xfId="12" xr:uid="{00000000-0005-0000-0000-000000000000}"/>
    <cellStyle name="Accent 1" xfId="13" xr:uid="{00000000-0005-0000-0000-000001000000}"/>
    <cellStyle name="Accent 2" xfId="14" xr:uid="{00000000-0005-0000-0000-000002000000}"/>
    <cellStyle name="Accent 3" xfId="15" xr:uid="{00000000-0005-0000-0000-000003000000}"/>
    <cellStyle name="Bad" xfId="9" xr:uid="{00000000-0005-0000-0000-000004000000}"/>
    <cellStyle name="Error" xfId="11" xr:uid="{00000000-0005-0000-0000-000005000000}"/>
    <cellStyle name="Footnote" xfId="5" xr:uid="{00000000-0005-0000-0000-000006000000}"/>
    <cellStyle name="Good" xfId="7" xr:uid="{00000000-0005-0000-0000-000007000000}"/>
    <cellStyle name="Heading 1" xfId="1" xr:uid="{00000000-0005-0000-0000-000008000000}"/>
    <cellStyle name="Heading 2" xfId="2" xr:uid="{00000000-0005-0000-0000-000009000000}"/>
    <cellStyle name="Neutral" xfId="8" xr:uid="{00000000-0005-0000-0000-00000A000000}"/>
    <cellStyle name="Normal" xfId="0" builtinId="0"/>
    <cellStyle name="Normal 2" xfId="18" xr:uid="{9A5983CB-730E-42C7-885D-2C52C6CD46D3}"/>
    <cellStyle name="Normal 3" xfId="17" xr:uid="{253246F9-F793-452B-B545-D62F58CE611B}"/>
    <cellStyle name="Note" xfId="4" xr:uid="{00000000-0005-0000-0000-00000C000000}"/>
    <cellStyle name="Note 2" xfId="16" xr:uid="{F4C118AC-7DC8-4B6D-A3FA-A7DEDD2AB357}"/>
    <cellStyle name="Status" xfId="6" xr:uid="{00000000-0005-0000-0000-00000D000000}"/>
    <cellStyle name="Text" xfId="3" xr:uid="{00000000-0005-0000-0000-00000E000000}"/>
    <cellStyle name="Warning" xfId="10" xr:uid="{00000000-0005-0000-0000-00000F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6D9F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22222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1447800</xdr:colOff>
      <xdr:row>3</xdr:row>
      <xdr:rowOff>190499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38100"/>
          <a:ext cx="3086100" cy="752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38100</xdr:rowOff>
    </xdr:from>
    <xdr:to>
      <xdr:col>2</xdr:col>
      <xdr:colOff>1857376</xdr:colOff>
      <xdr:row>3</xdr:row>
      <xdr:rowOff>152400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6D36E0C8-AE7F-42E8-94DA-B3ECCAFB981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1" y="38100"/>
          <a:ext cx="3371850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19051</xdr:rowOff>
    </xdr:from>
    <xdr:to>
      <xdr:col>3</xdr:col>
      <xdr:colOff>1362075</xdr:colOff>
      <xdr:row>4</xdr:row>
      <xdr:rowOff>9527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C16E21F6-00D1-4A9B-860F-E0ADCC2763F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9051"/>
          <a:ext cx="3219450" cy="638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3</xdr:col>
      <xdr:colOff>1343025</xdr:colOff>
      <xdr:row>3</xdr:row>
      <xdr:rowOff>95250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C6932B6E-E4EC-4FE7-B3A0-9AE9A5D64C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28576"/>
          <a:ext cx="3200400" cy="5524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47626</xdr:rowOff>
    </xdr:from>
    <xdr:to>
      <xdr:col>3</xdr:col>
      <xdr:colOff>1562100</xdr:colOff>
      <xdr:row>3</xdr:row>
      <xdr:rowOff>104776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23815FBF-E839-4666-8EE0-DFD9B651B1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626"/>
          <a:ext cx="3419475" cy="54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ila.souza/Downloads/3.%20Viagens%20e%20Di&#225;rias%20SEINFRA%20-%20OUTUBRO%202019%20(enviada%20em%2019.11.19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-2019"/>
      <sheetName val="DADOS"/>
    </sheetNames>
    <sheetDataSet>
      <sheetData sheetId="0" refreshError="1"/>
      <sheetData sheetId="1">
        <row r="1">
          <cell r="A1" t="str">
            <v>NOME</v>
          </cell>
          <cell r="B1" t="str">
            <v>SEINFRA</v>
          </cell>
          <cell r="C1" t="str">
            <v>DESCRIÇÃO DO CARGO</v>
          </cell>
        </row>
        <row r="2">
          <cell r="A2" t="str">
            <v>ABIMAEL FERNANDES DE LIMA FILHO</v>
          </cell>
          <cell r="B2" t="str">
            <v>363.692-5</v>
          </cell>
          <cell r="C2" t="str">
            <v xml:space="preserve">GESTOR DE TI </v>
          </cell>
        </row>
        <row r="3">
          <cell r="A3" t="str">
            <v>ADALBERTO JOSÉ DOS SANTOS</v>
          </cell>
          <cell r="B3" t="str">
            <v>393.350-4</v>
          </cell>
          <cell r="C3" t="str">
            <v>GERENTE GERAL ADMINISTRATIVO E FINANCEIRO</v>
          </cell>
        </row>
        <row r="4">
          <cell r="A4" t="str">
            <v>ADEMILTON LUNA DA SILVA JÚNIOR</v>
          </cell>
          <cell r="B4" t="str">
            <v>100.567-7</v>
          </cell>
          <cell r="C4" t="str">
            <v>ASSIST. EM GESTÃO PÚBLICA</v>
          </cell>
        </row>
        <row r="5">
          <cell r="A5" t="str">
            <v>ADRIANA MEDEIROS BARBOSA BARROS</v>
          </cell>
          <cell r="B5" t="str">
            <v>124.849-9</v>
          </cell>
          <cell r="C5" t="str">
            <v>ANAL. EM GESTÃO PÚBLICA (Eng Civil)</v>
          </cell>
        </row>
        <row r="6">
          <cell r="A6" t="str">
            <v>ALBENITA FERREIRA DOS SANTOS NIPPO</v>
          </cell>
          <cell r="B6" t="str">
            <v>368.584-5</v>
          </cell>
          <cell r="C6" t="str">
            <v>FGS-1</v>
          </cell>
        </row>
        <row r="7">
          <cell r="A7" t="str">
            <v>ÁLVARO BARROS DA SILVEIRA</v>
          </cell>
          <cell r="B7" t="str">
            <v>364.135-0</v>
          </cell>
          <cell r="C7" t="str">
            <v>FGS-1</v>
          </cell>
        </row>
        <row r="8">
          <cell r="A8" t="str">
            <v>ALMIR JACSON DE SÁ BEZERRA</v>
          </cell>
          <cell r="B8" t="str">
            <v>127.920-3</v>
          </cell>
          <cell r="C8" t="str">
            <v>ASSIST. EM GESTÃO PÚBLICA</v>
          </cell>
        </row>
        <row r="9">
          <cell r="A9" t="str">
            <v>ANA BEATRIZ FERREIRA BARBOSA</v>
          </cell>
          <cell r="B9">
            <v>0</v>
          </cell>
          <cell r="C9" t="str">
            <v>N/E</v>
          </cell>
        </row>
        <row r="10">
          <cell r="A10" t="str">
            <v>ANA CYBELE GOMES DO NASCIMENTO</v>
          </cell>
          <cell r="B10">
            <v>100220</v>
          </cell>
          <cell r="C10" t="str">
            <v>N/E</v>
          </cell>
        </row>
        <row r="11">
          <cell r="A11" t="str">
            <v xml:space="preserve">ANDRÉ PONTES DE SÁ MARQUIM </v>
          </cell>
          <cell r="B11" t="str">
            <v>394.050-0</v>
          </cell>
          <cell r="C11" t="str">
            <v>ASSESSOR TÉCNICO</v>
          </cell>
        </row>
        <row r="12">
          <cell r="A12" t="str">
            <v>ANGELA MOCHEL DE SOUZA NETTO</v>
          </cell>
          <cell r="B12" t="str">
            <v>393.228-1</v>
          </cell>
          <cell r="C12" t="str">
            <v>GERENTE GERAL DE CONVÊNIOS DE REC. HÍDRICOS</v>
          </cell>
        </row>
        <row r="13">
          <cell r="A13" t="str">
            <v>ÂNGELO JOSÉ CAMAROTTI JÚNIOR *</v>
          </cell>
          <cell r="B13" t="str">
            <v>126.618-7</v>
          </cell>
          <cell r="C13" t="str">
            <v>ANAL. EM GESTÃO PÚBLICA</v>
          </cell>
        </row>
        <row r="14">
          <cell r="A14" t="str">
            <v xml:space="preserve">ANNE LORE FISCHER INOJOSA </v>
          </cell>
          <cell r="B14" t="str">
            <v>394.062-4</v>
          </cell>
          <cell r="C14" t="str">
            <v>GESTOR DE PROJETOS</v>
          </cell>
        </row>
        <row r="15">
          <cell r="A15" t="str">
            <v>ANTONIO CORREIA DE OLIVEIRA ANDRADE</v>
          </cell>
          <cell r="B15" t="str">
            <v>136.096-5</v>
          </cell>
          <cell r="C15" t="str">
            <v>FGA-1</v>
          </cell>
        </row>
        <row r="16">
          <cell r="A16" t="str">
            <v>ANTONIO FERNANDO COSTA LIMA CAVALCANTI</v>
          </cell>
          <cell r="B16" t="str">
            <v>112.462-5</v>
          </cell>
          <cell r="C16" t="str">
            <v>ANAL. EM GESTÃO PÚBLICA (Eng Civil)</v>
          </cell>
        </row>
        <row r="17">
          <cell r="A17" t="str">
            <v>ANTÔNIO ROMERO ESTELITA LAFAYETTE RABÊLO</v>
          </cell>
          <cell r="B17">
            <v>0</v>
          </cell>
          <cell r="C17" t="str">
            <v>FALTA</v>
          </cell>
        </row>
        <row r="18">
          <cell r="A18" t="str">
            <v>ARGEMIRO DE MELO SILVA</v>
          </cell>
          <cell r="B18" t="str">
            <v>125.453-7</v>
          </cell>
          <cell r="C18" t="str">
            <v>AUX. EM GESTÃO PÚBLICA</v>
          </cell>
        </row>
        <row r="19">
          <cell r="A19" t="str">
            <v>ARMANDO CESARE TOMASI</v>
          </cell>
          <cell r="B19" t="str">
            <v>48.170-0</v>
          </cell>
          <cell r="C19" t="str">
            <v>ASSESSOR JURÍDICO</v>
          </cell>
        </row>
        <row r="20">
          <cell r="A20" t="str">
            <v>AUREA MARIA DA CRUZ IGREJAS LOPES</v>
          </cell>
          <cell r="B20" t="str">
            <v>393.219-2</v>
          </cell>
          <cell r="C20" t="str">
            <v>Secretária Executiva de Planejamento e Gestão</v>
          </cell>
        </row>
        <row r="21">
          <cell r="A21" t="str">
            <v xml:space="preserve">AUREA ROSA DE MELO FERREIRA </v>
          </cell>
          <cell r="B21" t="str">
            <v>397.939-3</v>
          </cell>
          <cell r="C21" t="str">
            <v>FRQ</v>
          </cell>
        </row>
        <row r="22">
          <cell r="A22" t="str">
            <v>AYANNA KARINA DE ASSIS SANTOS WANDERLEY</v>
          </cell>
          <cell r="B22" t="str">
            <v>397.972-5</v>
          </cell>
          <cell r="C22" t="str">
            <v>GESTORA DE OBRAS</v>
          </cell>
        </row>
        <row r="23">
          <cell r="A23" t="str">
            <v>BERNARDINO COELHO DE MAGALHÃES NETO</v>
          </cell>
          <cell r="B23" t="str">
            <v>396.225-3</v>
          </cell>
          <cell r="C23" t="str">
            <v>ASSISTENTE TÉCNICO</v>
          </cell>
        </row>
        <row r="24">
          <cell r="A24" t="str">
            <v>BRENO JOSÉ BARACUHY DE MELO</v>
          </cell>
          <cell r="B24" t="str">
            <v>393.240-0</v>
          </cell>
          <cell r="C24" t="str">
            <v>ASSESSOR DE LICITAÇÃO</v>
          </cell>
        </row>
        <row r="25">
          <cell r="A25" t="str">
            <v>CAMILA OLIVEIRA DE BRITTO SALGUEIRO</v>
          </cell>
          <cell r="B25">
            <v>0</v>
          </cell>
          <cell r="C25" t="str">
            <v>FALTA</v>
          </cell>
        </row>
        <row r="26">
          <cell r="A26" t="str">
            <v>CARLOS EDUARDO CABRAL</v>
          </cell>
          <cell r="B26" t="str">
            <v>393.317-2</v>
          </cell>
          <cell r="C26" t="str">
            <v>GESTOR DE APOIO INSTITUCIONAL</v>
          </cell>
        </row>
        <row r="27">
          <cell r="A27" t="str">
            <v>CARLOS ROBERTO DE VASCONCELOS DUTRA</v>
          </cell>
          <cell r="B27" t="str">
            <v>394.011-0</v>
          </cell>
          <cell r="C27" t="str">
            <v>GESTOR DE LOGÍSTICA</v>
          </cell>
        </row>
        <row r="28">
          <cell r="A28" t="str">
            <v>CARMEM LÚCIA ARAÚJO SANTOS</v>
          </cell>
          <cell r="B28" t="str">
            <v>108.325-2</v>
          </cell>
          <cell r="C28" t="str">
            <v>ASSISTENTE EM GESTÃO PÚBLICA</v>
          </cell>
        </row>
        <row r="29">
          <cell r="A29" t="str">
            <v>CAROLINE FERNANDA DA SILVA LIRA</v>
          </cell>
          <cell r="B29" t="str">
            <v>393.265-6</v>
          </cell>
          <cell r="C29" t="str">
            <v>ASSESSOR DE LICITAÇÃO</v>
          </cell>
        </row>
        <row r="30">
          <cell r="A30" t="str">
            <v>CÁSSIO ROMERO PORTELA DE AMORIM</v>
          </cell>
          <cell r="B30" t="str">
            <v>394.769-6</v>
          </cell>
          <cell r="C30" t="str">
            <v>ENG CIVIL</v>
          </cell>
        </row>
        <row r="31">
          <cell r="A31" t="str">
            <v>CÉLIO BRAZ DA SILVA</v>
          </cell>
          <cell r="B31" t="str">
            <v>166.214-7</v>
          </cell>
          <cell r="C31" t="str">
            <v>FGS-3</v>
          </cell>
        </row>
        <row r="32">
          <cell r="A32" t="str">
            <v>CÉZAR DE SOUZA DA SILVA</v>
          </cell>
          <cell r="B32" t="str">
            <v>394.013-6</v>
          </cell>
          <cell r="C32" t="str">
            <v>APOIO DE COMUNICAÇÃO</v>
          </cell>
        </row>
        <row r="33">
          <cell r="A33" t="str">
            <v>CLÁUDIA COIMBRA ESTEVES DE MORAES</v>
          </cell>
          <cell r="B33" t="str">
            <v>394.012-8</v>
          </cell>
          <cell r="C33" t="str">
            <v>GERENTE JURÍDICO</v>
          </cell>
        </row>
        <row r="34">
          <cell r="A34" t="str">
            <v>CRISTIANE MARIA DE MELO SILVA</v>
          </cell>
          <cell r="B34" t="str">
            <v>395.930-9</v>
          </cell>
          <cell r="C34" t="str">
            <v>CPL - MEMBRO/APOIO</v>
          </cell>
        </row>
        <row r="35">
          <cell r="A35" t="str">
            <v>CRISTINA MARIA BRANDÃO SIMAS</v>
          </cell>
          <cell r="B35" t="str">
            <v>79.170-9</v>
          </cell>
          <cell r="C35" t="str">
            <v>FGS-1</v>
          </cell>
        </row>
        <row r="36">
          <cell r="A36" t="str">
            <v>DANIELA BEZERRA CAVALCANTI</v>
          </cell>
          <cell r="B36" t="str">
            <v>393.238-9</v>
          </cell>
          <cell r="C36" t="str">
            <v>ASSESSORA ESPECIAL DE CONTROLE INTERNO</v>
          </cell>
        </row>
        <row r="37">
          <cell r="A37" t="str">
            <v>DANIELE PASCOAL AMARAL</v>
          </cell>
          <cell r="B37">
            <v>0</v>
          </cell>
          <cell r="C37" t="str">
            <v>FALTA</v>
          </cell>
        </row>
        <row r="38">
          <cell r="A38" t="str">
            <v>DENISE MAIA DE BRITTO MACEDO MARTINS</v>
          </cell>
          <cell r="B38" t="str">
            <v>394.014-4</v>
          </cell>
          <cell r="C38" t="str">
            <v>SECRETARIO EXECUTIVO DE TRANSPORTES</v>
          </cell>
        </row>
        <row r="39">
          <cell r="A39" t="str">
            <v>DOUGLAS ARTUR DE ABREU E LIMA</v>
          </cell>
          <cell r="B39" t="str">
            <v>393.220-6</v>
          </cell>
          <cell r="C39" t="str">
            <v>COORDENADOR DE MONITORAMENTO</v>
          </cell>
        </row>
        <row r="40">
          <cell r="A40" t="str">
            <v>EDVALDO BELARMINO DE SOUZA</v>
          </cell>
          <cell r="B40" t="str">
            <v>394.973-7</v>
          </cell>
          <cell r="C40" t="str">
            <v>FGA-2</v>
          </cell>
        </row>
        <row r="41">
          <cell r="A41" t="str">
            <v>EDIVALDO PINHEIRO DE ARAÚJO</v>
          </cell>
          <cell r="B41" t="str">
            <v>378.046-5</v>
          </cell>
          <cell r="C41" t="str">
            <v>FGA-1</v>
          </cell>
        </row>
        <row r="42">
          <cell r="A42" t="str">
            <v>EDSON BARBOSA DE ARAÚJO</v>
          </cell>
          <cell r="B42" t="str">
            <v>124.848-0</v>
          </cell>
          <cell r="C42" t="str">
            <v>ANAL. EM GESTÃO PÚBLICA</v>
          </cell>
        </row>
        <row r="43">
          <cell r="A43" t="str">
            <v>EDSON DE OLIVEIRA PENHA</v>
          </cell>
          <cell r="B43">
            <v>0</v>
          </cell>
          <cell r="C43" t="str">
            <v>FALTA</v>
          </cell>
        </row>
        <row r="44">
          <cell r="A44" t="str">
            <v>EDSON JOSÉ DE SANTANA</v>
          </cell>
          <cell r="B44" t="str">
            <v>48.613-2</v>
          </cell>
          <cell r="C44" t="str">
            <v>ASSIST. EM GESTÃO PÚBLICA</v>
          </cell>
        </row>
        <row r="45">
          <cell r="A45" t="str">
            <v>ELAYNE CRISTINA SILVA DA COSTA</v>
          </cell>
          <cell r="B45" t="str">
            <v>395.964-3</v>
          </cell>
          <cell r="C45" t="str">
            <v>APOIO DE COMUNICAÇÃO</v>
          </cell>
        </row>
        <row r="46">
          <cell r="A46" t="str">
            <v>ELIANE MARIA NERES DE CARVALHO</v>
          </cell>
          <cell r="B46" t="str">
            <v>394.048-9</v>
          </cell>
          <cell r="C46" t="str">
            <v>COORDENADOR DE CONVÊNIOS DE TRANSPORTES</v>
          </cell>
        </row>
        <row r="47">
          <cell r="A47" t="str">
            <v>EMANUEL SAUL VIEIRA JURUBEBA</v>
          </cell>
          <cell r="B47" t="str">
            <v>128.010-4</v>
          </cell>
          <cell r="C47" t="str">
            <v>ANAL. EM GESTÃO PÚBLICA</v>
          </cell>
        </row>
        <row r="48">
          <cell r="A48" t="str">
            <v>EUGÊNIO SOUTO MAIOR FERRAZ</v>
          </cell>
          <cell r="B48" t="str">
            <v>128.049-0</v>
          </cell>
          <cell r="C48" t="str">
            <v>ANAL. EM GESTÃO PÚBLICA (Arquiteto)</v>
          </cell>
        </row>
        <row r="49">
          <cell r="A49" t="str">
            <v>EWERTON PATRICK DE LIMA CAVALCANTI</v>
          </cell>
          <cell r="B49">
            <v>0</v>
          </cell>
          <cell r="C49" t="str">
            <v>FALTA</v>
          </cell>
        </row>
        <row r="50">
          <cell r="A50" t="str">
            <v>FABIANA NÓBREGA NUNES DA SILVA</v>
          </cell>
          <cell r="B50" t="str">
            <v>394.015-2</v>
          </cell>
          <cell r="C50" t="str">
            <v>GESTOR DE GABINETE</v>
          </cell>
        </row>
        <row r="51">
          <cell r="A51" t="str">
            <v>FELIPE LUIZ FONSECA DOS SANTOS ALBUQUERQUE</v>
          </cell>
          <cell r="B51" t="str">
            <v>396.706-9</v>
          </cell>
          <cell r="C51" t="str">
            <v>FAG-1</v>
          </cell>
        </row>
        <row r="52">
          <cell r="A52" t="str">
            <v>FERNANDHA BATISTA LAFAYETTE</v>
          </cell>
          <cell r="B52" t="str">
            <v>392.731-8</v>
          </cell>
          <cell r="C52" t="str">
            <v>SECRETÁRIA DE INFRAESTRITURA E REC. HÍDRICOS - DAS</v>
          </cell>
        </row>
        <row r="53">
          <cell r="A53" t="str">
            <v>FERNANDO DE ALBUQUERQUE MARANHÃO</v>
          </cell>
          <cell r="B53" t="str">
            <v>220.516-5</v>
          </cell>
          <cell r="C53" t="str">
            <v>GESTOR DE AERÓDROMO</v>
          </cell>
        </row>
        <row r="54">
          <cell r="A54" t="str">
            <v>FERNANDO JOSÉ DE OLIVEIRA</v>
          </cell>
          <cell r="B54" t="str">
            <v>397.900-8</v>
          </cell>
          <cell r="C54" t="str">
            <v>APOIO TÉCNICO DE ORÇAMENTO</v>
          </cell>
        </row>
        <row r="55">
          <cell r="A55" t="str">
            <v>FERNANDO LINS DE LIMA</v>
          </cell>
          <cell r="B55" t="str">
            <v>119.499-2</v>
          </cell>
          <cell r="C55" t="str">
            <v>ANAL. EM GESTÃO PÚBLICA</v>
          </cell>
        </row>
        <row r="56">
          <cell r="A56" t="str">
            <v>FLÁVIO EDUARDO LOIOLA FONSECA</v>
          </cell>
          <cell r="B56" t="str">
            <v>396.224-5</v>
          </cell>
          <cell r="C56" t="str">
            <v>APOIO DE COMUNICAÇÃO</v>
          </cell>
        </row>
        <row r="57">
          <cell r="A57" t="str">
            <v>FRANCISCO COSTA CORDEIRO MELO</v>
          </cell>
          <cell r="B57" t="str">
            <v>133.309-7</v>
          </cell>
          <cell r="C57" t="str">
            <v>AUX. EM GESTÃO PÚBLICA</v>
          </cell>
        </row>
        <row r="58">
          <cell r="A58" t="str">
            <v>FRANCISCO GIVALDO ALENCAR SAMPAIO  FILHO</v>
          </cell>
          <cell r="B58" t="str">
            <v>125.452-9</v>
          </cell>
          <cell r="C58" t="str">
            <v>ANAL. EM GESTÃO PÚBLICA</v>
          </cell>
        </row>
        <row r="59">
          <cell r="A59" t="str">
            <v>GASTÃO CERQUINHA DA FONSECA NETO</v>
          </cell>
          <cell r="B59" t="str">
            <v>394.007-1</v>
          </cell>
          <cell r="C59" t="str">
            <v>GESTOR DE ESTUDOS HIDROLÓGICOS</v>
          </cell>
        </row>
        <row r="60">
          <cell r="A60" t="str">
            <v>GEOVANE DO CARMO SANTANA</v>
          </cell>
          <cell r="B60">
            <v>0</v>
          </cell>
          <cell r="C60" t="str">
            <v>FALTA</v>
          </cell>
        </row>
        <row r="61">
          <cell r="A61" t="str">
            <v>GÉRSON ALVES FERREIRA</v>
          </cell>
          <cell r="B61" t="str">
            <v>137.427-3</v>
          </cell>
          <cell r="C61" t="str">
            <v>ASSIST. EM GESTÃO PÚBLICA</v>
          </cell>
        </row>
        <row r="62">
          <cell r="A62" t="str">
            <v>GETÚLIO VARGAS OLIVEIRA GONÇALVES DOS SANTOS</v>
          </cell>
          <cell r="B62" t="str">
            <v>394.770-0</v>
          </cell>
          <cell r="C62" t="str">
            <v>CPL II - MEMBRO/APOIO</v>
          </cell>
        </row>
        <row r="63">
          <cell r="A63" t="str">
            <v>HELDER RÔMULO ARAÚJO DE MENEZES</v>
          </cell>
          <cell r="B63" t="str">
            <v>394.008-0</v>
          </cell>
          <cell r="C63" t="str">
            <v>GESTOR DE AERÓDROMO</v>
          </cell>
        </row>
        <row r="64">
          <cell r="A64" t="str">
            <v>HÉLIO LUIZ MARINHO</v>
          </cell>
          <cell r="B64" t="str">
            <v>392.430-0</v>
          </cell>
          <cell r="C64" t="str">
            <v>FGS-3</v>
          </cell>
        </row>
        <row r="65">
          <cell r="A65" t="str">
            <v>HENRIQUE RAMOS SÁ GONDIM</v>
          </cell>
          <cell r="B65" t="str">
            <v>395.965-1</v>
          </cell>
          <cell r="C65" t="str">
            <v>APOIO DE GABINETE</v>
          </cell>
        </row>
        <row r="66">
          <cell r="A66" t="str">
            <v>HENRIQUE SUASSUNA DE ANDRADE LIMA</v>
          </cell>
          <cell r="B66" t="str">
            <v>393.239-7</v>
          </cell>
          <cell r="C66" t="str">
            <v>GERENTE DE CONVÊNIOS DE TRANSPORTES</v>
          </cell>
        </row>
        <row r="67">
          <cell r="A67" t="str">
            <v>HENRIQUE TAVARES DE MELO</v>
          </cell>
          <cell r="B67" t="str">
            <v>392.431-9</v>
          </cell>
          <cell r="C67" t="str">
            <v>FGS-2</v>
          </cell>
        </row>
        <row r="68">
          <cell r="A68" t="str">
            <v>IGNÁCIA QUEIROZ DE OLIVEIRA LEITE</v>
          </cell>
          <cell r="B68" t="str">
            <v>382.061-0</v>
          </cell>
          <cell r="C68" t="str">
            <v>CPL I - MEMBRO/APOIO</v>
          </cell>
        </row>
        <row r="69">
          <cell r="A69" t="str">
            <v>INALDA CORREIA TIMES</v>
          </cell>
          <cell r="B69" t="str">
            <v>394.016-0</v>
          </cell>
          <cell r="C69" t="str">
            <v>ASSISTENTE DE GABINETE</v>
          </cell>
        </row>
        <row r="70">
          <cell r="A70" t="str">
            <v>JALBA MOREIRA NUNES</v>
          </cell>
          <cell r="B70" t="str">
            <v>397.105-8</v>
          </cell>
          <cell r="C70" t="str">
            <v>APOIO DE GABINETE</v>
          </cell>
        </row>
        <row r="71">
          <cell r="A71" t="str">
            <v>JANNE EYRE GOMES DE LIMA</v>
          </cell>
          <cell r="B71" t="str">
            <v>394.047-0</v>
          </cell>
          <cell r="C71" t="str">
            <v>COORDENADORA TÉCNICO DE ORÇAMENTO</v>
          </cell>
        </row>
        <row r="72">
          <cell r="A72" t="str">
            <v>JARBAS JOSÉ DO NASCIMENTO</v>
          </cell>
          <cell r="B72" t="str">
            <v>130.652-9</v>
          </cell>
          <cell r="C72" t="str">
            <v>ANAL. EM GESTÃO PÚBLICA</v>
          </cell>
        </row>
        <row r="73">
          <cell r="A73" t="str">
            <v>JOÃO AMBRÓSIO DA SILVA</v>
          </cell>
          <cell r="B73" t="str">
            <v>100.569-3</v>
          </cell>
          <cell r="C73" t="str">
            <v>ASSIST. EM GESTÃO PÚBLICA</v>
          </cell>
        </row>
        <row r="74">
          <cell r="A74" t="str">
            <v>JOAQUIM JOB TENÓRIO GALLINDO</v>
          </cell>
          <cell r="B74" t="str">
            <v>137.383-8</v>
          </cell>
          <cell r="C74" t="str">
            <v>FGS-3</v>
          </cell>
        </row>
        <row r="75">
          <cell r="A75" t="str">
            <v>JOSÉ ALBERTO CASSIMIRO</v>
          </cell>
          <cell r="B75" t="str">
            <v>377.532-1</v>
          </cell>
          <cell r="C75" t="str">
            <v>FGA-2</v>
          </cell>
        </row>
        <row r="76">
          <cell r="A76" t="str">
            <v>JOSÉ DAVID CORDEIRO FIDELIS</v>
          </cell>
          <cell r="B76">
            <v>0</v>
          </cell>
          <cell r="C76" t="str">
            <v>FALTA</v>
          </cell>
        </row>
        <row r="77">
          <cell r="A77" t="str">
            <v>JOSÉ DE ALMEIDA MELO</v>
          </cell>
          <cell r="B77" t="str">
            <v>393.318-0</v>
          </cell>
          <cell r="C77" t="str">
            <v>GESTOR TÉCNICO</v>
          </cell>
        </row>
        <row r="78">
          <cell r="A78" t="str">
            <v>JOSÉ DE SOUZA MELO FILHO</v>
          </cell>
          <cell r="B78" t="str">
            <v>363.672-0</v>
          </cell>
          <cell r="C78" t="str">
            <v>COORDENADOR DE PATRIMÔNIO</v>
          </cell>
        </row>
        <row r="79">
          <cell r="A79" t="str">
            <v>JOSÉ DOS SANTOS FRANÇA DE LIMA</v>
          </cell>
          <cell r="B79" t="str">
            <v>44.561-4</v>
          </cell>
          <cell r="C79" t="str">
            <v>AUX. EM GESTÃO PÚBLICA</v>
          </cell>
        </row>
        <row r="80">
          <cell r="A80" t="str">
            <v>JOSÉ GERALDO LAMPREIA PADILHA</v>
          </cell>
          <cell r="B80" t="str">
            <v>120.802-0</v>
          </cell>
          <cell r="C80" t="str">
            <v>ASSIST. EM GESTÃO PÚBLICA</v>
          </cell>
        </row>
        <row r="81">
          <cell r="A81" t="str">
            <v>JOSÉ GERALDO WANDERLEY NETO</v>
          </cell>
          <cell r="B81" t="str">
            <v>393.236-2</v>
          </cell>
          <cell r="C81" t="str">
            <v>APOIO TÉCNICO DE ARTICULAÇÃO SOCIAL</v>
          </cell>
        </row>
        <row r="82">
          <cell r="A82" t="str">
            <v>JOSÉ GUINARDO BASTOS MEIRELES</v>
          </cell>
          <cell r="B82" t="str">
            <v>128.756-7</v>
          </cell>
          <cell r="C82" t="str">
            <v>ANAL. EM GESTÃO PÚBLICA</v>
          </cell>
        </row>
        <row r="83">
          <cell r="A83" t="str">
            <v>JOSÉ MAXIMINO DA SILVA</v>
          </cell>
          <cell r="B83" t="str">
            <v>168.674-7</v>
          </cell>
          <cell r="C83" t="str">
            <v>FGS-1</v>
          </cell>
        </row>
        <row r="84">
          <cell r="A84" t="str">
            <v>JOSENILDO SINÉSIO DA SILVA</v>
          </cell>
          <cell r="B84" t="str">
            <v>113.495-7</v>
          </cell>
          <cell r="C84" t="str">
            <v>FALTA</v>
          </cell>
        </row>
        <row r="85">
          <cell r="A85" t="str">
            <v>JULIANE EMANUELE CARDOSO DE OLIVEIRA</v>
          </cell>
          <cell r="B85" t="str">
            <v>394.049-7</v>
          </cell>
          <cell r="C85" t="str">
            <v>GERENTE DE ORÇAMENTO</v>
          </cell>
        </row>
        <row r="86">
          <cell r="A86" t="str">
            <v>LAFAETE LACERDA DE ANDRADE FILHO</v>
          </cell>
          <cell r="B86" t="str">
            <v>364.136-8</v>
          </cell>
          <cell r="C86" t="str">
            <v>FGA-1</v>
          </cell>
        </row>
        <row r="87">
          <cell r="A87" t="str">
            <v>LARA DE OLIVEIRA SANTANA</v>
          </cell>
          <cell r="B87" t="str">
            <v>397.902-4</v>
          </cell>
          <cell r="C87" t="str">
            <v>GERENTE DE PLANEJAMENTO</v>
          </cell>
        </row>
        <row r="88">
          <cell r="A88" t="str">
            <v>LEILA VIRGÍNIA HERMÍNIO SOUZA</v>
          </cell>
          <cell r="B88" t="str">
            <v>394.028-4</v>
          </cell>
          <cell r="C88" t="str">
            <v>GESTORA DE CONTROLE INTERNO</v>
          </cell>
        </row>
        <row r="89">
          <cell r="A89" t="str">
            <v>LENIVALDO MARIANO SARAIVA</v>
          </cell>
          <cell r="B89" t="str">
            <v>000037</v>
          </cell>
          <cell r="C89" t="str">
            <v>FALTA</v>
          </cell>
        </row>
        <row r="90">
          <cell r="A90" t="str">
            <v>LEONARDO ROSA CYSNEIROS DA COSTA CABRAL</v>
          </cell>
          <cell r="B90" t="str">
            <v>395.701-2</v>
          </cell>
          <cell r="C90" t="str">
            <v>GERENTE DE PROJETOS</v>
          </cell>
        </row>
        <row r="91">
          <cell r="A91" t="str">
            <v>LUANA SANTOS FERREIRA</v>
          </cell>
          <cell r="B91" t="str">
            <v>393.231-1</v>
          </cell>
          <cell r="C91" t="str">
            <v>ASSESSORA ESPECIAL DE GABINETE</v>
          </cell>
        </row>
        <row r="92">
          <cell r="A92" t="str">
            <v>LÚCIA DE FÁTIMA FERREIRA ALVES</v>
          </cell>
          <cell r="B92" t="str">
            <v>397.358-1</v>
          </cell>
          <cell r="C92" t="str">
            <v>COORDENADORA DE CONTROLE INTERNO</v>
          </cell>
        </row>
        <row r="93">
          <cell r="A93" t="str">
            <v>LÚCIA REGINA NUNES BEZERRA</v>
          </cell>
          <cell r="B93" t="str">
            <v>129.111-4</v>
          </cell>
          <cell r="C93" t="str">
            <v>GESTOR ADMINISTRATIVO</v>
          </cell>
        </row>
        <row r="94">
          <cell r="A94" t="str">
            <v>LUCIANA MARIA LUSTOSA  DE ATAÍDE ARAÚJO</v>
          </cell>
          <cell r="B94" t="str">
            <v>126.456-7</v>
          </cell>
          <cell r="C94" t="str">
            <v>COORDENADOR DE RECURSOS HUMANOS</v>
          </cell>
        </row>
        <row r="95">
          <cell r="A95" t="str">
            <v>LUCIANO JORGE RIBEIRO DE BARROS</v>
          </cell>
          <cell r="B95" t="str">
            <v>396.226-1</v>
          </cell>
          <cell r="C95" t="str">
            <v>ASSISTENTE TÉCNICO</v>
          </cell>
        </row>
        <row r="96">
          <cell r="A96" t="str">
            <v>LUIS ANDRÉ DA SILVA MORAES</v>
          </cell>
          <cell r="B96" t="str">
            <v>394.017-9</v>
          </cell>
          <cell r="C96" t="str">
            <v>ASSISTENTE JURÍDICO</v>
          </cell>
        </row>
        <row r="97">
          <cell r="A97" t="str">
            <v>LUÍS HENRIQUE ALMEIDA DE OLIVEIRA</v>
          </cell>
          <cell r="B97" t="str">
            <v>394.018-7</v>
          </cell>
          <cell r="C97" t="str">
            <v>APOIO DE GABINETE</v>
          </cell>
        </row>
        <row r="98">
          <cell r="A98" t="str">
            <v>LUIZ PEREIRA DE SOUZA FILHO</v>
          </cell>
          <cell r="B98" t="str">
            <v>364.188-0</v>
          </cell>
          <cell r="C98" t="str">
            <v>FGS-1</v>
          </cell>
        </row>
        <row r="99">
          <cell r="A99" t="str">
            <v>MANUELLE LISBÔA QUEIROZ DE OLIVEIRA</v>
          </cell>
          <cell r="B99" t="str">
            <v>394.020-9</v>
          </cell>
          <cell r="C99" t="str">
            <v>GESTOR JURÍDICO</v>
          </cell>
        </row>
        <row r="100">
          <cell r="A100" t="str">
            <v>MARCELLE RAFAEL DE ANDRADE</v>
          </cell>
          <cell r="B100" t="str">
            <v>320.722-6</v>
          </cell>
          <cell r="C100" t="str">
            <v>GERENTE DE MONITORAMENTO</v>
          </cell>
        </row>
        <row r="101">
          <cell r="A101" t="str">
            <v>MÁRCIA CRISTINA LEMOS COSTA</v>
          </cell>
          <cell r="B101" t="str">
            <v>319.451-5</v>
          </cell>
          <cell r="C101" t="str">
            <v>COORDENADOR CONTÁBIL DE TRANSPORTES</v>
          </cell>
        </row>
        <row r="102">
          <cell r="A102" t="str">
            <v>MARIA ANTONIETA LEMOS COSTA</v>
          </cell>
          <cell r="B102" t="str">
            <v>202.003-3</v>
          </cell>
          <cell r="C102" t="str">
            <v>FGS-1</v>
          </cell>
        </row>
        <row r="103">
          <cell r="A103" t="str">
            <v>MARIA ANTONIETA VASCONCELOS CANUTO  MARQUES</v>
          </cell>
          <cell r="B103" t="str">
            <v>394.764-5</v>
          </cell>
          <cell r="C103" t="str">
            <v>FGS-1</v>
          </cell>
        </row>
        <row r="104">
          <cell r="A104" t="str">
            <v>MARIA DA CONCEIÇÃO CAVALCANTI DO NASCIMENTO</v>
          </cell>
          <cell r="B104" t="str">
            <v>87.523-6</v>
          </cell>
          <cell r="C104" t="str">
            <v>ANALISTA EM GESTÃO PÚBLICA</v>
          </cell>
        </row>
        <row r="105">
          <cell r="A105" t="str">
            <v>MARIA DAS GRAÇAS ESTEVAM ALVES</v>
          </cell>
          <cell r="B105" t="str">
            <v>171.309-4</v>
          </cell>
          <cell r="C105" t="str">
            <v>OUVIDORA</v>
          </cell>
        </row>
        <row r="106">
          <cell r="A106" t="str">
            <v xml:space="preserve">MARA ISABEL SUASSUNA DA FONTE </v>
          </cell>
          <cell r="B106" t="str">
            <v>394.022-5</v>
          </cell>
          <cell r="C106" t="str">
            <v>GESTOR DE PLANEJAMENTO</v>
          </cell>
        </row>
        <row r="107">
          <cell r="A107" t="str">
            <v>MARIA JOSÉ SOARES FILHA</v>
          </cell>
          <cell r="B107" t="str">
            <v>102.137-0</v>
          </cell>
          <cell r="C107" t="str">
            <v>ASSIST. EM GESTÃO PÚBLICA</v>
          </cell>
        </row>
        <row r="108">
          <cell r="A108" t="str">
            <v>MARIA MADALENA DE ASSIS</v>
          </cell>
          <cell r="B108" t="str">
            <v>125.486-3</v>
          </cell>
          <cell r="C108" t="str">
            <v>ASSIST. EM GESTÃO PÚBLICA</v>
          </cell>
        </row>
        <row r="109">
          <cell r="A109" t="str">
            <v>MARLEIDE CLEMENTINO DE LIMA</v>
          </cell>
          <cell r="B109" t="str">
            <v>125.487-1</v>
          </cell>
          <cell r="C109" t="str">
            <v>ASSIST. EM GESTÃO PÚBLICA</v>
          </cell>
        </row>
        <row r="110">
          <cell r="A110" t="str">
            <v>MARTA MARIA ARAÚJO DUTRA DE ALMEIDA</v>
          </cell>
          <cell r="B110" t="str">
            <v>121.259-1</v>
          </cell>
          <cell r="C110" t="str">
            <v>ANAL. EM GESTÃO PÚBLICA</v>
          </cell>
        </row>
        <row r="111">
          <cell r="A111" t="str">
            <v>MARYSA GLAUBELANY DA SILVA LEITE</v>
          </cell>
          <cell r="B111">
            <v>0</v>
          </cell>
          <cell r="C111" t="str">
            <v>FALTA</v>
          </cell>
        </row>
        <row r="112">
          <cell r="A112" t="str">
            <v>MICHELE KÁTIA</v>
          </cell>
          <cell r="B112">
            <v>0</v>
          </cell>
          <cell r="C112" t="str">
            <v>FALTA</v>
          </cell>
        </row>
        <row r="113">
          <cell r="A113" t="str">
            <v>MILLENA MYRELE DA PAZ SANTOS</v>
          </cell>
          <cell r="B113">
            <v>0</v>
          </cell>
          <cell r="C113" t="str">
            <v>FALTA</v>
          </cell>
        </row>
        <row r="114">
          <cell r="A114" t="str">
            <v>MOACY BARROS DOS SANTOS</v>
          </cell>
          <cell r="B114" t="str">
            <v>105.119-9</v>
          </cell>
          <cell r="C114" t="str">
            <v>ASSIST. EM GESTÃO PÚBLICA</v>
          </cell>
        </row>
        <row r="115">
          <cell r="A115" t="str">
            <v>NATÉRCIO FERREIRA ALVES</v>
          </cell>
          <cell r="B115" t="str">
            <v>128.032-5</v>
          </cell>
          <cell r="C115" t="str">
            <v>AUX. EM GESTÃO PÚBLICA</v>
          </cell>
        </row>
        <row r="116">
          <cell r="A116" t="str">
            <v>NAUDEMIR JUSTINO DA COSTA</v>
          </cell>
          <cell r="B116" t="str">
            <v>154.288-5</v>
          </cell>
          <cell r="C116" t="str">
            <v>ASSIST. EM GESTÃO PÚBLICA</v>
          </cell>
        </row>
        <row r="117">
          <cell r="A117" t="str">
            <v>PÂMELLA BÁRBARA CAVALCANTI E SILVA</v>
          </cell>
          <cell r="B117" t="str">
            <v>393.221-4</v>
          </cell>
          <cell r="C117" t="str">
            <v>GESTORA DE COMUNICAÇÃO</v>
          </cell>
        </row>
        <row r="118">
          <cell r="A118" t="str">
            <v>PATRÍCIA BORGES FERREIRA DE AZEVEDO</v>
          </cell>
          <cell r="B118" t="str">
            <v>393.232-0</v>
          </cell>
          <cell r="C118" t="str">
            <v>GESTORA DE GABINETE</v>
          </cell>
        </row>
        <row r="119">
          <cell r="A119" t="str">
            <v>PATRÍCIA FIGUEREDO</v>
          </cell>
          <cell r="B119" t="str">
            <v>394.024-1</v>
          </cell>
          <cell r="C119" t="str">
            <v>APOIO DE GABINETE</v>
          </cell>
        </row>
        <row r="120">
          <cell r="A120" t="str">
            <v>PAULA CRISTINA ALBUQUERQUE PINTO</v>
          </cell>
          <cell r="B120" t="str">
            <v>135.243-1</v>
          </cell>
          <cell r="C120" t="str">
            <v>ANAL. EM GESTÃO PÚBLICA (Eng Civil)</v>
          </cell>
        </row>
        <row r="121">
          <cell r="A121" t="str">
            <v xml:space="preserve">PAULO ROBERTO COÊLHO LÓCIO </v>
          </cell>
          <cell r="B121" t="str">
            <v>393.227-3</v>
          </cell>
          <cell r="C121" t="str">
            <v>GERENTE GERAL DE APOIO JURÍDICO</v>
          </cell>
        </row>
        <row r="122">
          <cell r="A122" t="str">
            <v>PEDRO DE ALCÂNTARA PEREIRA BORBA</v>
          </cell>
          <cell r="B122" t="str">
            <v>130.654-5</v>
          </cell>
          <cell r="C122" t="str">
            <v>AUX. EM GESTÃO PÚBLICA</v>
          </cell>
        </row>
        <row r="123">
          <cell r="A123" t="str">
            <v>PEDRO ROGÉRIO GOMES BRAGA</v>
          </cell>
          <cell r="B123" t="str">
            <v>215.832-9</v>
          </cell>
          <cell r="C123" t="str">
            <v>FGS-3</v>
          </cell>
        </row>
        <row r="124">
          <cell r="A124" t="str">
            <v>RAPHAEL PONTES CLAUS</v>
          </cell>
          <cell r="B124" t="str">
            <v>397.903-2</v>
          </cell>
          <cell r="C124" t="str">
            <v>ASSESSOR TÉCNICO ESPECIAL</v>
          </cell>
        </row>
        <row r="125">
          <cell r="A125" t="str">
            <v>RAYANNE PRYSCILLA DE ALMEIDA SANTOS</v>
          </cell>
          <cell r="B125">
            <v>0</v>
          </cell>
          <cell r="C125" t="str">
            <v>FALTA</v>
          </cell>
        </row>
        <row r="126">
          <cell r="A126" t="str">
            <v>RENATA ISAURA RODRIGUES DE ABREU</v>
          </cell>
          <cell r="B126" t="str">
            <v>393.235-4</v>
          </cell>
          <cell r="C126" t="str">
            <v>COORDENADOR TÉCNICO DE ORÇAMENTO</v>
          </cell>
        </row>
        <row r="127">
          <cell r="A127" t="str">
            <v>RENATO DA SILVA MARQUES FILHO</v>
          </cell>
          <cell r="B127" t="str">
            <v>45.350-1</v>
          </cell>
          <cell r="C127" t="str">
            <v>ASSIST. EM GESTÃO PÚBLICA</v>
          </cell>
        </row>
        <row r="128">
          <cell r="A128" t="str">
            <v>RENATO DA SILVA ARAÚJO</v>
          </cell>
          <cell r="B128">
            <v>0</v>
          </cell>
          <cell r="C128" t="str">
            <v>FALTA</v>
          </cell>
        </row>
        <row r="129">
          <cell r="A129" t="str">
            <v>RICARDO EDSON ALVARES KLAUS</v>
          </cell>
          <cell r="B129" t="str">
            <v>168.982-7</v>
          </cell>
          <cell r="C129" t="str">
            <v>AUX. EM GESTÃO PÚBLICA</v>
          </cell>
        </row>
        <row r="130">
          <cell r="A130" t="str">
            <v>RICARDO JOSÉ CARNEIRO FERREIRA</v>
          </cell>
          <cell r="B130">
            <v>0</v>
          </cell>
          <cell r="C130" t="str">
            <v>FALTA</v>
          </cell>
        </row>
        <row r="131">
          <cell r="A131" t="str">
            <v>ROBERTA ROCHA BARROS COELHO</v>
          </cell>
          <cell r="B131" t="str">
            <v>394.677-0</v>
          </cell>
          <cell r="C131" t="str">
            <v>PRESIDENTE/PREGOEIRA DA CPL II, NÍVEL 2</v>
          </cell>
        </row>
        <row r="132">
          <cell r="A132" t="str">
            <v>RODRIGO LIMA FRAGOSO</v>
          </cell>
          <cell r="B132" t="str">
            <v>393.234-6</v>
          </cell>
          <cell r="C132" t="str">
            <v>GERENTE GERAL DE PLANEJAMENTO</v>
          </cell>
        </row>
        <row r="133">
          <cell r="A133" t="str">
            <v>ROMERO TAVARES DE AMORIM FILHO</v>
          </cell>
          <cell r="B133" t="str">
            <v>393.222-2</v>
          </cell>
          <cell r="C133" t="str">
            <v>GERENTE GERAL DE AQUISIÇÕES</v>
          </cell>
        </row>
        <row r="134">
          <cell r="A134" t="str">
            <v>ROSA MARIA CARVALHO DIDIER</v>
          </cell>
          <cell r="B134" t="str">
            <v>88.983-0</v>
          </cell>
          <cell r="C134" t="str">
            <v>ASSIST. EM GESTÃO PÚBLICA</v>
          </cell>
        </row>
        <row r="135">
          <cell r="A135" t="str">
            <v>ROSILENE DA CONCEIÇÃO GUERRA PEREIRA</v>
          </cell>
          <cell r="B135" t="str">
            <v>365.529-6</v>
          </cell>
          <cell r="C135" t="str">
            <v>FGS-2</v>
          </cell>
        </row>
        <row r="136">
          <cell r="A136" t="str">
            <v>ROSILDA LUNA</v>
          </cell>
          <cell r="B136">
            <v>0</v>
          </cell>
          <cell r="C136" t="str">
            <v>FALTA</v>
          </cell>
        </row>
        <row r="137">
          <cell r="A137" t="str">
            <v>ROSSANA LÚCIA CAMPOS MOTA</v>
          </cell>
          <cell r="B137" t="str">
            <v>188.759-9</v>
          </cell>
          <cell r="C137" t="str">
            <v>FGA-1</v>
          </cell>
        </row>
        <row r="138">
          <cell r="A138" t="str">
            <v>ROZIETE SOUZA DE CARVALHO</v>
          </cell>
          <cell r="B138" t="str">
            <v>393.226-5</v>
          </cell>
          <cell r="C138" t="str">
            <v>COORDENADORA TÉCNICA DE GESTÃO</v>
          </cell>
        </row>
        <row r="139">
          <cell r="A139" t="str">
            <v>RUBEN RIBEIRO CORRÊA OLIVEIRA ANDRADE</v>
          </cell>
          <cell r="B139" t="str">
            <v>120.953-1</v>
          </cell>
          <cell r="C139" t="str">
            <v>ANAL. EM GESTÃO PÚBLICA</v>
          </cell>
        </row>
        <row r="140">
          <cell r="A140" t="str">
            <v>SALATIEL DE MELO SILVA</v>
          </cell>
          <cell r="B140" t="str">
            <v>388.936-0</v>
          </cell>
          <cell r="C140" t="str">
            <v>FGA-2</v>
          </cell>
        </row>
        <row r="141">
          <cell r="A141" t="str">
            <v>SANDRA ADELAIDE LOPES DE FREITAS</v>
          </cell>
          <cell r="B141" t="str">
            <v>394.026-8</v>
          </cell>
          <cell r="C141" t="str">
            <v>COORD DE CONV DE PREST DE CONTAS  DE TRANSPORTE</v>
          </cell>
        </row>
        <row r="142">
          <cell r="A142" t="str">
            <v xml:space="preserve">SEVERINO GONÇALVES DE OILVIEIRA </v>
          </cell>
          <cell r="B142" t="str">
            <v>377.533-0</v>
          </cell>
          <cell r="C142" t="str">
            <v>FGA-3</v>
          </cell>
        </row>
        <row r="143">
          <cell r="A143" t="str">
            <v>TAMIRES JOSÉ BALBINO</v>
          </cell>
          <cell r="B143" t="str">
            <v>393.224-9</v>
          </cell>
          <cell r="C143" t="str">
            <v>ASSESSORA</v>
          </cell>
        </row>
        <row r="144">
          <cell r="A144" t="str">
            <v>TARCÍSIO MONTENEGRO AMARAL RIBEIRO</v>
          </cell>
          <cell r="B144" t="str">
            <v>393.261-3</v>
          </cell>
          <cell r="C144" t="str">
            <v>SECRETARIO EXEC. DE ARTICULAÇÃO SOCIAL</v>
          </cell>
        </row>
        <row r="145">
          <cell r="A145" t="str">
            <v>TUANY BARROS TEIXEIRA</v>
          </cell>
          <cell r="B145" t="str">
            <v>394.027-6</v>
          </cell>
          <cell r="C145" t="str">
            <v>ASSISTENTE TÉCNICO DE TRANSPORTES</v>
          </cell>
        </row>
        <row r="146">
          <cell r="A146" t="str">
            <v>VAGNER BERNARDO DA SILVA</v>
          </cell>
          <cell r="B146" t="str">
            <v>397.901-6</v>
          </cell>
          <cell r="C146" t="str">
            <v>AUXILIAR DE GABINETE</v>
          </cell>
        </row>
        <row r="147">
          <cell r="A147" t="str">
            <v xml:space="preserve">VÂNIA DE OLIVEIRA PIMENTEL </v>
          </cell>
          <cell r="B147" t="str">
            <v>394.009-8</v>
          </cell>
          <cell r="C147" t="str">
            <v>GERENTE JURÍDICO</v>
          </cell>
        </row>
        <row r="148">
          <cell r="A148" t="str">
            <v>VANINE FERREIRA MATEUS ALVES</v>
          </cell>
          <cell r="B148" t="str">
            <v>393.223-0</v>
          </cell>
          <cell r="C148" t="str">
            <v>APOIO CONTÁBIL</v>
          </cell>
        </row>
        <row r="149">
          <cell r="A149" t="str">
            <v>WALDECY FERREIRA FARIAS FILHO</v>
          </cell>
          <cell r="B149" t="str">
            <v>395.961-9</v>
          </cell>
          <cell r="C149" t="str">
            <v>GESTOR DE MEIO AMBIENTE</v>
          </cell>
        </row>
        <row r="150">
          <cell r="A150" t="str">
            <v>WALKIRIA LEÃO CAVALCANTI</v>
          </cell>
          <cell r="B150" t="str">
            <v>395.869-8</v>
          </cell>
          <cell r="C150" t="str">
            <v>APOIO TÉCNICO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19"/>
  <sheetViews>
    <sheetView showGridLines="0" tabSelected="1" zoomScaleNormal="100" workbookViewId="0">
      <selection activeCell="A11" sqref="A11"/>
    </sheetView>
  </sheetViews>
  <sheetFormatPr defaultColWidth="14.42578125" defaultRowHeight="15" customHeight="1" x14ac:dyDescent="0.2"/>
  <cols>
    <col min="1" max="1" width="11.42578125" style="5" customWidth="1"/>
    <col min="2" max="2" width="13.140625" style="5" customWidth="1"/>
    <col min="3" max="3" width="40.5703125" style="5" bestFit="1" customWidth="1"/>
    <col min="4" max="4" width="14.42578125" style="5"/>
    <col min="5" max="5" width="19" style="5" customWidth="1"/>
    <col min="6" max="6" width="31.140625" style="5" bestFit="1" customWidth="1"/>
    <col min="7" max="7" width="14.42578125" style="5"/>
    <col min="8" max="8" width="12.5703125" style="5" customWidth="1"/>
    <col min="9" max="9" width="13.5703125" style="5" customWidth="1"/>
    <col min="10" max="10" width="12.28515625" style="5" customWidth="1"/>
    <col min="11" max="11" width="40" style="5" bestFit="1" customWidth="1"/>
    <col min="12" max="12" width="22.42578125" style="5" customWidth="1"/>
    <col min="13" max="13" width="21.42578125" style="5" customWidth="1"/>
    <col min="14" max="20" width="14.42578125" style="5"/>
    <col min="21" max="21" width="18.42578125" style="5" customWidth="1"/>
    <col min="22" max="23" width="14.42578125" style="5"/>
    <col min="24" max="24" width="19.42578125" style="5" customWidth="1"/>
    <col min="25" max="16384" width="14.42578125" style="5"/>
  </cols>
  <sheetData>
    <row r="1" spans="1:26" ht="15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</row>
    <row r="2" spans="1:26" ht="15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</row>
    <row r="3" spans="1:26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6"/>
      <c r="W3" s="6"/>
      <c r="X3" s="6"/>
      <c r="Y3" s="4"/>
      <c r="Z3" s="4"/>
    </row>
    <row r="4" spans="1:26" ht="15.75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</row>
    <row r="5" spans="1:26" ht="15.75" customHeight="1" x14ac:dyDescent="0.2">
      <c r="A5" s="89" t="s">
        <v>0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1"/>
      <c r="Y5" s="4"/>
      <c r="Z5" s="4"/>
    </row>
    <row r="6" spans="1:26" ht="15.75" customHeight="1" x14ac:dyDescent="0.2">
      <c r="A6" s="92" t="s">
        <v>1</v>
      </c>
      <c r="B6" s="93"/>
      <c r="C6" s="94" t="s">
        <v>2</v>
      </c>
      <c r="D6" s="94"/>
      <c r="E6" s="94"/>
      <c r="F6" s="94" t="s">
        <v>3</v>
      </c>
      <c r="G6" s="94"/>
      <c r="H6" s="94"/>
      <c r="I6" s="94"/>
      <c r="J6" s="94"/>
      <c r="K6" s="94"/>
      <c r="L6" s="94"/>
      <c r="M6" s="94"/>
      <c r="N6" s="94" t="s">
        <v>4</v>
      </c>
      <c r="O6" s="94"/>
      <c r="P6" s="94"/>
      <c r="Q6" s="94" t="s">
        <v>5</v>
      </c>
      <c r="R6" s="94"/>
      <c r="S6" s="94"/>
      <c r="T6" s="94"/>
      <c r="U6" s="94"/>
      <c r="V6" s="94"/>
      <c r="W6" s="94" t="s">
        <v>6</v>
      </c>
      <c r="X6" s="96" t="s">
        <v>7</v>
      </c>
      <c r="Y6" s="4"/>
      <c r="Z6" s="4"/>
    </row>
    <row r="7" spans="1:26" ht="15.75" customHeight="1" x14ac:dyDescent="0.2">
      <c r="A7" s="92" t="s">
        <v>8</v>
      </c>
      <c r="B7" s="94" t="s">
        <v>9</v>
      </c>
      <c r="C7" s="101" t="s">
        <v>10</v>
      </c>
      <c r="D7" s="94" t="s">
        <v>11</v>
      </c>
      <c r="E7" s="94" t="s">
        <v>12</v>
      </c>
      <c r="F7" s="94" t="s">
        <v>13</v>
      </c>
      <c r="G7" s="94" t="s">
        <v>14</v>
      </c>
      <c r="H7" s="94" t="s">
        <v>15</v>
      </c>
      <c r="I7" s="94"/>
      <c r="J7" s="99" t="s">
        <v>16</v>
      </c>
      <c r="K7" s="99"/>
      <c r="L7" s="94" t="s">
        <v>17</v>
      </c>
      <c r="M7" s="94" t="s">
        <v>18</v>
      </c>
      <c r="N7" s="99" t="s">
        <v>19</v>
      </c>
      <c r="O7" s="99" t="s">
        <v>20</v>
      </c>
      <c r="P7" s="99" t="s">
        <v>21</v>
      </c>
      <c r="Q7" s="103" t="s">
        <v>22</v>
      </c>
      <c r="R7" s="103"/>
      <c r="S7" s="103" t="s">
        <v>23</v>
      </c>
      <c r="T7" s="103"/>
      <c r="U7" s="94" t="s">
        <v>24</v>
      </c>
      <c r="V7" s="99" t="s">
        <v>21</v>
      </c>
      <c r="W7" s="94"/>
      <c r="X7" s="96"/>
      <c r="Y7" s="4"/>
      <c r="Z7" s="4"/>
    </row>
    <row r="8" spans="1:26" ht="15.75" customHeight="1" x14ac:dyDescent="0.2">
      <c r="A8" s="98"/>
      <c r="B8" s="95"/>
      <c r="C8" s="95"/>
      <c r="D8" s="95"/>
      <c r="E8" s="95"/>
      <c r="F8" s="95"/>
      <c r="G8" s="95"/>
      <c r="H8" s="11" t="s">
        <v>25</v>
      </c>
      <c r="I8" s="11" t="s">
        <v>26</v>
      </c>
      <c r="J8" s="11" t="s">
        <v>25</v>
      </c>
      <c r="K8" s="12" t="s">
        <v>27</v>
      </c>
      <c r="L8" s="95"/>
      <c r="M8" s="95"/>
      <c r="N8" s="95"/>
      <c r="O8" s="95"/>
      <c r="P8" s="102"/>
      <c r="Q8" s="41" t="s">
        <v>28</v>
      </c>
      <c r="R8" s="42" t="s">
        <v>29</v>
      </c>
      <c r="S8" s="41" t="s">
        <v>28</v>
      </c>
      <c r="T8" s="42" t="s">
        <v>29</v>
      </c>
      <c r="U8" s="95"/>
      <c r="V8" s="95"/>
      <c r="W8" s="95"/>
      <c r="X8" s="97"/>
      <c r="Y8" s="4"/>
      <c r="Z8" s="4"/>
    </row>
    <row r="9" spans="1:26" ht="33.75" x14ac:dyDescent="0.2">
      <c r="A9" s="21">
        <v>520100</v>
      </c>
      <c r="B9" s="21">
        <v>180101</v>
      </c>
      <c r="C9" s="22" t="s">
        <v>30</v>
      </c>
      <c r="D9" s="51" t="s">
        <v>105</v>
      </c>
      <c r="E9" s="52" t="s">
        <v>106</v>
      </c>
      <c r="F9" s="13" t="s">
        <v>101</v>
      </c>
      <c r="G9" s="23" t="s">
        <v>3</v>
      </c>
      <c r="H9" s="23" t="s">
        <v>31</v>
      </c>
      <c r="I9" s="22" t="s">
        <v>32</v>
      </c>
      <c r="J9" s="23" t="s">
        <v>31</v>
      </c>
      <c r="K9" s="24" t="s">
        <v>33</v>
      </c>
      <c r="L9" s="25">
        <v>43698</v>
      </c>
      <c r="M9" s="25">
        <v>43700</v>
      </c>
      <c r="N9" s="58">
        <v>0</v>
      </c>
      <c r="O9" s="58">
        <v>0</v>
      </c>
      <c r="P9" s="58">
        <f>N9+O9</f>
        <v>0</v>
      </c>
      <c r="Q9" s="23">
        <v>2</v>
      </c>
      <c r="R9" s="24">
        <v>95.97</v>
      </c>
      <c r="S9" s="23">
        <v>0</v>
      </c>
      <c r="T9" s="24">
        <v>28.78</v>
      </c>
      <c r="U9" s="23">
        <f>Q9+S9</f>
        <v>2</v>
      </c>
      <c r="V9" s="24">
        <f>Q9*R9+S9*T9</f>
        <v>191.94</v>
      </c>
      <c r="W9" s="75">
        <f>P9+V9</f>
        <v>191.94</v>
      </c>
      <c r="X9" s="23"/>
      <c r="Y9" s="4"/>
      <c r="Z9" s="4"/>
    </row>
    <row r="10" spans="1:26" ht="46.5" customHeight="1" x14ac:dyDescent="0.2">
      <c r="A10" s="40">
        <v>520100</v>
      </c>
      <c r="B10" s="40">
        <v>180101</v>
      </c>
      <c r="C10" s="43" t="s">
        <v>30</v>
      </c>
      <c r="D10" s="50" t="s">
        <v>105</v>
      </c>
      <c r="E10" s="52" t="s">
        <v>106</v>
      </c>
      <c r="F10" s="27" t="s">
        <v>101</v>
      </c>
      <c r="G10" s="26" t="s">
        <v>3</v>
      </c>
      <c r="H10" s="26" t="s">
        <v>31</v>
      </c>
      <c r="I10" s="28" t="s">
        <v>32</v>
      </c>
      <c r="J10" s="26" t="s">
        <v>31</v>
      </c>
      <c r="K10" s="18" t="s">
        <v>34</v>
      </c>
      <c r="L10" s="29">
        <v>43691</v>
      </c>
      <c r="M10" s="29">
        <v>43693</v>
      </c>
      <c r="N10" s="59"/>
      <c r="O10" s="59"/>
      <c r="P10" s="58">
        <f t="shared" ref="P10:P40" si="0">N10+O10</f>
        <v>0</v>
      </c>
      <c r="Q10" s="26">
        <v>2</v>
      </c>
      <c r="R10" s="30">
        <v>95.97</v>
      </c>
      <c r="S10" s="26"/>
      <c r="T10" s="30">
        <v>28.78</v>
      </c>
      <c r="U10" s="26">
        <f t="shared" ref="U10:U40" si="1">Q10+S10</f>
        <v>2</v>
      </c>
      <c r="V10" s="30">
        <f t="shared" ref="V10:V40" si="2">Q10*R10+S10*T10</f>
        <v>191.94</v>
      </c>
      <c r="W10" s="76">
        <f t="shared" ref="W10:W40" si="3">P10+V10</f>
        <v>191.94</v>
      </c>
      <c r="X10" s="26"/>
      <c r="Y10" s="4"/>
      <c r="Z10" s="4"/>
    </row>
    <row r="11" spans="1:26" ht="44.25" customHeight="1" x14ac:dyDescent="0.2">
      <c r="A11" s="21">
        <v>520100</v>
      </c>
      <c r="B11" s="21">
        <v>180101</v>
      </c>
      <c r="C11" s="44" t="s">
        <v>35</v>
      </c>
      <c r="D11" s="51" t="s">
        <v>107</v>
      </c>
      <c r="E11" s="53" t="s">
        <v>108</v>
      </c>
      <c r="F11" s="13" t="s">
        <v>101</v>
      </c>
      <c r="G11" s="23" t="s">
        <v>3</v>
      </c>
      <c r="H11" s="23" t="s">
        <v>31</v>
      </c>
      <c r="I11" s="22" t="s">
        <v>32</v>
      </c>
      <c r="J11" s="31" t="s">
        <v>31</v>
      </c>
      <c r="K11" s="17" t="s">
        <v>36</v>
      </c>
      <c r="L11" s="25">
        <v>43698</v>
      </c>
      <c r="M11" s="25">
        <v>43700</v>
      </c>
      <c r="N11" s="58"/>
      <c r="O11" s="58"/>
      <c r="P11" s="58">
        <f t="shared" si="0"/>
        <v>0</v>
      </c>
      <c r="Q11" s="23">
        <v>2</v>
      </c>
      <c r="R11" s="24">
        <v>54.01</v>
      </c>
      <c r="S11" s="23"/>
      <c r="T11" s="24">
        <v>17.52</v>
      </c>
      <c r="U11" s="23">
        <f t="shared" si="1"/>
        <v>2</v>
      </c>
      <c r="V11" s="24">
        <f t="shared" si="2"/>
        <v>108.02</v>
      </c>
      <c r="W11" s="75">
        <f t="shared" si="3"/>
        <v>108.02</v>
      </c>
      <c r="X11" s="23"/>
      <c r="Y11" s="4"/>
      <c r="Z11" s="4"/>
    </row>
    <row r="12" spans="1:26" ht="49.5" customHeight="1" x14ac:dyDescent="0.2">
      <c r="A12" s="40">
        <v>520100</v>
      </c>
      <c r="B12" s="40">
        <v>180101</v>
      </c>
      <c r="C12" s="43" t="s">
        <v>37</v>
      </c>
      <c r="D12" s="50" t="s">
        <v>107</v>
      </c>
      <c r="E12" s="52" t="s">
        <v>108</v>
      </c>
      <c r="F12" s="27" t="s">
        <v>101</v>
      </c>
      <c r="G12" s="26" t="s">
        <v>3</v>
      </c>
      <c r="H12" s="26" t="s">
        <v>31</v>
      </c>
      <c r="I12" s="28" t="s">
        <v>32</v>
      </c>
      <c r="J12" s="26" t="s">
        <v>31</v>
      </c>
      <c r="K12" s="18" t="s">
        <v>38</v>
      </c>
      <c r="L12" s="29">
        <v>43691</v>
      </c>
      <c r="M12" s="29">
        <v>43693</v>
      </c>
      <c r="N12" s="59"/>
      <c r="O12" s="59"/>
      <c r="P12" s="58">
        <f t="shared" si="0"/>
        <v>0</v>
      </c>
      <c r="Q12" s="26">
        <v>2</v>
      </c>
      <c r="R12" s="30">
        <v>54.01</v>
      </c>
      <c r="S12" s="26"/>
      <c r="T12" s="30">
        <v>17.52</v>
      </c>
      <c r="U12" s="26">
        <f t="shared" si="1"/>
        <v>2</v>
      </c>
      <c r="V12" s="30">
        <f t="shared" si="2"/>
        <v>108.02</v>
      </c>
      <c r="W12" s="76">
        <f t="shared" si="3"/>
        <v>108.02</v>
      </c>
      <c r="X12" s="26"/>
      <c r="Y12" s="4"/>
      <c r="Z12" s="4"/>
    </row>
    <row r="13" spans="1:26" ht="57" customHeight="1" x14ac:dyDescent="0.2">
      <c r="A13" s="21">
        <v>520100</v>
      </c>
      <c r="B13" s="21">
        <v>180101</v>
      </c>
      <c r="C13" s="44" t="s">
        <v>39</v>
      </c>
      <c r="D13" s="51" t="s">
        <v>109</v>
      </c>
      <c r="E13" s="54" t="s">
        <v>110</v>
      </c>
      <c r="F13" s="15" t="s">
        <v>102</v>
      </c>
      <c r="G13" s="23" t="s">
        <v>3</v>
      </c>
      <c r="H13" s="23" t="s">
        <v>31</v>
      </c>
      <c r="I13" s="22" t="s">
        <v>32</v>
      </c>
      <c r="J13" s="23" t="s">
        <v>31</v>
      </c>
      <c r="K13" s="17" t="s">
        <v>34</v>
      </c>
      <c r="L13" s="25">
        <v>43691</v>
      </c>
      <c r="M13" s="25">
        <v>43693</v>
      </c>
      <c r="N13" s="58"/>
      <c r="O13" s="58"/>
      <c r="P13" s="58">
        <f t="shared" si="0"/>
        <v>0</v>
      </c>
      <c r="Q13" s="23">
        <v>2</v>
      </c>
      <c r="R13" s="24">
        <v>54.01</v>
      </c>
      <c r="S13" s="23"/>
      <c r="T13" s="24">
        <v>17.52</v>
      </c>
      <c r="U13" s="23">
        <f t="shared" si="1"/>
        <v>2</v>
      </c>
      <c r="V13" s="24">
        <f t="shared" si="2"/>
        <v>108.02</v>
      </c>
      <c r="W13" s="75">
        <f t="shared" si="3"/>
        <v>108.02</v>
      </c>
      <c r="X13" s="23"/>
      <c r="Y13" s="4"/>
      <c r="Z13" s="4"/>
    </row>
    <row r="14" spans="1:26" ht="33.75" x14ac:dyDescent="0.2">
      <c r="A14" s="40">
        <v>520100</v>
      </c>
      <c r="B14" s="40">
        <v>180101</v>
      </c>
      <c r="C14" s="32" t="s">
        <v>39</v>
      </c>
      <c r="D14" s="50" t="s">
        <v>109</v>
      </c>
      <c r="E14" s="56" t="s">
        <v>110</v>
      </c>
      <c r="F14" s="16" t="s">
        <v>103</v>
      </c>
      <c r="G14" s="33" t="s">
        <v>3</v>
      </c>
      <c r="H14" s="33" t="s">
        <v>31</v>
      </c>
      <c r="I14" s="32" t="s">
        <v>32</v>
      </c>
      <c r="J14" s="33" t="s">
        <v>31</v>
      </c>
      <c r="K14" s="34" t="s">
        <v>36</v>
      </c>
      <c r="L14" s="35">
        <v>43698</v>
      </c>
      <c r="M14" s="35">
        <v>43700</v>
      </c>
      <c r="N14" s="60"/>
      <c r="O14" s="60"/>
      <c r="P14" s="58">
        <f t="shared" si="0"/>
        <v>0</v>
      </c>
      <c r="Q14" s="26">
        <v>2</v>
      </c>
      <c r="R14" s="30">
        <v>54.01</v>
      </c>
      <c r="S14" s="26"/>
      <c r="T14" s="30">
        <v>17.52</v>
      </c>
      <c r="U14" s="26">
        <f t="shared" si="1"/>
        <v>2</v>
      </c>
      <c r="V14" s="30">
        <f t="shared" si="2"/>
        <v>108.02</v>
      </c>
      <c r="W14" s="76">
        <f t="shared" si="3"/>
        <v>108.02</v>
      </c>
      <c r="X14" s="33"/>
      <c r="Y14" s="4"/>
      <c r="Z14" s="4"/>
    </row>
    <row r="15" spans="1:26" ht="36.75" customHeight="1" x14ac:dyDescent="0.2">
      <c r="A15" s="21">
        <v>520100</v>
      </c>
      <c r="B15" s="21">
        <v>180101</v>
      </c>
      <c r="C15" s="44" t="s">
        <v>40</v>
      </c>
      <c r="D15" s="55" t="s">
        <v>111</v>
      </c>
      <c r="E15" s="53" t="s">
        <v>112</v>
      </c>
      <c r="F15" s="17" t="s">
        <v>41</v>
      </c>
      <c r="G15" s="23" t="s">
        <v>46</v>
      </c>
      <c r="H15" s="23" t="s">
        <v>31</v>
      </c>
      <c r="I15" s="22" t="s">
        <v>32</v>
      </c>
      <c r="J15" s="31" t="s">
        <v>31</v>
      </c>
      <c r="K15" s="15" t="s">
        <v>42</v>
      </c>
      <c r="L15" s="25">
        <v>43682</v>
      </c>
      <c r="M15" s="25">
        <v>43686</v>
      </c>
      <c r="N15" s="58"/>
      <c r="O15" s="58"/>
      <c r="P15" s="58">
        <f t="shared" si="0"/>
        <v>0</v>
      </c>
      <c r="Q15" s="23">
        <v>4</v>
      </c>
      <c r="R15" s="24">
        <v>54.01</v>
      </c>
      <c r="S15" s="23"/>
      <c r="T15" s="24">
        <v>17.52</v>
      </c>
      <c r="U15" s="23">
        <f t="shared" si="1"/>
        <v>4</v>
      </c>
      <c r="V15" s="24">
        <f t="shared" si="2"/>
        <v>216.04</v>
      </c>
      <c r="W15" s="75">
        <f t="shared" si="3"/>
        <v>216.04</v>
      </c>
      <c r="X15" s="23"/>
      <c r="Y15" s="4"/>
      <c r="Z15" s="4"/>
    </row>
    <row r="16" spans="1:26" ht="41.25" customHeight="1" x14ac:dyDescent="0.2">
      <c r="A16" s="40">
        <v>520100</v>
      </c>
      <c r="B16" s="40">
        <v>180101</v>
      </c>
      <c r="C16" s="43" t="s">
        <v>44</v>
      </c>
      <c r="D16" s="50" t="s">
        <v>105</v>
      </c>
      <c r="E16" s="52" t="s">
        <v>106</v>
      </c>
      <c r="F16" s="18" t="s">
        <v>45</v>
      </c>
      <c r="G16" s="26" t="s">
        <v>46</v>
      </c>
      <c r="H16" s="26" t="s">
        <v>31</v>
      </c>
      <c r="I16" s="28" t="s">
        <v>32</v>
      </c>
      <c r="J16" s="36" t="s">
        <v>31</v>
      </c>
      <c r="K16" s="14" t="s">
        <v>47</v>
      </c>
      <c r="L16" s="29">
        <v>43682</v>
      </c>
      <c r="M16" s="29">
        <v>43686</v>
      </c>
      <c r="N16" s="59"/>
      <c r="O16" s="59"/>
      <c r="P16" s="58">
        <f t="shared" si="0"/>
        <v>0</v>
      </c>
      <c r="Q16" s="26">
        <v>4</v>
      </c>
      <c r="R16" s="30">
        <v>95.97</v>
      </c>
      <c r="S16" s="26"/>
      <c r="T16" s="30">
        <v>28.78</v>
      </c>
      <c r="U16" s="26">
        <f t="shared" si="1"/>
        <v>4</v>
      </c>
      <c r="V16" s="30">
        <f t="shared" si="2"/>
        <v>383.88</v>
      </c>
      <c r="W16" s="76">
        <f t="shared" si="3"/>
        <v>383.88</v>
      </c>
      <c r="X16" s="26"/>
      <c r="Y16" s="4"/>
      <c r="Z16" s="4"/>
    </row>
    <row r="17" spans="1:26" ht="39" customHeight="1" x14ac:dyDescent="0.2">
      <c r="A17" s="21">
        <v>520100</v>
      </c>
      <c r="B17" s="21">
        <v>180101</v>
      </c>
      <c r="C17" s="44" t="s">
        <v>39</v>
      </c>
      <c r="D17" s="51" t="s">
        <v>109</v>
      </c>
      <c r="E17" s="54" t="s">
        <v>110</v>
      </c>
      <c r="F17" s="17" t="s">
        <v>48</v>
      </c>
      <c r="G17" s="23" t="s">
        <v>46</v>
      </c>
      <c r="H17" s="23" t="s">
        <v>31</v>
      </c>
      <c r="I17" s="22" t="s">
        <v>32</v>
      </c>
      <c r="J17" s="31" t="s">
        <v>31</v>
      </c>
      <c r="K17" s="15" t="s">
        <v>49</v>
      </c>
      <c r="L17" s="25">
        <v>43682</v>
      </c>
      <c r="M17" s="25">
        <v>43686</v>
      </c>
      <c r="N17" s="58"/>
      <c r="O17" s="58"/>
      <c r="P17" s="58">
        <f t="shared" si="0"/>
        <v>0</v>
      </c>
      <c r="Q17" s="23">
        <v>4</v>
      </c>
      <c r="R17" s="24">
        <v>54.01</v>
      </c>
      <c r="S17" s="23"/>
      <c r="T17" s="24">
        <v>17.52</v>
      </c>
      <c r="U17" s="23">
        <f t="shared" si="1"/>
        <v>4</v>
      </c>
      <c r="V17" s="24">
        <f t="shared" si="2"/>
        <v>216.04</v>
      </c>
      <c r="W17" s="75">
        <f t="shared" si="3"/>
        <v>216.04</v>
      </c>
      <c r="X17" s="23"/>
      <c r="Y17" s="4"/>
      <c r="Z17" s="4"/>
    </row>
    <row r="18" spans="1:26" ht="31.5" x14ac:dyDescent="0.2">
      <c r="A18" s="40">
        <v>520100</v>
      </c>
      <c r="B18" s="40">
        <v>180101</v>
      </c>
      <c r="C18" s="43" t="s">
        <v>50</v>
      </c>
      <c r="D18" s="50" t="s">
        <v>107</v>
      </c>
      <c r="E18" s="52" t="s">
        <v>108</v>
      </c>
      <c r="F18" s="18" t="s">
        <v>45</v>
      </c>
      <c r="G18" s="26" t="s">
        <v>46</v>
      </c>
      <c r="H18" s="26" t="s">
        <v>31</v>
      </c>
      <c r="I18" s="28" t="s">
        <v>32</v>
      </c>
      <c r="J18" s="36" t="s">
        <v>31</v>
      </c>
      <c r="K18" s="14" t="s">
        <v>47</v>
      </c>
      <c r="L18" s="37">
        <v>43682</v>
      </c>
      <c r="M18" s="38" t="s">
        <v>51</v>
      </c>
      <c r="N18" s="59"/>
      <c r="O18" s="59"/>
      <c r="P18" s="58">
        <f t="shared" si="0"/>
        <v>0</v>
      </c>
      <c r="Q18" s="26">
        <v>4</v>
      </c>
      <c r="R18" s="30">
        <v>54.01</v>
      </c>
      <c r="S18" s="26">
        <v>0</v>
      </c>
      <c r="T18" s="30">
        <v>17.52</v>
      </c>
      <c r="U18" s="26">
        <f t="shared" si="1"/>
        <v>4</v>
      </c>
      <c r="V18" s="30">
        <f>Q18*R18+S18*T18</f>
        <v>216.04</v>
      </c>
      <c r="W18" s="76">
        <f t="shared" si="3"/>
        <v>216.04</v>
      </c>
      <c r="X18" s="26"/>
      <c r="Y18" s="4"/>
      <c r="Z18" s="4"/>
    </row>
    <row r="19" spans="1:26" ht="45" x14ac:dyDescent="0.2">
      <c r="A19" s="21">
        <v>520100</v>
      </c>
      <c r="B19" s="21">
        <v>180101</v>
      </c>
      <c r="C19" s="44" t="s">
        <v>91</v>
      </c>
      <c r="D19" s="62" t="s">
        <v>121</v>
      </c>
      <c r="E19" s="63" t="s">
        <v>122</v>
      </c>
      <c r="F19" s="15" t="s">
        <v>92</v>
      </c>
      <c r="G19" s="23" t="s">
        <v>3</v>
      </c>
      <c r="H19" s="23" t="s">
        <v>31</v>
      </c>
      <c r="I19" s="22" t="s">
        <v>32</v>
      </c>
      <c r="J19" s="31" t="s">
        <v>52</v>
      </c>
      <c r="K19" s="15" t="s">
        <v>93</v>
      </c>
      <c r="L19" s="64">
        <v>43689</v>
      </c>
      <c r="M19" s="25">
        <v>43690</v>
      </c>
      <c r="N19" s="58">
        <v>1286.05</v>
      </c>
      <c r="O19" s="58">
        <v>1453.91</v>
      </c>
      <c r="P19" s="58">
        <f t="shared" si="0"/>
        <v>2739.96</v>
      </c>
      <c r="Q19" s="23">
        <v>1</v>
      </c>
      <c r="R19" s="24">
        <v>166.04</v>
      </c>
      <c r="S19" s="23">
        <v>0</v>
      </c>
      <c r="T19" s="24">
        <v>49.82</v>
      </c>
      <c r="U19" s="23">
        <f t="shared" si="1"/>
        <v>1</v>
      </c>
      <c r="V19" s="24">
        <f>Q19*R19+S19*T19</f>
        <v>166.04</v>
      </c>
      <c r="W19" s="75">
        <f t="shared" si="3"/>
        <v>2906</v>
      </c>
      <c r="X19" s="23"/>
      <c r="Y19" s="4"/>
      <c r="Z19" s="4"/>
    </row>
    <row r="20" spans="1:26" ht="36" customHeight="1" x14ac:dyDescent="0.2">
      <c r="A20" s="69">
        <v>520100</v>
      </c>
      <c r="B20" s="69">
        <v>180101</v>
      </c>
      <c r="C20" s="39" t="s">
        <v>53</v>
      </c>
      <c r="D20" s="57" t="s">
        <v>113</v>
      </c>
      <c r="E20" s="52" t="s">
        <v>114</v>
      </c>
      <c r="F20" s="18" t="s">
        <v>55</v>
      </c>
      <c r="G20" s="26" t="s">
        <v>46</v>
      </c>
      <c r="H20" s="26" t="s">
        <v>31</v>
      </c>
      <c r="I20" s="28" t="s">
        <v>32</v>
      </c>
      <c r="J20" s="36" t="s">
        <v>31</v>
      </c>
      <c r="K20" s="18" t="s">
        <v>56</v>
      </c>
      <c r="L20" s="29">
        <v>43683</v>
      </c>
      <c r="M20" s="29">
        <v>43684</v>
      </c>
      <c r="N20" s="59"/>
      <c r="O20" s="59"/>
      <c r="P20" s="59">
        <f t="shared" si="0"/>
        <v>0</v>
      </c>
      <c r="Q20" s="26">
        <v>1</v>
      </c>
      <c r="R20" s="30">
        <v>54.01</v>
      </c>
      <c r="S20" s="26">
        <v>0</v>
      </c>
      <c r="T20" s="30">
        <v>17.52</v>
      </c>
      <c r="U20" s="26">
        <f t="shared" si="1"/>
        <v>1</v>
      </c>
      <c r="V20" s="30">
        <f t="shared" si="2"/>
        <v>54.01</v>
      </c>
      <c r="W20" s="76">
        <f t="shared" si="3"/>
        <v>54.01</v>
      </c>
      <c r="X20" s="26"/>
      <c r="Y20" s="4"/>
      <c r="Z20" s="4"/>
    </row>
    <row r="21" spans="1:26" ht="31.5" customHeight="1" x14ac:dyDescent="0.2">
      <c r="A21" s="45">
        <v>520100</v>
      </c>
      <c r="B21" s="45">
        <v>180101</v>
      </c>
      <c r="C21" s="13" t="s">
        <v>54</v>
      </c>
      <c r="D21" s="55" t="s">
        <v>115</v>
      </c>
      <c r="E21" s="53" t="s">
        <v>116</v>
      </c>
      <c r="F21" s="17" t="s">
        <v>57</v>
      </c>
      <c r="G21" s="23" t="s">
        <v>3</v>
      </c>
      <c r="H21" s="23" t="s">
        <v>31</v>
      </c>
      <c r="I21" s="22" t="s">
        <v>32</v>
      </c>
      <c r="J21" s="31" t="s">
        <v>31</v>
      </c>
      <c r="K21" s="17" t="s">
        <v>58</v>
      </c>
      <c r="L21" s="25">
        <v>43683</v>
      </c>
      <c r="M21" s="72">
        <v>43684</v>
      </c>
      <c r="N21" s="58"/>
      <c r="O21" s="58"/>
      <c r="P21" s="58">
        <f t="shared" si="0"/>
        <v>0</v>
      </c>
      <c r="Q21" s="23">
        <v>1</v>
      </c>
      <c r="R21" s="24">
        <v>54.01</v>
      </c>
      <c r="S21" s="23"/>
      <c r="T21" s="24">
        <v>17.52</v>
      </c>
      <c r="U21" s="23">
        <f t="shared" si="1"/>
        <v>1</v>
      </c>
      <c r="V21" s="24">
        <f t="shared" si="2"/>
        <v>54.01</v>
      </c>
      <c r="W21" s="75">
        <f t="shared" si="3"/>
        <v>54.01</v>
      </c>
      <c r="X21" s="23"/>
      <c r="Y21" s="4"/>
      <c r="Z21" s="4"/>
    </row>
    <row r="22" spans="1:26" ht="38.25" customHeight="1" x14ac:dyDescent="0.2">
      <c r="A22" s="69">
        <v>520100</v>
      </c>
      <c r="B22" s="69">
        <v>180101</v>
      </c>
      <c r="C22" s="43" t="s">
        <v>59</v>
      </c>
      <c r="D22" s="57" t="s">
        <v>117</v>
      </c>
      <c r="E22" s="52" t="s">
        <v>118</v>
      </c>
      <c r="F22" s="14" t="s">
        <v>60</v>
      </c>
      <c r="G22" s="26" t="s">
        <v>46</v>
      </c>
      <c r="H22" s="26" t="s">
        <v>31</v>
      </c>
      <c r="I22" s="28" t="s">
        <v>32</v>
      </c>
      <c r="J22" s="36" t="s">
        <v>31</v>
      </c>
      <c r="K22" s="18" t="s">
        <v>61</v>
      </c>
      <c r="L22" s="29">
        <v>43689</v>
      </c>
      <c r="M22" s="29">
        <v>43689</v>
      </c>
      <c r="N22" s="59"/>
      <c r="O22" s="59"/>
      <c r="P22" s="59">
        <f t="shared" si="0"/>
        <v>0</v>
      </c>
      <c r="Q22" s="26">
        <v>1</v>
      </c>
      <c r="R22" s="30">
        <v>54.01</v>
      </c>
      <c r="S22" s="26"/>
      <c r="T22" s="30">
        <v>17.52</v>
      </c>
      <c r="U22" s="26">
        <f t="shared" si="1"/>
        <v>1</v>
      </c>
      <c r="V22" s="30">
        <f t="shared" si="2"/>
        <v>54.01</v>
      </c>
      <c r="W22" s="76">
        <f t="shared" si="3"/>
        <v>54.01</v>
      </c>
      <c r="X22" s="26"/>
      <c r="Y22" s="4"/>
      <c r="Z22" s="4"/>
    </row>
    <row r="23" spans="1:26" s="88" customFormat="1" ht="39" customHeight="1" x14ac:dyDescent="0.2">
      <c r="A23" s="45">
        <v>520100</v>
      </c>
      <c r="B23" s="45">
        <v>180101</v>
      </c>
      <c r="C23" s="44" t="s">
        <v>43</v>
      </c>
      <c r="D23" s="45" t="s">
        <v>99</v>
      </c>
      <c r="E23" s="46" t="s">
        <v>100</v>
      </c>
      <c r="F23" s="17" t="s">
        <v>62</v>
      </c>
      <c r="G23" s="22" t="s">
        <v>3</v>
      </c>
      <c r="H23" s="22" t="s">
        <v>31</v>
      </c>
      <c r="I23" s="22" t="s">
        <v>32</v>
      </c>
      <c r="J23" s="47" t="s">
        <v>31</v>
      </c>
      <c r="K23" s="22" t="s">
        <v>63</v>
      </c>
      <c r="L23" s="48">
        <v>43690</v>
      </c>
      <c r="M23" s="48">
        <v>43693</v>
      </c>
      <c r="N23" s="61">
        <v>455.57</v>
      </c>
      <c r="O23" s="61">
        <v>455.57</v>
      </c>
      <c r="P23" s="61">
        <f t="shared" si="0"/>
        <v>911.14</v>
      </c>
      <c r="Q23" s="22">
        <v>3</v>
      </c>
      <c r="R23" s="49">
        <v>95.97</v>
      </c>
      <c r="S23" s="22">
        <v>1</v>
      </c>
      <c r="T23" s="49">
        <v>28.78</v>
      </c>
      <c r="U23" s="22">
        <f t="shared" si="1"/>
        <v>4</v>
      </c>
      <c r="V23" s="49">
        <f t="shared" si="2"/>
        <v>316.68999999999994</v>
      </c>
      <c r="W23" s="77">
        <f>P23+V23</f>
        <v>1227.83</v>
      </c>
      <c r="X23" s="22"/>
      <c r="Y23" s="87"/>
      <c r="Z23" s="87"/>
    </row>
    <row r="24" spans="1:26" ht="35.25" customHeight="1" x14ac:dyDescent="0.2">
      <c r="A24" s="69">
        <v>520100</v>
      </c>
      <c r="B24" s="69">
        <v>180101</v>
      </c>
      <c r="C24" s="43" t="s">
        <v>64</v>
      </c>
      <c r="D24" s="57" t="s">
        <v>119</v>
      </c>
      <c r="E24" s="52" t="s">
        <v>120</v>
      </c>
      <c r="F24" s="14" t="s">
        <v>65</v>
      </c>
      <c r="G24" s="26" t="s">
        <v>3</v>
      </c>
      <c r="H24" s="26" t="s">
        <v>31</v>
      </c>
      <c r="I24" s="28" t="s">
        <v>32</v>
      </c>
      <c r="J24" s="36" t="s">
        <v>31</v>
      </c>
      <c r="K24" s="18" t="s">
        <v>66</v>
      </c>
      <c r="L24" s="29">
        <v>43690</v>
      </c>
      <c r="M24" s="29">
        <v>43693</v>
      </c>
      <c r="N24" s="59"/>
      <c r="O24" s="59"/>
      <c r="P24" s="59">
        <f t="shared" si="0"/>
        <v>0</v>
      </c>
      <c r="Q24" s="26">
        <v>3</v>
      </c>
      <c r="R24" s="30">
        <v>54.01</v>
      </c>
      <c r="S24" s="26">
        <v>1</v>
      </c>
      <c r="T24" s="30">
        <v>17.52</v>
      </c>
      <c r="U24" s="26">
        <f t="shared" si="1"/>
        <v>4</v>
      </c>
      <c r="V24" s="30">
        <f t="shared" si="2"/>
        <v>179.55</v>
      </c>
      <c r="W24" s="76">
        <f t="shared" si="3"/>
        <v>179.55</v>
      </c>
      <c r="X24" s="26"/>
      <c r="Y24" s="4"/>
      <c r="Z24" s="4"/>
    </row>
    <row r="25" spans="1:26" ht="39" customHeight="1" x14ac:dyDescent="0.2">
      <c r="A25" s="45">
        <v>520100</v>
      </c>
      <c r="B25" s="45">
        <v>180101</v>
      </c>
      <c r="C25" s="44" t="s">
        <v>67</v>
      </c>
      <c r="D25" s="80" t="s">
        <v>123</v>
      </c>
      <c r="E25" s="55" t="s">
        <v>124</v>
      </c>
      <c r="F25" s="15" t="s">
        <v>68</v>
      </c>
      <c r="G25" s="23" t="s">
        <v>3</v>
      </c>
      <c r="H25" s="23" t="s">
        <v>31</v>
      </c>
      <c r="I25" s="22" t="s">
        <v>32</v>
      </c>
      <c r="J25" s="31" t="s">
        <v>31</v>
      </c>
      <c r="K25" s="17" t="s">
        <v>69</v>
      </c>
      <c r="L25" s="25">
        <v>43690</v>
      </c>
      <c r="M25" s="25">
        <v>43693</v>
      </c>
      <c r="N25" s="58"/>
      <c r="O25" s="58"/>
      <c r="P25" s="58">
        <f t="shared" si="0"/>
        <v>0</v>
      </c>
      <c r="Q25" s="23">
        <v>3</v>
      </c>
      <c r="R25" s="24">
        <v>54.01</v>
      </c>
      <c r="S25" s="23">
        <v>1</v>
      </c>
      <c r="T25" s="24">
        <v>17.52</v>
      </c>
      <c r="U25" s="23">
        <f t="shared" si="1"/>
        <v>4</v>
      </c>
      <c r="V25" s="24">
        <f>Q25*R25+S25*T25</f>
        <v>179.55</v>
      </c>
      <c r="W25" s="75">
        <f t="shared" si="3"/>
        <v>179.55</v>
      </c>
      <c r="X25" s="23"/>
      <c r="Y25" s="4"/>
      <c r="Z25" s="4"/>
    </row>
    <row r="26" spans="1:26" ht="38.25" customHeight="1" x14ac:dyDescent="0.2">
      <c r="A26" s="69">
        <v>520100</v>
      </c>
      <c r="B26" s="69">
        <v>180101</v>
      </c>
      <c r="C26" s="43" t="s">
        <v>70</v>
      </c>
      <c r="D26" s="81" t="s">
        <v>125</v>
      </c>
      <c r="E26" s="52" t="s">
        <v>126</v>
      </c>
      <c r="F26" s="14" t="s">
        <v>71</v>
      </c>
      <c r="G26" s="26" t="s">
        <v>3</v>
      </c>
      <c r="H26" s="26" t="s">
        <v>31</v>
      </c>
      <c r="I26" s="28" t="s">
        <v>32</v>
      </c>
      <c r="J26" s="36" t="s">
        <v>31</v>
      </c>
      <c r="K26" s="18" t="s">
        <v>72</v>
      </c>
      <c r="L26" s="29">
        <v>43696</v>
      </c>
      <c r="M26" s="29">
        <v>43700</v>
      </c>
      <c r="N26" s="59"/>
      <c r="O26" s="59"/>
      <c r="P26" s="59">
        <f t="shared" si="0"/>
        <v>0</v>
      </c>
      <c r="Q26" s="26">
        <v>4</v>
      </c>
      <c r="R26" s="30">
        <v>54.01</v>
      </c>
      <c r="S26" s="26">
        <v>0</v>
      </c>
      <c r="T26" s="30">
        <v>17.52</v>
      </c>
      <c r="U26" s="26">
        <f t="shared" si="1"/>
        <v>4</v>
      </c>
      <c r="V26" s="30">
        <f t="shared" ref="V26:V35" si="4">Q26*R26+S26*T26</f>
        <v>216.04</v>
      </c>
      <c r="W26" s="76">
        <f t="shared" si="3"/>
        <v>216.04</v>
      </c>
      <c r="X26" s="26"/>
      <c r="Y26" s="4"/>
      <c r="Z26" s="4"/>
    </row>
    <row r="27" spans="1:26" ht="55.5" customHeight="1" x14ac:dyDescent="0.2">
      <c r="A27" s="45">
        <v>520100</v>
      </c>
      <c r="B27" s="45">
        <v>180101</v>
      </c>
      <c r="C27" s="44" t="s">
        <v>70</v>
      </c>
      <c r="D27" s="66" t="s">
        <v>125</v>
      </c>
      <c r="E27" s="53" t="s">
        <v>126</v>
      </c>
      <c r="F27" s="15" t="s">
        <v>104</v>
      </c>
      <c r="G27" s="23" t="s">
        <v>3</v>
      </c>
      <c r="H27" s="23" t="s">
        <v>31</v>
      </c>
      <c r="I27" s="22" t="s">
        <v>32</v>
      </c>
      <c r="J27" s="31" t="s">
        <v>31</v>
      </c>
      <c r="K27" s="17" t="s">
        <v>38</v>
      </c>
      <c r="L27" s="25">
        <v>43690</v>
      </c>
      <c r="M27" s="25">
        <v>43693</v>
      </c>
      <c r="N27" s="58"/>
      <c r="O27" s="58"/>
      <c r="P27" s="58">
        <f t="shared" si="0"/>
        <v>0</v>
      </c>
      <c r="Q27" s="23">
        <v>3</v>
      </c>
      <c r="R27" s="24">
        <v>54.01</v>
      </c>
      <c r="S27" s="23">
        <v>0</v>
      </c>
      <c r="T27" s="24">
        <v>17.52</v>
      </c>
      <c r="U27" s="23">
        <f t="shared" si="1"/>
        <v>3</v>
      </c>
      <c r="V27" s="24">
        <f t="shared" si="4"/>
        <v>162.03</v>
      </c>
      <c r="W27" s="75">
        <f t="shared" si="3"/>
        <v>162.03</v>
      </c>
      <c r="X27" s="23"/>
      <c r="Y27" s="4"/>
      <c r="Z27" s="4"/>
    </row>
    <row r="28" spans="1:26" ht="48.75" customHeight="1" x14ac:dyDescent="0.2">
      <c r="A28" s="73">
        <v>520100</v>
      </c>
      <c r="B28" s="73">
        <v>180101</v>
      </c>
      <c r="C28" s="74" t="s">
        <v>73</v>
      </c>
      <c r="D28" s="71" t="s">
        <v>127</v>
      </c>
      <c r="E28" s="85" t="s">
        <v>128</v>
      </c>
      <c r="F28" s="39" t="s">
        <v>94</v>
      </c>
      <c r="G28" s="28" t="s">
        <v>46</v>
      </c>
      <c r="H28" s="28" t="s">
        <v>31</v>
      </c>
      <c r="I28" s="28" t="s">
        <v>32</v>
      </c>
      <c r="J28" s="82" t="s">
        <v>31</v>
      </c>
      <c r="K28" s="18" t="s">
        <v>74</v>
      </c>
      <c r="L28" s="67">
        <v>43689</v>
      </c>
      <c r="M28" s="67">
        <v>43693</v>
      </c>
      <c r="N28" s="68"/>
      <c r="O28" s="68"/>
      <c r="P28" s="59">
        <f t="shared" si="0"/>
        <v>0</v>
      </c>
      <c r="Q28" s="28">
        <v>4</v>
      </c>
      <c r="R28" s="83">
        <v>54.01</v>
      </c>
      <c r="S28" s="28">
        <v>1</v>
      </c>
      <c r="T28" s="83">
        <v>17.52</v>
      </c>
      <c r="U28" s="28">
        <f t="shared" si="1"/>
        <v>5</v>
      </c>
      <c r="V28" s="83">
        <f t="shared" si="4"/>
        <v>233.56</v>
      </c>
      <c r="W28" s="84">
        <f t="shared" si="3"/>
        <v>233.56</v>
      </c>
      <c r="X28" s="28"/>
      <c r="Y28" s="4"/>
      <c r="Z28" s="4"/>
    </row>
    <row r="29" spans="1:26" s="20" customFormat="1" ht="39.75" customHeight="1" x14ac:dyDescent="0.2">
      <c r="A29" s="45">
        <v>520100</v>
      </c>
      <c r="B29" s="45">
        <v>180101</v>
      </c>
      <c r="C29" s="44" t="s">
        <v>75</v>
      </c>
      <c r="D29" s="55" t="s">
        <v>129</v>
      </c>
      <c r="E29" s="53" t="s">
        <v>130</v>
      </c>
      <c r="F29" s="13" t="s">
        <v>95</v>
      </c>
      <c r="G29" s="22" t="s">
        <v>3</v>
      </c>
      <c r="H29" s="22" t="s">
        <v>31</v>
      </c>
      <c r="I29" s="22" t="s">
        <v>32</v>
      </c>
      <c r="J29" s="47" t="s">
        <v>31</v>
      </c>
      <c r="K29" s="17" t="s">
        <v>72</v>
      </c>
      <c r="L29" s="48">
        <v>43696</v>
      </c>
      <c r="M29" s="48">
        <v>43700</v>
      </c>
      <c r="N29" s="61"/>
      <c r="O29" s="61"/>
      <c r="P29" s="58">
        <f t="shared" si="0"/>
        <v>0</v>
      </c>
      <c r="Q29" s="22">
        <v>4</v>
      </c>
      <c r="R29" s="49">
        <v>54.01</v>
      </c>
      <c r="S29" s="22">
        <v>0</v>
      </c>
      <c r="T29" s="49">
        <v>17.52</v>
      </c>
      <c r="U29" s="22">
        <f t="shared" si="1"/>
        <v>4</v>
      </c>
      <c r="V29" s="49">
        <f t="shared" si="4"/>
        <v>216.04</v>
      </c>
      <c r="W29" s="77">
        <f t="shared" si="3"/>
        <v>216.04</v>
      </c>
      <c r="X29" s="22"/>
      <c r="Y29" s="19"/>
      <c r="Z29" s="19"/>
    </row>
    <row r="30" spans="1:26" s="20" customFormat="1" ht="42" customHeight="1" x14ac:dyDescent="0.2">
      <c r="A30" s="78">
        <v>520100</v>
      </c>
      <c r="B30" s="78">
        <v>180101</v>
      </c>
      <c r="C30" s="43" t="s">
        <v>67</v>
      </c>
      <c r="D30" s="65" t="s">
        <v>123</v>
      </c>
      <c r="E30" s="57" t="s">
        <v>124</v>
      </c>
      <c r="F30" s="39" t="s">
        <v>96</v>
      </c>
      <c r="G30" s="28" t="s">
        <v>3</v>
      </c>
      <c r="H30" s="28" t="s">
        <v>31</v>
      </c>
      <c r="I30" s="28" t="s">
        <v>32</v>
      </c>
      <c r="J30" s="82" t="s">
        <v>31</v>
      </c>
      <c r="K30" s="18" t="s">
        <v>72</v>
      </c>
      <c r="L30" s="67">
        <v>43697</v>
      </c>
      <c r="M30" s="67">
        <v>43700</v>
      </c>
      <c r="N30" s="68"/>
      <c r="O30" s="68"/>
      <c r="P30" s="59">
        <f t="shared" si="0"/>
        <v>0</v>
      </c>
      <c r="Q30" s="28">
        <v>3</v>
      </c>
      <c r="R30" s="83">
        <v>54.01</v>
      </c>
      <c r="S30" s="28">
        <v>1</v>
      </c>
      <c r="T30" s="83">
        <v>17.52</v>
      </c>
      <c r="U30" s="28">
        <f t="shared" si="1"/>
        <v>4</v>
      </c>
      <c r="V30" s="83">
        <f t="shared" si="4"/>
        <v>179.55</v>
      </c>
      <c r="W30" s="84">
        <f t="shared" si="3"/>
        <v>179.55</v>
      </c>
      <c r="X30" s="28"/>
      <c r="Y30" s="19"/>
      <c r="Z30" s="19"/>
    </row>
    <row r="31" spans="1:26" s="20" customFormat="1" ht="50.25" customHeight="1" x14ac:dyDescent="0.2">
      <c r="A31" s="45">
        <v>520100</v>
      </c>
      <c r="B31" s="45">
        <v>180101</v>
      </c>
      <c r="C31" s="44" t="s">
        <v>43</v>
      </c>
      <c r="D31" s="45" t="s">
        <v>99</v>
      </c>
      <c r="E31" s="46" t="s">
        <v>100</v>
      </c>
      <c r="F31" s="13" t="s">
        <v>97</v>
      </c>
      <c r="G31" s="22" t="s">
        <v>3</v>
      </c>
      <c r="H31" s="22" t="s">
        <v>31</v>
      </c>
      <c r="I31" s="22" t="s">
        <v>32</v>
      </c>
      <c r="J31" s="47" t="s">
        <v>31</v>
      </c>
      <c r="K31" s="22" t="s">
        <v>72</v>
      </c>
      <c r="L31" s="48">
        <v>43697</v>
      </c>
      <c r="M31" s="48">
        <v>43700</v>
      </c>
      <c r="N31" s="61"/>
      <c r="O31" s="61"/>
      <c r="P31" s="58">
        <f t="shared" si="0"/>
        <v>0</v>
      </c>
      <c r="Q31" s="22">
        <v>3</v>
      </c>
      <c r="R31" s="49">
        <v>95.97</v>
      </c>
      <c r="S31" s="22">
        <v>1</v>
      </c>
      <c r="T31" s="49">
        <v>28.78</v>
      </c>
      <c r="U31" s="22">
        <f t="shared" si="1"/>
        <v>4</v>
      </c>
      <c r="V31" s="49">
        <f t="shared" si="4"/>
        <v>316.68999999999994</v>
      </c>
      <c r="W31" s="77">
        <f t="shared" si="3"/>
        <v>316.68999999999994</v>
      </c>
      <c r="X31" s="22"/>
      <c r="Y31" s="19"/>
      <c r="Z31" s="19"/>
    </row>
    <row r="32" spans="1:26" ht="76.5" customHeight="1" x14ac:dyDescent="0.2">
      <c r="A32" s="69">
        <v>520100</v>
      </c>
      <c r="B32" s="69">
        <v>180101</v>
      </c>
      <c r="C32" s="43" t="s">
        <v>64</v>
      </c>
      <c r="D32" s="57" t="s">
        <v>119</v>
      </c>
      <c r="E32" s="52" t="s">
        <v>120</v>
      </c>
      <c r="F32" s="14" t="s">
        <v>98</v>
      </c>
      <c r="G32" s="26" t="s">
        <v>3</v>
      </c>
      <c r="H32" s="26" t="s">
        <v>31</v>
      </c>
      <c r="I32" s="28" t="s">
        <v>32</v>
      </c>
      <c r="J32" s="36" t="s">
        <v>31</v>
      </c>
      <c r="K32" s="18" t="s">
        <v>72</v>
      </c>
      <c r="L32" s="29">
        <v>43697</v>
      </c>
      <c r="M32" s="29">
        <v>43700</v>
      </c>
      <c r="N32" s="59"/>
      <c r="O32" s="59"/>
      <c r="P32" s="59">
        <f t="shared" si="0"/>
        <v>0</v>
      </c>
      <c r="Q32" s="26">
        <v>3</v>
      </c>
      <c r="R32" s="30">
        <v>54.01</v>
      </c>
      <c r="S32" s="26">
        <v>1</v>
      </c>
      <c r="T32" s="30">
        <v>17.52</v>
      </c>
      <c r="U32" s="26">
        <f t="shared" si="1"/>
        <v>4</v>
      </c>
      <c r="V32" s="30">
        <f t="shared" si="4"/>
        <v>179.55</v>
      </c>
      <c r="W32" s="76">
        <f t="shared" si="3"/>
        <v>179.55</v>
      </c>
      <c r="X32" s="26"/>
      <c r="Y32" s="4"/>
      <c r="Z32" s="4"/>
    </row>
    <row r="33" spans="1:26" ht="76.5" customHeight="1" x14ac:dyDescent="0.2">
      <c r="A33" s="45">
        <v>520100</v>
      </c>
      <c r="B33" s="45">
        <v>180101</v>
      </c>
      <c r="C33" s="44" t="s">
        <v>40</v>
      </c>
      <c r="D33" s="55" t="s">
        <v>111</v>
      </c>
      <c r="E33" s="53" t="s">
        <v>112</v>
      </c>
      <c r="F33" s="15" t="s">
        <v>98</v>
      </c>
      <c r="G33" s="23" t="s">
        <v>3</v>
      </c>
      <c r="H33" s="23" t="s">
        <v>31</v>
      </c>
      <c r="I33" s="22" t="s">
        <v>32</v>
      </c>
      <c r="J33" s="31" t="s">
        <v>31</v>
      </c>
      <c r="K33" s="17" t="s">
        <v>72</v>
      </c>
      <c r="L33" s="25">
        <v>43697</v>
      </c>
      <c r="M33" s="25">
        <v>43700</v>
      </c>
      <c r="N33" s="58"/>
      <c r="O33" s="58"/>
      <c r="P33" s="58">
        <f t="shared" si="0"/>
        <v>0</v>
      </c>
      <c r="Q33" s="23">
        <v>3</v>
      </c>
      <c r="R33" s="24">
        <v>54.01</v>
      </c>
      <c r="S33" s="23">
        <v>1</v>
      </c>
      <c r="T33" s="24">
        <v>17.52</v>
      </c>
      <c r="U33" s="23">
        <f t="shared" si="1"/>
        <v>4</v>
      </c>
      <c r="V33" s="24">
        <f t="shared" si="4"/>
        <v>179.55</v>
      </c>
      <c r="W33" s="75">
        <f t="shared" si="3"/>
        <v>179.55</v>
      </c>
      <c r="X33" s="23"/>
      <c r="Y33" s="4"/>
      <c r="Z33" s="4"/>
    </row>
    <row r="34" spans="1:26" s="20" customFormat="1" ht="48.75" customHeight="1" x14ac:dyDescent="0.2">
      <c r="A34" s="70">
        <v>520100</v>
      </c>
      <c r="B34" s="70">
        <v>180101</v>
      </c>
      <c r="C34" s="43" t="s">
        <v>43</v>
      </c>
      <c r="D34" s="78" t="s">
        <v>99</v>
      </c>
      <c r="E34" s="79" t="s">
        <v>100</v>
      </c>
      <c r="F34" s="14" t="s">
        <v>76</v>
      </c>
      <c r="G34" s="28" t="s">
        <v>46</v>
      </c>
      <c r="H34" s="28" t="s">
        <v>31</v>
      </c>
      <c r="I34" s="28" t="s">
        <v>32</v>
      </c>
      <c r="J34" s="82" t="s">
        <v>77</v>
      </c>
      <c r="K34" s="28" t="s">
        <v>78</v>
      </c>
      <c r="L34" s="67">
        <v>43705</v>
      </c>
      <c r="M34" s="67">
        <v>43705</v>
      </c>
      <c r="N34" s="68"/>
      <c r="O34" s="68"/>
      <c r="P34" s="59">
        <f t="shared" si="0"/>
        <v>0</v>
      </c>
      <c r="Q34" s="28"/>
      <c r="R34" s="83">
        <v>237.56</v>
      </c>
      <c r="S34" s="28">
        <v>1</v>
      </c>
      <c r="T34" s="83">
        <v>71.27</v>
      </c>
      <c r="U34" s="28">
        <f t="shared" si="1"/>
        <v>1</v>
      </c>
      <c r="V34" s="83">
        <f t="shared" si="4"/>
        <v>71.27</v>
      </c>
      <c r="W34" s="84">
        <f t="shared" si="3"/>
        <v>71.27</v>
      </c>
      <c r="X34" s="28"/>
      <c r="Y34" s="19"/>
      <c r="Z34" s="19"/>
    </row>
    <row r="35" spans="1:26" ht="50.25" customHeight="1" x14ac:dyDescent="0.2">
      <c r="A35" s="45">
        <v>520100</v>
      </c>
      <c r="B35" s="45">
        <v>180101</v>
      </c>
      <c r="C35" s="44" t="s">
        <v>79</v>
      </c>
      <c r="D35" s="55" t="s">
        <v>131</v>
      </c>
      <c r="E35" s="53" t="s">
        <v>132</v>
      </c>
      <c r="F35" s="15" t="s">
        <v>80</v>
      </c>
      <c r="G35" s="23" t="s">
        <v>3</v>
      </c>
      <c r="H35" s="23" t="s">
        <v>31</v>
      </c>
      <c r="I35" s="22" t="s">
        <v>32</v>
      </c>
      <c r="J35" s="31" t="s">
        <v>31</v>
      </c>
      <c r="K35" s="17" t="s">
        <v>81</v>
      </c>
      <c r="L35" s="25">
        <v>43705</v>
      </c>
      <c r="M35" s="25">
        <v>43705</v>
      </c>
      <c r="N35" s="58"/>
      <c r="O35" s="58"/>
      <c r="P35" s="58">
        <f t="shared" si="0"/>
        <v>0</v>
      </c>
      <c r="Q35" s="23"/>
      <c r="R35" s="24">
        <v>54.01</v>
      </c>
      <c r="S35" s="23">
        <v>1</v>
      </c>
      <c r="T35" s="24">
        <v>17.52</v>
      </c>
      <c r="U35" s="23">
        <f t="shared" si="1"/>
        <v>1</v>
      </c>
      <c r="V35" s="24">
        <f t="shared" si="4"/>
        <v>17.52</v>
      </c>
      <c r="W35" s="75">
        <f t="shared" si="3"/>
        <v>17.52</v>
      </c>
      <c r="X35" s="23"/>
      <c r="Y35" s="4"/>
      <c r="Z35" s="4"/>
    </row>
    <row r="36" spans="1:26" ht="36" customHeight="1" x14ac:dyDescent="0.2">
      <c r="A36" s="69">
        <v>520100</v>
      </c>
      <c r="B36" s="69">
        <v>180101</v>
      </c>
      <c r="C36" s="43" t="s">
        <v>50</v>
      </c>
      <c r="D36" s="50" t="s">
        <v>107</v>
      </c>
      <c r="E36" s="52" t="s">
        <v>108</v>
      </c>
      <c r="F36" s="14" t="s">
        <v>82</v>
      </c>
      <c r="G36" s="26" t="s">
        <v>46</v>
      </c>
      <c r="H36" s="26" t="s">
        <v>31</v>
      </c>
      <c r="I36" s="28" t="s">
        <v>32</v>
      </c>
      <c r="J36" s="36" t="s">
        <v>31</v>
      </c>
      <c r="K36" s="18" t="s">
        <v>81</v>
      </c>
      <c r="L36" s="29">
        <v>43706</v>
      </c>
      <c r="M36" s="29">
        <v>43707</v>
      </c>
      <c r="N36" s="59"/>
      <c r="O36" s="59"/>
      <c r="P36" s="59">
        <f t="shared" si="0"/>
        <v>0</v>
      </c>
      <c r="Q36" s="26">
        <v>1</v>
      </c>
      <c r="R36" s="30">
        <v>54.01</v>
      </c>
      <c r="S36" s="26">
        <v>1</v>
      </c>
      <c r="T36" s="30">
        <v>17.52</v>
      </c>
      <c r="U36" s="26">
        <f t="shared" si="1"/>
        <v>2</v>
      </c>
      <c r="V36" s="30">
        <f t="shared" si="2"/>
        <v>71.53</v>
      </c>
      <c r="W36" s="76">
        <f t="shared" si="3"/>
        <v>71.53</v>
      </c>
      <c r="X36" s="26"/>
      <c r="Y36" s="4"/>
      <c r="Z36" s="4"/>
    </row>
    <row r="37" spans="1:26" ht="36" customHeight="1" x14ac:dyDescent="0.2">
      <c r="A37" s="21">
        <v>520100</v>
      </c>
      <c r="B37" s="21">
        <v>180101</v>
      </c>
      <c r="C37" s="44" t="s">
        <v>44</v>
      </c>
      <c r="D37" s="51" t="s">
        <v>105</v>
      </c>
      <c r="E37" s="53" t="s">
        <v>106</v>
      </c>
      <c r="F37" s="15" t="s">
        <v>83</v>
      </c>
      <c r="G37" s="23" t="s">
        <v>46</v>
      </c>
      <c r="H37" s="23" t="s">
        <v>31</v>
      </c>
      <c r="I37" s="22" t="s">
        <v>32</v>
      </c>
      <c r="J37" s="23" t="s">
        <v>31</v>
      </c>
      <c r="K37" s="17" t="s">
        <v>81</v>
      </c>
      <c r="L37" s="25">
        <v>43706</v>
      </c>
      <c r="M37" s="25">
        <v>43707</v>
      </c>
      <c r="N37" s="58"/>
      <c r="O37" s="58"/>
      <c r="P37" s="58">
        <f t="shared" si="0"/>
        <v>0</v>
      </c>
      <c r="Q37" s="23">
        <v>1</v>
      </c>
      <c r="R37" s="24">
        <v>95.97</v>
      </c>
      <c r="S37" s="23">
        <v>1</v>
      </c>
      <c r="T37" s="24">
        <v>28.78</v>
      </c>
      <c r="U37" s="23">
        <f t="shared" si="1"/>
        <v>2</v>
      </c>
      <c r="V37" s="24">
        <f t="shared" si="2"/>
        <v>124.75</v>
      </c>
      <c r="W37" s="75">
        <f t="shared" si="3"/>
        <v>124.75</v>
      </c>
      <c r="X37" s="23"/>
      <c r="Y37" s="4"/>
      <c r="Z37" s="4"/>
    </row>
    <row r="38" spans="1:26" ht="35.25" customHeight="1" x14ac:dyDescent="0.2">
      <c r="A38" s="69">
        <v>520100</v>
      </c>
      <c r="B38" s="69">
        <v>180101</v>
      </c>
      <c r="C38" s="28" t="s">
        <v>84</v>
      </c>
      <c r="D38" s="57" t="s">
        <v>133</v>
      </c>
      <c r="E38" s="52" t="s">
        <v>134</v>
      </c>
      <c r="F38" s="14" t="s">
        <v>85</v>
      </c>
      <c r="G38" s="26" t="s">
        <v>46</v>
      </c>
      <c r="H38" s="26" t="s">
        <v>31</v>
      </c>
      <c r="I38" s="28" t="s">
        <v>32</v>
      </c>
      <c r="J38" s="26" t="s">
        <v>31</v>
      </c>
      <c r="K38" s="30" t="s">
        <v>81</v>
      </c>
      <c r="L38" s="29">
        <v>43706</v>
      </c>
      <c r="M38" s="29">
        <v>43707</v>
      </c>
      <c r="N38" s="59"/>
      <c r="O38" s="59"/>
      <c r="P38" s="59">
        <f t="shared" si="0"/>
        <v>0</v>
      </c>
      <c r="Q38" s="26">
        <v>1</v>
      </c>
      <c r="R38" s="30">
        <v>54.01</v>
      </c>
      <c r="S38" s="26">
        <v>1</v>
      </c>
      <c r="T38" s="30">
        <v>17.52</v>
      </c>
      <c r="U38" s="26">
        <f t="shared" si="1"/>
        <v>2</v>
      </c>
      <c r="V38" s="30">
        <f t="shared" si="2"/>
        <v>71.53</v>
      </c>
      <c r="W38" s="76">
        <f t="shared" si="3"/>
        <v>71.53</v>
      </c>
      <c r="X38" s="26"/>
      <c r="Y38" s="4"/>
      <c r="Z38" s="4"/>
    </row>
    <row r="39" spans="1:26" ht="34.5" customHeight="1" x14ac:dyDescent="0.2">
      <c r="A39" s="21">
        <v>520100</v>
      </c>
      <c r="B39" s="21">
        <v>180101</v>
      </c>
      <c r="C39" s="44" t="s">
        <v>86</v>
      </c>
      <c r="D39" s="55" t="s">
        <v>135</v>
      </c>
      <c r="E39" s="53" t="s">
        <v>136</v>
      </c>
      <c r="F39" s="15" t="s">
        <v>87</v>
      </c>
      <c r="G39" s="23" t="s">
        <v>46</v>
      </c>
      <c r="H39" s="23" t="s">
        <v>31</v>
      </c>
      <c r="I39" s="22" t="s">
        <v>32</v>
      </c>
      <c r="J39" s="23" t="s">
        <v>31</v>
      </c>
      <c r="K39" s="86" t="s">
        <v>81</v>
      </c>
      <c r="L39" s="25">
        <v>43706</v>
      </c>
      <c r="M39" s="25">
        <v>43707</v>
      </c>
      <c r="N39" s="58"/>
      <c r="O39" s="58"/>
      <c r="P39" s="58">
        <f t="shared" si="0"/>
        <v>0</v>
      </c>
      <c r="Q39" s="23">
        <v>1</v>
      </c>
      <c r="R39" s="24">
        <v>54.01</v>
      </c>
      <c r="S39" s="23">
        <v>1</v>
      </c>
      <c r="T39" s="24">
        <v>17.52</v>
      </c>
      <c r="U39" s="23">
        <f t="shared" si="1"/>
        <v>2</v>
      </c>
      <c r="V39" s="24">
        <f t="shared" si="2"/>
        <v>71.53</v>
      </c>
      <c r="W39" s="75">
        <f t="shared" si="3"/>
        <v>71.53</v>
      </c>
      <c r="X39" s="23"/>
      <c r="Y39" s="4"/>
      <c r="Z39" s="4"/>
    </row>
    <row r="40" spans="1:26" ht="39" customHeight="1" x14ac:dyDescent="0.2">
      <c r="A40" s="69">
        <v>520100</v>
      </c>
      <c r="B40" s="69">
        <v>180101</v>
      </c>
      <c r="C40" s="43" t="s">
        <v>88</v>
      </c>
      <c r="D40" s="57" t="s">
        <v>137</v>
      </c>
      <c r="E40" s="52" t="s">
        <v>138</v>
      </c>
      <c r="F40" s="14" t="s">
        <v>89</v>
      </c>
      <c r="G40" s="26" t="s">
        <v>46</v>
      </c>
      <c r="H40" s="26" t="s">
        <v>31</v>
      </c>
      <c r="I40" s="28" t="s">
        <v>32</v>
      </c>
      <c r="J40" s="36" t="s">
        <v>31</v>
      </c>
      <c r="K40" s="18" t="s">
        <v>90</v>
      </c>
      <c r="L40" s="29">
        <v>43706</v>
      </c>
      <c r="M40" s="29">
        <v>43707</v>
      </c>
      <c r="N40" s="59"/>
      <c r="O40" s="59"/>
      <c r="P40" s="59">
        <f t="shared" si="0"/>
        <v>0</v>
      </c>
      <c r="Q40" s="26">
        <v>1</v>
      </c>
      <c r="R40" s="30">
        <v>54.01</v>
      </c>
      <c r="S40" s="26">
        <v>0</v>
      </c>
      <c r="T40" s="30">
        <v>17.52</v>
      </c>
      <c r="U40" s="26">
        <f t="shared" si="1"/>
        <v>1</v>
      </c>
      <c r="V40" s="30">
        <f t="shared" si="2"/>
        <v>54.01</v>
      </c>
      <c r="W40" s="76">
        <f t="shared" si="3"/>
        <v>54.01</v>
      </c>
      <c r="X40" s="26"/>
      <c r="Y40" s="4"/>
      <c r="Z40" s="4"/>
    </row>
    <row r="41" spans="1:26" ht="15.75" customHeight="1" x14ac:dyDescent="0.2">
      <c r="A41" s="100" t="s">
        <v>139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7"/>
      <c r="U41" s="1">
        <f>SUM(U9:U40)</f>
        <v>87</v>
      </c>
      <c r="V41" s="2">
        <f>SUM(V9:V40)</f>
        <v>5016.9700000000021</v>
      </c>
      <c r="W41" s="2">
        <f>SUM(W9:W40)</f>
        <v>8668.0700000000033</v>
      </c>
      <c r="X41" s="2"/>
      <c r="Y41" s="4"/>
      <c r="Z41" s="4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8"/>
      <c r="L42" s="9"/>
      <c r="M42" s="9"/>
      <c r="N42" s="8"/>
      <c r="O42" s="8"/>
      <c r="P42" s="8"/>
      <c r="Q42" s="4"/>
      <c r="R42" s="8"/>
      <c r="S42" s="4"/>
      <c r="T42" s="8"/>
      <c r="U42" s="4"/>
      <c r="V42" s="8"/>
      <c r="W42" s="3"/>
      <c r="X42" s="4"/>
      <c r="Y42" s="4"/>
      <c r="Z42" s="4"/>
    </row>
    <row r="43" spans="1:26" ht="15.75" customHeight="1" x14ac:dyDescent="0.2">
      <c r="A43" s="3"/>
      <c r="B43" s="3"/>
      <c r="C43" s="4"/>
      <c r="D43" s="4"/>
      <c r="E43" s="4"/>
      <c r="F43" s="4"/>
      <c r="G43" s="3"/>
      <c r="H43" s="3"/>
      <c r="I43" s="10"/>
      <c r="J43" s="3"/>
      <c r="K43" s="8"/>
      <c r="L43" s="9"/>
      <c r="M43" s="9"/>
      <c r="N43" s="8"/>
      <c r="O43" s="8"/>
      <c r="P43" s="8"/>
      <c r="Q43" s="4"/>
      <c r="R43" s="4"/>
      <c r="S43" s="4"/>
      <c r="T43" s="4"/>
      <c r="U43" s="4"/>
      <c r="V43" s="4"/>
      <c r="W43" s="3"/>
      <c r="X43" s="4"/>
      <c r="Y43" s="4"/>
      <c r="Z43" s="4"/>
    </row>
    <row r="44" spans="1:26" ht="15.75" customHeight="1" x14ac:dyDescent="0.2">
      <c r="A44" s="3"/>
      <c r="B44" s="3"/>
      <c r="C44" s="4"/>
      <c r="D44" s="4"/>
      <c r="E44" s="3"/>
      <c r="F44" s="4"/>
      <c r="G44" s="3"/>
      <c r="H44" s="3"/>
      <c r="I44" s="10"/>
      <c r="J44" s="3"/>
      <c r="K44" s="8"/>
      <c r="L44" s="9"/>
      <c r="M44" s="9"/>
      <c r="N44" s="8"/>
      <c r="O44" s="8"/>
      <c r="P44" s="8"/>
      <c r="Q44" s="4"/>
      <c r="R44" s="4"/>
      <c r="S44" s="4"/>
      <c r="T44" s="4"/>
      <c r="U44" s="4"/>
      <c r="V44" s="4"/>
      <c r="W44" s="3"/>
      <c r="X44" s="4"/>
      <c r="Y44" s="4"/>
      <c r="Z44" s="4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10"/>
      <c r="J45" s="3"/>
      <c r="K45" s="3"/>
      <c r="L45" s="9"/>
      <c r="M45" s="9"/>
      <c r="N45" s="8"/>
      <c r="O45" s="8"/>
      <c r="P45" s="8"/>
      <c r="Q45" s="4"/>
      <c r="R45" s="4"/>
      <c r="S45" s="4"/>
      <c r="T45" s="4"/>
      <c r="U45" s="4"/>
      <c r="V45" s="4"/>
      <c r="W45" s="3"/>
      <c r="X45" s="4"/>
      <c r="Y45" s="4"/>
      <c r="Z45" s="4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10"/>
      <c r="J46" s="3"/>
      <c r="K46" s="3"/>
      <c r="L46" s="9"/>
      <c r="M46" s="9"/>
      <c r="N46" s="8"/>
      <c r="O46" s="8"/>
      <c r="P46" s="8"/>
      <c r="Q46" s="4"/>
      <c r="R46" s="4"/>
      <c r="S46" s="4"/>
      <c r="T46" s="8"/>
      <c r="U46" s="4"/>
      <c r="V46" s="8"/>
      <c r="W46" s="3"/>
      <c r="X46" s="4"/>
      <c r="Y46" s="4"/>
      <c r="Z46" s="4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10"/>
      <c r="J47" s="3"/>
      <c r="K47" s="3"/>
      <c r="L47" s="9"/>
      <c r="M47" s="8"/>
      <c r="N47" s="8"/>
      <c r="O47" s="8"/>
      <c r="P47" s="8"/>
      <c r="Q47" s="4"/>
      <c r="R47" s="4"/>
      <c r="S47" s="4"/>
      <c r="T47" s="8"/>
      <c r="U47" s="4"/>
      <c r="V47" s="8"/>
      <c r="W47" s="3"/>
      <c r="X47" s="4"/>
      <c r="Y47" s="4"/>
      <c r="Z47" s="4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10"/>
      <c r="J48" s="3"/>
      <c r="K48" s="3"/>
      <c r="L48" s="9"/>
      <c r="M48" s="9"/>
      <c r="N48" s="8"/>
      <c r="O48" s="8"/>
      <c r="P48" s="8"/>
      <c r="Q48" s="4"/>
      <c r="R48" s="4"/>
      <c r="S48" s="4"/>
      <c r="T48" s="8"/>
      <c r="U48" s="4"/>
      <c r="V48" s="8"/>
      <c r="W48" s="3"/>
      <c r="X48" s="4"/>
      <c r="Y48" s="4"/>
      <c r="Z48" s="4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10"/>
      <c r="J49" s="3"/>
      <c r="K49" s="3"/>
      <c r="L49" s="9"/>
      <c r="M49" s="9"/>
      <c r="N49" s="3"/>
      <c r="O49" s="3"/>
      <c r="P49" s="8"/>
      <c r="Q49" s="4"/>
      <c r="R49" s="4"/>
      <c r="S49" s="4"/>
      <c r="T49" s="8"/>
      <c r="U49" s="4"/>
      <c r="V49" s="8"/>
      <c r="W49" s="3"/>
      <c r="X49" s="4"/>
      <c r="Y49" s="4"/>
      <c r="Z49" s="4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10"/>
      <c r="J50" s="3"/>
      <c r="K50" s="3"/>
      <c r="L50" s="9"/>
      <c r="M50" s="9"/>
      <c r="N50" s="3"/>
      <c r="O50" s="3"/>
      <c r="P50" s="3"/>
      <c r="Q50" s="4"/>
      <c r="R50" s="4"/>
      <c r="S50" s="4"/>
      <c r="T50" s="8"/>
      <c r="U50" s="4"/>
      <c r="V50" s="8"/>
      <c r="W50" s="8"/>
      <c r="X50" s="4"/>
      <c r="Y50" s="4"/>
      <c r="Z50" s="4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10"/>
      <c r="J51" s="3"/>
      <c r="K51" s="3"/>
      <c r="L51" s="9"/>
      <c r="M51" s="9"/>
      <c r="N51" s="3"/>
      <c r="O51" s="3"/>
      <c r="P51" s="3"/>
      <c r="Q51" s="4"/>
      <c r="R51" s="4"/>
      <c r="S51" s="4"/>
      <c r="T51" s="8"/>
      <c r="U51" s="4"/>
      <c r="V51" s="8"/>
      <c r="W51" s="8"/>
      <c r="X51" s="4"/>
      <c r="Y51" s="4"/>
      <c r="Z51" s="4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10"/>
      <c r="J52" s="3"/>
      <c r="K52" s="3"/>
      <c r="L52" s="9"/>
      <c r="M52" s="9"/>
      <c r="N52" s="3"/>
      <c r="O52" s="3"/>
      <c r="P52" s="3"/>
      <c r="Q52" s="4"/>
      <c r="R52" s="4"/>
      <c r="S52" s="4"/>
      <c r="T52" s="8"/>
      <c r="U52" s="4"/>
      <c r="V52" s="8"/>
      <c r="W52" s="8"/>
      <c r="X52" s="4"/>
      <c r="Y52" s="4"/>
      <c r="Z52" s="4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10"/>
      <c r="J53" s="3"/>
      <c r="K53" s="3"/>
      <c r="L53" s="9"/>
      <c r="M53" s="9"/>
      <c r="N53" s="3"/>
      <c r="O53" s="3"/>
      <c r="P53" s="3"/>
      <c r="Q53" s="4"/>
      <c r="R53" s="4"/>
      <c r="S53" s="4"/>
      <c r="T53" s="8"/>
      <c r="U53" s="4"/>
      <c r="V53" s="8"/>
      <c r="W53" s="8"/>
      <c r="X53" s="4"/>
      <c r="Y53" s="4"/>
      <c r="Z53" s="4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10"/>
      <c r="J54" s="3"/>
      <c r="K54" s="8"/>
      <c r="L54" s="9"/>
      <c r="M54" s="9"/>
      <c r="N54" s="8"/>
      <c r="O54" s="8"/>
      <c r="P54" s="8"/>
      <c r="Q54" s="4"/>
      <c r="R54" s="8"/>
      <c r="S54" s="4"/>
      <c r="T54" s="8"/>
      <c r="U54" s="4"/>
      <c r="V54" s="8"/>
      <c r="W54" s="8"/>
      <c r="X54" s="4"/>
      <c r="Y54" s="4"/>
      <c r="Z54" s="4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8"/>
      <c r="L55" s="9"/>
      <c r="M55" s="9"/>
      <c r="N55" s="3"/>
      <c r="O55" s="3"/>
      <c r="P55" s="3"/>
      <c r="Q55" s="4"/>
      <c r="R55" s="4"/>
      <c r="S55" s="4"/>
      <c r="T55" s="8"/>
      <c r="U55" s="4"/>
      <c r="V55" s="8"/>
      <c r="W55" s="8"/>
      <c r="X55" s="4"/>
      <c r="Y55" s="4"/>
      <c r="Z55" s="4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/>
    <row r="192" spans="1:26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</sheetData>
  <sheetProtection selectLockedCells="1" selectUnlockedCells="1"/>
  <autoFilter ref="A8:Z8" xr:uid="{00000000-0009-0000-0000-000000000000}"/>
  <mergeCells count="27">
    <mergeCell ref="A41:S41"/>
    <mergeCell ref="H7:I7"/>
    <mergeCell ref="J7:K7"/>
    <mergeCell ref="L7:L8"/>
    <mergeCell ref="M7:M8"/>
    <mergeCell ref="N7:N8"/>
    <mergeCell ref="O7:O8"/>
    <mergeCell ref="B7:B8"/>
    <mergeCell ref="C7:C8"/>
    <mergeCell ref="D7:D8"/>
    <mergeCell ref="E7:E8"/>
    <mergeCell ref="F7:F8"/>
    <mergeCell ref="G7:G8"/>
    <mergeCell ref="P7:P8"/>
    <mergeCell ref="Q7:R7"/>
    <mergeCell ref="S7:T7"/>
    <mergeCell ref="A5:X5"/>
    <mergeCell ref="A6:B6"/>
    <mergeCell ref="C6:E6"/>
    <mergeCell ref="F6:M6"/>
    <mergeCell ref="N6:P6"/>
    <mergeCell ref="Q6:V6"/>
    <mergeCell ref="W6:W8"/>
    <mergeCell ref="X6:X8"/>
    <mergeCell ref="A7:A8"/>
    <mergeCell ref="U7:U8"/>
    <mergeCell ref="V7:V8"/>
  </mergeCells>
  <pageMargins left="0.51180555555555551" right="0.51180555555555551" top="0.78749999999999998" bottom="0.78749999999999998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8AED-F0C7-4C3A-8AC6-93B3797D8CAD}">
  <dimension ref="A1:DH906"/>
  <sheetViews>
    <sheetView workbookViewId="0">
      <selection activeCell="D13" sqref="D13"/>
    </sheetView>
  </sheetViews>
  <sheetFormatPr defaultColWidth="14.42578125" defaultRowHeight="15" customHeight="1" x14ac:dyDescent="0.2"/>
  <cols>
    <col min="1" max="1" width="11.42578125" style="119" customWidth="1"/>
    <col min="2" max="2" width="11.28515625" style="119" customWidth="1"/>
    <col min="3" max="3" width="38.85546875" style="119" customWidth="1"/>
    <col min="4" max="4" width="14.42578125" style="119"/>
    <col min="5" max="5" width="26.85546875" style="119" bestFit="1" customWidth="1"/>
    <col min="6" max="6" width="61.140625" style="119" bestFit="1" customWidth="1"/>
    <col min="7" max="7" width="12.140625" style="119" customWidth="1"/>
    <col min="8" max="8" width="7.85546875" style="119" customWidth="1"/>
    <col min="9" max="9" width="12.42578125" style="119" customWidth="1"/>
    <col min="10" max="10" width="7.85546875" style="119" customWidth="1"/>
    <col min="11" max="11" width="32.140625" style="119" bestFit="1" customWidth="1"/>
    <col min="12" max="12" width="19.85546875" style="119" customWidth="1"/>
    <col min="13" max="13" width="18.85546875" style="119" customWidth="1"/>
    <col min="14" max="23" width="14.42578125" style="119"/>
    <col min="24" max="24" width="19.42578125" style="119" customWidth="1"/>
    <col min="25" max="16384" width="14.42578125" style="119"/>
  </cols>
  <sheetData>
    <row r="1" spans="1:112" ht="15.75" customHeight="1" x14ac:dyDescent="0.2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18"/>
      <c r="Z1" s="118"/>
    </row>
    <row r="2" spans="1:112" ht="15.75" customHeight="1" x14ac:dyDescent="0.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18"/>
      <c r="Z2" s="118"/>
    </row>
    <row r="3" spans="1:112" ht="15.75" customHeigh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20"/>
      <c r="W3" s="120"/>
      <c r="X3" s="120"/>
      <c r="Y3" s="118"/>
      <c r="Z3" s="118"/>
    </row>
    <row r="4" spans="1:112" ht="15.75" customHeight="1" x14ac:dyDescent="0.2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18"/>
      <c r="Z4" s="118"/>
    </row>
    <row r="5" spans="1:112" ht="9" customHeight="1" x14ac:dyDescent="0.2">
      <c r="A5" s="112" t="s">
        <v>0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8"/>
      <c r="Z5" s="118"/>
    </row>
    <row r="6" spans="1:112" ht="12" customHeight="1" x14ac:dyDescent="0.2">
      <c r="A6" s="112" t="s">
        <v>1</v>
      </c>
      <c r="B6" s="112"/>
      <c r="C6" s="112" t="s">
        <v>2</v>
      </c>
      <c r="D6" s="112"/>
      <c r="E6" s="112"/>
      <c r="F6" s="112" t="s">
        <v>3</v>
      </c>
      <c r="G6" s="112"/>
      <c r="H6" s="112"/>
      <c r="I6" s="112"/>
      <c r="J6" s="112"/>
      <c r="K6" s="112"/>
      <c r="L6" s="112"/>
      <c r="M6" s="112"/>
      <c r="N6" s="112" t="s">
        <v>4</v>
      </c>
      <c r="O6" s="112"/>
      <c r="P6" s="112"/>
      <c r="Q6" s="112" t="s">
        <v>5</v>
      </c>
      <c r="R6" s="112"/>
      <c r="S6" s="112"/>
      <c r="T6" s="112"/>
      <c r="U6" s="112"/>
      <c r="V6" s="112"/>
      <c r="W6" s="112" t="s">
        <v>6</v>
      </c>
      <c r="X6" s="112" t="s">
        <v>7</v>
      </c>
      <c r="Y6" s="118"/>
      <c r="Z6" s="118"/>
    </row>
    <row r="7" spans="1:112" ht="15.75" customHeight="1" x14ac:dyDescent="0.2">
      <c r="A7" s="112" t="s">
        <v>8</v>
      </c>
      <c r="B7" s="112" t="s">
        <v>9</v>
      </c>
      <c r="C7" s="106" t="s">
        <v>10</v>
      </c>
      <c r="D7" s="112" t="s">
        <v>11</v>
      </c>
      <c r="E7" s="112" t="s">
        <v>12</v>
      </c>
      <c r="F7" s="112" t="s">
        <v>13</v>
      </c>
      <c r="G7" s="112" t="s">
        <v>14</v>
      </c>
      <c r="H7" s="112" t="s">
        <v>15</v>
      </c>
      <c r="I7" s="112"/>
      <c r="J7" s="108" t="s">
        <v>16</v>
      </c>
      <c r="K7" s="108"/>
      <c r="L7" s="112" t="s">
        <v>17</v>
      </c>
      <c r="M7" s="112" t="s">
        <v>18</v>
      </c>
      <c r="N7" s="108" t="s">
        <v>19</v>
      </c>
      <c r="O7" s="108" t="s">
        <v>20</v>
      </c>
      <c r="P7" s="108" t="s">
        <v>21</v>
      </c>
      <c r="Q7" s="108" t="s">
        <v>22</v>
      </c>
      <c r="R7" s="108"/>
      <c r="S7" s="104" t="s">
        <v>23</v>
      </c>
      <c r="T7" s="110"/>
      <c r="U7" s="112" t="s">
        <v>24</v>
      </c>
      <c r="V7" s="108" t="s">
        <v>21</v>
      </c>
      <c r="W7" s="112"/>
      <c r="X7" s="112"/>
      <c r="Y7" s="118"/>
      <c r="Z7" s="118"/>
    </row>
    <row r="8" spans="1:112" ht="15.75" customHeight="1" x14ac:dyDescent="0.2">
      <c r="A8" s="112"/>
      <c r="B8" s="112"/>
      <c r="C8" s="112"/>
      <c r="D8" s="112"/>
      <c r="E8" s="112"/>
      <c r="F8" s="112"/>
      <c r="G8" s="112"/>
      <c r="H8" s="121" t="s">
        <v>25</v>
      </c>
      <c r="I8" s="121" t="s">
        <v>26</v>
      </c>
      <c r="J8" s="121" t="s">
        <v>25</v>
      </c>
      <c r="K8" s="122" t="s">
        <v>27</v>
      </c>
      <c r="L8" s="112"/>
      <c r="M8" s="112"/>
      <c r="N8" s="112"/>
      <c r="O8" s="112"/>
      <c r="P8" s="112"/>
      <c r="Q8" s="121" t="s">
        <v>28</v>
      </c>
      <c r="R8" s="122" t="s">
        <v>29</v>
      </c>
      <c r="S8" s="121" t="s">
        <v>28</v>
      </c>
      <c r="T8" s="122" t="s">
        <v>29</v>
      </c>
      <c r="U8" s="112"/>
      <c r="V8" s="112"/>
      <c r="W8" s="112"/>
      <c r="X8" s="112"/>
      <c r="Y8" s="118"/>
      <c r="Z8" s="118"/>
    </row>
    <row r="9" spans="1:112" s="114" customFormat="1" ht="51.75" customHeight="1" x14ac:dyDescent="0.2">
      <c r="A9" s="109">
        <v>520100</v>
      </c>
      <c r="B9" s="109">
        <v>180101</v>
      </c>
      <c r="C9" s="107" t="s">
        <v>43</v>
      </c>
      <c r="D9" s="124" t="s">
        <v>99</v>
      </c>
      <c r="E9" s="125" t="s">
        <v>140</v>
      </c>
      <c r="F9" s="113" t="s">
        <v>141</v>
      </c>
      <c r="G9" s="107" t="s">
        <v>46</v>
      </c>
      <c r="H9" s="107" t="s">
        <v>31</v>
      </c>
      <c r="I9" s="107" t="s">
        <v>32</v>
      </c>
      <c r="J9" s="107" t="s">
        <v>77</v>
      </c>
      <c r="K9" s="111" t="s">
        <v>142</v>
      </c>
      <c r="L9" s="117">
        <v>43711</v>
      </c>
      <c r="M9" s="117">
        <v>43711</v>
      </c>
      <c r="N9" s="116">
        <v>1268.8</v>
      </c>
      <c r="O9" s="116">
        <v>467.5</v>
      </c>
      <c r="P9" s="116">
        <f t="shared" ref="P9:P19" si="0">N9+O9</f>
        <v>1736.3</v>
      </c>
      <c r="Q9" s="107">
        <v>0</v>
      </c>
      <c r="R9" s="111">
        <v>237.56</v>
      </c>
      <c r="S9" s="107">
        <v>1</v>
      </c>
      <c r="T9" s="111">
        <v>71.27</v>
      </c>
      <c r="U9" s="115">
        <f t="shared" ref="U9:U39" si="1">Q9+S9</f>
        <v>1</v>
      </c>
      <c r="V9" s="116">
        <f t="shared" ref="V9:V39" si="2">Q9*R9+S9*T9</f>
        <v>71.27</v>
      </c>
      <c r="W9" s="115">
        <f t="shared" ref="W9:W39" si="3">P9+V9</f>
        <v>1807.57</v>
      </c>
      <c r="X9" s="115"/>
      <c r="Y9" s="118"/>
      <c r="Z9" s="118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</row>
    <row r="10" spans="1:112" s="114" customFormat="1" ht="46.5" customHeight="1" x14ac:dyDescent="0.2">
      <c r="A10" s="109">
        <v>520100</v>
      </c>
      <c r="B10" s="109">
        <v>180101</v>
      </c>
      <c r="C10" s="131" t="s">
        <v>143</v>
      </c>
      <c r="D10" s="124" t="s">
        <v>105</v>
      </c>
      <c r="E10" s="125" t="s">
        <v>144</v>
      </c>
      <c r="F10" s="132" t="s">
        <v>145</v>
      </c>
      <c r="G10" s="107" t="s">
        <v>3</v>
      </c>
      <c r="H10" s="107" t="s">
        <v>31</v>
      </c>
      <c r="I10" s="107" t="s">
        <v>32</v>
      </c>
      <c r="J10" s="107" t="s">
        <v>31</v>
      </c>
      <c r="K10" s="131" t="s">
        <v>146</v>
      </c>
      <c r="L10" s="117">
        <v>43712</v>
      </c>
      <c r="M10" s="117">
        <v>43714</v>
      </c>
      <c r="N10" s="116">
        <v>0</v>
      </c>
      <c r="O10" s="116">
        <v>0</v>
      </c>
      <c r="P10" s="116">
        <f t="shared" si="0"/>
        <v>0</v>
      </c>
      <c r="Q10" s="107">
        <v>2</v>
      </c>
      <c r="R10" s="111">
        <v>95.97</v>
      </c>
      <c r="S10" s="107">
        <v>1</v>
      </c>
      <c r="T10" s="111">
        <v>28.78</v>
      </c>
      <c r="U10" s="115">
        <f t="shared" si="1"/>
        <v>3</v>
      </c>
      <c r="V10" s="116">
        <f t="shared" si="2"/>
        <v>220.72</v>
      </c>
      <c r="W10" s="115">
        <f t="shared" si="3"/>
        <v>220.72</v>
      </c>
      <c r="X10" s="115"/>
      <c r="Y10" s="118"/>
      <c r="Z10" s="118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</row>
    <row r="11" spans="1:112" s="114" customFormat="1" ht="39" customHeight="1" x14ac:dyDescent="0.2">
      <c r="A11" s="109">
        <v>520100</v>
      </c>
      <c r="B11" s="109">
        <v>180101</v>
      </c>
      <c r="C11" s="131" t="s">
        <v>39</v>
      </c>
      <c r="D11" s="124" t="s">
        <v>109</v>
      </c>
      <c r="E11" s="124" t="s">
        <v>147</v>
      </c>
      <c r="F11" s="132" t="s">
        <v>148</v>
      </c>
      <c r="G11" s="107" t="s">
        <v>3</v>
      </c>
      <c r="H11" s="107" t="s">
        <v>31</v>
      </c>
      <c r="I11" s="107" t="s">
        <v>32</v>
      </c>
      <c r="J11" s="133" t="s">
        <v>31</v>
      </c>
      <c r="K11" s="132" t="s">
        <v>149</v>
      </c>
      <c r="L11" s="117">
        <v>43711</v>
      </c>
      <c r="M11" s="117">
        <v>43714</v>
      </c>
      <c r="N11" s="116">
        <v>0</v>
      </c>
      <c r="O11" s="116">
        <v>0</v>
      </c>
      <c r="P11" s="116">
        <f t="shared" si="0"/>
        <v>0</v>
      </c>
      <c r="Q11" s="107">
        <v>3</v>
      </c>
      <c r="R11" s="111">
        <v>54.01</v>
      </c>
      <c r="S11" s="107">
        <v>1</v>
      </c>
      <c r="T11" s="111">
        <v>17.52</v>
      </c>
      <c r="U11" s="115">
        <f t="shared" si="1"/>
        <v>4</v>
      </c>
      <c r="V11" s="116">
        <f t="shared" si="2"/>
        <v>179.55</v>
      </c>
      <c r="W11" s="115">
        <f t="shared" si="3"/>
        <v>179.55</v>
      </c>
      <c r="X11" s="115"/>
      <c r="Y11" s="118"/>
      <c r="Z11" s="118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19"/>
      <c r="CR11" s="119"/>
      <c r="CS11" s="119"/>
      <c r="CT11" s="119"/>
      <c r="CU11" s="119"/>
      <c r="CV11" s="119"/>
      <c r="CW11" s="119"/>
      <c r="CX11" s="119"/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</row>
    <row r="12" spans="1:112" s="114" customFormat="1" ht="39.950000000000003" customHeight="1" x14ac:dyDescent="0.2">
      <c r="A12" s="109">
        <v>520100</v>
      </c>
      <c r="B12" s="109">
        <v>180101</v>
      </c>
      <c r="C12" s="131" t="s">
        <v>50</v>
      </c>
      <c r="D12" s="124" t="s">
        <v>150</v>
      </c>
      <c r="E12" s="124" t="s">
        <v>151</v>
      </c>
      <c r="F12" s="132" t="s">
        <v>152</v>
      </c>
      <c r="G12" s="107" t="s">
        <v>3</v>
      </c>
      <c r="H12" s="107" t="s">
        <v>31</v>
      </c>
      <c r="I12" s="107" t="s">
        <v>32</v>
      </c>
      <c r="J12" s="133" t="s">
        <v>31</v>
      </c>
      <c r="K12" s="132" t="s">
        <v>153</v>
      </c>
      <c r="L12" s="117">
        <v>43725</v>
      </c>
      <c r="M12" s="117">
        <v>43728</v>
      </c>
      <c r="N12" s="116">
        <v>0</v>
      </c>
      <c r="O12" s="116">
        <v>0</v>
      </c>
      <c r="P12" s="116">
        <f t="shared" si="0"/>
        <v>0</v>
      </c>
      <c r="Q12" s="107">
        <v>3</v>
      </c>
      <c r="R12" s="111">
        <v>54.01</v>
      </c>
      <c r="S12" s="107">
        <v>1</v>
      </c>
      <c r="T12" s="111">
        <v>17.52</v>
      </c>
      <c r="U12" s="115">
        <f t="shared" si="1"/>
        <v>4</v>
      </c>
      <c r="V12" s="116">
        <f t="shared" si="2"/>
        <v>179.55</v>
      </c>
      <c r="W12" s="115">
        <f t="shared" si="3"/>
        <v>179.55</v>
      </c>
      <c r="X12" s="115"/>
      <c r="Y12" s="118"/>
      <c r="Z12" s="118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</row>
    <row r="13" spans="1:112" s="114" customFormat="1" ht="39.950000000000003" customHeight="1" x14ac:dyDescent="0.2">
      <c r="A13" s="109">
        <v>520100</v>
      </c>
      <c r="B13" s="109">
        <v>180101</v>
      </c>
      <c r="C13" s="131" t="s">
        <v>154</v>
      </c>
      <c r="D13" s="124" t="s">
        <v>105</v>
      </c>
      <c r="E13" s="125" t="s">
        <v>144</v>
      </c>
      <c r="F13" s="132" t="s">
        <v>155</v>
      </c>
      <c r="G13" s="107" t="s">
        <v>3</v>
      </c>
      <c r="H13" s="107" t="s">
        <v>31</v>
      </c>
      <c r="I13" s="107" t="s">
        <v>32</v>
      </c>
      <c r="J13" s="133" t="s">
        <v>31</v>
      </c>
      <c r="K13" s="132" t="s">
        <v>153</v>
      </c>
      <c r="L13" s="117">
        <v>43725</v>
      </c>
      <c r="M13" s="117">
        <v>43728</v>
      </c>
      <c r="N13" s="116">
        <v>0</v>
      </c>
      <c r="O13" s="116">
        <v>0</v>
      </c>
      <c r="P13" s="116">
        <f t="shared" si="0"/>
        <v>0</v>
      </c>
      <c r="Q13" s="107">
        <v>3</v>
      </c>
      <c r="R13" s="111">
        <v>95.97</v>
      </c>
      <c r="S13" s="107">
        <v>1</v>
      </c>
      <c r="T13" s="111">
        <v>28.78</v>
      </c>
      <c r="U13" s="115">
        <f t="shared" si="1"/>
        <v>4</v>
      </c>
      <c r="V13" s="116">
        <f t="shared" si="2"/>
        <v>316.68999999999994</v>
      </c>
      <c r="W13" s="115">
        <f t="shared" si="3"/>
        <v>316.68999999999994</v>
      </c>
      <c r="X13" s="115"/>
      <c r="Y13" s="118"/>
      <c r="Z13" s="118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19"/>
      <c r="CR13" s="119"/>
      <c r="CS13" s="119"/>
      <c r="CT13" s="119"/>
      <c r="CU13" s="119"/>
      <c r="CV13" s="119"/>
      <c r="CW13" s="119"/>
      <c r="CX13" s="119"/>
      <c r="CY13" s="119"/>
      <c r="CZ13" s="119"/>
      <c r="DA13" s="119"/>
      <c r="DB13" s="119"/>
      <c r="DC13" s="119"/>
      <c r="DD13" s="119"/>
      <c r="DE13" s="119"/>
      <c r="DF13" s="119"/>
      <c r="DG13" s="119"/>
      <c r="DH13" s="119"/>
    </row>
    <row r="14" spans="1:112" s="114" customFormat="1" ht="39.950000000000003" customHeight="1" x14ac:dyDescent="0.2">
      <c r="A14" s="109">
        <v>520100</v>
      </c>
      <c r="B14" s="109">
        <v>180101</v>
      </c>
      <c r="C14" s="131" t="s">
        <v>50</v>
      </c>
      <c r="D14" s="124" t="s">
        <v>150</v>
      </c>
      <c r="E14" s="124" t="s">
        <v>151</v>
      </c>
      <c r="F14" s="132" t="s">
        <v>156</v>
      </c>
      <c r="G14" s="107" t="s">
        <v>3</v>
      </c>
      <c r="H14" s="107" t="s">
        <v>31</v>
      </c>
      <c r="I14" s="107" t="s">
        <v>32</v>
      </c>
      <c r="J14" s="133" t="s">
        <v>31</v>
      </c>
      <c r="K14" s="132" t="s">
        <v>157</v>
      </c>
      <c r="L14" s="117">
        <v>43711</v>
      </c>
      <c r="M14" s="117">
        <v>43714</v>
      </c>
      <c r="N14" s="116">
        <v>0</v>
      </c>
      <c r="O14" s="116">
        <v>0</v>
      </c>
      <c r="P14" s="116">
        <f t="shared" si="0"/>
        <v>0</v>
      </c>
      <c r="Q14" s="107">
        <v>3</v>
      </c>
      <c r="R14" s="111">
        <v>54.01</v>
      </c>
      <c r="S14" s="107">
        <v>1</v>
      </c>
      <c r="T14" s="111">
        <v>17.52</v>
      </c>
      <c r="U14" s="115">
        <f t="shared" si="1"/>
        <v>4</v>
      </c>
      <c r="V14" s="116">
        <f t="shared" si="2"/>
        <v>179.55</v>
      </c>
      <c r="W14" s="115">
        <f t="shared" si="3"/>
        <v>179.55</v>
      </c>
      <c r="X14" s="115"/>
      <c r="Y14" s="118"/>
      <c r="Z14" s="118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</row>
    <row r="15" spans="1:112" s="114" customFormat="1" ht="39.950000000000003" customHeight="1" x14ac:dyDescent="0.2">
      <c r="A15" s="109">
        <v>520100</v>
      </c>
      <c r="B15" s="109">
        <v>180101</v>
      </c>
      <c r="C15" s="131" t="s">
        <v>158</v>
      </c>
      <c r="D15" s="115" t="s">
        <v>159</v>
      </c>
      <c r="E15" s="107" t="s">
        <v>160</v>
      </c>
      <c r="F15" s="132" t="s">
        <v>161</v>
      </c>
      <c r="G15" s="107" t="s">
        <v>46</v>
      </c>
      <c r="H15" s="107" t="s">
        <v>31</v>
      </c>
      <c r="I15" s="107" t="s">
        <v>32</v>
      </c>
      <c r="J15" s="133" t="s">
        <v>31</v>
      </c>
      <c r="K15" s="132" t="s">
        <v>162</v>
      </c>
      <c r="L15" s="117">
        <v>43711</v>
      </c>
      <c r="M15" s="117">
        <v>43712</v>
      </c>
      <c r="N15" s="116">
        <v>0</v>
      </c>
      <c r="O15" s="116">
        <v>0</v>
      </c>
      <c r="P15" s="116">
        <f t="shared" si="0"/>
        <v>0</v>
      </c>
      <c r="Q15" s="107">
        <v>1</v>
      </c>
      <c r="R15" s="111">
        <v>54.01</v>
      </c>
      <c r="S15" s="107">
        <v>0</v>
      </c>
      <c r="T15" s="111">
        <v>17.52</v>
      </c>
      <c r="U15" s="115">
        <f t="shared" si="1"/>
        <v>1</v>
      </c>
      <c r="V15" s="116">
        <f t="shared" si="2"/>
        <v>54.01</v>
      </c>
      <c r="W15" s="115">
        <f t="shared" si="3"/>
        <v>54.01</v>
      </c>
      <c r="X15" s="115"/>
      <c r="Y15" s="118"/>
      <c r="Z15" s="118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</row>
    <row r="16" spans="1:112" s="114" customFormat="1" ht="39.950000000000003" customHeight="1" x14ac:dyDescent="0.2">
      <c r="A16" s="109">
        <v>520100</v>
      </c>
      <c r="B16" s="109">
        <v>180101</v>
      </c>
      <c r="C16" s="131" t="s">
        <v>163</v>
      </c>
      <c r="D16" s="124" t="s">
        <v>115</v>
      </c>
      <c r="E16" s="125" t="s">
        <v>164</v>
      </c>
      <c r="F16" s="132" t="s">
        <v>165</v>
      </c>
      <c r="G16" s="107" t="s">
        <v>46</v>
      </c>
      <c r="H16" s="107" t="s">
        <v>31</v>
      </c>
      <c r="I16" s="107" t="s">
        <v>32</v>
      </c>
      <c r="J16" s="133" t="s">
        <v>31</v>
      </c>
      <c r="K16" s="132" t="s">
        <v>166</v>
      </c>
      <c r="L16" s="117">
        <v>43737</v>
      </c>
      <c r="M16" s="117">
        <v>43738</v>
      </c>
      <c r="N16" s="116">
        <v>0</v>
      </c>
      <c r="O16" s="116">
        <v>0</v>
      </c>
      <c r="P16" s="116">
        <f t="shared" si="0"/>
        <v>0</v>
      </c>
      <c r="Q16" s="107">
        <v>1</v>
      </c>
      <c r="R16" s="111">
        <v>54.01</v>
      </c>
      <c r="S16" s="107">
        <v>0</v>
      </c>
      <c r="T16" s="111">
        <v>17.52</v>
      </c>
      <c r="U16" s="115">
        <f t="shared" si="1"/>
        <v>1</v>
      </c>
      <c r="V16" s="116">
        <f t="shared" si="2"/>
        <v>54.01</v>
      </c>
      <c r="W16" s="115">
        <f t="shared" si="3"/>
        <v>54.01</v>
      </c>
      <c r="X16" s="115"/>
      <c r="Y16" s="118"/>
      <c r="Z16" s="118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</row>
    <row r="17" spans="1:112" s="114" customFormat="1" ht="39.950000000000003" customHeight="1" x14ac:dyDescent="0.2">
      <c r="A17" s="109">
        <v>520100</v>
      </c>
      <c r="B17" s="109">
        <v>180101</v>
      </c>
      <c r="C17" s="131" t="s">
        <v>39</v>
      </c>
      <c r="D17" s="124" t="s">
        <v>109</v>
      </c>
      <c r="E17" s="124" t="s">
        <v>147</v>
      </c>
      <c r="F17" s="132" t="s">
        <v>167</v>
      </c>
      <c r="G17" s="107" t="s">
        <v>3</v>
      </c>
      <c r="H17" s="107" t="s">
        <v>31</v>
      </c>
      <c r="I17" s="107" t="s">
        <v>32</v>
      </c>
      <c r="J17" s="133" t="s">
        <v>31</v>
      </c>
      <c r="K17" s="132" t="s">
        <v>153</v>
      </c>
      <c r="L17" s="117">
        <v>43725</v>
      </c>
      <c r="M17" s="117">
        <v>43728</v>
      </c>
      <c r="N17" s="116">
        <v>0</v>
      </c>
      <c r="O17" s="116">
        <v>0</v>
      </c>
      <c r="P17" s="116">
        <f t="shared" si="0"/>
        <v>0</v>
      </c>
      <c r="Q17" s="107">
        <v>3</v>
      </c>
      <c r="R17" s="111">
        <v>54.01</v>
      </c>
      <c r="S17" s="107">
        <v>1</v>
      </c>
      <c r="T17" s="111">
        <v>17.52</v>
      </c>
      <c r="U17" s="115">
        <f t="shared" si="1"/>
        <v>4</v>
      </c>
      <c r="V17" s="116">
        <f t="shared" si="2"/>
        <v>179.55</v>
      </c>
      <c r="W17" s="115">
        <f t="shared" si="3"/>
        <v>179.55</v>
      </c>
      <c r="X17" s="115" t="s">
        <v>168</v>
      </c>
      <c r="Y17" s="118"/>
      <c r="Z17" s="118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19"/>
      <c r="CR17" s="119"/>
      <c r="CS17" s="119"/>
      <c r="CT17" s="119"/>
      <c r="CU17" s="119"/>
      <c r="CV17" s="119"/>
      <c r="CW17" s="119"/>
      <c r="CX17" s="119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</row>
    <row r="18" spans="1:112" s="114" customFormat="1" ht="39.950000000000003" customHeight="1" x14ac:dyDescent="0.2">
      <c r="A18" s="109">
        <v>520100</v>
      </c>
      <c r="B18" s="109">
        <v>180101</v>
      </c>
      <c r="C18" s="131" t="s">
        <v>169</v>
      </c>
      <c r="D18" s="123" t="s">
        <v>125</v>
      </c>
      <c r="E18" s="124" t="s">
        <v>170</v>
      </c>
      <c r="F18" s="132" t="s">
        <v>171</v>
      </c>
      <c r="G18" s="107" t="s">
        <v>3</v>
      </c>
      <c r="H18" s="107" t="s">
        <v>31</v>
      </c>
      <c r="I18" s="107" t="s">
        <v>32</v>
      </c>
      <c r="J18" s="133" t="s">
        <v>31</v>
      </c>
      <c r="K18" s="132" t="s">
        <v>172</v>
      </c>
      <c r="L18" s="134">
        <v>43726</v>
      </c>
      <c r="M18" s="117">
        <v>43728</v>
      </c>
      <c r="N18" s="116">
        <v>0</v>
      </c>
      <c r="O18" s="116">
        <v>0</v>
      </c>
      <c r="P18" s="116">
        <f t="shared" si="0"/>
        <v>0</v>
      </c>
      <c r="Q18" s="107">
        <v>2</v>
      </c>
      <c r="R18" s="111">
        <v>54.01</v>
      </c>
      <c r="S18" s="107">
        <v>1</v>
      </c>
      <c r="T18" s="111">
        <v>17.52</v>
      </c>
      <c r="U18" s="115">
        <f t="shared" si="1"/>
        <v>3</v>
      </c>
      <c r="V18" s="116">
        <f t="shared" si="2"/>
        <v>125.53999999999999</v>
      </c>
      <c r="W18" s="115">
        <f t="shared" si="3"/>
        <v>125.53999999999999</v>
      </c>
      <c r="X18" s="115" t="s">
        <v>173</v>
      </c>
      <c r="Y18" s="118"/>
      <c r="Z18" s="118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</row>
    <row r="19" spans="1:112" s="114" customFormat="1" ht="39.950000000000003" customHeight="1" x14ac:dyDescent="0.2">
      <c r="A19" s="109">
        <v>520100</v>
      </c>
      <c r="B19" s="109">
        <v>180101</v>
      </c>
      <c r="C19" s="131" t="s">
        <v>174</v>
      </c>
      <c r="D19" s="124" t="s">
        <v>129</v>
      </c>
      <c r="E19" s="124" t="s">
        <v>175</v>
      </c>
      <c r="F19" s="132" t="s">
        <v>176</v>
      </c>
      <c r="G19" s="107" t="s">
        <v>3</v>
      </c>
      <c r="H19" s="107" t="s">
        <v>31</v>
      </c>
      <c r="I19" s="107" t="s">
        <v>32</v>
      </c>
      <c r="J19" s="133" t="s">
        <v>31</v>
      </c>
      <c r="K19" s="132" t="s">
        <v>177</v>
      </c>
      <c r="L19" s="134">
        <v>43726</v>
      </c>
      <c r="M19" s="117">
        <v>43728</v>
      </c>
      <c r="N19" s="116">
        <v>0</v>
      </c>
      <c r="O19" s="116">
        <v>0</v>
      </c>
      <c r="P19" s="116">
        <f t="shared" si="0"/>
        <v>0</v>
      </c>
      <c r="Q19" s="107">
        <v>2</v>
      </c>
      <c r="R19" s="111">
        <v>54.01</v>
      </c>
      <c r="S19" s="107">
        <v>1</v>
      </c>
      <c r="T19" s="111">
        <v>17.52</v>
      </c>
      <c r="U19" s="115">
        <f t="shared" si="1"/>
        <v>3</v>
      </c>
      <c r="V19" s="116">
        <f t="shared" si="2"/>
        <v>125.53999999999999</v>
      </c>
      <c r="W19" s="115">
        <f t="shared" si="3"/>
        <v>125.53999999999999</v>
      </c>
      <c r="X19" s="115" t="s">
        <v>178</v>
      </c>
      <c r="Y19" s="118"/>
      <c r="Z19" s="118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  <c r="BR19" s="119"/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19"/>
      <c r="CR19" s="119"/>
      <c r="CS19" s="119"/>
      <c r="CT19" s="119"/>
      <c r="CU19" s="119"/>
      <c r="CV19" s="119"/>
      <c r="CW19" s="119"/>
      <c r="CX19" s="119"/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</row>
    <row r="20" spans="1:112" s="136" customFormat="1" ht="57" customHeight="1" x14ac:dyDescent="0.2">
      <c r="A20" s="109">
        <v>520100</v>
      </c>
      <c r="B20" s="109">
        <v>180101</v>
      </c>
      <c r="C20" s="131" t="s">
        <v>179</v>
      </c>
      <c r="D20" s="123" t="s">
        <v>125</v>
      </c>
      <c r="E20" s="124" t="s">
        <v>170</v>
      </c>
      <c r="F20" s="132" t="s">
        <v>176</v>
      </c>
      <c r="G20" s="107" t="s">
        <v>3</v>
      </c>
      <c r="H20" s="107" t="s">
        <v>31</v>
      </c>
      <c r="I20" s="107" t="s">
        <v>32</v>
      </c>
      <c r="J20" s="133" t="s">
        <v>31</v>
      </c>
      <c r="K20" s="132" t="s">
        <v>180</v>
      </c>
      <c r="L20" s="117">
        <v>43620</v>
      </c>
      <c r="M20" s="117">
        <v>43714</v>
      </c>
      <c r="N20" s="116" t="s">
        <v>181</v>
      </c>
      <c r="O20" s="116" t="s">
        <v>181</v>
      </c>
      <c r="P20" s="116">
        <v>0</v>
      </c>
      <c r="Q20" s="107">
        <v>2</v>
      </c>
      <c r="R20" s="111">
        <v>54.01</v>
      </c>
      <c r="S20" s="107">
        <v>1</v>
      </c>
      <c r="T20" s="111">
        <v>17.52</v>
      </c>
      <c r="U20" s="115">
        <f t="shared" si="1"/>
        <v>3</v>
      </c>
      <c r="V20" s="116">
        <f t="shared" si="2"/>
        <v>125.53999999999999</v>
      </c>
      <c r="W20" s="116">
        <f t="shared" si="3"/>
        <v>125.53999999999999</v>
      </c>
      <c r="X20" s="115" t="s">
        <v>182</v>
      </c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</row>
    <row r="21" spans="1:112" s="114" customFormat="1" ht="39.950000000000003" customHeight="1" x14ac:dyDescent="0.2">
      <c r="A21" s="109">
        <v>520100</v>
      </c>
      <c r="B21" s="109">
        <v>180101</v>
      </c>
      <c r="C21" s="131" t="s">
        <v>174</v>
      </c>
      <c r="D21" s="124" t="s">
        <v>129</v>
      </c>
      <c r="E21" s="124" t="s">
        <v>175</v>
      </c>
      <c r="F21" s="132" t="s">
        <v>183</v>
      </c>
      <c r="G21" s="107" t="s">
        <v>3</v>
      </c>
      <c r="H21" s="107" t="s">
        <v>31</v>
      </c>
      <c r="I21" s="107" t="s">
        <v>32</v>
      </c>
      <c r="J21" s="133" t="s">
        <v>31</v>
      </c>
      <c r="K21" s="132" t="s">
        <v>180</v>
      </c>
      <c r="L21" s="117">
        <v>43712</v>
      </c>
      <c r="M21" s="137">
        <v>43714</v>
      </c>
      <c r="N21" s="116">
        <v>0</v>
      </c>
      <c r="O21" s="116">
        <v>0</v>
      </c>
      <c r="P21" s="116">
        <f t="shared" ref="P21:P39" si="4">N21+O21</f>
        <v>0</v>
      </c>
      <c r="Q21" s="107">
        <v>2</v>
      </c>
      <c r="R21" s="111">
        <v>54.01</v>
      </c>
      <c r="S21" s="107">
        <v>1</v>
      </c>
      <c r="T21" s="111">
        <v>17.52</v>
      </c>
      <c r="U21" s="115">
        <f t="shared" si="1"/>
        <v>3</v>
      </c>
      <c r="V21" s="116">
        <f t="shared" si="2"/>
        <v>125.53999999999999</v>
      </c>
      <c r="W21" s="115">
        <f t="shared" si="3"/>
        <v>125.53999999999999</v>
      </c>
      <c r="X21" s="115" t="s">
        <v>184</v>
      </c>
      <c r="Y21" s="118"/>
      <c r="Z21" s="118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</row>
    <row r="22" spans="1:112" s="114" customFormat="1" ht="39.950000000000003" customHeight="1" x14ac:dyDescent="0.2">
      <c r="A22" s="109">
        <v>520100</v>
      </c>
      <c r="B22" s="109">
        <v>180101</v>
      </c>
      <c r="C22" s="131" t="s">
        <v>185</v>
      </c>
      <c r="D22" s="127" t="s">
        <v>186</v>
      </c>
      <c r="E22" s="125" t="s">
        <v>187</v>
      </c>
      <c r="F22" s="132" t="s">
        <v>188</v>
      </c>
      <c r="G22" s="107" t="s">
        <v>46</v>
      </c>
      <c r="H22" s="107" t="s">
        <v>31</v>
      </c>
      <c r="I22" s="107" t="s">
        <v>32</v>
      </c>
      <c r="J22" s="133" t="s">
        <v>77</v>
      </c>
      <c r="K22" s="132" t="s">
        <v>189</v>
      </c>
      <c r="L22" s="117">
        <v>43719</v>
      </c>
      <c r="M22" s="117">
        <v>43719</v>
      </c>
      <c r="N22" s="116">
        <v>0</v>
      </c>
      <c r="O22" s="116">
        <v>0</v>
      </c>
      <c r="P22" s="116">
        <f t="shared" si="4"/>
        <v>0</v>
      </c>
      <c r="Q22" s="107">
        <v>0</v>
      </c>
      <c r="R22" s="111">
        <v>175.44</v>
      </c>
      <c r="S22" s="107">
        <v>1</v>
      </c>
      <c r="T22" s="111">
        <v>52.64</v>
      </c>
      <c r="U22" s="115">
        <f t="shared" si="1"/>
        <v>1</v>
      </c>
      <c r="V22" s="116">
        <f t="shared" si="2"/>
        <v>52.64</v>
      </c>
      <c r="W22" s="115">
        <f t="shared" si="3"/>
        <v>52.64</v>
      </c>
      <c r="X22" s="115" t="s">
        <v>190</v>
      </c>
      <c r="Y22" s="118"/>
      <c r="Z22" s="118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  <c r="BQ22" s="119"/>
      <c r="BR22" s="119"/>
      <c r="BS22" s="119"/>
      <c r="BT22" s="119"/>
      <c r="BU22" s="119"/>
      <c r="BV22" s="119"/>
      <c r="BW22" s="119"/>
      <c r="BX22" s="119"/>
      <c r="BY22" s="119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19"/>
      <c r="CR22" s="119"/>
      <c r="CS22" s="119"/>
      <c r="CT22" s="119"/>
      <c r="CU22" s="119"/>
      <c r="CV22" s="119"/>
      <c r="CW22" s="119"/>
      <c r="CX22" s="119"/>
      <c r="CY22" s="119"/>
      <c r="CZ22" s="119"/>
      <c r="DA22" s="119"/>
      <c r="DB22" s="119"/>
      <c r="DC22" s="119"/>
      <c r="DD22" s="119"/>
      <c r="DE22" s="119"/>
      <c r="DF22" s="119"/>
      <c r="DG22" s="119"/>
      <c r="DH22" s="119"/>
    </row>
    <row r="23" spans="1:112" s="114" customFormat="1" ht="39.950000000000003" customHeight="1" x14ac:dyDescent="0.2">
      <c r="A23" s="109">
        <v>520100</v>
      </c>
      <c r="B23" s="109">
        <v>180101</v>
      </c>
      <c r="C23" s="131" t="s">
        <v>67</v>
      </c>
      <c r="D23" s="126" t="s">
        <v>123</v>
      </c>
      <c r="E23" s="124" t="s">
        <v>191</v>
      </c>
      <c r="F23" s="132" t="s">
        <v>192</v>
      </c>
      <c r="G23" s="107" t="s">
        <v>3</v>
      </c>
      <c r="H23" s="107" t="s">
        <v>31</v>
      </c>
      <c r="I23" s="107" t="s">
        <v>32</v>
      </c>
      <c r="J23" s="133" t="s">
        <v>31</v>
      </c>
      <c r="K23" s="132" t="s">
        <v>193</v>
      </c>
      <c r="L23" s="117">
        <v>43713</v>
      </c>
      <c r="M23" s="117">
        <v>43714</v>
      </c>
      <c r="N23" s="116">
        <v>0</v>
      </c>
      <c r="O23" s="116">
        <v>0</v>
      </c>
      <c r="P23" s="116">
        <f t="shared" si="4"/>
        <v>0</v>
      </c>
      <c r="Q23" s="107">
        <v>1</v>
      </c>
      <c r="R23" s="111">
        <v>54.01</v>
      </c>
      <c r="S23" s="107">
        <v>1</v>
      </c>
      <c r="T23" s="111">
        <v>17.52</v>
      </c>
      <c r="U23" s="115">
        <f t="shared" si="1"/>
        <v>2</v>
      </c>
      <c r="V23" s="116">
        <f t="shared" si="2"/>
        <v>71.53</v>
      </c>
      <c r="W23" s="115">
        <f t="shared" si="3"/>
        <v>71.53</v>
      </c>
      <c r="X23" s="115" t="s">
        <v>194</v>
      </c>
      <c r="Y23" s="118"/>
      <c r="Z23" s="118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  <c r="BR23" s="119"/>
      <c r="BS23" s="119"/>
      <c r="BT23" s="119"/>
      <c r="BU23" s="119"/>
      <c r="BV23" s="119"/>
      <c r="BW23" s="119"/>
      <c r="BX23" s="119"/>
      <c r="BY23" s="119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19"/>
      <c r="CR23" s="119"/>
      <c r="CS23" s="119"/>
      <c r="CT23" s="119"/>
      <c r="CU23" s="119"/>
      <c r="CV23" s="119"/>
      <c r="CW23" s="119"/>
      <c r="CX23" s="119"/>
      <c r="CY23" s="119"/>
      <c r="CZ23" s="119"/>
      <c r="DA23" s="119"/>
      <c r="DB23" s="119"/>
      <c r="DC23" s="119"/>
      <c r="DD23" s="119"/>
      <c r="DE23" s="119"/>
      <c r="DF23" s="119"/>
      <c r="DG23" s="119"/>
      <c r="DH23" s="119"/>
    </row>
    <row r="24" spans="1:112" s="114" customFormat="1" ht="39.950000000000003" customHeight="1" x14ac:dyDescent="0.2">
      <c r="A24" s="109">
        <v>520100</v>
      </c>
      <c r="B24" s="109">
        <v>180101</v>
      </c>
      <c r="C24" s="131" t="s">
        <v>64</v>
      </c>
      <c r="D24" s="124" t="s">
        <v>119</v>
      </c>
      <c r="E24" s="124" t="s">
        <v>195</v>
      </c>
      <c r="F24" s="132" t="s">
        <v>192</v>
      </c>
      <c r="G24" s="107" t="s">
        <v>3</v>
      </c>
      <c r="H24" s="107" t="s">
        <v>31</v>
      </c>
      <c r="I24" s="107" t="s">
        <v>32</v>
      </c>
      <c r="J24" s="133" t="s">
        <v>31</v>
      </c>
      <c r="K24" s="132" t="s">
        <v>180</v>
      </c>
      <c r="L24" s="117">
        <v>43713</v>
      </c>
      <c r="M24" s="117">
        <v>43714</v>
      </c>
      <c r="N24" s="116">
        <v>0</v>
      </c>
      <c r="O24" s="116">
        <v>0</v>
      </c>
      <c r="P24" s="116">
        <f t="shared" si="4"/>
        <v>0</v>
      </c>
      <c r="Q24" s="107">
        <v>1</v>
      </c>
      <c r="R24" s="111">
        <v>54.01</v>
      </c>
      <c r="S24" s="107">
        <v>1</v>
      </c>
      <c r="T24" s="111">
        <v>17.52</v>
      </c>
      <c r="U24" s="115">
        <f t="shared" si="1"/>
        <v>2</v>
      </c>
      <c r="V24" s="116">
        <f t="shared" si="2"/>
        <v>71.53</v>
      </c>
      <c r="W24" s="115">
        <f t="shared" si="3"/>
        <v>71.53</v>
      </c>
      <c r="X24" s="115" t="s">
        <v>196</v>
      </c>
      <c r="Y24" s="118"/>
      <c r="Z24" s="118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  <c r="CR24" s="119"/>
      <c r="CS24" s="119"/>
      <c r="CT24" s="119"/>
      <c r="CU24" s="119"/>
      <c r="CV24" s="119"/>
      <c r="CW24" s="119"/>
      <c r="CX24" s="119"/>
      <c r="CY24" s="119"/>
      <c r="CZ24" s="119"/>
      <c r="DA24" s="119"/>
      <c r="DB24" s="119"/>
      <c r="DC24" s="119"/>
      <c r="DD24" s="119"/>
      <c r="DE24" s="119"/>
      <c r="DF24" s="119"/>
      <c r="DG24" s="119"/>
      <c r="DH24" s="119"/>
    </row>
    <row r="25" spans="1:112" s="114" customFormat="1" ht="39.950000000000003" customHeight="1" x14ac:dyDescent="0.2">
      <c r="A25" s="109">
        <v>520100</v>
      </c>
      <c r="B25" s="109">
        <v>180101</v>
      </c>
      <c r="C25" s="131" t="s">
        <v>43</v>
      </c>
      <c r="D25" s="124" t="s">
        <v>99</v>
      </c>
      <c r="E25" s="125" t="s">
        <v>140</v>
      </c>
      <c r="F25" s="132" t="s">
        <v>197</v>
      </c>
      <c r="G25" s="107" t="s">
        <v>3</v>
      </c>
      <c r="H25" s="107" t="s">
        <v>31</v>
      </c>
      <c r="I25" s="107" t="s">
        <v>32</v>
      </c>
      <c r="J25" s="133" t="s">
        <v>31</v>
      </c>
      <c r="K25" s="132" t="s">
        <v>180</v>
      </c>
      <c r="L25" s="117">
        <v>43713</v>
      </c>
      <c r="M25" s="117">
        <v>43714</v>
      </c>
      <c r="N25" s="116">
        <v>0</v>
      </c>
      <c r="O25" s="116">
        <v>0</v>
      </c>
      <c r="P25" s="116">
        <f t="shared" si="4"/>
        <v>0</v>
      </c>
      <c r="Q25" s="107">
        <v>1</v>
      </c>
      <c r="R25" s="111">
        <v>95.97</v>
      </c>
      <c r="S25" s="107">
        <v>1</v>
      </c>
      <c r="T25" s="111">
        <v>28.78</v>
      </c>
      <c r="U25" s="115">
        <f t="shared" si="1"/>
        <v>2</v>
      </c>
      <c r="V25" s="116">
        <f t="shared" si="2"/>
        <v>124.75</v>
      </c>
      <c r="W25" s="115">
        <f t="shared" si="3"/>
        <v>124.75</v>
      </c>
      <c r="X25" s="115" t="s">
        <v>198</v>
      </c>
      <c r="Y25" s="118"/>
      <c r="Z25" s="118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</row>
    <row r="26" spans="1:112" s="114" customFormat="1" ht="50.25" customHeight="1" x14ac:dyDescent="0.2">
      <c r="A26" s="109">
        <v>520100</v>
      </c>
      <c r="B26" s="109">
        <v>180101</v>
      </c>
      <c r="C26" s="131" t="s">
        <v>39</v>
      </c>
      <c r="D26" s="124" t="s">
        <v>109</v>
      </c>
      <c r="E26" s="124" t="s">
        <v>147</v>
      </c>
      <c r="F26" s="132" t="s">
        <v>199</v>
      </c>
      <c r="G26" s="107" t="s">
        <v>46</v>
      </c>
      <c r="H26" s="107" t="s">
        <v>31</v>
      </c>
      <c r="I26" s="107" t="s">
        <v>32</v>
      </c>
      <c r="J26" s="133" t="s">
        <v>31</v>
      </c>
      <c r="K26" s="132" t="s">
        <v>200</v>
      </c>
      <c r="L26" s="117">
        <v>43706</v>
      </c>
      <c r="M26" s="117">
        <v>43707</v>
      </c>
      <c r="N26" s="116">
        <v>0</v>
      </c>
      <c r="O26" s="116">
        <v>0</v>
      </c>
      <c r="P26" s="116">
        <f t="shared" si="4"/>
        <v>0</v>
      </c>
      <c r="Q26" s="107">
        <v>1</v>
      </c>
      <c r="R26" s="111">
        <v>54.01</v>
      </c>
      <c r="S26" s="107">
        <v>1</v>
      </c>
      <c r="T26" s="111">
        <v>17.52</v>
      </c>
      <c r="U26" s="115">
        <f t="shared" si="1"/>
        <v>2</v>
      </c>
      <c r="V26" s="116">
        <f t="shared" si="2"/>
        <v>71.53</v>
      </c>
      <c r="W26" s="115">
        <f t="shared" si="3"/>
        <v>71.53</v>
      </c>
      <c r="X26" s="115" t="s">
        <v>201</v>
      </c>
      <c r="Y26" s="118"/>
      <c r="Z26" s="118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</row>
    <row r="27" spans="1:112" s="114" customFormat="1" ht="39.950000000000003" customHeight="1" x14ac:dyDescent="0.2">
      <c r="A27" s="109">
        <v>520100</v>
      </c>
      <c r="B27" s="109">
        <v>180101</v>
      </c>
      <c r="C27" s="131" t="s">
        <v>50</v>
      </c>
      <c r="D27" s="124" t="s">
        <v>150</v>
      </c>
      <c r="E27" s="124" t="s">
        <v>151</v>
      </c>
      <c r="F27" s="131" t="s">
        <v>202</v>
      </c>
      <c r="G27" s="107" t="s">
        <v>46</v>
      </c>
      <c r="H27" s="107" t="s">
        <v>31</v>
      </c>
      <c r="I27" s="107" t="s">
        <v>32</v>
      </c>
      <c r="J27" s="133" t="s">
        <v>31</v>
      </c>
      <c r="K27" s="132" t="s">
        <v>203</v>
      </c>
      <c r="L27" s="117">
        <v>43717</v>
      </c>
      <c r="M27" s="117">
        <v>43718</v>
      </c>
      <c r="N27" s="116">
        <v>0</v>
      </c>
      <c r="O27" s="116">
        <v>0</v>
      </c>
      <c r="P27" s="116">
        <f t="shared" si="4"/>
        <v>0</v>
      </c>
      <c r="Q27" s="107">
        <v>1</v>
      </c>
      <c r="R27" s="111">
        <v>54.01</v>
      </c>
      <c r="S27" s="107">
        <v>1</v>
      </c>
      <c r="T27" s="111">
        <v>17.52</v>
      </c>
      <c r="U27" s="115">
        <f t="shared" si="1"/>
        <v>2</v>
      </c>
      <c r="V27" s="116">
        <f t="shared" si="2"/>
        <v>71.53</v>
      </c>
      <c r="W27" s="115">
        <f t="shared" si="3"/>
        <v>71.53</v>
      </c>
      <c r="X27" s="115" t="s">
        <v>204</v>
      </c>
      <c r="Y27" s="118"/>
      <c r="Z27" s="118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  <c r="BQ27" s="119"/>
      <c r="BR27" s="119"/>
      <c r="BS27" s="119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119"/>
      <c r="CO27" s="119"/>
      <c r="CP27" s="119"/>
      <c r="CQ27" s="119"/>
      <c r="CR27" s="119"/>
      <c r="CS27" s="119"/>
      <c r="CT27" s="119"/>
      <c r="CU27" s="119"/>
      <c r="CV27" s="119"/>
      <c r="CW27" s="119"/>
      <c r="CX27" s="119"/>
      <c r="CY27" s="119"/>
      <c r="CZ27" s="119"/>
      <c r="DA27" s="119"/>
      <c r="DB27" s="119"/>
      <c r="DC27" s="119"/>
      <c r="DD27" s="119"/>
      <c r="DE27" s="119"/>
      <c r="DF27" s="119"/>
      <c r="DG27" s="119"/>
      <c r="DH27" s="119"/>
    </row>
    <row r="28" spans="1:112" s="114" customFormat="1" ht="39.950000000000003" customHeight="1" x14ac:dyDescent="0.2">
      <c r="A28" s="109">
        <v>520100</v>
      </c>
      <c r="B28" s="109">
        <v>180101</v>
      </c>
      <c r="C28" s="131" t="s">
        <v>39</v>
      </c>
      <c r="D28" s="124" t="s">
        <v>109</v>
      </c>
      <c r="E28" s="124" t="s">
        <v>147</v>
      </c>
      <c r="F28" s="131" t="s">
        <v>205</v>
      </c>
      <c r="G28" s="107" t="s">
        <v>46</v>
      </c>
      <c r="H28" s="107" t="s">
        <v>31</v>
      </c>
      <c r="I28" s="107" t="s">
        <v>32</v>
      </c>
      <c r="J28" s="133" t="s">
        <v>31</v>
      </c>
      <c r="K28" s="132" t="s">
        <v>203</v>
      </c>
      <c r="L28" s="117">
        <v>43717</v>
      </c>
      <c r="M28" s="117">
        <v>43718</v>
      </c>
      <c r="N28" s="116">
        <v>0</v>
      </c>
      <c r="O28" s="116">
        <v>0</v>
      </c>
      <c r="P28" s="116">
        <f t="shared" si="4"/>
        <v>0</v>
      </c>
      <c r="Q28" s="107">
        <v>1</v>
      </c>
      <c r="R28" s="111">
        <v>54.01</v>
      </c>
      <c r="S28" s="107">
        <v>1</v>
      </c>
      <c r="T28" s="111">
        <v>17.52</v>
      </c>
      <c r="U28" s="115">
        <f t="shared" si="1"/>
        <v>2</v>
      </c>
      <c r="V28" s="116">
        <f t="shared" si="2"/>
        <v>71.53</v>
      </c>
      <c r="W28" s="115">
        <f t="shared" si="3"/>
        <v>71.53</v>
      </c>
      <c r="X28" s="115" t="s">
        <v>206</v>
      </c>
      <c r="Y28" s="118"/>
      <c r="Z28" s="118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19"/>
      <c r="CR28" s="119"/>
      <c r="CS28" s="119"/>
      <c r="CT28" s="119"/>
      <c r="CU28" s="119"/>
      <c r="CV28" s="119"/>
      <c r="CW28" s="119"/>
      <c r="CX28" s="119"/>
      <c r="CY28" s="119"/>
      <c r="CZ28" s="119"/>
      <c r="DA28" s="119"/>
      <c r="DB28" s="119"/>
      <c r="DC28" s="119"/>
      <c r="DD28" s="119"/>
      <c r="DE28" s="119"/>
      <c r="DF28" s="119"/>
      <c r="DG28" s="119"/>
      <c r="DH28" s="119"/>
    </row>
    <row r="29" spans="1:112" s="114" customFormat="1" ht="39.950000000000003" customHeight="1" x14ac:dyDescent="0.2">
      <c r="A29" s="109">
        <v>520100</v>
      </c>
      <c r="B29" s="109">
        <v>180101</v>
      </c>
      <c r="C29" s="131" t="s">
        <v>84</v>
      </c>
      <c r="D29" s="124" t="s">
        <v>133</v>
      </c>
      <c r="E29" s="124" t="s">
        <v>195</v>
      </c>
      <c r="F29" s="131" t="s">
        <v>205</v>
      </c>
      <c r="G29" s="107" t="s">
        <v>46</v>
      </c>
      <c r="H29" s="107" t="s">
        <v>31</v>
      </c>
      <c r="I29" s="107" t="s">
        <v>32</v>
      </c>
      <c r="J29" s="133" t="s">
        <v>31</v>
      </c>
      <c r="K29" s="132" t="s">
        <v>203</v>
      </c>
      <c r="L29" s="117">
        <v>43717</v>
      </c>
      <c r="M29" s="117">
        <v>43718</v>
      </c>
      <c r="N29" s="116">
        <v>0</v>
      </c>
      <c r="O29" s="116">
        <v>0</v>
      </c>
      <c r="P29" s="116">
        <f t="shared" si="4"/>
        <v>0</v>
      </c>
      <c r="Q29" s="107">
        <v>1</v>
      </c>
      <c r="R29" s="111">
        <v>54.01</v>
      </c>
      <c r="S29" s="107">
        <v>1</v>
      </c>
      <c r="T29" s="111">
        <v>17.52</v>
      </c>
      <c r="U29" s="115">
        <f t="shared" si="1"/>
        <v>2</v>
      </c>
      <c r="V29" s="116">
        <f t="shared" si="2"/>
        <v>71.53</v>
      </c>
      <c r="W29" s="115">
        <f t="shared" si="3"/>
        <v>71.53</v>
      </c>
      <c r="X29" s="115" t="s">
        <v>207</v>
      </c>
      <c r="Y29" s="118"/>
      <c r="Z29" s="118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19"/>
      <c r="CX29" s="119"/>
      <c r="CY29" s="119"/>
      <c r="CZ29" s="119"/>
      <c r="DA29" s="119"/>
      <c r="DB29" s="119"/>
      <c r="DC29" s="119"/>
      <c r="DD29" s="119"/>
      <c r="DE29" s="119"/>
      <c r="DF29" s="119"/>
      <c r="DG29" s="119"/>
      <c r="DH29" s="119"/>
    </row>
    <row r="30" spans="1:112" s="114" customFormat="1" ht="39.950000000000003" customHeight="1" x14ac:dyDescent="0.2">
      <c r="A30" s="109">
        <v>520100</v>
      </c>
      <c r="B30" s="109">
        <v>180101</v>
      </c>
      <c r="C30" s="131" t="s">
        <v>208</v>
      </c>
      <c r="D30" s="124" t="s">
        <v>127</v>
      </c>
      <c r="E30" s="128" t="s">
        <v>209</v>
      </c>
      <c r="F30" s="132" t="s">
        <v>210</v>
      </c>
      <c r="G30" s="107" t="s">
        <v>46</v>
      </c>
      <c r="H30" s="107" t="s">
        <v>31</v>
      </c>
      <c r="I30" s="107" t="s">
        <v>32</v>
      </c>
      <c r="J30" s="133" t="s">
        <v>31</v>
      </c>
      <c r="K30" s="107" t="s">
        <v>81</v>
      </c>
      <c r="L30" s="117">
        <v>43718</v>
      </c>
      <c r="M30" s="117">
        <v>43720</v>
      </c>
      <c r="N30" s="116">
        <v>0</v>
      </c>
      <c r="O30" s="116">
        <v>0</v>
      </c>
      <c r="P30" s="116">
        <f t="shared" si="4"/>
        <v>0</v>
      </c>
      <c r="Q30" s="107">
        <v>2</v>
      </c>
      <c r="R30" s="111">
        <v>54.01</v>
      </c>
      <c r="S30" s="107">
        <v>1</v>
      </c>
      <c r="T30" s="111">
        <v>17.52</v>
      </c>
      <c r="U30" s="115">
        <f t="shared" si="1"/>
        <v>3</v>
      </c>
      <c r="V30" s="116">
        <f t="shared" si="2"/>
        <v>125.53999999999999</v>
      </c>
      <c r="W30" s="115">
        <f t="shared" si="3"/>
        <v>125.53999999999999</v>
      </c>
      <c r="X30" s="115" t="s">
        <v>211</v>
      </c>
      <c r="Y30" s="118"/>
      <c r="Z30" s="118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19"/>
      <c r="CX30" s="119"/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</row>
    <row r="31" spans="1:112" s="114" customFormat="1" ht="39.950000000000003" customHeight="1" x14ac:dyDescent="0.2">
      <c r="A31" s="109">
        <v>520100</v>
      </c>
      <c r="B31" s="109">
        <v>180101</v>
      </c>
      <c r="C31" s="131" t="s">
        <v>212</v>
      </c>
      <c r="D31" s="124" t="s">
        <v>213</v>
      </c>
      <c r="E31" s="124" t="s">
        <v>214</v>
      </c>
      <c r="F31" s="132" t="s">
        <v>210</v>
      </c>
      <c r="G31" s="107" t="s">
        <v>46</v>
      </c>
      <c r="H31" s="107" t="s">
        <v>31</v>
      </c>
      <c r="I31" s="107" t="s">
        <v>32</v>
      </c>
      <c r="J31" s="133" t="s">
        <v>31</v>
      </c>
      <c r="K31" s="107" t="s">
        <v>81</v>
      </c>
      <c r="L31" s="117">
        <v>43718</v>
      </c>
      <c r="M31" s="117">
        <v>43720</v>
      </c>
      <c r="N31" s="116">
        <v>0</v>
      </c>
      <c r="O31" s="116">
        <v>0</v>
      </c>
      <c r="P31" s="116">
        <f t="shared" si="4"/>
        <v>0</v>
      </c>
      <c r="Q31" s="107">
        <v>2</v>
      </c>
      <c r="R31" s="111">
        <v>54.01</v>
      </c>
      <c r="S31" s="107">
        <v>1</v>
      </c>
      <c r="T31" s="111">
        <v>17.52</v>
      </c>
      <c r="U31" s="115">
        <f t="shared" si="1"/>
        <v>3</v>
      </c>
      <c r="V31" s="116">
        <f t="shared" si="2"/>
        <v>125.53999999999999</v>
      </c>
      <c r="W31" s="115">
        <f t="shared" si="3"/>
        <v>125.53999999999999</v>
      </c>
      <c r="X31" s="115" t="s">
        <v>215</v>
      </c>
      <c r="Y31" s="118"/>
      <c r="Z31" s="118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</row>
    <row r="32" spans="1:112" s="114" customFormat="1" ht="39.950000000000003" customHeight="1" x14ac:dyDescent="0.2">
      <c r="A32" s="109">
        <v>520100</v>
      </c>
      <c r="B32" s="109">
        <v>180101</v>
      </c>
      <c r="C32" s="131" t="s">
        <v>64</v>
      </c>
      <c r="D32" s="124" t="s">
        <v>119</v>
      </c>
      <c r="E32" s="124" t="s">
        <v>195</v>
      </c>
      <c r="F32" s="132" t="s">
        <v>216</v>
      </c>
      <c r="G32" s="107" t="s">
        <v>46</v>
      </c>
      <c r="H32" s="107" t="s">
        <v>31</v>
      </c>
      <c r="I32" s="107" t="s">
        <v>32</v>
      </c>
      <c r="J32" s="138" t="s">
        <v>31</v>
      </c>
      <c r="K32" s="132" t="s">
        <v>217</v>
      </c>
      <c r="L32" s="117">
        <v>43728</v>
      </c>
      <c r="M32" s="117">
        <v>43728</v>
      </c>
      <c r="N32" s="116">
        <v>0</v>
      </c>
      <c r="O32" s="116">
        <v>0</v>
      </c>
      <c r="P32" s="116">
        <f t="shared" si="4"/>
        <v>0</v>
      </c>
      <c r="Q32" s="107">
        <v>0</v>
      </c>
      <c r="R32" s="111">
        <v>54.01</v>
      </c>
      <c r="S32" s="107">
        <v>1</v>
      </c>
      <c r="T32" s="111">
        <v>17.52</v>
      </c>
      <c r="U32" s="115">
        <f t="shared" si="1"/>
        <v>1</v>
      </c>
      <c r="V32" s="116">
        <f t="shared" si="2"/>
        <v>17.52</v>
      </c>
      <c r="W32" s="115">
        <f t="shared" si="3"/>
        <v>17.52</v>
      </c>
      <c r="X32" s="115" t="s">
        <v>218</v>
      </c>
      <c r="Y32" s="118"/>
      <c r="Z32" s="118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19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19"/>
      <c r="CR32" s="119"/>
      <c r="CS32" s="119"/>
      <c r="CT32" s="119"/>
      <c r="CU32" s="119"/>
      <c r="CV32" s="119"/>
      <c r="CW32" s="119"/>
      <c r="CX32" s="119"/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</row>
    <row r="33" spans="1:112" s="114" customFormat="1" ht="39.950000000000003" customHeight="1" x14ac:dyDescent="0.2">
      <c r="A33" s="109">
        <v>520100</v>
      </c>
      <c r="B33" s="109">
        <v>180101</v>
      </c>
      <c r="C33" s="131" t="s">
        <v>67</v>
      </c>
      <c r="D33" s="126" t="s">
        <v>123</v>
      </c>
      <c r="E33" s="124" t="s">
        <v>191</v>
      </c>
      <c r="F33" s="132" t="s">
        <v>219</v>
      </c>
      <c r="G33" s="107" t="s">
        <v>46</v>
      </c>
      <c r="H33" s="107" t="s">
        <v>31</v>
      </c>
      <c r="I33" s="107" t="s">
        <v>32</v>
      </c>
      <c r="J33" s="138" t="s">
        <v>31</v>
      </c>
      <c r="K33" s="132" t="s">
        <v>217</v>
      </c>
      <c r="L33" s="117">
        <v>43728</v>
      </c>
      <c r="M33" s="117">
        <v>43728</v>
      </c>
      <c r="N33" s="116">
        <v>0</v>
      </c>
      <c r="O33" s="116">
        <v>0</v>
      </c>
      <c r="P33" s="116">
        <f t="shared" si="4"/>
        <v>0</v>
      </c>
      <c r="Q33" s="107">
        <v>0</v>
      </c>
      <c r="R33" s="111">
        <v>54.01</v>
      </c>
      <c r="S33" s="107">
        <v>1</v>
      </c>
      <c r="T33" s="111">
        <v>17.52</v>
      </c>
      <c r="U33" s="115">
        <f t="shared" si="1"/>
        <v>1</v>
      </c>
      <c r="V33" s="116">
        <f t="shared" si="2"/>
        <v>17.52</v>
      </c>
      <c r="W33" s="115">
        <f t="shared" si="3"/>
        <v>17.52</v>
      </c>
      <c r="X33" s="115" t="s">
        <v>220</v>
      </c>
      <c r="Y33" s="118"/>
      <c r="Z33" s="118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  <c r="BQ33" s="119"/>
      <c r="BR33" s="119"/>
      <c r="BS33" s="119"/>
      <c r="BT33" s="119"/>
      <c r="BU33" s="119"/>
      <c r="BV33" s="119"/>
      <c r="BW33" s="119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  <c r="CV33" s="119"/>
      <c r="CW33" s="119"/>
      <c r="CX33" s="119"/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</row>
    <row r="34" spans="1:112" s="114" customFormat="1" ht="39.950000000000003" customHeight="1" x14ac:dyDescent="0.2">
      <c r="A34" s="109">
        <v>520100</v>
      </c>
      <c r="B34" s="109">
        <v>180101</v>
      </c>
      <c r="C34" s="131" t="s">
        <v>43</v>
      </c>
      <c r="D34" s="124" t="s">
        <v>99</v>
      </c>
      <c r="E34" s="125" t="s">
        <v>140</v>
      </c>
      <c r="F34" s="132" t="s">
        <v>45</v>
      </c>
      <c r="G34" s="107" t="s">
        <v>46</v>
      </c>
      <c r="H34" s="107" t="s">
        <v>31</v>
      </c>
      <c r="I34" s="107" t="s">
        <v>32</v>
      </c>
      <c r="J34" s="138" t="s">
        <v>31</v>
      </c>
      <c r="K34" s="132" t="s">
        <v>217</v>
      </c>
      <c r="L34" s="117">
        <v>43728</v>
      </c>
      <c r="M34" s="117">
        <v>43728</v>
      </c>
      <c r="N34" s="116">
        <v>0</v>
      </c>
      <c r="O34" s="116">
        <v>0</v>
      </c>
      <c r="P34" s="116">
        <f t="shared" si="4"/>
        <v>0</v>
      </c>
      <c r="Q34" s="107">
        <v>0</v>
      </c>
      <c r="R34" s="111">
        <v>54.01</v>
      </c>
      <c r="S34" s="107">
        <v>1</v>
      </c>
      <c r="T34" s="111">
        <v>28.78</v>
      </c>
      <c r="U34" s="115">
        <f t="shared" si="1"/>
        <v>1</v>
      </c>
      <c r="V34" s="116">
        <f t="shared" si="2"/>
        <v>28.78</v>
      </c>
      <c r="W34" s="115">
        <f t="shared" si="3"/>
        <v>28.78</v>
      </c>
      <c r="X34" s="115" t="s">
        <v>221</v>
      </c>
      <c r="Y34" s="118"/>
      <c r="Z34" s="118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19"/>
      <c r="CR34" s="119"/>
      <c r="CS34" s="119"/>
      <c r="CT34" s="119"/>
      <c r="CU34" s="119"/>
      <c r="CV34" s="119"/>
      <c r="CW34" s="119"/>
      <c r="CX34" s="119"/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</row>
    <row r="35" spans="1:112" s="114" customFormat="1" ht="39.950000000000003" customHeight="1" x14ac:dyDescent="0.2">
      <c r="A35" s="109">
        <v>520100</v>
      </c>
      <c r="B35" s="109">
        <v>180101</v>
      </c>
      <c r="C35" s="131" t="s">
        <v>222</v>
      </c>
      <c r="D35" s="124" t="s">
        <v>105</v>
      </c>
      <c r="E35" s="125" t="s">
        <v>144</v>
      </c>
      <c r="F35" s="132" t="s">
        <v>176</v>
      </c>
      <c r="G35" s="107" t="s">
        <v>3</v>
      </c>
      <c r="H35" s="107" t="s">
        <v>31</v>
      </c>
      <c r="I35" s="107" t="s">
        <v>32</v>
      </c>
      <c r="J35" s="138" t="s">
        <v>31</v>
      </c>
      <c r="K35" s="132" t="s">
        <v>223</v>
      </c>
      <c r="L35" s="117">
        <v>43727</v>
      </c>
      <c r="M35" s="117">
        <v>43728</v>
      </c>
      <c r="N35" s="116">
        <v>0</v>
      </c>
      <c r="O35" s="116">
        <v>0</v>
      </c>
      <c r="P35" s="116">
        <f t="shared" si="4"/>
        <v>0</v>
      </c>
      <c r="Q35" s="107">
        <v>1</v>
      </c>
      <c r="R35" s="111">
        <v>95.97</v>
      </c>
      <c r="S35" s="107">
        <v>0</v>
      </c>
      <c r="T35" s="111">
        <v>17.52</v>
      </c>
      <c r="U35" s="115">
        <f t="shared" si="1"/>
        <v>1</v>
      </c>
      <c r="V35" s="116">
        <f t="shared" si="2"/>
        <v>95.97</v>
      </c>
      <c r="W35" s="115">
        <f t="shared" si="3"/>
        <v>95.97</v>
      </c>
      <c r="X35" s="115" t="s">
        <v>224</v>
      </c>
      <c r="Y35" s="118"/>
      <c r="Z35" s="118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</row>
    <row r="36" spans="1:112" s="114" customFormat="1" ht="39.950000000000003" customHeight="1" x14ac:dyDescent="0.2">
      <c r="A36" s="109">
        <v>520100</v>
      </c>
      <c r="B36" s="109">
        <v>180101</v>
      </c>
      <c r="C36" s="131" t="s">
        <v>225</v>
      </c>
      <c r="D36" s="124" t="s">
        <v>226</v>
      </c>
      <c r="E36" s="127" t="s">
        <v>227</v>
      </c>
      <c r="F36" s="132" t="s">
        <v>228</v>
      </c>
      <c r="G36" s="107" t="s">
        <v>46</v>
      </c>
      <c r="H36" s="107" t="s">
        <v>31</v>
      </c>
      <c r="I36" s="107" t="s">
        <v>32</v>
      </c>
      <c r="J36" s="138" t="s">
        <v>77</v>
      </c>
      <c r="K36" s="132" t="s">
        <v>229</v>
      </c>
      <c r="L36" s="117">
        <v>43731</v>
      </c>
      <c r="M36" s="117">
        <v>43731</v>
      </c>
      <c r="N36" s="116">
        <v>0</v>
      </c>
      <c r="O36" s="116">
        <v>0</v>
      </c>
      <c r="P36" s="116">
        <f t="shared" si="4"/>
        <v>0</v>
      </c>
      <c r="Q36" s="107">
        <v>0</v>
      </c>
      <c r="R36" s="111">
        <v>54.01</v>
      </c>
      <c r="S36" s="107">
        <v>1</v>
      </c>
      <c r="T36" s="111">
        <v>71.27</v>
      </c>
      <c r="U36" s="115">
        <f t="shared" si="1"/>
        <v>1</v>
      </c>
      <c r="V36" s="116">
        <f t="shared" si="2"/>
        <v>71.27</v>
      </c>
      <c r="W36" s="115">
        <f t="shared" si="3"/>
        <v>71.27</v>
      </c>
      <c r="X36" s="115" t="s">
        <v>230</v>
      </c>
      <c r="Y36" s="118"/>
      <c r="Z36" s="118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</row>
    <row r="37" spans="1:112" s="114" customFormat="1" ht="39.950000000000003" customHeight="1" x14ac:dyDescent="0.2">
      <c r="A37" s="109">
        <v>520100</v>
      </c>
      <c r="B37" s="109">
        <v>180101</v>
      </c>
      <c r="C37" s="131" t="s">
        <v>43</v>
      </c>
      <c r="D37" s="124" t="s">
        <v>99</v>
      </c>
      <c r="E37" s="125" t="s">
        <v>140</v>
      </c>
      <c r="F37" s="132" t="s">
        <v>231</v>
      </c>
      <c r="G37" s="107" t="s">
        <v>46</v>
      </c>
      <c r="H37" s="107" t="s">
        <v>31</v>
      </c>
      <c r="I37" s="107" t="s">
        <v>32</v>
      </c>
      <c r="J37" s="138" t="s">
        <v>77</v>
      </c>
      <c r="K37" s="132" t="s">
        <v>229</v>
      </c>
      <c r="L37" s="117">
        <v>43739</v>
      </c>
      <c r="M37" s="117">
        <v>43740</v>
      </c>
      <c r="N37" s="116">
        <v>0</v>
      </c>
      <c r="O37" s="116">
        <v>0</v>
      </c>
      <c r="P37" s="116">
        <f t="shared" si="4"/>
        <v>0</v>
      </c>
      <c r="Q37" s="107">
        <v>1</v>
      </c>
      <c r="R37" s="111">
        <v>237.56</v>
      </c>
      <c r="S37" s="107">
        <v>1</v>
      </c>
      <c r="T37" s="111">
        <v>71.27</v>
      </c>
      <c r="U37" s="115">
        <f t="shared" si="1"/>
        <v>2</v>
      </c>
      <c r="V37" s="116">
        <f t="shared" si="2"/>
        <v>308.83</v>
      </c>
      <c r="W37" s="115">
        <f t="shared" si="3"/>
        <v>308.83</v>
      </c>
      <c r="X37" s="115" t="s">
        <v>232</v>
      </c>
      <c r="Y37" s="118"/>
      <c r="Z37" s="118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  <c r="BQ37" s="119"/>
      <c r="BR37" s="119"/>
      <c r="BS37" s="119"/>
      <c r="BT37" s="119"/>
      <c r="BU37" s="119"/>
      <c r="BV37" s="119"/>
      <c r="BW37" s="119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  <c r="CV37" s="119"/>
      <c r="CW37" s="119"/>
      <c r="CX37" s="119"/>
      <c r="CY37" s="119"/>
      <c r="CZ37" s="119"/>
      <c r="DA37" s="119"/>
      <c r="DB37" s="119"/>
      <c r="DC37" s="119"/>
      <c r="DD37" s="119"/>
      <c r="DE37" s="119"/>
      <c r="DF37" s="119"/>
      <c r="DG37" s="119"/>
      <c r="DH37" s="119"/>
    </row>
    <row r="38" spans="1:112" s="114" customFormat="1" ht="39.950000000000003" customHeight="1" x14ac:dyDescent="0.2">
      <c r="A38" s="109">
        <v>520100</v>
      </c>
      <c r="B38" s="109">
        <v>180101</v>
      </c>
      <c r="C38" s="131" t="s">
        <v>233</v>
      </c>
      <c r="D38" s="124" t="s">
        <v>234</v>
      </c>
      <c r="E38" s="124" t="s">
        <v>235</v>
      </c>
      <c r="F38" s="132" t="s">
        <v>236</v>
      </c>
      <c r="G38" s="107" t="s">
        <v>46</v>
      </c>
      <c r="H38" s="107" t="s">
        <v>31</v>
      </c>
      <c r="I38" s="107" t="s">
        <v>32</v>
      </c>
      <c r="J38" s="138" t="s">
        <v>31</v>
      </c>
      <c r="K38" s="132" t="s">
        <v>162</v>
      </c>
      <c r="L38" s="117">
        <v>43711</v>
      </c>
      <c r="M38" s="117">
        <v>43712</v>
      </c>
      <c r="N38" s="116">
        <v>0</v>
      </c>
      <c r="O38" s="116">
        <v>0</v>
      </c>
      <c r="P38" s="116">
        <f t="shared" si="4"/>
        <v>0</v>
      </c>
      <c r="Q38" s="107">
        <v>1</v>
      </c>
      <c r="R38" s="111">
        <v>54.01</v>
      </c>
      <c r="S38" s="107">
        <v>0</v>
      </c>
      <c r="T38" s="111">
        <v>17.52</v>
      </c>
      <c r="U38" s="115">
        <f t="shared" si="1"/>
        <v>1</v>
      </c>
      <c r="V38" s="116">
        <f t="shared" si="2"/>
        <v>54.01</v>
      </c>
      <c r="W38" s="115">
        <f t="shared" si="3"/>
        <v>54.01</v>
      </c>
      <c r="X38" s="115" t="s">
        <v>237</v>
      </c>
      <c r="Y38" s="118"/>
      <c r="Z38" s="118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  <c r="BR38" s="119"/>
      <c r="BS38" s="119"/>
      <c r="BT38" s="119"/>
      <c r="BU38" s="119"/>
      <c r="BV38" s="119"/>
      <c r="BW38" s="119"/>
      <c r="BX38" s="119"/>
      <c r="BY38" s="119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19"/>
      <c r="CO38" s="119"/>
      <c r="CP38" s="119"/>
      <c r="CQ38" s="119"/>
      <c r="CR38" s="119"/>
      <c r="CS38" s="119"/>
      <c r="CT38" s="119"/>
      <c r="CU38" s="119"/>
      <c r="CV38" s="119"/>
      <c r="CW38" s="119"/>
      <c r="CX38" s="119"/>
      <c r="CY38" s="119"/>
      <c r="CZ38" s="119"/>
      <c r="DA38" s="119"/>
      <c r="DB38" s="119"/>
      <c r="DC38" s="119"/>
      <c r="DD38" s="119"/>
      <c r="DE38" s="119"/>
      <c r="DF38" s="119"/>
      <c r="DG38" s="119"/>
      <c r="DH38" s="119"/>
    </row>
    <row r="39" spans="1:112" s="114" customFormat="1" ht="39.950000000000003" customHeight="1" x14ac:dyDescent="0.2">
      <c r="A39" s="109">
        <v>520100</v>
      </c>
      <c r="B39" s="109">
        <v>180101</v>
      </c>
      <c r="C39" s="131" t="s">
        <v>238</v>
      </c>
      <c r="D39" s="124" t="s">
        <v>150</v>
      </c>
      <c r="E39" s="124" t="s">
        <v>151</v>
      </c>
      <c r="F39" s="132" t="s">
        <v>239</v>
      </c>
      <c r="G39" s="107" t="s">
        <v>46</v>
      </c>
      <c r="H39" s="107" t="s">
        <v>31</v>
      </c>
      <c r="I39" s="107" t="s">
        <v>32</v>
      </c>
      <c r="J39" s="138" t="s">
        <v>31</v>
      </c>
      <c r="K39" s="131" t="s">
        <v>240</v>
      </c>
      <c r="L39" s="117">
        <v>43731</v>
      </c>
      <c r="M39" s="117">
        <v>43735</v>
      </c>
      <c r="N39" s="116">
        <v>0</v>
      </c>
      <c r="O39" s="116">
        <v>0</v>
      </c>
      <c r="P39" s="116">
        <f t="shared" si="4"/>
        <v>0</v>
      </c>
      <c r="Q39" s="107">
        <v>4</v>
      </c>
      <c r="R39" s="111">
        <v>54.01</v>
      </c>
      <c r="S39" s="107">
        <v>1</v>
      </c>
      <c r="T39" s="111">
        <v>17.52</v>
      </c>
      <c r="U39" s="115">
        <f t="shared" si="1"/>
        <v>5</v>
      </c>
      <c r="V39" s="116">
        <f t="shared" si="2"/>
        <v>233.56</v>
      </c>
      <c r="W39" s="115">
        <f t="shared" si="3"/>
        <v>233.56</v>
      </c>
      <c r="X39" s="115" t="s">
        <v>241</v>
      </c>
      <c r="Y39" s="118"/>
      <c r="Z39" s="118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</row>
    <row r="40" spans="1:112" ht="15.75" customHeight="1" x14ac:dyDescent="0.2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29">
        <f>SUM(V9:V39)</f>
        <v>3622.170000000001</v>
      </c>
      <c r="W40" s="130">
        <f>SUM(W9:W39)</f>
        <v>5358.470000000003</v>
      </c>
      <c r="X40" s="118"/>
      <c r="Y40" s="118"/>
      <c r="Z40" s="118"/>
    </row>
    <row r="41" spans="1:112" ht="15.75" customHeight="1" x14ac:dyDescent="0.2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spans="1:112" ht="15.75" customHeight="1" x14ac:dyDescent="0.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spans="1:112" ht="15.75" customHeight="1" x14ac:dyDescent="0.2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spans="1:112" ht="15.75" customHeight="1" x14ac:dyDescent="0.2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spans="1:112" ht="15.75" customHeight="1" x14ac:dyDescent="0.2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</row>
    <row r="46" spans="1:112" ht="15.75" customHeight="1" x14ac:dyDescent="0.2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</row>
    <row r="47" spans="1:112" ht="15.75" customHeight="1" x14ac:dyDescent="0.2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spans="1:112" ht="15.75" customHeight="1" x14ac:dyDescent="0.2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</row>
    <row r="49" spans="1:26" ht="15.75" customHeight="1" x14ac:dyDescent="0.2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</row>
    <row r="50" spans="1:26" ht="15.75" customHeight="1" x14ac:dyDescent="0.2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</row>
    <row r="51" spans="1:26" ht="15.75" customHeight="1" x14ac:dyDescent="0.2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</row>
    <row r="52" spans="1:26" ht="15.75" customHeight="1" x14ac:dyDescent="0.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</row>
    <row r="53" spans="1:26" ht="15.75" customHeight="1" x14ac:dyDescent="0.2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</row>
    <row r="54" spans="1:26" ht="15.75" customHeight="1" x14ac:dyDescent="0.2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</row>
    <row r="55" spans="1:26" ht="15.75" customHeight="1" x14ac:dyDescent="0.2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</row>
    <row r="56" spans="1:26" ht="15.75" customHeight="1" x14ac:dyDescent="0.2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</row>
    <row r="57" spans="1:26" ht="15.75" customHeight="1" x14ac:dyDescent="0.2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</row>
    <row r="58" spans="1:26" ht="15.75" customHeight="1" x14ac:dyDescent="0.2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</row>
    <row r="59" spans="1:26" ht="15.75" customHeight="1" x14ac:dyDescent="0.2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</row>
    <row r="60" spans="1:26" ht="15.75" customHeight="1" x14ac:dyDescent="0.2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</row>
    <row r="61" spans="1:26" ht="15.75" customHeight="1" x14ac:dyDescent="0.2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</row>
    <row r="62" spans="1:26" ht="15.75" customHeight="1" x14ac:dyDescent="0.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</row>
    <row r="63" spans="1:26" ht="15.75" customHeight="1" x14ac:dyDescent="0.2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</row>
    <row r="64" spans="1:26" ht="15.75" customHeight="1" x14ac:dyDescent="0.2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</row>
    <row r="65" spans="1:26" ht="15.75" customHeight="1" x14ac:dyDescent="0.2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</row>
    <row r="66" spans="1:26" ht="15.75" customHeight="1" x14ac:dyDescent="0.2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</row>
    <row r="67" spans="1:26" ht="15.75" customHeight="1" x14ac:dyDescent="0.2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</row>
    <row r="68" spans="1:26" ht="15.75" customHeight="1" x14ac:dyDescent="0.2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</row>
    <row r="69" spans="1:26" ht="15.75" customHeight="1" x14ac:dyDescent="0.2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</row>
    <row r="70" spans="1:26" ht="15.75" customHeight="1" x14ac:dyDescent="0.2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</row>
    <row r="71" spans="1:26" ht="15.75" customHeight="1" x14ac:dyDescent="0.2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</row>
    <row r="72" spans="1:26" ht="15.75" customHeight="1" x14ac:dyDescent="0.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</row>
    <row r="73" spans="1:26" ht="15.75" customHeight="1" x14ac:dyDescent="0.2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</row>
    <row r="74" spans="1:26" ht="15.75" customHeight="1" x14ac:dyDescent="0.2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</row>
    <row r="75" spans="1:26" ht="15.75" customHeight="1" x14ac:dyDescent="0.2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</row>
    <row r="76" spans="1:26" ht="15.75" customHeight="1" x14ac:dyDescent="0.2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</row>
    <row r="77" spans="1:26" ht="15.75" customHeight="1" x14ac:dyDescent="0.2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</row>
    <row r="78" spans="1:26" ht="15.75" customHeight="1" x14ac:dyDescent="0.2"/>
    <row r="79" spans="1:26" ht="15.75" customHeight="1" x14ac:dyDescent="0.2"/>
    <row r="80" spans="1:26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</sheetData>
  <mergeCells count="26">
    <mergeCell ref="Q7:R7"/>
    <mergeCell ref="S7:T7"/>
    <mergeCell ref="U7:U8"/>
    <mergeCell ref="V7:V8"/>
    <mergeCell ref="J7:K7"/>
    <mergeCell ref="L7:L8"/>
    <mergeCell ref="M7:M8"/>
    <mergeCell ref="N7:N8"/>
    <mergeCell ref="O7:O8"/>
    <mergeCell ref="P7:P8"/>
    <mergeCell ref="H7:I7"/>
    <mergeCell ref="A5:X5"/>
    <mergeCell ref="A6:B6"/>
    <mergeCell ref="C6:E6"/>
    <mergeCell ref="F6:M6"/>
    <mergeCell ref="N6:P6"/>
    <mergeCell ref="Q6:V6"/>
    <mergeCell ref="W6:W8"/>
    <mergeCell ref="X6:X8"/>
    <mergeCell ref="A7:A8"/>
    <mergeCell ref="B7:B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968B6-854C-42B7-9CFC-72F62869AE5D}">
  <dimension ref="A1:DI79"/>
  <sheetViews>
    <sheetView workbookViewId="0">
      <selection activeCell="D14" sqref="D14"/>
    </sheetView>
  </sheetViews>
  <sheetFormatPr defaultColWidth="14.42578125" defaultRowHeight="12.75" x14ac:dyDescent="0.2"/>
  <cols>
    <col min="1" max="1" width="5.140625" style="119" customWidth="1"/>
    <col min="2" max="2" width="11.42578125" style="119" customWidth="1"/>
    <col min="3" max="3" width="11.28515625" style="119" customWidth="1"/>
    <col min="4" max="4" width="37.140625" style="119" customWidth="1"/>
    <col min="5" max="5" width="13.5703125" style="119" customWidth="1"/>
    <col min="6" max="6" width="29.7109375" style="119" customWidth="1"/>
    <col min="7" max="7" width="48" style="119" customWidth="1"/>
    <col min="8" max="8" width="12.140625" style="119" customWidth="1"/>
    <col min="9" max="9" width="7.85546875" style="119" customWidth="1"/>
    <col min="10" max="10" width="12.42578125" style="119" customWidth="1"/>
    <col min="11" max="11" width="7.85546875" style="119" customWidth="1"/>
    <col min="12" max="12" width="29" style="119" customWidth="1"/>
    <col min="13" max="13" width="19.85546875" style="119" customWidth="1"/>
    <col min="14" max="14" width="18.85546875" style="119" customWidth="1"/>
    <col min="15" max="17" width="14.42578125" style="119"/>
    <col min="18" max="18" width="11" style="119" customWidth="1"/>
    <col min="19" max="19" width="14.42578125" style="119"/>
    <col min="20" max="20" width="13.28515625" style="119" customWidth="1"/>
    <col min="21" max="24" width="14.42578125" style="119"/>
    <col min="25" max="25" width="35.7109375" style="119" customWidth="1"/>
    <col min="26" max="16384" width="14.42578125" style="119"/>
  </cols>
  <sheetData>
    <row r="1" spans="1:113" x14ac:dyDescent="0.2"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18"/>
      <c r="AA1" s="118"/>
    </row>
    <row r="2" spans="1:113" x14ac:dyDescent="0.2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18"/>
      <c r="AA2" s="118"/>
    </row>
    <row r="3" spans="1:113" x14ac:dyDescent="0.2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20"/>
      <c r="X3" s="120"/>
      <c r="Y3" s="120"/>
      <c r="Z3" s="118"/>
      <c r="AA3" s="118"/>
    </row>
    <row r="4" spans="1:113" x14ac:dyDescent="0.2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18"/>
      <c r="AA4" s="118"/>
    </row>
    <row r="5" spans="1:113" x14ac:dyDescent="0.2">
      <c r="A5" s="139" t="s">
        <v>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  <c r="Z5" s="118"/>
      <c r="AA5" s="118"/>
    </row>
    <row r="6" spans="1:113" x14ac:dyDescent="0.2">
      <c r="A6" s="141" t="s">
        <v>242</v>
      </c>
      <c r="B6" s="112" t="s">
        <v>1</v>
      </c>
      <c r="C6" s="112"/>
      <c r="D6" s="112" t="s">
        <v>2</v>
      </c>
      <c r="E6" s="112"/>
      <c r="F6" s="112"/>
      <c r="G6" s="112" t="s">
        <v>3</v>
      </c>
      <c r="H6" s="112"/>
      <c r="I6" s="112"/>
      <c r="J6" s="112"/>
      <c r="K6" s="112"/>
      <c r="L6" s="112"/>
      <c r="M6" s="112"/>
      <c r="N6" s="112"/>
      <c r="O6" s="112" t="s">
        <v>4</v>
      </c>
      <c r="P6" s="112"/>
      <c r="Q6" s="112"/>
      <c r="R6" s="112" t="s">
        <v>5</v>
      </c>
      <c r="S6" s="112"/>
      <c r="T6" s="112"/>
      <c r="U6" s="112"/>
      <c r="V6" s="112"/>
      <c r="W6" s="112"/>
      <c r="X6" s="112" t="s">
        <v>6</v>
      </c>
      <c r="Y6" s="112" t="s">
        <v>7</v>
      </c>
      <c r="Z6" s="118"/>
      <c r="AA6" s="118"/>
    </row>
    <row r="7" spans="1:113" x14ac:dyDescent="0.2">
      <c r="A7" s="142"/>
      <c r="B7" s="112" t="s">
        <v>8</v>
      </c>
      <c r="C7" s="112" t="s">
        <v>9</v>
      </c>
      <c r="D7" s="106" t="s">
        <v>10</v>
      </c>
      <c r="E7" s="112" t="s">
        <v>11</v>
      </c>
      <c r="F7" s="112" t="s">
        <v>12</v>
      </c>
      <c r="G7" s="112" t="s">
        <v>13</v>
      </c>
      <c r="H7" s="112" t="s">
        <v>14</v>
      </c>
      <c r="I7" s="112" t="s">
        <v>15</v>
      </c>
      <c r="J7" s="112"/>
      <c r="K7" s="108" t="s">
        <v>16</v>
      </c>
      <c r="L7" s="108"/>
      <c r="M7" s="112" t="s">
        <v>17</v>
      </c>
      <c r="N7" s="112" t="s">
        <v>18</v>
      </c>
      <c r="O7" s="108" t="s">
        <v>19</v>
      </c>
      <c r="P7" s="108" t="s">
        <v>20</v>
      </c>
      <c r="Q7" s="108" t="s">
        <v>21</v>
      </c>
      <c r="R7" s="112" t="s">
        <v>22</v>
      </c>
      <c r="S7" s="112"/>
      <c r="T7" s="112" t="s">
        <v>23</v>
      </c>
      <c r="U7" s="112"/>
      <c r="V7" s="112" t="s">
        <v>24</v>
      </c>
      <c r="W7" s="108" t="s">
        <v>21</v>
      </c>
      <c r="X7" s="112"/>
      <c r="Y7" s="112"/>
      <c r="Z7" s="118"/>
      <c r="AA7" s="118"/>
    </row>
    <row r="8" spans="1:113" x14ac:dyDescent="0.2">
      <c r="A8" s="143"/>
      <c r="B8" s="112"/>
      <c r="C8" s="112"/>
      <c r="D8" s="112"/>
      <c r="E8" s="112"/>
      <c r="F8" s="112"/>
      <c r="G8" s="112"/>
      <c r="H8" s="112"/>
      <c r="I8" s="121" t="s">
        <v>25</v>
      </c>
      <c r="J8" s="121" t="s">
        <v>26</v>
      </c>
      <c r="K8" s="121" t="s">
        <v>25</v>
      </c>
      <c r="L8" s="122" t="s">
        <v>27</v>
      </c>
      <c r="M8" s="112"/>
      <c r="N8" s="112"/>
      <c r="O8" s="112"/>
      <c r="P8" s="112"/>
      <c r="Q8" s="112"/>
      <c r="R8" s="121" t="s">
        <v>28</v>
      </c>
      <c r="S8" s="122" t="s">
        <v>29</v>
      </c>
      <c r="T8" s="121" t="s">
        <v>28</v>
      </c>
      <c r="U8" s="122" t="s">
        <v>29</v>
      </c>
      <c r="V8" s="112"/>
      <c r="W8" s="112"/>
      <c r="X8" s="112"/>
      <c r="Y8" s="112"/>
      <c r="Z8" s="118"/>
      <c r="AA8" s="118"/>
    </row>
    <row r="9" spans="1:113" s="152" customFormat="1" ht="34.5" customHeight="1" x14ac:dyDescent="0.2">
      <c r="A9" s="144">
        <v>1</v>
      </c>
      <c r="B9" s="145">
        <v>520100</v>
      </c>
      <c r="C9" s="145">
        <v>180101</v>
      </c>
      <c r="D9" s="145" t="s">
        <v>169</v>
      </c>
      <c r="E9" s="146" t="str">
        <f>VLOOKUP(D9,[1]DADOS!A:B,2,0)</f>
        <v>393.221-4</v>
      </c>
      <c r="F9" s="146" t="str">
        <f>VLOOKUP(D9,[1]DADOS!A:C,3,0)</f>
        <v>GESTORA DE COMUNICAÇÃO</v>
      </c>
      <c r="G9" s="147" t="s">
        <v>243</v>
      </c>
      <c r="H9" s="147" t="s">
        <v>3</v>
      </c>
      <c r="I9" s="146" t="s">
        <v>31</v>
      </c>
      <c r="J9" s="146" t="s">
        <v>32</v>
      </c>
      <c r="K9" s="148" t="s">
        <v>31</v>
      </c>
      <c r="L9" s="148" t="s">
        <v>244</v>
      </c>
      <c r="M9" s="149">
        <v>43740</v>
      </c>
      <c r="N9" s="149">
        <v>43742</v>
      </c>
      <c r="O9" s="148">
        <v>0</v>
      </c>
      <c r="P9" s="148">
        <v>0</v>
      </c>
      <c r="Q9" s="148">
        <f t="shared" ref="Q9:Q22" si="0">O9+P9</f>
        <v>0</v>
      </c>
      <c r="R9" s="146">
        <v>2</v>
      </c>
      <c r="S9" s="148">
        <v>54.01</v>
      </c>
      <c r="T9" s="146">
        <v>1</v>
      </c>
      <c r="U9" s="148">
        <v>17.52</v>
      </c>
      <c r="V9" s="146">
        <f t="shared" ref="V9:V16" si="1">R9+T9</f>
        <v>3</v>
      </c>
      <c r="W9" s="148">
        <f t="shared" ref="W9:W39" si="2">R9*S9+T9*U9</f>
        <v>125.53999999999999</v>
      </c>
      <c r="X9" s="148">
        <f t="shared" ref="X9:X39" si="3">Q9+W9</f>
        <v>125.53999999999999</v>
      </c>
      <c r="Y9" s="146" t="s">
        <v>245</v>
      </c>
      <c r="Z9" s="150"/>
      <c r="AA9" s="150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</row>
    <row r="10" spans="1:113" s="152" customFormat="1" ht="32.25" customHeight="1" x14ac:dyDescent="0.2">
      <c r="A10" s="144">
        <v>2</v>
      </c>
      <c r="B10" s="145">
        <v>520100</v>
      </c>
      <c r="C10" s="145">
        <v>180101</v>
      </c>
      <c r="D10" s="145" t="s">
        <v>43</v>
      </c>
      <c r="E10" s="146" t="str">
        <f>VLOOKUP(D10,[1]DADOS!A:B,2,0)</f>
        <v>392.731-8</v>
      </c>
      <c r="F10" s="146" t="str">
        <f>VLOOKUP(D10,[1]DADOS!A:C,3,0)</f>
        <v>SECRETÁRIA DE INFRAESTRITURA E REC. HÍDRICOS - DAS</v>
      </c>
      <c r="G10" s="147" t="s">
        <v>246</v>
      </c>
      <c r="H10" s="147" t="s">
        <v>3</v>
      </c>
      <c r="I10" s="146" t="s">
        <v>31</v>
      </c>
      <c r="J10" s="146" t="s">
        <v>32</v>
      </c>
      <c r="K10" s="148" t="s">
        <v>31</v>
      </c>
      <c r="L10" s="147" t="s">
        <v>247</v>
      </c>
      <c r="M10" s="149">
        <v>43741</v>
      </c>
      <c r="N10" s="149">
        <v>43742</v>
      </c>
      <c r="O10" s="148">
        <v>0</v>
      </c>
      <c r="P10" s="148">
        <v>0</v>
      </c>
      <c r="Q10" s="148">
        <f t="shared" si="0"/>
        <v>0</v>
      </c>
      <c r="R10" s="146">
        <v>1</v>
      </c>
      <c r="S10" s="148">
        <v>95.97</v>
      </c>
      <c r="T10" s="146">
        <v>1</v>
      </c>
      <c r="U10" s="148">
        <v>28.783000000000001</v>
      </c>
      <c r="V10" s="146">
        <f t="shared" si="1"/>
        <v>2</v>
      </c>
      <c r="W10" s="148">
        <f t="shared" si="2"/>
        <v>124.753</v>
      </c>
      <c r="X10" s="148">
        <f t="shared" si="3"/>
        <v>124.753</v>
      </c>
      <c r="Y10" s="146" t="s">
        <v>248</v>
      </c>
      <c r="Z10" s="150"/>
      <c r="AA10" s="150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</row>
    <row r="11" spans="1:113" s="152" customFormat="1" ht="36" x14ac:dyDescent="0.2">
      <c r="A11" s="144">
        <v>3</v>
      </c>
      <c r="B11" s="145">
        <v>520100</v>
      </c>
      <c r="C11" s="145">
        <v>180101</v>
      </c>
      <c r="D11" s="145" t="s">
        <v>67</v>
      </c>
      <c r="E11" s="146" t="str">
        <f>VLOOKUP(D11,[1]DADOS!A:B,2,0)</f>
        <v>393.231-1</v>
      </c>
      <c r="F11" s="146" t="str">
        <f>VLOOKUP(D11,[1]DADOS!A:C,3,0)</f>
        <v>ASSESSORA ESPECIAL DE GABINETE</v>
      </c>
      <c r="G11" s="147" t="s">
        <v>243</v>
      </c>
      <c r="H11" s="147" t="s">
        <v>3</v>
      </c>
      <c r="I11" s="146" t="s">
        <v>31</v>
      </c>
      <c r="J11" s="146" t="s">
        <v>32</v>
      </c>
      <c r="K11" s="148" t="s">
        <v>31</v>
      </c>
      <c r="L11" s="147" t="s">
        <v>249</v>
      </c>
      <c r="M11" s="149">
        <v>43740</v>
      </c>
      <c r="N11" s="149">
        <v>43742</v>
      </c>
      <c r="O11" s="148">
        <v>0</v>
      </c>
      <c r="P11" s="148">
        <v>0</v>
      </c>
      <c r="Q11" s="148">
        <f t="shared" si="0"/>
        <v>0</v>
      </c>
      <c r="R11" s="146">
        <v>2</v>
      </c>
      <c r="S11" s="148">
        <v>54.01</v>
      </c>
      <c r="T11" s="146">
        <v>1</v>
      </c>
      <c r="U11" s="148">
        <v>17.52</v>
      </c>
      <c r="V11" s="146">
        <f t="shared" si="1"/>
        <v>3</v>
      </c>
      <c r="W11" s="148">
        <f t="shared" si="2"/>
        <v>125.53999999999999</v>
      </c>
      <c r="X11" s="148">
        <f t="shared" si="3"/>
        <v>125.53999999999999</v>
      </c>
      <c r="Y11" s="146" t="s">
        <v>250</v>
      </c>
      <c r="Z11" s="150"/>
      <c r="AA11" s="150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</row>
    <row r="12" spans="1:113" s="152" customFormat="1" ht="36" x14ac:dyDescent="0.2">
      <c r="A12" s="144">
        <v>4</v>
      </c>
      <c r="B12" s="145">
        <v>520100</v>
      </c>
      <c r="C12" s="145">
        <v>180101</v>
      </c>
      <c r="D12" s="145" t="s">
        <v>64</v>
      </c>
      <c r="E12" s="146" t="str">
        <f>VLOOKUP(D12,[1]DADOS!A:B,2,0)</f>
        <v>397.105-8</v>
      </c>
      <c r="F12" s="146" t="str">
        <f>VLOOKUP(D12,[1]DADOS!A:C,3,0)</f>
        <v>APOIO DE GABINETE</v>
      </c>
      <c r="G12" s="147" t="s">
        <v>243</v>
      </c>
      <c r="H12" s="147" t="s">
        <v>3</v>
      </c>
      <c r="I12" s="146" t="s">
        <v>31</v>
      </c>
      <c r="J12" s="146" t="s">
        <v>32</v>
      </c>
      <c r="K12" s="148" t="s">
        <v>31</v>
      </c>
      <c r="L12" s="147" t="s">
        <v>247</v>
      </c>
      <c r="M12" s="149">
        <v>43741</v>
      </c>
      <c r="N12" s="149">
        <v>43742</v>
      </c>
      <c r="O12" s="148">
        <v>0</v>
      </c>
      <c r="P12" s="148">
        <v>0</v>
      </c>
      <c r="Q12" s="148">
        <f t="shared" si="0"/>
        <v>0</v>
      </c>
      <c r="R12" s="146">
        <v>1</v>
      </c>
      <c r="S12" s="148">
        <v>54.01</v>
      </c>
      <c r="T12" s="146">
        <v>1</v>
      </c>
      <c r="U12" s="148">
        <v>17.52</v>
      </c>
      <c r="V12" s="146">
        <f t="shared" si="1"/>
        <v>2</v>
      </c>
      <c r="W12" s="148">
        <f t="shared" si="2"/>
        <v>71.53</v>
      </c>
      <c r="X12" s="148">
        <f t="shared" si="3"/>
        <v>71.53</v>
      </c>
      <c r="Y12" s="146" t="s">
        <v>251</v>
      </c>
      <c r="Z12" s="150"/>
      <c r="AA12" s="150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</row>
    <row r="13" spans="1:113" s="152" customFormat="1" ht="36" x14ac:dyDescent="0.2">
      <c r="A13" s="144">
        <v>5</v>
      </c>
      <c r="B13" s="145">
        <v>520100</v>
      </c>
      <c r="C13" s="145">
        <v>180101</v>
      </c>
      <c r="D13" s="145" t="s">
        <v>84</v>
      </c>
      <c r="E13" s="146" t="str">
        <f>VLOOKUP(D13,[1]DADOS!A:B,2,0)</f>
        <v>395.965-1</v>
      </c>
      <c r="F13" s="146" t="str">
        <f>VLOOKUP(D13,[1]DADOS!A:C,3,0)</f>
        <v>APOIO DE GABINETE</v>
      </c>
      <c r="G13" s="147" t="s">
        <v>243</v>
      </c>
      <c r="H13" s="147" t="s">
        <v>3</v>
      </c>
      <c r="I13" s="146" t="s">
        <v>31</v>
      </c>
      <c r="J13" s="146" t="s">
        <v>32</v>
      </c>
      <c r="K13" s="148" t="s">
        <v>31</v>
      </c>
      <c r="L13" s="147" t="s">
        <v>247</v>
      </c>
      <c r="M13" s="149">
        <v>43741</v>
      </c>
      <c r="N13" s="149">
        <v>43742</v>
      </c>
      <c r="O13" s="148">
        <v>0</v>
      </c>
      <c r="P13" s="148">
        <v>0</v>
      </c>
      <c r="Q13" s="148">
        <f t="shared" si="0"/>
        <v>0</v>
      </c>
      <c r="R13" s="146">
        <v>1</v>
      </c>
      <c r="S13" s="148">
        <v>54.01</v>
      </c>
      <c r="T13" s="146">
        <v>1</v>
      </c>
      <c r="U13" s="148">
        <v>17.52</v>
      </c>
      <c r="V13" s="146">
        <f t="shared" si="1"/>
        <v>2</v>
      </c>
      <c r="W13" s="148">
        <f t="shared" si="2"/>
        <v>71.53</v>
      </c>
      <c r="X13" s="148">
        <f t="shared" si="3"/>
        <v>71.53</v>
      </c>
      <c r="Y13" s="146" t="s">
        <v>252</v>
      </c>
      <c r="Z13" s="150"/>
      <c r="AA13" s="150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</row>
    <row r="14" spans="1:113" s="152" customFormat="1" ht="24" x14ac:dyDescent="0.2">
      <c r="A14" s="144">
        <v>6</v>
      </c>
      <c r="B14" s="145">
        <v>520100</v>
      </c>
      <c r="C14" s="145">
        <v>180101</v>
      </c>
      <c r="D14" s="145" t="s">
        <v>253</v>
      </c>
      <c r="E14" s="146" t="str">
        <f>VLOOKUP(D14,[1]DADOS!A:B,2,0)</f>
        <v>394.018-7</v>
      </c>
      <c r="F14" s="146" t="str">
        <f>VLOOKUP(D14,[1]DADOS!A:C,3,0)</f>
        <v>APOIO DE GABINETE</v>
      </c>
      <c r="G14" s="146" t="s">
        <v>254</v>
      </c>
      <c r="H14" s="146" t="s">
        <v>46</v>
      </c>
      <c r="I14" s="146" t="s">
        <v>31</v>
      </c>
      <c r="J14" s="146" t="s">
        <v>32</v>
      </c>
      <c r="K14" s="148" t="s">
        <v>31</v>
      </c>
      <c r="L14" s="148" t="s">
        <v>247</v>
      </c>
      <c r="M14" s="149">
        <v>43741</v>
      </c>
      <c r="N14" s="149">
        <v>43742</v>
      </c>
      <c r="O14" s="148">
        <v>0</v>
      </c>
      <c r="P14" s="148">
        <v>0</v>
      </c>
      <c r="Q14" s="148">
        <f t="shared" si="0"/>
        <v>0</v>
      </c>
      <c r="R14" s="146">
        <v>1</v>
      </c>
      <c r="S14" s="148">
        <v>54.01</v>
      </c>
      <c r="T14" s="146">
        <v>1</v>
      </c>
      <c r="U14" s="148">
        <v>17.52</v>
      </c>
      <c r="V14" s="146">
        <f t="shared" si="1"/>
        <v>2</v>
      </c>
      <c r="W14" s="148">
        <f t="shared" si="2"/>
        <v>71.53</v>
      </c>
      <c r="X14" s="148">
        <f t="shared" si="3"/>
        <v>71.53</v>
      </c>
      <c r="Y14" s="146" t="s">
        <v>255</v>
      </c>
      <c r="Z14" s="150"/>
      <c r="AA14" s="150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</row>
    <row r="15" spans="1:113" s="152" customFormat="1" ht="24.95" customHeight="1" x14ac:dyDescent="0.2">
      <c r="A15" s="144">
        <v>7</v>
      </c>
      <c r="B15" s="145">
        <v>520100</v>
      </c>
      <c r="C15" s="145">
        <v>180101</v>
      </c>
      <c r="D15" s="145" t="s">
        <v>253</v>
      </c>
      <c r="E15" s="146" t="str">
        <f>VLOOKUP(D15,[1]DADOS!A:B,2,0)</f>
        <v>394.018-7</v>
      </c>
      <c r="F15" s="146" t="str">
        <f>VLOOKUP(D15,[1]DADOS!A:C,3,0)</f>
        <v>APOIO DE GABINETE</v>
      </c>
      <c r="G15" s="146" t="s">
        <v>256</v>
      </c>
      <c r="H15" s="146" t="s">
        <v>3</v>
      </c>
      <c r="I15" s="146" t="s">
        <v>31</v>
      </c>
      <c r="J15" s="146" t="s">
        <v>32</v>
      </c>
      <c r="K15" s="148" t="s">
        <v>31</v>
      </c>
      <c r="L15" s="148" t="s">
        <v>61</v>
      </c>
      <c r="M15" s="149">
        <v>43746</v>
      </c>
      <c r="N15" s="149">
        <v>43747</v>
      </c>
      <c r="O15" s="148">
        <v>0</v>
      </c>
      <c r="P15" s="148">
        <v>0</v>
      </c>
      <c r="Q15" s="148">
        <f t="shared" si="0"/>
        <v>0</v>
      </c>
      <c r="R15" s="146">
        <v>1</v>
      </c>
      <c r="S15" s="148">
        <v>54.01</v>
      </c>
      <c r="T15" s="146">
        <v>1</v>
      </c>
      <c r="U15" s="148">
        <v>17.52</v>
      </c>
      <c r="V15" s="146">
        <f t="shared" si="1"/>
        <v>2</v>
      </c>
      <c r="W15" s="148">
        <f t="shared" si="2"/>
        <v>71.53</v>
      </c>
      <c r="X15" s="148">
        <f t="shared" si="3"/>
        <v>71.53</v>
      </c>
      <c r="Y15" s="146" t="s">
        <v>257</v>
      </c>
      <c r="Z15" s="150"/>
      <c r="AA15" s="150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</row>
    <row r="16" spans="1:113" s="152" customFormat="1" ht="24.95" customHeight="1" x14ac:dyDescent="0.2">
      <c r="A16" s="144">
        <v>8</v>
      </c>
      <c r="B16" s="145">
        <v>520100</v>
      </c>
      <c r="C16" s="145">
        <v>180101</v>
      </c>
      <c r="D16" s="145" t="s">
        <v>258</v>
      </c>
      <c r="E16" s="146" t="str">
        <f>VLOOKUP(D16,[1]DADOS!A:B,2,0)</f>
        <v>396.224-5</v>
      </c>
      <c r="F16" s="146" t="str">
        <f>VLOOKUP(D16,[1]DADOS!A:C,3,0)</f>
        <v>APOIO DE COMUNICAÇÃO</v>
      </c>
      <c r="G16" s="146" t="s">
        <v>256</v>
      </c>
      <c r="H16" s="146" t="s">
        <v>3</v>
      </c>
      <c r="I16" s="146" t="s">
        <v>31</v>
      </c>
      <c r="J16" s="146" t="s">
        <v>32</v>
      </c>
      <c r="K16" s="148" t="s">
        <v>31</v>
      </c>
      <c r="L16" s="148" t="s">
        <v>61</v>
      </c>
      <c r="M16" s="149">
        <v>43746</v>
      </c>
      <c r="N16" s="149">
        <v>43747</v>
      </c>
      <c r="O16" s="148">
        <v>0</v>
      </c>
      <c r="P16" s="148">
        <v>0</v>
      </c>
      <c r="Q16" s="148">
        <f t="shared" si="0"/>
        <v>0</v>
      </c>
      <c r="R16" s="146">
        <v>1</v>
      </c>
      <c r="S16" s="148">
        <v>54.01</v>
      </c>
      <c r="T16" s="146">
        <v>0</v>
      </c>
      <c r="U16" s="148">
        <v>17.52</v>
      </c>
      <c r="V16" s="146">
        <f t="shared" si="1"/>
        <v>1</v>
      </c>
      <c r="W16" s="148">
        <f t="shared" si="2"/>
        <v>54.01</v>
      </c>
      <c r="X16" s="148">
        <f t="shared" si="3"/>
        <v>54.01</v>
      </c>
      <c r="Y16" s="146" t="s">
        <v>259</v>
      </c>
      <c r="Z16" s="150"/>
      <c r="AA16" s="150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</row>
    <row r="17" spans="1:113" s="152" customFormat="1" ht="24.95" customHeight="1" x14ac:dyDescent="0.2">
      <c r="A17" s="144">
        <v>9</v>
      </c>
      <c r="B17" s="145">
        <v>520100</v>
      </c>
      <c r="C17" s="145">
        <v>180101</v>
      </c>
      <c r="D17" s="145" t="s">
        <v>169</v>
      </c>
      <c r="E17" s="146" t="str">
        <f>VLOOKUP(D17,[1]DADOS!A:B,2,0)</f>
        <v>393.221-4</v>
      </c>
      <c r="F17" s="146" t="str">
        <f>VLOOKUP(D17,[1]DADOS!A:C,3,0)</f>
        <v>GESTORA DE COMUNICAÇÃO</v>
      </c>
      <c r="G17" s="146" t="s">
        <v>256</v>
      </c>
      <c r="H17" s="146" t="s">
        <v>3</v>
      </c>
      <c r="I17" s="146" t="s">
        <v>31</v>
      </c>
      <c r="J17" s="146" t="s">
        <v>32</v>
      </c>
      <c r="K17" s="148" t="s">
        <v>31</v>
      </c>
      <c r="L17" s="148" t="s">
        <v>61</v>
      </c>
      <c r="M17" s="149">
        <v>43746</v>
      </c>
      <c r="N17" s="149">
        <v>43747</v>
      </c>
      <c r="O17" s="148">
        <v>0</v>
      </c>
      <c r="P17" s="148">
        <v>0</v>
      </c>
      <c r="Q17" s="148">
        <f t="shared" si="0"/>
        <v>0</v>
      </c>
      <c r="R17" s="146">
        <v>1</v>
      </c>
      <c r="S17" s="148">
        <v>54.01</v>
      </c>
      <c r="T17" s="146">
        <v>0</v>
      </c>
      <c r="U17" s="148">
        <v>17.52</v>
      </c>
      <c r="V17" s="146">
        <v>0</v>
      </c>
      <c r="W17" s="148">
        <f t="shared" si="2"/>
        <v>54.01</v>
      </c>
      <c r="X17" s="148">
        <f t="shared" si="3"/>
        <v>54.01</v>
      </c>
      <c r="Y17" s="146" t="s">
        <v>260</v>
      </c>
      <c r="Z17" s="150"/>
      <c r="AA17" s="150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</row>
    <row r="18" spans="1:113" s="154" customFormat="1" ht="24.95" customHeight="1" x14ac:dyDescent="0.2">
      <c r="A18" s="144">
        <v>10</v>
      </c>
      <c r="B18" s="145">
        <v>520100</v>
      </c>
      <c r="C18" s="145">
        <v>180101</v>
      </c>
      <c r="D18" s="145" t="s">
        <v>44</v>
      </c>
      <c r="E18" s="146" t="str">
        <f>VLOOKUP(D18,[1]DADOS!A:B,2,0)</f>
        <v>393.261-3</v>
      </c>
      <c r="F18" s="146" t="str">
        <f>VLOOKUP(D18,[1]DADOS!A:C,3,0)</f>
        <v>SECRETARIO EXEC. DE ARTICULAÇÃO SOCIAL</v>
      </c>
      <c r="G18" s="146" t="s">
        <v>256</v>
      </c>
      <c r="H18" s="146" t="s">
        <v>3</v>
      </c>
      <c r="I18" s="146" t="s">
        <v>31</v>
      </c>
      <c r="J18" s="146" t="s">
        <v>32</v>
      </c>
      <c r="K18" s="148" t="s">
        <v>31</v>
      </c>
      <c r="L18" s="148" t="s">
        <v>61</v>
      </c>
      <c r="M18" s="149">
        <v>43746</v>
      </c>
      <c r="N18" s="149">
        <v>43747</v>
      </c>
      <c r="O18" s="148">
        <v>0</v>
      </c>
      <c r="P18" s="148">
        <v>0</v>
      </c>
      <c r="Q18" s="148">
        <f t="shared" si="0"/>
        <v>0</v>
      </c>
      <c r="R18" s="146">
        <v>1</v>
      </c>
      <c r="S18" s="148">
        <v>95.97</v>
      </c>
      <c r="T18" s="146">
        <v>0</v>
      </c>
      <c r="U18" s="148">
        <v>28.78</v>
      </c>
      <c r="V18" s="146">
        <v>0</v>
      </c>
      <c r="W18" s="148">
        <f t="shared" si="2"/>
        <v>95.97</v>
      </c>
      <c r="X18" s="148">
        <f t="shared" si="3"/>
        <v>95.97</v>
      </c>
      <c r="Y18" s="146" t="s">
        <v>261</v>
      </c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</row>
    <row r="19" spans="1:113" s="152" customFormat="1" ht="24.95" customHeight="1" x14ac:dyDescent="0.2">
      <c r="A19" s="144">
        <v>11</v>
      </c>
      <c r="B19" s="145">
        <v>520100</v>
      </c>
      <c r="C19" s="145">
        <v>180101</v>
      </c>
      <c r="D19" s="145" t="s">
        <v>262</v>
      </c>
      <c r="E19" s="146" t="str">
        <f>VLOOKUP(D19,[1]DADOS!A:B,2,0)</f>
        <v>394.008-0</v>
      </c>
      <c r="F19" s="146" t="str">
        <f>VLOOKUP(D19,[1]DADOS!A:C,3,0)</f>
        <v>GESTOR DE AERÓDROMO</v>
      </c>
      <c r="G19" s="146" t="s">
        <v>263</v>
      </c>
      <c r="H19" s="146" t="s">
        <v>46</v>
      </c>
      <c r="I19" s="146" t="s">
        <v>31</v>
      </c>
      <c r="J19" s="146" t="s">
        <v>32</v>
      </c>
      <c r="K19" s="148" t="s">
        <v>31</v>
      </c>
      <c r="L19" s="147" t="s">
        <v>74</v>
      </c>
      <c r="M19" s="155">
        <v>43752</v>
      </c>
      <c r="N19" s="155">
        <v>43757</v>
      </c>
      <c r="O19" s="148">
        <v>0</v>
      </c>
      <c r="P19" s="148">
        <v>0</v>
      </c>
      <c r="Q19" s="148">
        <f t="shared" si="0"/>
        <v>0</v>
      </c>
      <c r="R19" s="146">
        <v>5</v>
      </c>
      <c r="S19" s="148">
        <v>54.01</v>
      </c>
      <c r="T19" s="146">
        <v>0</v>
      </c>
      <c r="U19" s="148">
        <v>28.78</v>
      </c>
      <c r="V19" s="146">
        <v>0</v>
      </c>
      <c r="W19" s="148">
        <f t="shared" si="2"/>
        <v>270.05</v>
      </c>
      <c r="X19" s="148">
        <f t="shared" si="3"/>
        <v>270.05</v>
      </c>
      <c r="Y19" s="146" t="s">
        <v>264</v>
      </c>
      <c r="Z19" s="150"/>
      <c r="AA19" s="150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</row>
    <row r="20" spans="1:113" s="163" customFormat="1" ht="24.95" customHeight="1" x14ac:dyDescent="0.2">
      <c r="A20" s="144">
        <v>12</v>
      </c>
      <c r="B20" s="156">
        <v>520100</v>
      </c>
      <c r="C20" s="156">
        <v>180101</v>
      </c>
      <c r="D20" s="156" t="s">
        <v>169</v>
      </c>
      <c r="E20" s="157" t="str">
        <f>VLOOKUP(D20,[1]DADOS!A:B,2,0)</f>
        <v>393.221-4</v>
      </c>
      <c r="F20" s="157" t="str">
        <f>VLOOKUP(D20,[1]DADOS!A:C,3,0)</f>
        <v>GESTORA DE COMUNICAÇÃO</v>
      </c>
      <c r="G20" s="157" t="s">
        <v>183</v>
      </c>
      <c r="H20" s="157" t="s">
        <v>3</v>
      </c>
      <c r="I20" s="157" t="s">
        <v>31</v>
      </c>
      <c r="J20" s="157" t="s">
        <v>32</v>
      </c>
      <c r="K20" s="158" t="s">
        <v>31</v>
      </c>
      <c r="L20" s="159" t="s">
        <v>265</v>
      </c>
      <c r="M20" s="160">
        <v>43755</v>
      </c>
      <c r="N20" s="160">
        <v>43757</v>
      </c>
      <c r="O20" s="158">
        <v>0</v>
      </c>
      <c r="P20" s="158">
        <v>0</v>
      </c>
      <c r="Q20" s="148">
        <f t="shared" si="0"/>
        <v>0</v>
      </c>
      <c r="R20" s="157">
        <v>2</v>
      </c>
      <c r="S20" s="158">
        <v>54.01</v>
      </c>
      <c r="T20" s="157">
        <v>1</v>
      </c>
      <c r="U20" s="158">
        <v>17.52</v>
      </c>
      <c r="V20" s="157">
        <f t="shared" ref="V20:V39" si="4">R20+T20</f>
        <v>3</v>
      </c>
      <c r="W20" s="158">
        <f t="shared" si="2"/>
        <v>125.53999999999999</v>
      </c>
      <c r="X20" s="158">
        <f t="shared" si="3"/>
        <v>125.53999999999999</v>
      </c>
      <c r="Y20" s="157" t="s">
        <v>266</v>
      </c>
      <c r="Z20" s="161"/>
      <c r="AA20" s="161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</row>
    <row r="21" spans="1:113" s="152" customFormat="1" ht="24.95" customHeight="1" x14ac:dyDescent="0.2">
      <c r="A21" s="144">
        <v>13</v>
      </c>
      <c r="B21" s="145">
        <v>520100</v>
      </c>
      <c r="C21" s="145">
        <v>180101</v>
      </c>
      <c r="D21" s="145" t="s">
        <v>258</v>
      </c>
      <c r="E21" s="146" t="str">
        <f>VLOOKUP(D21,[1]DADOS!A:B,2,0)</f>
        <v>396.224-5</v>
      </c>
      <c r="F21" s="146" t="str">
        <f>VLOOKUP(D21,[1]DADOS!A:C,3,0)</f>
        <v>APOIO DE COMUNICAÇÃO</v>
      </c>
      <c r="G21" s="146" t="s">
        <v>183</v>
      </c>
      <c r="H21" s="146" t="s">
        <v>3</v>
      </c>
      <c r="I21" s="146" t="s">
        <v>31</v>
      </c>
      <c r="J21" s="146" t="s">
        <v>32</v>
      </c>
      <c r="K21" s="148" t="s">
        <v>31</v>
      </c>
      <c r="L21" s="147" t="s">
        <v>265</v>
      </c>
      <c r="M21" s="149">
        <v>43756</v>
      </c>
      <c r="N21" s="164">
        <v>43757</v>
      </c>
      <c r="O21" s="148">
        <v>0</v>
      </c>
      <c r="P21" s="148">
        <v>0</v>
      </c>
      <c r="Q21" s="148">
        <f t="shared" si="0"/>
        <v>0</v>
      </c>
      <c r="R21" s="146">
        <v>1</v>
      </c>
      <c r="S21" s="148">
        <v>54.01</v>
      </c>
      <c r="T21" s="146">
        <v>1</v>
      </c>
      <c r="U21" s="148">
        <v>17.52</v>
      </c>
      <c r="V21" s="146">
        <f t="shared" si="4"/>
        <v>2</v>
      </c>
      <c r="W21" s="148">
        <f t="shared" si="2"/>
        <v>71.53</v>
      </c>
      <c r="X21" s="148">
        <f t="shared" si="3"/>
        <v>71.53</v>
      </c>
      <c r="Y21" s="146" t="s">
        <v>267</v>
      </c>
      <c r="Z21" s="150"/>
      <c r="AA21" s="150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</row>
    <row r="22" spans="1:113" s="152" customFormat="1" ht="24.95" customHeight="1" x14ac:dyDescent="0.2">
      <c r="A22" s="144">
        <v>14</v>
      </c>
      <c r="B22" s="145">
        <v>520100</v>
      </c>
      <c r="C22" s="145">
        <v>180101</v>
      </c>
      <c r="D22" s="145" t="s">
        <v>268</v>
      </c>
      <c r="E22" s="146" t="str">
        <f>VLOOKUP(D22,[1]DADOS!A:B,2,0)</f>
        <v>394.017-9</v>
      </c>
      <c r="F22" s="146" t="str">
        <f>VLOOKUP(D22,[1]DADOS!A:C,3,0)</f>
        <v>ASSISTENTE JURÍDICO</v>
      </c>
      <c r="G22" s="146" t="s">
        <v>269</v>
      </c>
      <c r="H22" s="146" t="s">
        <v>46</v>
      </c>
      <c r="I22" s="146" t="s">
        <v>31</v>
      </c>
      <c r="J22" s="146" t="s">
        <v>32</v>
      </c>
      <c r="K22" s="148" t="s">
        <v>31</v>
      </c>
      <c r="L22" s="147" t="s">
        <v>270</v>
      </c>
      <c r="M22" s="149">
        <v>43741</v>
      </c>
      <c r="N22" s="149">
        <v>43742</v>
      </c>
      <c r="O22" s="148">
        <v>0</v>
      </c>
      <c r="P22" s="148">
        <v>0</v>
      </c>
      <c r="Q22" s="148">
        <f t="shared" si="0"/>
        <v>0</v>
      </c>
      <c r="R22" s="146">
        <v>1</v>
      </c>
      <c r="S22" s="148">
        <v>54.01</v>
      </c>
      <c r="T22" s="146">
        <v>0</v>
      </c>
      <c r="U22" s="148">
        <v>17.52</v>
      </c>
      <c r="V22" s="146">
        <f t="shared" si="4"/>
        <v>1</v>
      </c>
      <c r="W22" s="148">
        <f t="shared" si="2"/>
        <v>54.01</v>
      </c>
      <c r="X22" s="148">
        <f t="shared" si="3"/>
        <v>54.01</v>
      </c>
      <c r="Y22" s="146" t="s">
        <v>271</v>
      </c>
      <c r="Z22" s="150"/>
      <c r="AA22" s="150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</row>
    <row r="23" spans="1:113" s="152" customFormat="1" ht="24.95" customHeight="1" x14ac:dyDescent="0.2">
      <c r="A23" s="144">
        <v>15</v>
      </c>
      <c r="B23" s="145">
        <v>520100</v>
      </c>
      <c r="C23" s="145">
        <v>180101</v>
      </c>
      <c r="D23" s="145" t="s">
        <v>44</v>
      </c>
      <c r="E23" s="146" t="str">
        <f>VLOOKUP(D23,[1]DADOS!A:B,2,0)</f>
        <v>393.261-3</v>
      </c>
      <c r="F23" s="146" t="str">
        <f>VLOOKUP(D23,[1]DADOS!A:C,3,0)</f>
        <v>SECRETARIO EXEC. DE ARTICULAÇÃO SOCIAL</v>
      </c>
      <c r="G23" s="146" t="s">
        <v>272</v>
      </c>
      <c r="H23" s="146" t="s">
        <v>46</v>
      </c>
      <c r="I23" s="146" t="s">
        <v>31</v>
      </c>
      <c r="J23" s="146" t="s">
        <v>32</v>
      </c>
      <c r="K23" s="148" t="s">
        <v>31</v>
      </c>
      <c r="L23" s="147" t="s">
        <v>273</v>
      </c>
      <c r="M23" s="155">
        <v>43755</v>
      </c>
      <c r="N23" s="149">
        <v>43757</v>
      </c>
      <c r="O23" s="148">
        <v>0</v>
      </c>
      <c r="P23" s="148">
        <v>0</v>
      </c>
      <c r="Q23" s="148">
        <v>0</v>
      </c>
      <c r="R23" s="146">
        <v>2</v>
      </c>
      <c r="S23" s="148">
        <v>95.97</v>
      </c>
      <c r="T23" s="146">
        <v>1</v>
      </c>
      <c r="U23" s="148">
        <v>28.78</v>
      </c>
      <c r="V23" s="146">
        <f t="shared" si="4"/>
        <v>3</v>
      </c>
      <c r="W23" s="148">
        <f t="shared" si="2"/>
        <v>220.72</v>
      </c>
      <c r="X23" s="148">
        <f t="shared" si="3"/>
        <v>220.72</v>
      </c>
      <c r="Y23" s="146" t="s">
        <v>274</v>
      </c>
      <c r="Z23" s="150"/>
      <c r="AA23" s="150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</row>
    <row r="24" spans="1:113" s="152" customFormat="1" ht="24.95" customHeight="1" x14ac:dyDescent="0.2">
      <c r="A24" s="144">
        <v>16</v>
      </c>
      <c r="B24" s="145">
        <v>520100</v>
      </c>
      <c r="C24" s="145">
        <v>180101</v>
      </c>
      <c r="D24" s="165" t="s">
        <v>43</v>
      </c>
      <c r="E24" s="146" t="str">
        <f>VLOOKUP(D24,[1]DADOS!A:B,2,0)</f>
        <v>392.731-8</v>
      </c>
      <c r="F24" s="146" t="str">
        <f>VLOOKUP(D24,[1]DADOS!A:C,3,0)</f>
        <v>SECRETÁRIA DE INFRAESTRITURA E REC. HÍDRICOS - DAS</v>
      </c>
      <c r="G24" s="166" t="s">
        <v>275</v>
      </c>
      <c r="H24" s="146" t="s">
        <v>46</v>
      </c>
      <c r="I24" s="146" t="s">
        <v>31</v>
      </c>
      <c r="J24" s="146" t="s">
        <v>32</v>
      </c>
      <c r="K24" s="148" t="s">
        <v>77</v>
      </c>
      <c r="L24" s="147" t="s">
        <v>142</v>
      </c>
      <c r="M24" s="149">
        <v>43752</v>
      </c>
      <c r="N24" s="149">
        <v>43752</v>
      </c>
      <c r="O24" s="148">
        <v>2422.67</v>
      </c>
      <c r="P24" s="148">
        <v>1251.74</v>
      </c>
      <c r="Q24" s="148">
        <f t="shared" ref="Q24:Q39" si="5">O24+P24</f>
        <v>3674.41</v>
      </c>
      <c r="R24" s="146">
        <v>0</v>
      </c>
      <c r="S24" s="148">
        <v>54.01</v>
      </c>
      <c r="T24" s="146">
        <v>1</v>
      </c>
      <c r="U24" s="148">
        <v>71.27</v>
      </c>
      <c r="V24" s="146">
        <f t="shared" si="4"/>
        <v>1</v>
      </c>
      <c r="W24" s="148">
        <f t="shared" si="2"/>
        <v>71.27</v>
      </c>
      <c r="X24" s="148">
        <f t="shared" si="3"/>
        <v>3745.68</v>
      </c>
      <c r="Y24" s="146" t="s">
        <v>276</v>
      </c>
      <c r="Z24" s="150"/>
      <c r="AA24" s="150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</row>
    <row r="25" spans="1:113" s="152" customFormat="1" ht="24.95" customHeight="1" x14ac:dyDescent="0.2">
      <c r="A25" s="144">
        <v>17</v>
      </c>
      <c r="B25" s="145">
        <v>520100</v>
      </c>
      <c r="C25" s="145">
        <v>180101</v>
      </c>
      <c r="D25" s="165" t="s">
        <v>43</v>
      </c>
      <c r="E25" s="146" t="str">
        <f>VLOOKUP(D25,[1]DADOS!A:B,2,0)</f>
        <v>392.731-8</v>
      </c>
      <c r="F25" s="146" t="str">
        <f>VLOOKUP(D25,[1]DADOS!A:C,3,0)</f>
        <v>SECRETÁRIA DE INFRAESTRITURA E REC. HÍDRICOS - DAS</v>
      </c>
      <c r="G25" s="166" t="s">
        <v>277</v>
      </c>
      <c r="H25" s="146" t="s">
        <v>46</v>
      </c>
      <c r="I25" s="146" t="s">
        <v>31</v>
      </c>
      <c r="J25" s="146" t="s">
        <v>32</v>
      </c>
      <c r="K25" s="148" t="s">
        <v>31</v>
      </c>
      <c r="L25" s="147" t="s">
        <v>273</v>
      </c>
      <c r="M25" s="149">
        <v>43755</v>
      </c>
      <c r="N25" s="149">
        <v>43757</v>
      </c>
      <c r="O25" s="148">
        <v>0</v>
      </c>
      <c r="P25" s="148">
        <v>0</v>
      </c>
      <c r="Q25" s="148">
        <f t="shared" si="5"/>
        <v>0</v>
      </c>
      <c r="R25" s="146">
        <v>2</v>
      </c>
      <c r="S25" s="148">
        <v>95.97</v>
      </c>
      <c r="T25" s="146">
        <v>1</v>
      </c>
      <c r="U25" s="148">
        <v>28.78</v>
      </c>
      <c r="V25" s="146">
        <f t="shared" si="4"/>
        <v>3</v>
      </c>
      <c r="W25" s="148">
        <f t="shared" si="2"/>
        <v>220.72</v>
      </c>
      <c r="X25" s="148">
        <f t="shared" si="3"/>
        <v>220.72</v>
      </c>
      <c r="Y25" s="146" t="s">
        <v>278</v>
      </c>
      <c r="Z25" s="150"/>
      <c r="AA25" s="150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</row>
    <row r="26" spans="1:113" s="152" customFormat="1" ht="24.95" customHeight="1" x14ac:dyDescent="0.2">
      <c r="A26" s="144">
        <v>18</v>
      </c>
      <c r="B26" s="145">
        <v>520100</v>
      </c>
      <c r="C26" s="145">
        <v>180101</v>
      </c>
      <c r="D26" s="165" t="s">
        <v>225</v>
      </c>
      <c r="E26" s="146" t="str">
        <f>VLOOKUP(D26,[1]DADOS!A:B,2,0)</f>
        <v>394.014-4</v>
      </c>
      <c r="F26" s="146" t="str">
        <f>VLOOKUP(D26,[1]DADOS!A:C,3,0)</f>
        <v>SECRETARIO EXECUTIVO DE TRANSPORTES</v>
      </c>
      <c r="G26" s="146" t="s">
        <v>279</v>
      </c>
      <c r="H26" s="146" t="s">
        <v>46</v>
      </c>
      <c r="I26" s="146" t="s">
        <v>31</v>
      </c>
      <c r="J26" s="146" t="s">
        <v>32</v>
      </c>
      <c r="K26" s="148" t="s">
        <v>31</v>
      </c>
      <c r="L26" s="147" t="s">
        <v>74</v>
      </c>
      <c r="M26" s="149">
        <v>43759</v>
      </c>
      <c r="N26" s="149">
        <v>43759</v>
      </c>
      <c r="O26" s="148">
        <v>2163.6999999999998</v>
      </c>
      <c r="P26" s="148">
        <v>1231.24</v>
      </c>
      <c r="Q26" s="148">
        <f t="shared" si="5"/>
        <v>3394.9399999999996</v>
      </c>
      <c r="R26" s="146">
        <v>0</v>
      </c>
      <c r="S26" s="148">
        <v>237.56</v>
      </c>
      <c r="T26" s="146">
        <v>1</v>
      </c>
      <c r="U26" s="148">
        <v>71.27</v>
      </c>
      <c r="V26" s="146">
        <f t="shared" si="4"/>
        <v>1</v>
      </c>
      <c r="W26" s="148">
        <f t="shared" si="2"/>
        <v>71.27</v>
      </c>
      <c r="X26" s="148">
        <f t="shared" si="3"/>
        <v>3466.2099999999996</v>
      </c>
      <c r="Y26" s="146" t="s">
        <v>280</v>
      </c>
      <c r="Z26" s="150"/>
      <c r="AA26" s="150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</row>
    <row r="27" spans="1:113" s="152" customFormat="1" ht="24.95" customHeight="1" x14ac:dyDescent="0.2">
      <c r="A27" s="144">
        <v>19</v>
      </c>
      <c r="B27" s="145">
        <v>520100</v>
      </c>
      <c r="C27" s="145">
        <v>180101</v>
      </c>
      <c r="D27" s="165" t="s">
        <v>67</v>
      </c>
      <c r="E27" s="146" t="str">
        <f>VLOOKUP(D27,[1]DADOS!A:B,2,0)</f>
        <v>393.231-1</v>
      </c>
      <c r="F27" s="146" t="str">
        <f>VLOOKUP(D27,[1]DADOS!A:C,3,0)</f>
        <v>ASSESSORA ESPECIAL DE GABINETE</v>
      </c>
      <c r="G27" s="166" t="s">
        <v>281</v>
      </c>
      <c r="H27" s="146" t="s">
        <v>46</v>
      </c>
      <c r="I27" s="146" t="s">
        <v>31</v>
      </c>
      <c r="J27" s="146" t="s">
        <v>32</v>
      </c>
      <c r="K27" s="148" t="s">
        <v>31</v>
      </c>
      <c r="L27" s="147" t="s">
        <v>273</v>
      </c>
      <c r="M27" s="149">
        <v>43755</v>
      </c>
      <c r="N27" s="149">
        <v>43757</v>
      </c>
      <c r="O27" s="148">
        <v>0</v>
      </c>
      <c r="P27" s="148">
        <v>0</v>
      </c>
      <c r="Q27" s="148">
        <f t="shared" si="5"/>
        <v>0</v>
      </c>
      <c r="R27" s="146">
        <v>2</v>
      </c>
      <c r="S27" s="148">
        <v>54.01</v>
      </c>
      <c r="T27" s="146">
        <v>1</v>
      </c>
      <c r="U27" s="148">
        <v>17.52</v>
      </c>
      <c r="V27" s="146">
        <f t="shared" si="4"/>
        <v>3</v>
      </c>
      <c r="W27" s="148">
        <f t="shared" si="2"/>
        <v>125.53999999999999</v>
      </c>
      <c r="X27" s="148">
        <f t="shared" si="3"/>
        <v>125.53999999999999</v>
      </c>
      <c r="Y27" s="146" t="s">
        <v>282</v>
      </c>
      <c r="Z27" s="150"/>
      <c r="AA27" s="150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</row>
    <row r="28" spans="1:113" s="152" customFormat="1" ht="24.95" customHeight="1" x14ac:dyDescent="0.2">
      <c r="A28" s="144">
        <v>20</v>
      </c>
      <c r="B28" s="145">
        <v>520100</v>
      </c>
      <c r="C28" s="145">
        <v>180101</v>
      </c>
      <c r="D28" s="165" t="s">
        <v>283</v>
      </c>
      <c r="E28" s="146" t="str">
        <f>VLOOKUP(D28,[1]DADOS!A:B,2,0)</f>
        <v>397.972-5</v>
      </c>
      <c r="F28" s="146" t="str">
        <f>VLOOKUP(D28,[1]DADOS!A:C,3,0)</f>
        <v>GESTORA DE OBRAS</v>
      </c>
      <c r="G28" s="166" t="s">
        <v>57</v>
      </c>
      <c r="H28" s="146" t="s">
        <v>46</v>
      </c>
      <c r="I28" s="146" t="s">
        <v>31</v>
      </c>
      <c r="J28" s="146" t="s">
        <v>32</v>
      </c>
      <c r="K28" s="148" t="s">
        <v>31</v>
      </c>
      <c r="L28" s="147" t="s">
        <v>284</v>
      </c>
      <c r="M28" s="149">
        <v>43753</v>
      </c>
      <c r="N28" s="149">
        <v>43753</v>
      </c>
      <c r="O28" s="148">
        <v>0</v>
      </c>
      <c r="P28" s="148">
        <v>0</v>
      </c>
      <c r="Q28" s="148">
        <f t="shared" si="5"/>
        <v>0</v>
      </c>
      <c r="R28" s="146">
        <v>0</v>
      </c>
      <c r="S28" s="148">
        <v>54.01</v>
      </c>
      <c r="T28" s="146">
        <v>1</v>
      </c>
      <c r="U28" s="148">
        <v>17.52</v>
      </c>
      <c r="V28" s="146">
        <f t="shared" si="4"/>
        <v>1</v>
      </c>
      <c r="W28" s="148">
        <f t="shared" si="2"/>
        <v>17.52</v>
      </c>
      <c r="X28" s="148">
        <f t="shared" si="3"/>
        <v>17.52</v>
      </c>
      <c r="Y28" s="146" t="s">
        <v>285</v>
      </c>
      <c r="Z28" s="150"/>
      <c r="AA28" s="150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</row>
    <row r="29" spans="1:113" s="152" customFormat="1" ht="52.5" customHeight="1" x14ac:dyDescent="0.2">
      <c r="A29" s="144">
        <v>21</v>
      </c>
      <c r="B29" s="145">
        <v>520100</v>
      </c>
      <c r="C29" s="145">
        <v>180101</v>
      </c>
      <c r="D29" s="167" t="s">
        <v>286</v>
      </c>
      <c r="E29" s="146" t="str">
        <f>VLOOKUP(D29,[1]DADOS!A:B,2,0)</f>
        <v>394.050-0</v>
      </c>
      <c r="F29" s="146" t="str">
        <f>VLOOKUP(D29,[1]DADOS!A:C,3,0)</f>
        <v>ASSESSOR TÉCNICO</v>
      </c>
      <c r="G29" s="146" t="s">
        <v>287</v>
      </c>
      <c r="H29" s="146" t="s">
        <v>46</v>
      </c>
      <c r="I29" s="146" t="s">
        <v>31</v>
      </c>
      <c r="J29" s="146" t="s">
        <v>32</v>
      </c>
      <c r="K29" s="148" t="s">
        <v>31</v>
      </c>
      <c r="L29" s="147" t="s">
        <v>284</v>
      </c>
      <c r="M29" s="149">
        <v>43753</v>
      </c>
      <c r="N29" s="149">
        <v>43753</v>
      </c>
      <c r="O29" s="148">
        <v>0</v>
      </c>
      <c r="P29" s="148">
        <v>0</v>
      </c>
      <c r="Q29" s="148">
        <f t="shared" si="5"/>
        <v>0</v>
      </c>
      <c r="R29" s="146">
        <v>0</v>
      </c>
      <c r="S29" s="148">
        <v>54.01</v>
      </c>
      <c r="T29" s="146">
        <v>1</v>
      </c>
      <c r="U29" s="148">
        <v>17.52</v>
      </c>
      <c r="V29" s="146">
        <f t="shared" si="4"/>
        <v>1</v>
      </c>
      <c r="W29" s="148">
        <f t="shared" si="2"/>
        <v>17.52</v>
      </c>
      <c r="X29" s="148">
        <f t="shared" si="3"/>
        <v>17.52</v>
      </c>
      <c r="Y29" s="146" t="s">
        <v>288</v>
      </c>
      <c r="Z29" s="150"/>
      <c r="AA29" s="150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</row>
    <row r="30" spans="1:113" s="152" customFormat="1" ht="24.95" customHeight="1" x14ac:dyDescent="0.2">
      <c r="A30" s="144">
        <v>22</v>
      </c>
      <c r="B30" s="145">
        <v>520100</v>
      </c>
      <c r="C30" s="145">
        <v>180101</v>
      </c>
      <c r="D30" s="145" t="s">
        <v>64</v>
      </c>
      <c r="E30" s="146" t="str">
        <f>VLOOKUP(D30,[1]DADOS!A:B,2,0)</f>
        <v>397.105-8</v>
      </c>
      <c r="F30" s="146" t="str">
        <f>VLOOKUP(D30,[1]DADOS!A:C,3,0)</f>
        <v>APOIO DE GABINETE</v>
      </c>
      <c r="G30" s="146" t="s">
        <v>289</v>
      </c>
      <c r="H30" s="146" t="s">
        <v>46</v>
      </c>
      <c r="I30" s="146" t="s">
        <v>31</v>
      </c>
      <c r="J30" s="146" t="s">
        <v>32</v>
      </c>
      <c r="K30" s="148" t="s">
        <v>31</v>
      </c>
      <c r="L30" s="147" t="s">
        <v>290</v>
      </c>
      <c r="M30" s="149">
        <v>43755</v>
      </c>
      <c r="N30" s="149">
        <v>43757</v>
      </c>
      <c r="O30" s="148">
        <v>0</v>
      </c>
      <c r="P30" s="148">
        <v>0</v>
      </c>
      <c r="Q30" s="148">
        <f t="shared" si="5"/>
        <v>0</v>
      </c>
      <c r="R30" s="146">
        <v>2</v>
      </c>
      <c r="S30" s="148">
        <v>54.01</v>
      </c>
      <c r="T30" s="146">
        <v>1</v>
      </c>
      <c r="U30" s="148">
        <v>17.52</v>
      </c>
      <c r="V30" s="146">
        <f t="shared" si="4"/>
        <v>3</v>
      </c>
      <c r="W30" s="148">
        <f t="shared" si="2"/>
        <v>125.53999999999999</v>
      </c>
      <c r="X30" s="148">
        <f t="shared" si="3"/>
        <v>125.53999999999999</v>
      </c>
      <c r="Y30" s="146" t="s">
        <v>291</v>
      </c>
      <c r="Z30" s="150"/>
      <c r="AA30" s="150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</row>
    <row r="31" spans="1:113" s="152" customFormat="1" ht="24.95" customHeight="1" x14ac:dyDescent="0.2">
      <c r="A31" s="144">
        <v>23</v>
      </c>
      <c r="B31" s="145">
        <v>520100</v>
      </c>
      <c r="C31" s="145">
        <v>180101</v>
      </c>
      <c r="D31" s="145" t="s">
        <v>40</v>
      </c>
      <c r="E31" s="146" t="str">
        <f>VLOOKUP(D31,[1]DADOS!A:B,2,0)</f>
        <v>394.015-2</v>
      </c>
      <c r="F31" s="146" t="str">
        <f>VLOOKUP(D31,[1]DADOS!A:C,3,0)</f>
        <v>GESTOR DE GABINETE</v>
      </c>
      <c r="G31" s="146" t="s">
        <v>292</v>
      </c>
      <c r="H31" s="146" t="s">
        <v>46</v>
      </c>
      <c r="I31" s="146" t="s">
        <v>31</v>
      </c>
      <c r="J31" s="146" t="s">
        <v>32</v>
      </c>
      <c r="K31" s="148" t="s">
        <v>31</v>
      </c>
      <c r="L31" s="147" t="s">
        <v>273</v>
      </c>
      <c r="M31" s="149">
        <v>43755</v>
      </c>
      <c r="N31" s="149">
        <v>43757</v>
      </c>
      <c r="O31" s="148">
        <v>0</v>
      </c>
      <c r="P31" s="148">
        <v>0</v>
      </c>
      <c r="Q31" s="148">
        <f t="shared" si="5"/>
        <v>0</v>
      </c>
      <c r="R31" s="146">
        <v>2</v>
      </c>
      <c r="S31" s="148">
        <v>54.01</v>
      </c>
      <c r="T31" s="146">
        <v>1</v>
      </c>
      <c r="U31" s="148">
        <v>17.52</v>
      </c>
      <c r="V31" s="146">
        <f t="shared" si="4"/>
        <v>3</v>
      </c>
      <c r="W31" s="148">
        <f t="shared" si="2"/>
        <v>125.53999999999999</v>
      </c>
      <c r="X31" s="148">
        <f t="shared" si="3"/>
        <v>125.53999999999999</v>
      </c>
      <c r="Y31" s="146" t="s">
        <v>293</v>
      </c>
      <c r="Z31" s="150"/>
      <c r="AA31" s="150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</row>
    <row r="32" spans="1:113" s="152" customFormat="1" ht="24.95" customHeight="1" x14ac:dyDescent="0.2">
      <c r="A32" s="144">
        <v>24</v>
      </c>
      <c r="B32" s="145">
        <v>520100</v>
      </c>
      <c r="C32" s="145">
        <v>180101</v>
      </c>
      <c r="D32" s="145" t="s">
        <v>268</v>
      </c>
      <c r="E32" s="146" t="str">
        <f>VLOOKUP(D32,[1]DADOS!A:B,2,0)</f>
        <v>394.017-9</v>
      </c>
      <c r="F32" s="146" t="str">
        <f>VLOOKUP(D32,[1]DADOS!A:C,3,0)</f>
        <v>ASSISTENTE JURÍDICO</v>
      </c>
      <c r="G32" s="146" t="s">
        <v>294</v>
      </c>
      <c r="H32" s="146" t="s">
        <v>46</v>
      </c>
      <c r="I32" s="146" t="s">
        <v>31</v>
      </c>
      <c r="J32" s="146" t="s">
        <v>32</v>
      </c>
      <c r="K32" s="148" t="s">
        <v>31</v>
      </c>
      <c r="L32" s="147" t="s">
        <v>295</v>
      </c>
      <c r="M32" s="149">
        <v>43759</v>
      </c>
      <c r="N32" s="149">
        <v>43760</v>
      </c>
      <c r="O32" s="148">
        <v>0</v>
      </c>
      <c r="P32" s="148">
        <v>0</v>
      </c>
      <c r="Q32" s="148">
        <f t="shared" si="5"/>
        <v>0</v>
      </c>
      <c r="R32" s="146">
        <v>1</v>
      </c>
      <c r="S32" s="148">
        <v>54.01</v>
      </c>
      <c r="T32" s="146">
        <v>0</v>
      </c>
      <c r="U32" s="148">
        <v>17.52</v>
      </c>
      <c r="V32" s="146">
        <f t="shared" si="4"/>
        <v>1</v>
      </c>
      <c r="W32" s="148">
        <f t="shared" si="2"/>
        <v>54.01</v>
      </c>
      <c r="X32" s="148">
        <f t="shared" si="3"/>
        <v>54.01</v>
      </c>
      <c r="Y32" s="146" t="s">
        <v>296</v>
      </c>
      <c r="Z32" s="150"/>
      <c r="AA32" s="150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</row>
    <row r="33" spans="1:113" s="152" customFormat="1" ht="52.5" customHeight="1" x14ac:dyDescent="0.2">
      <c r="A33" s="144">
        <v>25</v>
      </c>
      <c r="B33" s="145">
        <v>520100</v>
      </c>
      <c r="C33" s="145">
        <v>180101</v>
      </c>
      <c r="D33" s="145" t="s">
        <v>283</v>
      </c>
      <c r="E33" s="146" t="str">
        <f>VLOOKUP(D33,[1]DADOS!A:B,2,0)</f>
        <v>397.972-5</v>
      </c>
      <c r="F33" s="146" t="str">
        <f>VLOOKUP(D33,[1]DADOS!A:C,3,0)</f>
        <v>GESTORA DE OBRAS</v>
      </c>
      <c r="G33" s="147" t="s">
        <v>297</v>
      </c>
      <c r="H33" s="146" t="s">
        <v>46</v>
      </c>
      <c r="I33" s="146" t="s">
        <v>31</v>
      </c>
      <c r="J33" s="146" t="s">
        <v>32</v>
      </c>
      <c r="K33" s="148" t="s">
        <v>31</v>
      </c>
      <c r="L33" s="147" t="s">
        <v>298</v>
      </c>
      <c r="M33" s="149">
        <v>43768</v>
      </c>
      <c r="N33" s="149">
        <v>43769</v>
      </c>
      <c r="O33" s="148">
        <v>0</v>
      </c>
      <c r="P33" s="148">
        <v>0</v>
      </c>
      <c r="Q33" s="148">
        <f t="shared" si="5"/>
        <v>0</v>
      </c>
      <c r="R33" s="146">
        <v>1</v>
      </c>
      <c r="S33" s="148">
        <v>54.01</v>
      </c>
      <c r="T33" s="146">
        <v>1</v>
      </c>
      <c r="U33" s="148">
        <v>17.52</v>
      </c>
      <c r="V33" s="146">
        <f t="shared" si="4"/>
        <v>2</v>
      </c>
      <c r="W33" s="148">
        <f t="shared" si="2"/>
        <v>71.53</v>
      </c>
      <c r="X33" s="148">
        <f t="shared" si="3"/>
        <v>71.53</v>
      </c>
      <c r="Y33" s="146" t="s">
        <v>299</v>
      </c>
      <c r="Z33" s="150"/>
      <c r="AA33" s="150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</row>
    <row r="34" spans="1:113" s="152" customFormat="1" ht="56.25" customHeight="1" x14ac:dyDescent="0.2">
      <c r="A34" s="144">
        <v>26</v>
      </c>
      <c r="B34" s="145">
        <v>520100</v>
      </c>
      <c r="C34" s="145">
        <v>180101</v>
      </c>
      <c r="D34" s="145" t="s">
        <v>286</v>
      </c>
      <c r="E34" s="146" t="str">
        <f>VLOOKUP(D34,[1]DADOS!A:B,2,0)</f>
        <v>394.050-0</v>
      </c>
      <c r="F34" s="146" t="str">
        <f>VLOOKUP(D34,[1]DADOS!A:C,3,0)</f>
        <v>ASSESSOR TÉCNICO</v>
      </c>
      <c r="G34" s="147" t="s">
        <v>297</v>
      </c>
      <c r="H34" s="146" t="s">
        <v>46</v>
      </c>
      <c r="I34" s="146" t="s">
        <v>31</v>
      </c>
      <c r="J34" s="146" t="s">
        <v>32</v>
      </c>
      <c r="K34" s="148" t="s">
        <v>31</v>
      </c>
      <c r="L34" s="147" t="s">
        <v>298</v>
      </c>
      <c r="M34" s="149">
        <v>43768</v>
      </c>
      <c r="N34" s="149">
        <v>43769</v>
      </c>
      <c r="O34" s="148">
        <v>0</v>
      </c>
      <c r="P34" s="148">
        <v>0</v>
      </c>
      <c r="Q34" s="148">
        <f t="shared" si="5"/>
        <v>0</v>
      </c>
      <c r="R34" s="146">
        <v>1</v>
      </c>
      <c r="S34" s="148">
        <v>54.01</v>
      </c>
      <c r="T34" s="146">
        <v>1</v>
      </c>
      <c r="U34" s="148">
        <v>17.52</v>
      </c>
      <c r="V34" s="146">
        <f t="shared" si="4"/>
        <v>2</v>
      </c>
      <c r="W34" s="148">
        <f t="shared" si="2"/>
        <v>71.53</v>
      </c>
      <c r="X34" s="148">
        <f t="shared" si="3"/>
        <v>71.53</v>
      </c>
      <c r="Y34" s="146" t="s">
        <v>300</v>
      </c>
      <c r="Z34" s="150"/>
      <c r="AA34" s="150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</row>
    <row r="35" spans="1:113" s="152" customFormat="1" ht="24.95" customHeight="1" x14ac:dyDescent="0.2">
      <c r="A35" s="144">
        <v>27</v>
      </c>
      <c r="B35" s="145">
        <v>520100</v>
      </c>
      <c r="C35" s="145">
        <v>180101</v>
      </c>
      <c r="D35" s="145" t="s">
        <v>301</v>
      </c>
      <c r="E35" s="146" t="str">
        <f>VLOOKUP(D35,[1]DADOS!A:B,2,0)</f>
        <v>397.903-2</v>
      </c>
      <c r="F35" s="146" t="str">
        <f>VLOOKUP(D35,[1]DADOS!A:C,3,0)</f>
        <v>ASSESSOR TÉCNICO ESPECIAL</v>
      </c>
      <c r="G35" s="146" t="s">
        <v>302</v>
      </c>
      <c r="H35" s="146" t="s">
        <v>46</v>
      </c>
      <c r="I35" s="146" t="s">
        <v>31</v>
      </c>
      <c r="J35" s="146" t="s">
        <v>32</v>
      </c>
      <c r="K35" s="148" t="s">
        <v>77</v>
      </c>
      <c r="L35" s="148" t="s">
        <v>142</v>
      </c>
      <c r="M35" s="149">
        <v>43769</v>
      </c>
      <c r="N35" s="149">
        <v>43769</v>
      </c>
      <c r="O35" s="148">
        <v>1193.3800000000001</v>
      </c>
      <c r="P35" s="148">
        <v>1036.46</v>
      </c>
      <c r="Q35" s="148">
        <f t="shared" si="5"/>
        <v>2229.84</v>
      </c>
      <c r="R35" s="146">
        <v>0</v>
      </c>
      <c r="S35" s="148">
        <v>175.44</v>
      </c>
      <c r="T35" s="146">
        <v>1</v>
      </c>
      <c r="U35" s="148">
        <v>52.64</v>
      </c>
      <c r="V35" s="146">
        <f t="shared" si="4"/>
        <v>1</v>
      </c>
      <c r="W35" s="148">
        <f t="shared" si="2"/>
        <v>52.64</v>
      </c>
      <c r="X35" s="148">
        <f t="shared" si="3"/>
        <v>2282.48</v>
      </c>
      <c r="Y35" s="146" t="s">
        <v>303</v>
      </c>
      <c r="Z35" s="150"/>
      <c r="AA35" s="150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</row>
    <row r="36" spans="1:113" s="152" customFormat="1" ht="24.95" customHeight="1" x14ac:dyDescent="0.2">
      <c r="A36" s="144">
        <v>28</v>
      </c>
      <c r="B36" s="145">
        <v>520100</v>
      </c>
      <c r="C36" s="145">
        <v>180101</v>
      </c>
      <c r="D36" s="145" t="s">
        <v>225</v>
      </c>
      <c r="E36" s="146" t="str">
        <f>VLOOKUP(D36,[1]DADOS!A:B,2,0)</f>
        <v>394.014-4</v>
      </c>
      <c r="F36" s="146" t="str">
        <f>VLOOKUP(D36,[1]DADOS!A:C,3,0)</f>
        <v>SECRETARIO EXECUTIVO DE TRANSPORTES</v>
      </c>
      <c r="G36" s="146" t="s">
        <v>304</v>
      </c>
      <c r="H36" s="146" t="s">
        <v>46</v>
      </c>
      <c r="I36" s="146" t="s">
        <v>31</v>
      </c>
      <c r="J36" s="146" t="s">
        <v>32</v>
      </c>
      <c r="K36" s="148" t="s">
        <v>77</v>
      </c>
      <c r="L36" s="148" t="s">
        <v>142</v>
      </c>
      <c r="M36" s="149">
        <v>43769</v>
      </c>
      <c r="N36" s="149">
        <v>43769</v>
      </c>
      <c r="O36" s="148">
        <v>1193.3800000000001</v>
      </c>
      <c r="P36" s="148">
        <v>1036.46</v>
      </c>
      <c r="Q36" s="148">
        <f t="shared" si="5"/>
        <v>2229.84</v>
      </c>
      <c r="R36" s="146">
        <v>0</v>
      </c>
      <c r="S36" s="148">
        <v>237.56</v>
      </c>
      <c r="T36" s="146">
        <v>1</v>
      </c>
      <c r="U36" s="148">
        <v>71.27</v>
      </c>
      <c r="V36" s="146">
        <f t="shared" si="4"/>
        <v>1</v>
      </c>
      <c r="W36" s="148">
        <f t="shared" si="2"/>
        <v>71.27</v>
      </c>
      <c r="X36" s="148">
        <f t="shared" si="3"/>
        <v>2301.11</v>
      </c>
      <c r="Y36" s="146" t="s">
        <v>305</v>
      </c>
      <c r="Z36" s="150"/>
      <c r="AA36" s="150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</row>
    <row r="37" spans="1:113" s="154" customFormat="1" ht="24.95" customHeight="1" x14ac:dyDescent="0.2">
      <c r="A37" s="144">
        <v>29</v>
      </c>
      <c r="B37" s="145">
        <v>520100</v>
      </c>
      <c r="C37" s="145">
        <v>180101</v>
      </c>
      <c r="D37" s="145" t="s">
        <v>43</v>
      </c>
      <c r="E37" s="146" t="str">
        <f>VLOOKUP(D37,[1]DADOS!A:B,2,0)</f>
        <v>392.731-8</v>
      </c>
      <c r="F37" s="146" t="str">
        <f>VLOOKUP(D37,[1]DADOS!A:C,3,0)</f>
        <v>SECRETÁRIA DE INFRAESTRITURA E REC. HÍDRICOS - DAS</v>
      </c>
      <c r="G37" s="146" t="s">
        <v>306</v>
      </c>
      <c r="H37" s="146" t="s">
        <v>46</v>
      </c>
      <c r="I37" s="146" t="s">
        <v>31</v>
      </c>
      <c r="J37" s="146" t="s">
        <v>32</v>
      </c>
      <c r="K37" s="148" t="s">
        <v>77</v>
      </c>
      <c r="L37" s="148" t="s">
        <v>142</v>
      </c>
      <c r="M37" s="149">
        <v>43768</v>
      </c>
      <c r="N37" s="149">
        <v>43769</v>
      </c>
      <c r="O37" s="148">
        <v>0</v>
      </c>
      <c r="P37" s="148">
        <v>0</v>
      </c>
      <c r="Q37" s="148">
        <f t="shared" si="5"/>
        <v>0</v>
      </c>
      <c r="R37" s="146">
        <v>1</v>
      </c>
      <c r="S37" s="148">
        <v>237.56</v>
      </c>
      <c r="T37" s="146">
        <v>1</v>
      </c>
      <c r="U37" s="148">
        <v>71.27</v>
      </c>
      <c r="V37" s="146">
        <f t="shared" si="4"/>
        <v>2</v>
      </c>
      <c r="W37" s="148">
        <f t="shared" si="2"/>
        <v>308.83</v>
      </c>
      <c r="X37" s="148">
        <f t="shared" si="3"/>
        <v>308.83</v>
      </c>
      <c r="Y37" s="146" t="s">
        <v>307</v>
      </c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</row>
    <row r="38" spans="1:113" s="154" customFormat="1" ht="24.95" customHeight="1" x14ac:dyDescent="0.2">
      <c r="A38" s="144">
        <v>30</v>
      </c>
      <c r="B38" s="145">
        <v>520100</v>
      </c>
      <c r="C38" s="145">
        <v>180101</v>
      </c>
      <c r="D38" s="145" t="s">
        <v>43</v>
      </c>
      <c r="E38" s="146" t="str">
        <f>VLOOKUP(D38,[1]DADOS!A:B,2,0)</f>
        <v>392.731-8</v>
      </c>
      <c r="F38" s="146" t="str">
        <f>VLOOKUP(D38,[1]DADOS!A:C,3,0)</f>
        <v>SECRETÁRIA DE INFRAESTRITURA E REC. HÍDRICOS - DAS</v>
      </c>
      <c r="G38" s="146" t="s">
        <v>308</v>
      </c>
      <c r="H38" s="146" t="s">
        <v>46</v>
      </c>
      <c r="I38" s="146" t="s">
        <v>31</v>
      </c>
      <c r="J38" s="146" t="s">
        <v>32</v>
      </c>
      <c r="K38" s="148" t="s">
        <v>77</v>
      </c>
      <c r="L38" s="148" t="s">
        <v>142</v>
      </c>
      <c r="M38" s="149">
        <v>43759</v>
      </c>
      <c r="N38" s="149">
        <v>43760</v>
      </c>
      <c r="O38" s="148">
        <v>2018.66</v>
      </c>
      <c r="P38" s="148">
        <v>2018.66</v>
      </c>
      <c r="Q38" s="148">
        <f t="shared" si="5"/>
        <v>4037.32</v>
      </c>
      <c r="R38" s="146">
        <v>1</v>
      </c>
      <c r="S38" s="148">
        <v>237.56</v>
      </c>
      <c r="T38" s="146">
        <v>1</v>
      </c>
      <c r="U38" s="148">
        <v>71.27</v>
      </c>
      <c r="V38" s="146">
        <f t="shared" si="4"/>
        <v>2</v>
      </c>
      <c r="W38" s="148">
        <f t="shared" si="2"/>
        <v>308.83</v>
      </c>
      <c r="X38" s="148">
        <f t="shared" si="3"/>
        <v>4346.1500000000005</v>
      </c>
      <c r="Y38" s="146" t="s">
        <v>309</v>
      </c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</row>
    <row r="39" spans="1:113" s="152" customFormat="1" ht="24.95" customHeight="1" x14ac:dyDescent="0.2">
      <c r="A39" s="144">
        <v>31</v>
      </c>
      <c r="B39" s="145">
        <v>520100</v>
      </c>
      <c r="C39" s="145">
        <v>180101</v>
      </c>
      <c r="D39" s="165" t="s">
        <v>310</v>
      </c>
      <c r="E39" s="146" t="s">
        <v>181</v>
      </c>
      <c r="F39" s="146" t="s">
        <v>311</v>
      </c>
      <c r="G39" s="146" t="s">
        <v>312</v>
      </c>
      <c r="H39" s="146" t="s">
        <v>46</v>
      </c>
      <c r="I39" s="146" t="s">
        <v>31</v>
      </c>
      <c r="J39" s="146" t="s">
        <v>32</v>
      </c>
      <c r="K39" s="148" t="s">
        <v>77</v>
      </c>
      <c r="L39" s="147" t="s">
        <v>142</v>
      </c>
      <c r="M39" s="149">
        <v>43758</v>
      </c>
      <c r="N39" s="149">
        <v>43759</v>
      </c>
      <c r="O39" s="148">
        <v>1770.78</v>
      </c>
      <c r="P39" s="148">
        <v>1231.24</v>
      </c>
      <c r="Q39" s="148">
        <f t="shared" si="5"/>
        <v>3002.02</v>
      </c>
      <c r="R39" s="146">
        <v>0</v>
      </c>
      <c r="S39" s="148">
        <v>54.01</v>
      </c>
      <c r="T39" s="146">
        <v>0</v>
      </c>
      <c r="U39" s="148">
        <v>17.52</v>
      </c>
      <c r="V39" s="146">
        <f t="shared" si="4"/>
        <v>0</v>
      </c>
      <c r="W39" s="148">
        <f t="shared" si="2"/>
        <v>0</v>
      </c>
      <c r="X39" s="148">
        <f t="shared" si="3"/>
        <v>3002.02</v>
      </c>
      <c r="Y39" s="146" t="s">
        <v>313</v>
      </c>
      <c r="Z39" s="150"/>
      <c r="AA39" s="150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</row>
    <row r="40" spans="1:113" x14ac:dyDescent="0.2"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</row>
    <row r="41" spans="1:113" x14ac:dyDescent="0.2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</row>
    <row r="42" spans="1:113" x14ac:dyDescent="0.2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</row>
    <row r="43" spans="1:113" x14ac:dyDescent="0.2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</row>
    <row r="44" spans="1:113" x14ac:dyDescent="0.2"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</row>
    <row r="45" spans="1:113" x14ac:dyDescent="0.2"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</row>
    <row r="46" spans="1:113" x14ac:dyDescent="0.2"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</row>
    <row r="47" spans="1:113" x14ac:dyDescent="0.2"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</row>
    <row r="48" spans="1:113" x14ac:dyDescent="0.2"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</row>
    <row r="49" spans="2:27" x14ac:dyDescent="0.2"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</row>
    <row r="50" spans="2:27" x14ac:dyDescent="0.2"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</row>
    <row r="51" spans="2:27" x14ac:dyDescent="0.2"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</row>
    <row r="52" spans="2:27" x14ac:dyDescent="0.2"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</row>
    <row r="53" spans="2:27" x14ac:dyDescent="0.2"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</row>
    <row r="54" spans="2:27" x14ac:dyDescent="0.2"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</row>
    <row r="55" spans="2:27" x14ac:dyDescent="0.2"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</row>
    <row r="56" spans="2:27" x14ac:dyDescent="0.2"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</row>
    <row r="57" spans="2:27" x14ac:dyDescent="0.2"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</row>
    <row r="58" spans="2:27" x14ac:dyDescent="0.2"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</row>
    <row r="59" spans="2:27" x14ac:dyDescent="0.2"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</row>
    <row r="60" spans="2:27" x14ac:dyDescent="0.2"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</row>
    <row r="61" spans="2:27" x14ac:dyDescent="0.2"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</row>
    <row r="62" spans="2:27" x14ac:dyDescent="0.2"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</row>
    <row r="63" spans="2:27" x14ac:dyDescent="0.2"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</row>
    <row r="64" spans="2:27" x14ac:dyDescent="0.2"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</row>
    <row r="65" spans="2:27" x14ac:dyDescent="0.2"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</row>
    <row r="66" spans="2:27" x14ac:dyDescent="0.2"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</row>
    <row r="67" spans="2:27" x14ac:dyDescent="0.2"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</row>
    <row r="68" spans="2:27" x14ac:dyDescent="0.2"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</row>
    <row r="69" spans="2:27" x14ac:dyDescent="0.2"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</row>
    <row r="70" spans="2:27" x14ac:dyDescent="0.2"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</row>
    <row r="71" spans="2:27" x14ac:dyDescent="0.2"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</row>
    <row r="72" spans="2:27" x14ac:dyDescent="0.2"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</row>
    <row r="73" spans="2:27" x14ac:dyDescent="0.2"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</row>
    <row r="74" spans="2:27" x14ac:dyDescent="0.2"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</row>
    <row r="75" spans="2:27" x14ac:dyDescent="0.2"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</row>
    <row r="76" spans="2:27" x14ac:dyDescent="0.2"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</row>
    <row r="77" spans="2:27" x14ac:dyDescent="0.2"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</row>
    <row r="78" spans="2:27" x14ac:dyDescent="0.2"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</row>
    <row r="79" spans="2:27" x14ac:dyDescent="0.2"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</row>
  </sheetData>
  <mergeCells count="27">
    <mergeCell ref="Q7:Q8"/>
    <mergeCell ref="R7:S7"/>
    <mergeCell ref="T7:U7"/>
    <mergeCell ref="V7:V8"/>
    <mergeCell ref="W7:W8"/>
    <mergeCell ref="I7:J7"/>
    <mergeCell ref="K7:L7"/>
    <mergeCell ref="M7:M8"/>
    <mergeCell ref="N7:N8"/>
    <mergeCell ref="O7:O8"/>
    <mergeCell ref="P7:P8"/>
    <mergeCell ref="C7:C8"/>
    <mergeCell ref="D7:D8"/>
    <mergeCell ref="E7:E8"/>
    <mergeCell ref="F7:F8"/>
    <mergeCell ref="G7:G8"/>
    <mergeCell ref="H7:H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90FAD-9916-4B1B-BB4A-FAD139CACF08}">
  <dimension ref="A1:DI69"/>
  <sheetViews>
    <sheetView topLeftCell="A10" workbookViewId="0">
      <selection activeCell="E19" sqref="E19"/>
    </sheetView>
  </sheetViews>
  <sheetFormatPr defaultColWidth="14.42578125" defaultRowHeight="12.75" x14ac:dyDescent="0.2"/>
  <cols>
    <col min="1" max="1" width="5.140625" style="119" customWidth="1"/>
    <col min="2" max="2" width="11.42578125" style="119" customWidth="1"/>
    <col min="3" max="3" width="11.28515625" style="119" customWidth="1"/>
    <col min="4" max="4" width="41" style="119" bestFit="1" customWidth="1"/>
    <col min="5" max="5" width="13.5703125" style="119" customWidth="1"/>
    <col min="6" max="6" width="29.7109375" style="119" customWidth="1"/>
    <col min="7" max="7" width="48" style="119" customWidth="1"/>
    <col min="8" max="8" width="12.140625" style="119" customWidth="1"/>
    <col min="9" max="9" width="7.85546875" style="119" customWidth="1"/>
    <col min="10" max="10" width="12.42578125" style="119" customWidth="1"/>
    <col min="11" max="11" width="7.85546875" style="119" customWidth="1"/>
    <col min="12" max="12" width="29.85546875" style="119" customWidth="1"/>
    <col min="13" max="13" width="19.85546875" style="119" customWidth="1"/>
    <col min="14" max="14" width="18.85546875" style="119" customWidth="1"/>
    <col min="15" max="17" width="14.42578125" style="119"/>
    <col min="18" max="18" width="11" style="119" customWidth="1"/>
    <col min="19" max="19" width="14.42578125" style="119"/>
    <col min="20" max="20" width="13.28515625" style="119" customWidth="1"/>
    <col min="21" max="24" width="14.42578125" style="119"/>
    <col min="25" max="25" width="24.5703125" style="119" customWidth="1"/>
    <col min="26" max="16384" width="14.42578125" style="119"/>
  </cols>
  <sheetData>
    <row r="1" spans="1:113" x14ac:dyDescent="0.2"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18"/>
      <c r="AA1" s="118"/>
    </row>
    <row r="2" spans="1:113" x14ac:dyDescent="0.2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18"/>
      <c r="AA2" s="118"/>
    </row>
    <row r="3" spans="1:113" x14ac:dyDescent="0.2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20"/>
      <c r="X3" s="120"/>
      <c r="Y3" s="120"/>
      <c r="Z3" s="118"/>
      <c r="AA3" s="118"/>
    </row>
    <row r="4" spans="1:113" x14ac:dyDescent="0.2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18"/>
      <c r="AA4" s="118"/>
    </row>
    <row r="5" spans="1:113" x14ac:dyDescent="0.2">
      <c r="A5" s="139" t="s">
        <v>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  <c r="Z5" s="118"/>
      <c r="AA5" s="118"/>
    </row>
    <row r="6" spans="1:113" x14ac:dyDescent="0.2">
      <c r="A6" s="141" t="s">
        <v>242</v>
      </c>
      <c r="B6" s="112" t="s">
        <v>1</v>
      </c>
      <c r="C6" s="112"/>
      <c r="D6" s="112" t="s">
        <v>2</v>
      </c>
      <c r="E6" s="112"/>
      <c r="F6" s="112"/>
      <c r="G6" s="112" t="s">
        <v>3</v>
      </c>
      <c r="H6" s="112"/>
      <c r="I6" s="112"/>
      <c r="J6" s="112"/>
      <c r="K6" s="112"/>
      <c r="L6" s="112"/>
      <c r="M6" s="112"/>
      <c r="N6" s="112"/>
      <c r="O6" s="112" t="s">
        <v>4</v>
      </c>
      <c r="P6" s="112"/>
      <c r="Q6" s="112"/>
      <c r="R6" s="112" t="s">
        <v>5</v>
      </c>
      <c r="S6" s="112"/>
      <c r="T6" s="112"/>
      <c r="U6" s="112"/>
      <c r="V6" s="112"/>
      <c r="W6" s="112"/>
      <c r="X6" s="112" t="s">
        <v>6</v>
      </c>
      <c r="Y6" s="112" t="s">
        <v>7</v>
      </c>
      <c r="Z6" s="118"/>
      <c r="AA6" s="118"/>
    </row>
    <row r="7" spans="1:113" x14ac:dyDescent="0.2">
      <c r="A7" s="142"/>
      <c r="B7" s="112" t="s">
        <v>8</v>
      </c>
      <c r="C7" s="112" t="s">
        <v>9</v>
      </c>
      <c r="D7" s="106" t="s">
        <v>10</v>
      </c>
      <c r="E7" s="112" t="s">
        <v>11</v>
      </c>
      <c r="F7" s="112" t="s">
        <v>12</v>
      </c>
      <c r="G7" s="112" t="s">
        <v>13</v>
      </c>
      <c r="H7" s="112" t="s">
        <v>14</v>
      </c>
      <c r="I7" s="112" t="s">
        <v>15</v>
      </c>
      <c r="J7" s="112"/>
      <c r="K7" s="108" t="s">
        <v>16</v>
      </c>
      <c r="L7" s="108"/>
      <c r="M7" s="112" t="s">
        <v>17</v>
      </c>
      <c r="N7" s="112" t="s">
        <v>18</v>
      </c>
      <c r="O7" s="108" t="s">
        <v>19</v>
      </c>
      <c r="P7" s="108" t="s">
        <v>20</v>
      </c>
      <c r="Q7" s="108" t="s">
        <v>21</v>
      </c>
      <c r="R7" s="112" t="s">
        <v>22</v>
      </c>
      <c r="S7" s="112"/>
      <c r="T7" s="112" t="s">
        <v>23</v>
      </c>
      <c r="U7" s="112"/>
      <c r="V7" s="112" t="s">
        <v>24</v>
      </c>
      <c r="W7" s="108" t="s">
        <v>21</v>
      </c>
      <c r="X7" s="112"/>
      <c r="Y7" s="112"/>
      <c r="Z7" s="118"/>
      <c r="AA7" s="118"/>
    </row>
    <row r="8" spans="1:113" x14ac:dyDescent="0.2">
      <c r="A8" s="143"/>
      <c r="B8" s="112"/>
      <c r="C8" s="112"/>
      <c r="D8" s="112"/>
      <c r="E8" s="112"/>
      <c r="F8" s="112"/>
      <c r="G8" s="112"/>
      <c r="H8" s="112"/>
      <c r="I8" s="121" t="s">
        <v>25</v>
      </c>
      <c r="J8" s="121" t="s">
        <v>26</v>
      </c>
      <c r="K8" s="121" t="s">
        <v>25</v>
      </c>
      <c r="L8" s="122" t="s">
        <v>27</v>
      </c>
      <c r="M8" s="112"/>
      <c r="N8" s="112"/>
      <c r="O8" s="112"/>
      <c r="P8" s="112"/>
      <c r="Q8" s="112"/>
      <c r="R8" s="121" t="s">
        <v>28</v>
      </c>
      <c r="S8" s="122" t="s">
        <v>29</v>
      </c>
      <c r="T8" s="121" t="s">
        <v>28</v>
      </c>
      <c r="U8" s="122" t="s">
        <v>29</v>
      </c>
      <c r="V8" s="112"/>
      <c r="W8" s="112"/>
      <c r="X8" s="112"/>
      <c r="Y8" s="112"/>
      <c r="Z8" s="118"/>
      <c r="AA8" s="118"/>
    </row>
    <row r="9" spans="1:113" s="152" customFormat="1" ht="34.5" customHeight="1" x14ac:dyDescent="0.2">
      <c r="A9" s="144">
        <v>1</v>
      </c>
      <c r="B9" s="145">
        <v>520100</v>
      </c>
      <c r="C9" s="145">
        <v>180101</v>
      </c>
      <c r="D9" s="168" t="s">
        <v>314</v>
      </c>
      <c r="E9" s="169" t="s">
        <v>135</v>
      </c>
      <c r="F9" s="170" t="s">
        <v>136</v>
      </c>
      <c r="G9" s="171" t="s">
        <v>315</v>
      </c>
      <c r="H9" s="147" t="s">
        <v>46</v>
      </c>
      <c r="I9" s="146" t="s">
        <v>31</v>
      </c>
      <c r="J9" s="146" t="s">
        <v>316</v>
      </c>
      <c r="K9" s="148" t="s">
        <v>317</v>
      </c>
      <c r="L9" s="148" t="s">
        <v>318</v>
      </c>
      <c r="M9" s="149">
        <v>43776</v>
      </c>
      <c r="N9" s="149">
        <v>43777</v>
      </c>
      <c r="O9" s="148"/>
      <c r="P9" s="148"/>
      <c r="Q9" s="148"/>
      <c r="R9" s="146">
        <v>1</v>
      </c>
      <c r="S9" s="148">
        <v>54.01</v>
      </c>
      <c r="T9" s="146">
        <v>1</v>
      </c>
      <c r="U9" s="148">
        <v>17.52</v>
      </c>
      <c r="V9" s="146">
        <f>R9+T9</f>
        <v>2</v>
      </c>
      <c r="W9" s="148">
        <f>R9*S9+T9*U9</f>
        <v>71.53</v>
      </c>
      <c r="X9" s="148">
        <f>Q9+W9</f>
        <v>71.53</v>
      </c>
      <c r="Y9" s="146" t="s">
        <v>319</v>
      </c>
      <c r="Z9" s="150"/>
      <c r="AA9" s="150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</row>
    <row r="10" spans="1:113" s="152" customFormat="1" ht="32.25" customHeight="1" x14ac:dyDescent="0.2">
      <c r="A10" s="144">
        <v>2</v>
      </c>
      <c r="B10" s="145">
        <v>520100</v>
      </c>
      <c r="C10" s="145">
        <v>180101</v>
      </c>
      <c r="D10" s="168" t="s">
        <v>320</v>
      </c>
      <c r="E10" s="169" t="s">
        <v>107</v>
      </c>
      <c r="F10" s="172" t="s">
        <v>108</v>
      </c>
      <c r="G10" s="173" t="s">
        <v>321</v>
      </c>
      <c r="H10" s="147" t="s">
        <v>46</v>
      </c>
      <c r="I10" s="146" t="s">
        <v>31</v>
      </c>
      <c r="J10" s="146" t="s">
        <v>316</v>
      </c>
      <c r="K10" s="148" t="s">
        <v>317</v>
      </c>
      <c r="L10" s="171" t="s">
        <v>318</v>
      </c>
      <c r="M10" s="149">
        <v>43776</v>
      </c>
      <c r="N10" s="149">
        <v>43777</v>
      </c>
      <c r="O10" s="148"/>
      <c r="P10" s="148"/>
      <c r="Q10" s="148"/>
      <c r="R10" s="146">
        <v>1</v>
      </c>
      <c r="S10" s="148">
        <v>54.01</v>
      </c>
      <c r="T10" s="146">
        <v>1</v>
      </c>
      <c r="U10" s="148">
        <v>17.52</v>
      </c>
      <c r="V10" s="146">
        <f t="shared" ref="V10:V29" si="0">R10+T10</f>
        <v>2</v>
      </c>
      <c r="W10" s="148">
        <f t="shared" ref="W10:W29" si="1">R10*S10+T10*U10</f>
        <v>71.53</v>
      </c>
      <c r="X10" s="148">
        <f t="shared" ref="X10:X29" si="2">Q10+W10</f>
        <v>71.53</v>
      </c>
      <c r="Y10" s="146" t="s">
        <v>322</v>
      </c>
      <c r="Z10" s="150"/>
      <c r="AA10" s="150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</row>
    <row r="11" spans="1:113" s="152" customFormat="1" ht="36" x14ac:dyDescent="0.2">
      <c r="A11" s="144">
        <v>3</v>
      </c>
      <c r="B11" s="145">
        <v>520100</v>
      </c>
      <c r="C11" s="145">
        <v>180101</v>
      </c>
      <c r="D11" s="168" t="s">
        <v>44</v>
      </c>
      <c r="E11" s="169" t="s">
        <v>105</v>
      </c>
      <c r="F11" s="172" t="s">
        <v>106</v>
      </c>
      <c r="G11" s="146" t="s">
        <v>323</v>
      </c>
      <c r="H11" s="147" t="s">
        <v>46</v>
      </c>
      <c r="I11" s="146" t="s">
        <v>31</v>
      </c>
      <c r="J11" s="146" t="s">
        <v>316</v>
      </c>
      <c r="K11" s="148" t="s">
        <v>317</v>
      </c>
      <c r="L11" s="171" t="s">
        <v>318</v>
      </c>
      <c r="M11" s="149">
        <v>7</v>
      </c>
      <c r="N11" s="149">
        <v>43777</v>
      </c>
      <c r="O11" s="148"/>
      <c r="P11" s="148"/>
      <c r="Q11" s="148"/>
      <c r="R11" s="146">
        <v>1</v>
      </c>
      <c r="S11" s="148">
        <v>95.97</v>
      </c>
      <c r="T11" s="146">
        <v>1</v>
      </c>
      <c r="U11" s="148">
        <v>28.78</v>
      </c>
      <c r="V11" s="146">
        <f t="shared" si="0"/>
        <v>2</v>
      </c>
      <c r="W11" s="148">
        <f t="shared" si="1"/>
        <v>124.75</v>
      </c>
      <c r="X11" s="148">
        <f t="shared" si="2"/>
        <v>124.75</v>
      </c>
      <c r="Y11" s="146" t="s">
        <v>324</v>
      </c>
      <c r="Z11" s="150"/>
      <c r="AA11" s="150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</row>
    <row r="12" spans="1:113" s="152" customFormat="1" ht="24" x14ac:dyDescent="0.2">
      <c r="A12" s="144">
        <v>4</v>
      </c>
      <c r="B12" s="145">
        <v>520100</v>
      </c>
      <c r="C12" s="145">
        <v>180101</v>
      </c>
      <c r="D12" s="168" t="s">
        <v>67</v>
      </c>
      <c r="E12" s="174" t="s">
        <v>123</v>
      </c>
      <c r="F12" s="157" t="s">
        <v>124</v>
      </c>
      <c r="G12" s="171" t="s">
        <v>325</v>
      </c>
      <c r="H12" s="147" t="s">
        <v>46</v>
      </c>
      <c r="I12" s="146" t="s">
        <v>31</v>
      </c>
      <c r="J12" s="146" t="s">
        <v>316</v>
      </c>
      <c r="K12" s="148" t="s">
        <v>317</v>
      </c>
      <c r="L12" s="168" t="s">
        <v>326</v>
      </c>
      <c r="M12" s="149">
        <v>43775</v>
      </c>
      <c r="N12" s="149">
        <v>43777</v>
      </c>
      <c r="O12" s="148"/>
      <c r="P12" s="148"/>
      <c r="Q12" s="148"/>
      <c r="R12" s="146">
        <v>2</v>
      </c>
      <c r="S12" s="148">
        <v>54.01</v>
      </c>
      <c r="T12" s="146">
        <v>1</v>
      </c>
      <c r="U12" s="148">
        <v>17.52</v>
      </c>
      <c r="V12" s="146">
        <f t="shared" si="0"/>
        <v>3</v>
      </c>
      <c r="W12" s="148">
        <f t="shared" si="1"/>
        <v>125.53999999999999</v>
      </c>
      <c r="X12" s="148">
        <f t="shared" si="2"/>
        <v>125.53999999999999</v>
      </c>
      <c r="Y12" s="146" t="s">
        <v>327</v>
      </c>
      <c r="Z12" s="150"/>
      <c r="AA12" s="150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</row>
    <row r="13" spans="1:113" s="152" customFormat="1" ht="24" x14ac:dyDescent="0.2">
      <c r="A13" s="144">
        <v>5</v>
      </c>
      <c r="B13" s="145">
        <v>520100</v>
      </c>
      <c r="C13" s="145">
        <v>180101</v>
      </c>
      <c r="D13" s="168" t="s">
        <v>328</v>
      </c>
      <c r="E13" s="169" t="s">
        <v>111</v>
      </c>
      <c r="F13" s="170" t="s">
        <v>112</v>
      </c>
      <c r="G13" s="171" t="s">
        <v>329</v>
      </c>
      <c r="H13" s="147" t="s">
        <v>46</v>
      </c>
      <c r="I13" s="146" t="s">
        <v>31</v>
      </c>
      <c r="J13" s="146" t="s">
        <v>316</v>
      </c>
      <c r="K13" s="148" t="s">
        <v>317</v>
      </c>
      <c r="L13" s="166" t="s">
        <v>330</v>
      </c>
      <c r="M13" s="149">
        <v>43782</v>
      </c>
      <c r="N13" s="149">
        <v>43783</v>
      </c>
      <c r="O13" s="148"/>
      <c r="P13" s="148"/>
      <c r="Q13" s="148"/>
      <c r="R13" s="146">
        <v>1</v>
      </c>
      <c r="S13" s="148">
        <v>54.01</v>
      </c>
      <c r="T13" s="146">
        <v>1</v>
      </c>
      <c r="U13" s="148">
        <v>17.52</v>
      </c>
      <c r="V13" s="146">
        <f t="shared" si="0"/>
        <v>2</v>
      </c>
      <c r="W13" s="148">
        <f t="shared" si="1"/>
        <v>71.53</v>
      </c>
      <c r="X13" s="148">
        <f t="shared" si="2"/>
        <v>71.53</v>
      </c>
      <c r="Y13" s="146" t="s">
        <v>331</v>
      </c>
      <c r="Z13" s="150"/>
      <c r="AA13" s="150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</row>
    <row r="14" spans="1:113" s="152" customFormat="1" ht="24" x14ac:dyDescent="0.2">
      <c r="A14" s="144">
        <v>6</v>
      </c>
      <c r="B14" s="145">
        <v>520100</v>
      </c>
      <c r="C14" s="145">
        <v>180101</v>
      </c>
      <c r="D14" s="175" t="s">
        <v>332</v>
      </c>
      <c r="E14" s="169" t="s">
        <v>133</v>
      </c>
      <c r="F14" s="170" t="s">
        <v>134</v>
      </c>
      <c r="G14" s="171" t="s">
        <v>333</v>
      </c>
      <c r="H14" s="146" t="s">
        <v>46</v>
      </c>
      <c r="I14" s="146" t="s">
        <v>31</v>
      </c>
      <c r="J14" s="146" t="s">
        <v>316</v>
      </c>
      <c r="K14" s="148" t="s">
        <v>317</v>
      </c>
      <c r="L14" s="171" t="s">
        <v>330</v>
      </c>
      <c r="M14" s="149">
        <v>43782</v>
      </c>
      <c r="N14" s="149">
        <v>43783</v>
      </c>
      <c r="O14" s="148"/>
      <c r="P14" s="148"/>
      <c r="Q14" s="148"/>
      <c r="R14" s="146">
        <v>1</v>
      </c>
      <c r="S14" s="148">
        <v>54.01</v>
      </c>
      <c r="T14" s="146">
        <v>1</v>
      </c>
      <c r="U14" s="148">
        <v>17.52</v>
      </c>
      <c r="V14" s="146">
        <f t="shared" si="0"/>
        <v>2</v>
      </c>
      <c r="W14" s="148">
        <f t="shared" si="1"/>
        <v>71.53</v>
      </c>
      <c r="X14" s="148">
        <f t="shared" si="2"/>
        <v>71.53</v>
      </c>
      <c r="Y14" s="146" t="s">
        <v>334</v>
      </c>
      <c r="Z14" s="150"/>
      <c r="AA14" s="150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</row>
    <row r="15" spans="1:113" s="152" customFormat="1" ht="24.95" customHeight="1" x14ac:dyDescent="0.2">
      <c r="A15" s="144">
        <v>7</v>
      </c>
      <c r="B15" s="145">
        <v>520100</v>
      </c>
      <c r="C15" s="145">
        <v>180101</v>
      </c>
      <c r="D15" s="168" t="s">
        <v>335</v>
      </c>
      <c r="E15" s="169" t="s">
        <v>107</v>
      </c>
      <c r="F15" s="172" t="s">
        <v>108</v>
      </c>
      <c r="G15" s="171" t="s">
        <v>336</v>
      </c>
      <c r="H15" s="146" t="s">
        <v>46</v>
      </c>
      <c r="I15" s="146" t="s">
        <v>31</v>
      </c>
      <c r="J15" s="146" t="s">
        <v>316</v>
      </c>
      <c r="K15" s="148" t="s">
        <v>317</v>
      </c>
      <c r="L15" s="176" t="s">
        <v>330</v>
      </c>
      <c r="M15" s="149">
        <v>43782</v>
      </c>
      <c r="N15" s="149">
        <v>43783</v>
      </c>
      <c r="O15" s="148"/>
      <c r="P15" s="148"/>
      <c r="Q15" s="148"/>
      <c r="R15" s="146">
        <v>1</v>
      </c>
      <c r="S15" s="148">
        <v>54.01</v>
      </c>
      <c r="T15" s="146">
        <v>1</v>
      </c>
      <c r="U15" s="148">
        <v>17.52</v>
      </c>
      <c r="V15" s="146">
        <f t="shared" si="0"/>
        <v>2</v>
      </c>
      <c r="W15" s="148">
        <f t="shared" si="1"/>
        <v>71.53</v>
      </c>
      <c r="X15" s="148">
        <f t="shared" si="2"/>
        <v>71.53</v>
      </c>
      <c r="Y15" s="146" t="s">
        <v>337</v>
      </c>
      <c r="Z15" s="150"/>
      <c r="AA15" s="150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</row>
    <row r="16" spans="1:113" s="152" customFormat="1" ht="41.25" customHeight="1" x14ac:dyDescent="0.2">
      <c r="A16" s="144">
        <v>8</v>
      </c>
      <c r="B16" s="145">
        <v>520100</v>
      </c>
      <c r="C16" s="145">
        <v>180101</v>
      </c>
      <c r="D16" s="168" t="s">
        <v>338</v>
      </c>
      <c r="E16" s="169" t="s">
        <v>339</v>
      </c>
      <c r="F16" s="170" t="s">
        <v>340</v>
      </c>
      <c r="G16" s="171" t="s">
        <v>341</v>
      </c>
      <c r="H16" s="146" t="s">
        <v>46</v>
      </c>
      <c r="I16" s="146" t="s">
        <v>31</v>
      </c>
      <c r="J16" s="146" t="s">
        <v>316</v>
      </c>
      <c r="K16" s="148" t="s">
        <v>317</v>
      </c>
      <c r="L16" s="148" t="s">
        <v>342</v>
      </c>
      <c r="M16" s="149">
        <v>43775</v>
      </c>
      <c r="N16" s="149">
        <v>43775</v>
      </c>
      <c r="O16" s="148"/>
      <c r="P16" s="148"/>
      <c r="Q16" s="148"/>
      <c r="R16" s="146">
        <v>0</v>
      </c>
      <c r="S16" s="148">
        <v>54.01</v>
      </c>
      <c r="T16" s="146">
        <v>1</v>
      </c>
      <c r="U16" s="148">
        <v>17.52</v>
      </c>
      <c r="V16" s="146">
        <f t="shared" si="0"/>
        <v>1</v>
      </c>
      <c r="W16" s="148">
        <f t="shared" si="1"/>
        <v>17.52</v>
      </c>
      <c r="X16" s="148">
        <f t="shared" si="2"/>
        <v>17.52</v>
      </c>
      <c r="Y16" s="146" t="s">
        <v>343</v>
      </c>
      <c r="Z16" s="150"/>
      <c r="AA16" s="150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</row>
    <row r="17" spans="1:113" s="152" customFormat="1" ht="34.5" customHeight="1" x14ac:dyDescent="0.2">
      <c r="A17" s="144">
        <v>9</v>
      </c>
      <c r="B17" s="145">
        <v>520100</v>
      </c>
      <c r="C17" s="145">
        <v>180101</v>
      </c>
      <c r="D17" s="168" t="s">
        <v>344</v>
      </c>
      <c r="E17" s="157" t="s">
        <v>115</v>
      </c>
      <c r="F17" s="172" t="s">
        <v>116</v>
      </c>
      <c r="G17" s="171" t="s">
        <v>345</v>
      </c>
      <c r="H17" s="146" t="s">
        <v>46</v>
      </c>
      <c r="I17" s="146" t="s">
        <v>31</v>
      </c>
      <c r="J17" s="146" t="s">
        <v>316</v>
      </c>
      <c r="K17" s="148" t="s">
        <v>317</v>
      </c>
      <c r="L17" s="148" t="s">
        <v>342</v>
      </c>
      <c r="M17" s="149">
        <v>43775</v>
      </c>
      <c r="N17" s="149">
        <v>43775</v>
      </c>
      <c r="O17" s="148"/>
      <c r="P17" s="148"/>
      <c r="Q17" s="148"/>
      <c r="R17" s="146">
        <v>0</v>
      </c>
      <c r="S17" s="148">
        <v>54.01</v>
      </c>
      <c r="T17" s="146">
        <v>1</v>
      </c>
      <c r="U17" s="148">
        <v>17.52</v>
      </c>
      <c r="V17" s="146">
        <f t="shared" si="0"/>
        <v>1</v>
      </c>
      <c r="W17" s="148">
        <f t="shared" si="1"/>
        <v>17.52</v>
      </c>
      <c r="X17" s="148">
        <f t="shared" si="2"/>
        <v>17.52</v>
      </c>
      <c r="Y17" s="146" t="s">
        <v>346</v>
      </c>
      <c r="Z17" s="150"/>
      <c r="AA17" s="150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</row>
    <row r="18" spans="1:113" s="154" customFormat="1" ht="24.95" customHeight="1" x14ac:dyDescent="0.2">
      <c r="A18" s="144">
        <v>10</v>
      </c>
      <c r="B18" s="145">
        <v>520100</v>
      </c>
      <c r="C18" s="145">
        <v>180101</v>
      </c>
      <c r="D18" s="168" t="s">
        <v>347</v>
      </c>
      <c r="E18" s="169" t="s">
        <v>135</v>
      </c>
      <c r="F18" s="170" t="s">
        <v>136</v>
      </c>
      <c r="G18" s="177" t="s">
        <v>348</v>
      </c>
      <c r="H18" s="146" t="s">
        <v>46</v>
      </c>
      <c r="I18" s="146" t="s">
        <v>31</v>
      </c>
      <c r="J18" s="146" t="s">
        <v>316</v>
      </c>
      <c r="K18" s="148" t="s">
        <v>317</v>
      </c>
      <c r="L18" s="171" t="s">
        <v>349</v>
      </c>
      <c r="M18" s="149">
        <v>43789</v>
      </c>
      <c r="N18" s="149">
        <v>43790</v>
      </c>
      <c r="O18" s="148"/>
      <c r="P18" s="148"/>
      <c r="Q18" s="148"/>
      <c r="R18" s="146">
        <v>1</v>
      </c>
      <c r="S18" s="148">
        <v>54.01</v>
      </c>
      <c r="T18" s="146">
        <v>0</v>
      </c>
      <c r="U18" s="148">
        <v>17.52</v>
      </c>
      <c r="V18" s="146">
        <f t="shared" si="0"/>
        <v>1</v>
      </c>
      <c r="W18" s="148">
        <f t="shared" si="1"/>
        <v>54.01</v>
      </c>
      <c r="X18" s="148">
        <f t="shared" si="2"/>
        <v>54.01</v>
      </c>
      <c r="Y18" s="146" t="s">
        <v>350</v>
      </c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</row>
    <row r="19" spans="1:113" s="152" customFormat="1" ht="24.95" customHeight="1" x14ac:dyDescent="0.2">
      <c r="A19" s="144">
        <v>11</v>
      </c>
      <c r="B19" s="145">
        <v>520100</v>
      </c>
      <c r="C19" s="145">
        <v>180101</v>
      </c>
      <c r="D19" s="178" t="s">
        <v>50</v>
      </c>
      <c r="E19" s="169" t="s">
        <v>107</v>
      </c>
      <c r="F19" s="172" t="s">
        <v>108</v>
      </c>
      <c r="G19" s="168" t="s">
        <v>348</v>
      </c>
      <c r="H19" s="146" t="s">
        <v>46</v>
      </c>
      <c r="I19" s="146" t="s">
        <v>31</v>
      </c>
      <c r="J19" s="146" t="s">
        <v>316</v>
      </c>
      <c r="K19" s="148" t="s">
        <v>317</v>
      </c>
      <c r="L19" s="171" t="s">
        <v>349</v>
      </c>
      <c r="M19" s="149">
        <v>43789</v>
      </c>
      <c r="N19" s="149">
        <v>43790</v>
      </c>
      <c r="O19" s="148"/>
      <c r="P19" s="148"/>
      <c r="Q19" s="148"/>
      <c r="R19" s="146">
        <v>1</v>
      </c>
      <c r="S19" s="148">
        <v>54.01</v>
      </c>
      <c r="T19" s="146">
        <v>0</v>
      </c>
      <c r="U19" s="148">
        <v>17.52</v>
      </c>
      <c r="V19" s="146">
        <f t="shared" si="0"/>
        <v>1</v>
      </c>
      <c r="W19" s="148">
        <f t="shared" si="1"/>
        <v>54.01</v>
      </c>
      <c r="X19" s="148">
        <f t="shared" si="2"/>
        <v>54.01</v>
      </c>
      <c r="Y19" s="146" t="s">
        <v>351</v>
      </c>
      <c r="Z19" s="150"/>
      <c r="AA19" s="150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</row>
    <row r="20" spans="1:113" s="163" customFormat="1" ht="33.75" customHeight="1" x14ac:dyDescent="0.2">
      <c r="A20" s="144">
        <v>12</v>
      </c>
      <c r="B20" s="156">
        <v>520100</v>
      </c>
      <c r="C20" s="156">
        <v>180101</v>
      </c>
      <c r="D20" s="175" t="s">
        <v>332</v>
      </c>
      <c r="E20" s="169" t="s">
        <v>111</v>
      </c>
      <c r="F20" s="170" t="s">
        <v>112</v>
      </c>
      <c r="G20" s="171" t="s">
        <v>352</v>
      </c>
      <c r="H20" s="157" t="s">
        <v>46</v>
      </c>
      <c r="I20" s="146" t="s">
        <v>31</v>
      </c>
      <c r="J20" s="146" t="s">
        <v>316</v>
      </c>
      <c r="K20" s="148" t="s">
        <v>317</v>
      </c>
      <c r="L20" s="171" t="s">
        <v>353</v>
      </c>
      <c r="M20" s="160">
        <v>43789</v>
      </c>
      <c r="N20" s="160">
        <v>43792</v>
      </c>
      <c r="O20" s="158"/>
      <c r="P20" s="158"/>
      <c r="Q20" s="148"/>
      <c r="R20" s="157">
        <v>3</v>
      </c>
      <c r="S20" s="148">
        <v>54.01</v>
      </c>
      <c r="T20" s="157">
        <v>1</v>
      </c>
      <c r="U20" s="148">
        <v>17.52</v>
      </c>
      <c r="V20" s="146">
        <f t="shared" si="0"/>
        <v>4</v>
      </c>
      <c r="W20" s="148">
        <f t="shared" si="1"/>
        <v>179.55</v>
      </c>
      <c r="X20" s="148">
        <f t="shared" si="2"/>
        <v>179.55</v>
      </c>
      <c r="Y20" s="157" t="s">
        <v>354</v>
      </c>
      <c r="Z20" s="161"/>
      <c r="AA20" s="161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</row>
    <row r="21" spans="1:113" s="152" customFormat="1" ht="33" customHeight="1" x14ac:dyDescent="0.2">
      <c r="A21" s="144">
        <v>13</v>
      </c>
      <c r="B21" s="145">
        <v>520100</v>
      </c>
      <c r="C21" s="145">
        <v>180101</v>
      </c>
      <c r="D21" s="168" t="s">
        <v>44</v>
      </c>
      <c r="E21" s="169" t="s">
        <v>105</v>
      </c>
      <c r="F21" s="172" t="s">
        <v>106</v>
      </c>
      <c r="G21" s="171" t="s">
        <v>355</v>
      </c>
      <c r="H21" s="146" t="s">
        <v>46</v>
      </c>
      <c r="I21" s="146" t="s">
        <v>31</v>
      </c>
      <c r="J21" s="146" t="s">
        <v>316</v>
      </c>
      <c r="K21" s="148" t="s">
        <v>317</v>
      </c>
      <c r="L21" s="171" t="s">
        <v>356</v>
      </c>
      <c r="M21" s="149">
        <v>43789</v>
      </c>
      <c r="N21" s="149">
        <v>43792</v>
      </c>
      <c r="O21" s="148"/>
      <c r="P21" s="148"/>
      <c r="Q21" s="148"/>
      <c r="R21" s="146">
        <v>3</v>
      </c>
      <c r="S21" s="148">
        <v>95.97</v>
      </c>
      <c r="T21" s="146">
        <v>1</v>
      </c>
      <c r="U21" s="148">
        <v>28.78</v>
      </c>
      <c r="V21" s="146">
        <f t="shared" si="0"/>
        <v>4</v>
      </c>
      <c r="W21" s="148">
        <f t="shared" si="1"/>
        <v>316.68999999999994</v>
      </c>
      <c r="X21" s="148">
        <f t="shared" si="2"/>
        <v>316.68999999999994</v>
      </c>
      <c r="Y21" s="146" t="s">
        <v>357</v>
      </c>
      <c r="Z21" s="150"/>
      <c r="AA21" s="150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</row>
    <row r="22" spans="1:113" s="152" customFormat="1" ht="24.75" customHeight="1" x14ac:dyDescent="0.2">
      <c r="A22" s="144">
        <v>14</v>
      </c>
      <c r="B22" s="145">
        <v>520100</v>
      </c>
      <c r="C22" s="145">
        <v>180101</v>
      </c>
      <c r="D22" s="168" t="s">
        <v>169</v>
      </c>
      <c r="E22" s="179" t="s">
        <v>125</v>
      </c>
      <c r="F22" s="172" t="s">
        <v>358</v>
      </c>
      <c r="G22" s="171" t="s">
        <v>359</v>
      </c>
      <c r="H22" s="146" t="s">
        <v>46</v>
      </c>
      <c r="I22" s="146" t="s">
        <v>31</v>
      </c>
      <c r="J22" s="146" t="s">
        <v>316</v>
      </c>
      <c r="K22" s="148" t="s">
        <v>317</v>
      </c>
      <c r="L22" s="166" t="s">
        <v>360</v>
      </c>
      <c r="M22" s="149">
        <v>43775</v>
      </c>
      <c r="N22" s="149">
        <v>43777</v>
      </c>
      <c r="O22" s="148"/>
      <c r="P22" s="148"/>
      <c r="Q22" s="148"/>
      <c r="R22" s="146">
        <v>2</v>
      </c>
      <c r="S22" s="148">
        <v>54.01</v>
      </c>
      <c r="T22" s="146">
        <v>1</v>
      </c>
      <c r="U22" s="148">
        <v>17.52</v>
      </c>
      <c r="V22" s="146">
        <f t="shared" si="0"/>
        <v>3</v>
      </c>
      <c r="W22" s="148">
        <f t="shared" si="1"/>
        <v>125.53999999999999</v>
      </c>
      <c r="X22" s="148">
        <f t="shared" si="2"/>
        <v>125.53999999999999</v>
      </c>
      <c r="Y22" s="146" t="s">
        <v>361</v>
      </c>
      <c r="Z22" s="150"/>
      <c r="AA22" s="150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</row>
    <row r="23" spans="1:113" s="152" customFormat="1" ht="27" customHeight="1" x14ac:dyDescent="0.2">
      <c r="A23" s="144">
        <v>15</v>
      </c>
      <c r="B23" s="145">
        <v>520100</v>
      </c>
      <c r="C23" s="145">
        <v>180101</v>
      </c>
      <c r="D23" s="168" t="s">
        <v>320</v>
      </c>
      <c r="E23" s="169" t="s">
        <v>107</v>
      </c>
      <c r="F23" s="172" t="s">
        <v>108</v>
      </c>
      <c r="G23" s="171" t="s">
        <v>362</v>
      </c>
      <c r="H23" s="146" t="s">
        <v>46</v>
      </c>
      <c r="I23" s="146" t="s">
        <v>31</v>
      </c>
      <c r="J23" s="146" t="s">
        <v>316</v>
      </c>
      <c r="K23" s="148" t="s">
        <v>317</v>
      </c>
      <c r="L23" s="171" t="s">
        <v>363</v>
      </c>
      <c r="M23" s="155">
        <v>43790</v>
      </c>
      <c r="N23" s="149">
        <v>43792</v>
      </c>
      <c r="O23" s="148"/>
      <c r="P23" s="148"/>
      <c r="Q23" s="148"/>
      <c r="R23" s="146">
        <v>2</v>
      </c>
      <c r="S23" s="148">
        <v>54.01</v>
      </c>
      <c r="T23" s="146">
        <v>1</v>
      </c>
      <c r="U23" s="148">
        <v>17.52</v>
      </c>
      <c r="V23" s="146">
        <f t="shared" si="0"/>
        <v>3</v>
      </c>
      <c r="W23" s="148">
        <f t="shared" si="1"/>
        <v>125.53999999999999</v>
      </c>
      <c r="X23" s="148">
        <f t="shared" si="2"/>
        <v>125.53999999999999</v>
      </c>
      <c r="Y23" s="146" t="s">
        <v>364</v>
      </c>
      <c r="Z23" s="150"/>
      <c r="AA23" s="150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</row>
    <row r="24" spans="1:113" s="152" customFormat="1" ht="24.95" customHeight="1" x14ac:dyDescent="0.2">
      <c r="A24" s="144">
        <v>16</v>
      </c>
      <c r="B24" s="145">
        <v>520100</v>
      </c>
      <c r="C24" s="145">
        <v>180101</v>
      </c>
      <c r="D24" s="168" t="s">
        <v>365</v>
      </c>
      <c r="E24" s="169" t="s">
        <v>135</v>
      </c>
      <c r="F24" s="170" t="s">
        <v>136</v>
      </c>
      <c r="G24" s="168" t="s">
        <v>366</v>
      </c>
      <c r="H24" s="146" t="s">
        <v>46</v>
      </c>
      <c r="I24" s="146" t="s">
        <v>31</v>
      </c>
      <c r="J24" s="146" t="s">
        <v>316</v>
      </c>
      <c r="K24" s="148" t="s">
        <v>317</v>
      </c>
      <c r="L24" s="171" t="s">
        <v>367</v>
      </c>
      <c r="M24" s="149">
        <v>43795</v>
      </c>
      <c r="N24" s="149">
        <v>43799</v>
      </c>
      <c r="O24" s="148"/>
      <c r="P24" s="148"/>
      <c r="Q24" s="148"/>
      <c r="R24" s="146">
        <v>4</v>
      </c>
      <c r="S24" s="148">
        <v>54.01</v>
      </c>
      <c r="T24" s="146">
        <v>1</v>
      </c>
      <c r="U24" s="148">
        <v>17.52</v>
      </c>
      <c r="V24" s="146">
        <f t="shared" si="0"/>
        <v>5</v>
      </c>
      <c r="W24" s="148">
        <f t="shared" si="1"/>
        <v>233.56</v>
      </c>
      <c r="X24" s="148">
        <f t="shared" si="2"/>
        <v>233.56</v>
      </c>
      <c r="Y24" s="146" t="s">
        <v>368</v>
      </c>
      <c r="Z24" s="150"/>
      <c r="AA24" s="150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</row>
    <row r="25" spans="1:113" s="152" customFormat="1" ht="38.25" customHeight="1" x14ac:dyDescent="0.2">
      <c r="A25" s="144">
        <v>17</v>
      </c>
      <c r="B25" s="145">
        <v>520100</v>
      </c>
      <c r="C25" s="145">
        <v>180101</v>
      </c>
      <c r="D25" s="168" t="s">
        <v>84</v>
      </c>
      <c r="E25" s="169" t="s">
        <v>111</v>
      </c>
      <c r="F25" s="170" t="s">
        <v>112</v>
      </c>
      <c r="G25" s="168" t="s">
        <v>369</v>
      </c>
      <c r="H25" s="146" t="s">
        <v>46</v>
      </c>
      <c r="I25" s="146" t="s">
        <v>31</v>
      </c>
      <c r="J25" s="146" t="s">
        <v>316</v>
      </c>
      <c r="K25" s="148" t="s">
        <v>317</v>
      </c>
      <c r="L25" s="171" t="s">
        <v>370</v>
      </c>
      <c r="M25" s="149">
        <v>43795</v>
      </c>
      <c r="N25" s="149">
        <v>43799</v>
      </c>
      <c r="O25" s="148"/>
      <c r="P25" s="148"/>
      <c r="Q25" s="148"/>
      <c r="R25" s="146">
        <v>4</v>
      </c>
      <c r="S25" s="148">
        <v>54.01</v>
      </c>
      <c r="T25" s="146">
        <v>1</v>
      </c>
      <c r="U25" s="148">
        <v>17.52</v>
      </c>
      <c r="V25" s="146">
        <f t="shared" si="0"/>
        <v>5</v>
      </c>
      <c r="W25" s="148">
        <f t="shared" si="1"/>
        <v>233.56</v>
      </c>
      <c r="X25" s="148">
        <f t="shared" si="2"/>
        <v>233.56</v>
      </c>
      <c r="Y25" s="146" t="s">
        <v>371</v>
      </c>
      <c r="Z25" s="150"/>
      <c r="AA25" s="150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</row>
    <row r="26" spans="1:113" s="152" customFormat="1" ht="24.95" customHeight="1" x14ac:dyDescent="0.2">
      <c r="A26" s="144">
        <v>18</v>
      </c>
      <c r="B26" s="145">
        <v>520100</v>
      </c>
      <c r="C26" s="145">
        <v>180101</v>
      </c>
      <c r="D26" s="168" t="s">
        <v>88</v>
      </c>
      <c r="E26" s="169" t="s">
        <v>137</v>
      </c>
      <c r="F26" s="170" t="s">
        <v>138</v>
      </c>
      <c r="G26" s="171" t="s">
        <v>372</v>
      </c>
      <c r="H26" s="146" t="s">
        <v>46</v>
      </c>
      <c r="I26" s="146" t="s">
        <v>31</v>
      </c>
      <c r="J26" s="146" t="s">
        <v>316</v>
      </c>
      <c r="K26" s="148" t="s">
        <v>317</v>
      </c>
      <c r="L26" s="175" t="s">
        <v>373</v>
      </c>
      <c r="M26" s="149">
        <v>43795</v>
      </c>
      <c r="N26" s="149">
        <v>43795</v>
      </c>
      <c r="O26" s="148"/>
      <c r="P26" s="148"/>
      <c r="Q26" s="148"/>
      <c r="R26" s="146">
        <v>0</v>
      </c>
      <c r="S26" s="148">
        <v>54.01</v>
      </c>
      <c r="T26" s="146">
        <v>1</v>
      </c>
      <c r="U26" s="148">
        <v>17.52</v>
      </c>
      <c r="V26" s="146">
        <f t="shared" si="0"/>
        <v>1</v>
      </c>
      <c r="W26" s="148">
        <f t="shared" si="1"/>
        <v>17.52</v>
      </c>
      <c r="X26" s="148">
        <f t="shared" si="2"/>
        <v>17.52</v>
      </c>
      <c r="Y26" s="146" t="s">
        <v>374</v>
      </c>
      <c r="Z26" s="150"/>
      <c r="AA26" s="150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</row>
    <row r="27" spans="1:113" s="152" customFormat="1" ht="24.95" customHeight="1" x14ac:dyDescent="0.2">
      <c r="A27" s="144">
        <v>19</v>
      </c>
      <c r="B27" s="145">
        <v>520100</v>
      </c>
      <c r="C27" s="145">
        <v>180101</v>
      </c>
      <c r="D27" s="180" t="s">
        <v>73</v>
      </c>
      <c r="E27" s="169" t="s">
        <v>127</v>
      </c>
      <c r="F27" s="169" t="s">
        <v>128</v>
      </c>
      <c r="G27" s="171" t="s">
        <v>375</v>
      </c>
      <c r="H27" s="146" t="s">
        <v>46</v>
      </c>
      <c r="I27" s="146" t="s">
        <v>31</v>
      </c>
      <c r="J27" s="146" t="s">
        <v>316</v>
      </c>
      <c r="K27" s="148" t="s">
        <v>317</v>
      </c>
      <c r="L27" s="171" t="s">
        <v>376</v>
      </c>
      <c r="M27" s="149">
        <v>43796</v>
      </c>
      <c r="N27" s="149">
        <v>43799</v>
      </c>
      <c r="O27" s="148"/>
      <c r="P27" s="148"/>
      <c r="Q27" s="148"/>
      <c r="R27" s="146">
        <v>3</v>
      </c>
      <c r="S27" s="148">
        <v>54.01</v>
      </c>
      <c r="T27" s="146">
        <v>0</v>
      </c>
      <c r="U27" s="148">
        <v>17.52</v>
      </c>
      <c r="V27" s="146">
        <f t="shared" si="0"/>
        <v>3</v>
      </c>
      <c r="W27" s="148">
        <f t="shared" si="1"/>
        <v>162.03</v>
      </c>
      <c r="X27" s="148">
        <f t="shared" si="2"/>
        <v>162.03</v>
      </c>
      <c r="Y27" s="146" t="s">
        <v>377</v>
      </c>
      <c r="Z27" s="150"/>
      <c r="AA27" s="150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</row>
    <row r="28" spans="1:113" s="152" customFormat="1" ht="24.95" customHeight="1" x14ac:dyDescent="0.2">
      <c r="A28" s="144">
        <v>20</v>
      </c>
      <c r="B28" s="145">
        <v>520100</v>
      </c>
      <c r="C28" s="145">
        <v>180101</v>
      </c>
      <c r="D28" s="168" t="s">
        <v>163</v>
      </c>
      <c r="E28" s="157" t="s">
        <v>115</v>
      </c>
      <c r="F28" s="172" t="s">
        <v>116</v>
      </c>
      <c r="G28" s="166" t="s">
        <v>378</v>
      </c>
      <c r="H28" s="146" t="s">
        <v>46</v>
      </c>
      <c r="I28" s="146" t="s">
        <v>31</v>
      </c>
      <c r="J28" s="146" t="s">
        <v>316</v>
      </c>
      <c r="K28" s="148" t="s">
        <v>317</v>
      </c>
      <c r="L28" s="168" t="s">
        <v>379</v>
      </c>
      <c r="M28" s="149">
        <v>43795</v>
      </c>
      <c r="N28" s="149">
        <v>43795</v>
      </c>
      <c r="O28" s="148"/>
      <c r="P28" s="148"/>
      <c r="Q28" s="148"/>
      <c r="R28" s="146">
        <v>0</v>
      </c>
      <c r="S28" s="148">
        <v>54.01</v>
      </c>
      <c r="T28" s="146">
        <v>1</v>
      </c>
      <c r="U28" s="148">
        <v>17.52</v>
      </c>
      <c r="V28" s="146">
        <f t="shared" si="0"/>
        <v>1</v>
      </c>
      <c r="W28" s="148">
        <f t="shared" si="1"/>
        <v>17.52</v>
      </c>
      <c r="X28" s="148">
        <f t="shared" si="2"/>
        <v>17.52</v>
      </c>
      <c r="Y28" s="146" t="s">
        <v>380</v>
      </c>
      <c r="Z28" s="150"/>
      <c r="AA28" s="150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</row>
    <row r="29" spans="1:113" s="152" customFormat="1" ht="52.5" customHeight="1" x14ac:dyDescent="0.2">
      <c r="A29" s="144">
        <v>21</v>
      </c>
      <c r="B29" s="145">
        <v>520100</v>
      </c>
      <c r="C29" s="145">
        <v>180101</v>
      </c>
      <c r="D29" s="168" t="s">
        <v>44</v>
      </c>
      <c r="E29" s="169" t="s">
        <v>105</v>
      </c>
      <c r="F29" s="172" t="s">
        <v>106</v>
      </c>
      <c r="G29" s="168" t="s">
        <v>381</v>
      </c>
      <c r="H29" s="146" t="s">
        <v>46</v>
      </c>
      <c r="I29" s="146" t="s">
        <v>31</v>
      </c>
      <c r="J29" s="146" t="s">
        <v>316</v>
      </c>
      <c r="K29" s="148" t="s">
        <v>317</v>
      </c>
      <c r="L29" s="171" t="s">
        <v>382</v>
      </c>
      <c r="M29" s="149">
        <v>43795</v>
      </c>
      <c r="N29" s="149">
        <v>43797</v>
      </c>
      <c r="O29" s="148"/>
      <c r="P29" s="148"/>
      <c r="Q29" s="148"/>
      <c r="R29" s="146">
        <v>2</v>
      </c>
      <c r="S29" s="148">
        <v>95.97</v>
      </c>
      <c r="T29" s="146">
        <v>0</v>
      </c>
      <c r="U29" s="148">
        <v>28.78</v>
      </c>
      <c r="V29" s="146">
        <f t="shared" si="0"/>
        <v>2</v>
      </c>
      <c r="W29" s="148">
        <f t="shared" si="1"/>
        <v>191.94</v>
      </c>
      <c r="X29" s="148">
        <f t="shared" si="2"/>
        <v>191.94</v>
      </c>
      <c r="Y29" s="146" t="s">
        <v>383</v>
      </c>
      <c r="Z29" s="150"/>
      <c r="AA29" s="150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</row>
    <row r="30" spans="1:113" x14ac:dyDescent="0.2"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</row>
    <row r="31" spans="1:113" x14ac:dyDescent="0.2"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</row>
    <row r="32" spans="1:113" x14ac:dyDescent="0.2"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</row>
    <row r="33" spans="2:27" x14ac:dyDescent="0.2"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</row>
    <row r="34" spans="2:27" x14ac:dyDescent="0.2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</row>
    <row r="35" spans="2:27" x14ac:dyDescent="0.2"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</row>
    <row r="36" spans="2:27" x14ac:dyDescent="0.2"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</row>
    <row r="37" spans="2:27" x14ac:dyDescent="0.2"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</row>
    <row r="38" spans="2:27" x14ac:dyDescent="0.2"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</row>
    <row r="39" spans="2:27" x14ac:dyDescent="0.2"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</row>
    <row r="40" spans="2:27" x14ac:dyDescent="0.2"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</row>
    <row r="41" spans="2:27" x14ac:dyDescent="0.2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</row>
    <row r="42" spans="2:27" x14ac:dyDescent="0.2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</row>
    <row r="43" spans="2:27" x14ac:dyDescent="0.2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</row>
    <row r="44" spans="2:27" x14ac:dyDescent="0.2"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</row>
    <row r="45" spans="2:27" x14ac:dyDescent="0.2"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</row>
    <row r="46" spans="2:27" x14ac:dyDescent="0.2"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</row>
    <row r="47" spans="2:27" x14ac:dyDescent="0.2"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</row>
    <row r="48" spans="2:27" x14ac:dyDescent="0.2"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</row>
    <row r="49" spans="2:27" x14ac:dyDescent="0.2"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</row>
    <row r="50" spans="2:27" x14ac:dyDescent="0.2"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</row>
    <row r="51" spans="2:27" x14ac:dyDescent="0.2"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</row>
    <row r="52" spans="2:27" x14ac:dyDescent="0.2"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</row>
    <row r="53" spans="2:27" x14ac:dyDescent="0.2"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</row>
    <row r="54" spans="2:27" x14ac:dyDescent="0.2"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</row>
    <row r="55" spans="2:27" x14ac:dyDescent="0.2"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</row>
    <row r="56" spans="2:27" x14ac:dyDescent="0.2"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</row>
    <row r="57" spans="2:27" x14ac:dyDescent="0.2"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</row>
    <row r="58" spans="2:27" x14ac:dyDescent="0.2"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</row>
    <row r="59" spans="2:27" x14ac:dyDescent="0.2"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</row>
    <row r="60" spans="2:27" x14ac:dyDescent="0.2"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</row>
    <row r="61" spans="2:27" x14ac:dyDescent="0.2"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</row>
    <row r="62" spans="2:27" x14ac:dyDescent="0.2"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</row>
    <row r="63" spans="2:27" x14ac:dyDescent="0.2"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</row>
    <row r="64" spans="2:27" x14ac:dyDescent="0.2"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</row>
    <row r="65" spans="2:27" x14ac:dyDescent="0.2"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</row>
    <row r="66" spans="2:27" x14ac:dyDescent="0.2"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</row>
    <row r="67" spans="2:27" x14ac:dyDescent="0.2"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</row>
    <row r="68" spans="2:27" x14ac:dyDescent="0.2"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</row>
    <row r="69" spans="2:27" x14ac:dyDescent="0.2"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</row>
  </sheetData>
  <mergeCells count="27">
    <mergeCell ref="Q7:Q8"/>
    <mergeCell ref="R7:S7"/>
    <mergeCell ref="T7:U7"/>
    <mergeCell ref="V7:V8"/>
    <mergeCell ref="W7:W8"/>
    <mergeCell ref="I7:J7"/>
    <mergeCell ref="K7:L7"/>
    <mergeCell ref="M7:M8"/>
    <mergeCell ref="N7:N8"/>
    <mergeCell ref="O7:O8"/>
    <mergeCell ref="P7:P8"/>
    <mergeCell ref="C7:C8"/>
    <mergeCell ref="D7:D8"/>
    <mergeCell ref="E7:E8"/>
    <mergeCell ref="F7:F8"/>
    <mergeCell ref="G7:G8"/>
    <mergeCell ref="H7:H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436B7-8044-4BF2-BE16-2D106FE02FB2}">
  <dimension ref="A1:DI62"/>
  <sheetViews>
    <sheetView workbookViewId="0">
      <selection activeCell="D9" sqref="D9"/>
    </sheetView>
  </sheetViews>
  <sheetFormatPr defaultColWidth="14.42578125" defaultRowHeight="12.75" x14ac:dyDescent="0.2"/>
  <cols>
    <col min="1" max="1" width="5.140625" style="187" customWidth="1"/>
    <col min="2" max="2" width="11.42578125" style="187" customWidth="1"/>
    <col min="3" max="3" width="11.28515625" style="187" customWidth="1"/>
    <col min="4" max="4" width="41" style="187" bestFit="1" customWidth="1"/>
    <col min="5" max="5" width="13.5703125" style="187" customWidth="1"/>
    <col min="6" max="6" width="50.85546875" style="187" bestFit="1" customWidth="1"/>
    <col min="7" max="7" width="48" style="187" customWidth="1"/>
    <col min="8" max="8" width="12.140625" style="187" customWidth="1"/>
    <col min="9" max="9" width="7.85546875" style="187" customWidth="1"/>
    <col min="10" max="10" width="12.42578125" style="187" customWidth="1"/>
    <col min="11" max="11" width="7.85546875" style="187" customWidth="1"/>
    <col min="12" max="12" width="29.85546875" style="187" customWidth="1"/>
    <col min="13" max="13" width="19.85546875" style="187" customWidth="1"/>
    <col min="14" max="14" width="18.85546875" style="187" customWidth="1"/>
    <col min="15" max="17" width="14.42578125" style="187"/>
    <col min="18" max="18" width="11" style="187" customWidth="1"/>
    <col min="19" max="19" width="14.42578125" style="187"/>
    <col min="20" max="20" width="13.28515625" style="187" customWidth="1"/>
    <col min="21" max="24" width="14.42578125" style="187"/>
    <col min="25" max="25" width="24.5703125" style="187" customWidth="1"/>
    <col min="26" max="16384" width="14.42578125" style="187"/>
  </cols>
  <sheetData>
    <row r="1" spans="1:113" x14ac:dyDescent="0.2"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86"/>
      <c r="AA1" s="186"/>
    </row>
    <row r="2" spans="1:113" x14ac:dyDescent="0.2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86"/>
      <c r="AA2" s="186"/>
    </row>
    <row r="3" spans="1:113" x14ac:dyDescent="0.2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88"/>
      <c r="X3" s="188"/>
      <c r="Y3" s="188"/>
      <c r="Z3" s="186"/>
      <c r="AA3" s="186"/>
    </row>
    <row r="4" spans="1:113" x14ac:dyDescent="0.2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86"/>
      <c r="AA4" s="186"/>
    </row>
    <row r="5" spans="1:113" x14ac:dyDescent="0.2">
      <c r="A5" s="139" t="s">
        <v>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  <c r="Z5" s="186"/>
      <c r="AA5" s="186"/>
    </row>
    <row r="6" spans="1:113" ht="26.25" customHeight="1" x14ac:dyDescent="0.2">
      <c r="A6" s="185" t="s">
        <v>242</v>
      </c>
      <c r="B6" s="112" t="s">
        <v>1</v>
      </c>
      <c r="C6" s="112"/>
      <c r="D6" s="112" t="s">
        <v>2</v>
      </c>
      <c r="E6" s="112"/>
      <c r="F6" s="112"/>
      <c r="G6" s="112" t="s">
        <v>3</v>
      </c>
      <c r="H6" s="112"/>
      <c r="I6" s="112"/>
      <c r="J6" s="112"/>
      <c r="K6" s="112"/>
      <c r="L6" s="112"/>
      <c r="M6" s="112"/>
      <c r="N6" s="112"/>
      <c r="O6" s="112" t="s">
        <v>4</v>
      </c>
      <c r="P6" s="112"/>
      <c r="Q6" s="112"/>
      <c r="R6" s="112" t="s">
        <v>5</v>
      </c>
      <c r="S6" s="112"/>
      <c r="T6" s="112"/>
      <c r="U6" s="112"/>
      <c r="V6" s="112"/>
      <c r="W6" s="112"/>
      <c r="X6" s="112" t="s">
        <v>6</v>
      </c>
      <c r="Y6" s="112" t="s">
        <v>7</v>
      </c>
      <c r="Z6" s="186"/>
      <c r="AA6" s="186"/>
    </row>
    <row r="7" spans="1:113" ht="18.75" customHeight="1" x14ac:dyDescent="0.2">
      <c r="A7" s="142"/>
      <c r="B7" s="112" t="s">
        <v>8</v>
      </c>
      <c r="C7" s="112" t="s">
        <v>9</v>
      </c>
      <c r="D7" s="106" t="s">
        <v>10</v>
      </c>
      <c r="E7" s="112" t="s">
        <v>11</v>
      </c>
      <c r="F7" s="112" t="s">
        <v>12</v>
      </c>
      <c r="G7" s="112" t="s">
        <v>13</v>
      </c>
      <c r="H7" s="112" t="s">
        <v>14</v>
      </c>
      <c r="I7" s="112" t="s">
        <v>15</v>
      </c>
      <c r="J7" s="112"/>
      <c r="K7" s="108" t="s">
        <v>16</v>
      </c>
      <c r="L7" s="108"/>
      <c r="M7" s="112" t="s">
        <v>17</v>
      </c>
      <c r="N7" s="112" t="s">
        <v>18</v>
      </c>
      <c r="O7" s="108" t="s">
        <v>19</v>
      </c>
      <c r="P7" s="108" t="s">
        <v>20</v>
      </c>
      <c r="Q7" s="108" t="s">
        <v>21</v>
      </c>
      <c r="R7" s="112" t="s">
        <v>22</v>
      </c>
      <c r="S7" s="112"/>
      <c r="T7" s="112" t="s">
        <v>23</v>
      </c>
      <c r="U7" s="112"/>
      <c r="V7" s="112" t="s">
        <v>24</v>
      </c>
      <c r="W7" s="108" t="s">
        <v>21</v>
      </c>
      <c r="X7" s="112"/>
      <c r="Y7" s="112"/>
      <c r="Z7" s="186"/>
      <c r="AA7" s="186"/>
    </row>
    <row r="8" spans="1:113" ht="18.75" customHeight="1" x14ac:dyDescent="0.2">
      <c r="A8" s="143"/>
      <c r="B8" s="112"/>
      <c r="C8" s="112"/>
      <c r="D8" s="112"/>
      <c r="E8" s="112"/>
      <c r="F8" s="112"/>
      <c r="G8" s="112"/>
      <c r="H8" s="112"/>
      <c r="I8" s="202" t="s">
        <v>25</v>
      </c>
      <c r="J8" s="202" t="s">
        <v>26</v>
      </c>
      <c r="K8" s="202" t="s">
        <v>25</v>
      </c>
      <c r="L8" s="201" t="s">
        <v>27</v>
      </c>
      <c r="M8" s="112"/>
      <c r="N8" s="112"/>
      <c r="O8" s="112"/>
      <c r="P8" s="112"/>
      <c r="Q8" s="112"/>
      <c r="R8" s="202" t="s">
        <v>28</v>
      </c>
      <c r="S8" s="201" t="s">
        <v>29</v>
      </c>
      <c r="T8" s="202" t="s">
        <v>28</v>
      </c>
      <c r="U8" s="201" t="s">
        <v>29</v>
      </c>
      <c r="V8" s="112"/>
      <c r="W8" s="112"/>
      <c r="X8" s="112"/>
      <c r="Y8" s="112"/>
      <c r="Z8" s="186"/>
      <c r="AA8" s="186"/>
    </row>
    <row r="9" spans="1:113" s="154" customFormat="1" ht="42.75" customHeight="1" x14ac:dyDescent="0.2">
      <c r="A9" s="182">
        <v>1</v>
      </c>
      <c r="B9" s="205">
        <v>520100</v>
      </c>
      <c r="C9" s="205">
        <v>180101</v>
      </c>
      <c r="D9" s="203" t="s">
        <v>384</v>
      </c>
      <c r="E9" s="204" t="s">
        <v>385</v>
      </c>
      <c r="F9" s="204" t="s">
        <v>386</v>
      </c>
      <c r="G9" s="205" t="s">
        <v>387</v>
      </c>
      <c r="H9" s="184" t="s">
        <v>46</v>
      </c>
      <c r="I9" s="205" t="s">
        <v>31</v>
      </c>
      <c r="J9" s="205" t="s">
        <v>32</v>
      </c>
      <c r="K9" s="183" t="s">
        <v>388</v>
      </c>
      <c r="L9" s="183" t="s">
        <v>389</v>
      </c>
      <c r="M9" s="181">
        <v>43802</v>
      </c>
      <c r="N9" s="181">
        <v>43803</v>
      </c>
      <c r="O9" s="183"/>
      <c r="P9" s="183"/>
      <c r="Q9" s="183"/>
      <c r="R9" s="205">
        <v>1</v>
      </c>
      <c r="S9" s="183">
        <v>175.44</v>
      </c>
      <c r="T9" s="205">
        <v>1</v>
      </c>
      <c r="U9" s="183">
        <v>52.64</v>
      </c>
      <c r="V9" s="205">
        <f>R9+T9</f>
        <v>2</v>
      </c>
      <c r="W9" s="183">
        <f>R9*S9+T9*U9</f>
        <v>228.07999999999998</v>
      </c>
      <c r="X9" s="183">
        <f>Q9+W9</f>
        <v>228.07999999999998</v>
      </c>
      <c r="Y9" s="205" t="s">
        <v>390</v>
      </c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</row>
    <row r="10" spans="1:113" s="152" customFormat="1" ht="42.75" customHeight="1" x14ac:dyDescent="0.2">
      <c r="A10" s="144">
        <v>2</v>
      </c>
      <c r="B10" s="145">
        <v>520100</v>
      </c>
      <c r="C10" s="145">
        <v>180101</v>
      </c>
      <c r="D10" s="197" t="s">
        <v>314</v>
      </c>
      <c r="E10" s="194" t="s">
        <v>135</v>
      </c>
      <c r="F10" s="195" t="s">
        <v>136</v>
      </c>
      <c r="G10" s="200" t="s">
        <v>391</v>
      </c>
      <c r="H10" s="147" t="s">
        <v>46</v>
      </c>
      <c r="I10" s="146" t="s">
        <v>31</v>
      </c>
      <c r="J10" s="146" t="s">
        <v>32</v>
      </c>
      <c r="K10" s="148" t="s">
        <v>31</v>
      </c>
      <c r="L10" s="196" t="s">
        <v>392</v>
      </c>
      <c r="M10" s="149">
        <v>43802</v>
      </c>
      <c r="N10" s="149">
        <v>43806</v>
      </c>
      <c r="O10" s="148"/>
      <c r="P10" s="148"/>
      <c r="Q10" s="148"/>
      <c r="R10" s="146">
        <v>4</v>
      </c>
      <c r="S10" s="116">
        <v>54.01</v>
      </c>
      <c r="T10" s="146">
        <v>1</v>
      </c>
      <c r="U10" s="148">
        <v>17.52</v>
      </c>
      <c r="V10" s="146">
        <f t="shared" ref="V10:V22" si="0">R10+T10</f>
        <v>5</v>
      </c>
      <c r="W10" s="148">
        <f t="shared" ref="W10:W22" si="1">R10*S10+T10*U10</f>
        <v>233.56</v>
      </c>
      <c r="X10" s="148">
        <f t="shared" ref="X10:X22" si="2">Q10+W10</f>
        <v>233.56</v>
      </c>
      <c r="Y10" s="146" t="s">
        <v>393</v>
      </c>
      <c r="Z10" s="150"/>
      <c r="AA10" s="150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</row>
    <row r="11" spans="1:113" s="152" customFormat="1" ht="42.75" customHeight="1" x14ac:dyDescent="0.2">
      <c r="A11" s="144">
        <v>3</v>
      </c>
      <c r="B11" s="145">
        <v>520100</v>
      </c>
      <c r="C11" s="145">
        <v>180101</v>
      </c>
      <c r="D11" s="197" t="s">
        <v>84</v>
      </c>
      <c r="E11" s="194" t="s">
        <v>133</v>
      </c>
      <c r="F11" s="195" t="s">
        <v>134</v>
      </c>
      <c r="G11" s="197" t="s">
        <v>394</v>
      </c>
      <c r="H11" s="147" t="s">
        <v>46</v>
      </c>
      <c r="I11" s="146" t="s">
        <v>31</v>
      </c>
      <c r="J11" s="146" t="s">
        <v>32</v>
      </c>
      <c r="K11" s="148" t="s">
        <v>31</v>
      </c>
      <c r="L11" s="198" t="s">
        <v>395</v>
      </c>
      <c r="M11" s="149">
        <v>43804</v>
      </c>
      <c r="N11" s="149">
        <v>43805</v>
      </c>
      <c r="O11" s="148"/>
      <c r="P11" s="148"/>
      <c r="Q11" s="148"/>
      <c r="R11" s="146">
        <v>1</v>
      </c>
      <c r="S11" s="116">
        <v>54.01</v>
      </c>
      <c r="T11" s="146">
        <v>1</v>
      </c>
      <c r="U11" s="148">
        <v>17.52</v>
      </c>
      <c r="V11" s="146">
        <f t="shared" si="0"/>
        <v>2</v>
      </c>
      <c r="W11" s="148">
        <f t="shared" si="1"/>
        <v>71.53</v>
      </c>
      <c r="X11" s="148">
        <f t="shared" si="2"/>
        <v>71.53</v>
      </c>
      <c r="Y11" s="146" t="s">
        <v>396</v>
      </c>
      <c r="Z11" s="150"/>
      <c r="AA11" s="150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</row>
    <row r="12" spans="1:113" s="152" customFormat="1" ht="42.75" customHeight="1" x14ac:dyDescent="0.2">
      <c r="A12" s="144">
        <v>4</v>
      </c>
      <c r="B12" s="145">
        <v>520100</v>
      </c>
      <c r="C12" s="145">
        <v>180101</v>
      </c>
      <c r="D12" s="197" t="s">
        <v>50</v>
      </c>
      <c r="E12" s="194" t="s">
        <v>107</v>
      </c>
      <c r="F12" s="195" t="s">
        <v>108</v>
      </c>
      <c r="G12" s="197" t="s">
        <v>397</v>
      </c>
      <c r="H12" s="146" t="s">
        <v>46</v>
      </c>
      <c r="I12" s="146" t="s">
        <v>31</v>
      </c>
      <c r="J12" s="146" t="s">
        <v>32</v>
      </c>
      <c r="K12" s="148" t="s">
        <v>31</v>
      </c>
      <c r="L12" s="198" t="s">
        <v>398</v>
      </c>
      <c r="M12" s="149">
        <v>43802</v>
      </c>
      <c r="N12" s="149">
        <v>43806</v>
      </c>
      <c r="O12" s="148"/>
      <c r="P12" s="148"/>
      <c r="Q12" s="148"/>
      <c r="R12" s="146">
        <v>4</v>
      </c>
      <c r="S12" s="116">
        <v>54.01</v>
      </c>
      <c r="T12" s="146">
        <v>1</v>
      </c>
      <c r="U12" s="148">
        <v>17.52</v>
      </c>
      <c r="V12" s="146">
        <f t="shared" si="0"/>
        <v>5</v>
      </c>
      <c r="W12" s="148">
        <f t="shared" si="1"/>
        <v>233.56</v>
      </c>
      <c r="X12" s="148">
        <f t="shared" si="2"/>
        <v>233.56</v>
      </c>
      <c r="Y12" s="146" t="s">
        <v>399</v>
      </c>
      <c r="Z12" s="150"/>
      <c r="AA12" s="150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</row>
    <row r="13" spans="1:113" s="152" customFormat="1" ht="42.75" customHeight="1" x14ac:dyDescent="0.2">
      <c r="A13" s="144">
        <v>5</v>
      </c>
      <c r="B13" s="145">
        <v>520100</v>
      </c>
      <c r="C13" s="145">
        <v>180101</v>
      </c>
      <c r="D13" s="197" t="s">
        <v>50</v>
      </c>
      <c r="E13" s="194" t="s">
        <v>107</v>
      </c>
      <c r="F13" s="195" t="s">
        <v>108</v>
      </c>
      <c r="G13" s="197" t="s">
        <v>400</v>
      </c>
      <c r="H13" s="147" t="s">
        <v>46</v>
      </c>
      <c r="I13" s="146" t="s">
        <v>31</v>
      </c>
      <c r="J13" s="146" t="s">
        <v>32</v>
      </c>
      <c r="K13" s="148" t="s">
        <v>31</v>
      </c>
      <c r="L13" s="197" t="s">
        <v>401</v>
      </c>
      <c r="M13" s="149">
        <v>43810</v>
      </c>
      <c r="N13" s="149">
        <v>43811</v>
      </c>
      <c r="O13" s="148"/>
      <c r="P13" s="148"/>
      <c r="Q13" s="148"/>
      <c r="R13" s="146">
        <v>1</v>
      </c>
      <c r="S13" s="116">
        <v>54.01</v>
      </c>
      <c r="T13" s="146">
        <v>0</v>
      </c>
      <c r="U13" s="148">
        <v>17.52</v>
      </c>
      <c r="V13" s="146">
        <f t="shared" si="0"/>
        <v>1</v>
      </c>
      <c r="W13" s="148">
        <f t="shared" si="1"/>
        <v>54.01</v>
      </c>
      <c r="X13" s="148">
        <f t="shared" si="2"/>
        <v>54.01</v>
      </c>
      <c r="Y13" s="146" t="s">
        <v>402</v>
      </c>
      <c r="Z13" s="150"/>
      <c r="AA13" s="150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</row>
    <row r="14" spans="1:113" s="152" customFormat="1" ht="42.75" customHeight="1" x14ac:dyDescent="0.2">
      <c r="A14" s="144">
        <v>6</v>
      </c>
      <c r="B14" s="145">
        <v>520100</v>
      </c>
      <c r="C14" s="145">
        <v>180101</v>
      </c>
      <c r="D14" s="197" t="s">
        <v>73</v>
      </c>
      <c r="E14" s="194" t="s">
        <v>127</v>
      </c>
      <c r="F14" s="194" t="s">
        <v>128</v>
      </c>
      <c r="G14" s="197" t="s">
        <v>403</v>
      </c>
      <c r="H14" s="146" t="s">
        <v>46</v>
      </c>
      <c r="I14" s="146" t="s">
        <v>31</v>
      </c>
      <c r="J14" s="146" t="s">
        <v>32</v>
      </c>
      <c r="K14" s="148" t="s">
        <v>31</v>
      </c>
      <c r="L14" s="197" t="s">
        <v>404</v>
      </c>
      <c r="M14" s="149">
        <v>43809</v>
      </c>
      <c r="N14" s="149">
        <v>43811</v>
      </c>
      <c r="O14" s="148"/>
      <c r="P14" s="148"/>
      <c r="Q14" s="148"/>
      <c r="R14" s="146">
        <v>2</v>
      </c>
      <c r="S14" s="116">
        <v>54.01</v>
      </c>
      <c r="T14" s="146">
        <v>0</v>
      </c>
      <c r="U14" s="148">
        <v>17.52</v>
      </c>
      <c r="V14" s="146">
        <f t="shared" si="0"/>
        <v>2</v>
      </c>
      <c r="W14" s="148">
        <f t="shared" si="1"/>
        <v>108.02</v>
      </c>
      <c r="X14" s="148">
        <f t="shared" si="2"/>
        <v>108.02</v>
      </c>
      <c r="Y14" s="146" t="s">
        <v>405</v>
      </c>
      <c r="Z14" s="150"/>
      <c r="AA14" s="150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</row>
    <row r="15" spans="1:113" s="152" customFormat="1" ht="42.75" customHeight="1" x14ac:dyDescent="0.2">
      <c r="A15" s="144">
        <v>7</v>
      </c>
      <c r="B15" s="145">
        <v>520100</v>
      </c>
      <c r="C15" s="145">
        <v>180101</v>
      </c>
      <c r="D15" s="197" t="s">
        <v>88</v>
      </c>
      <c r="E15" s="194" t="s">
        <v>137</v>
      </c>
      <c r="F15" s="195" t="s">
        <v>138</v>
      </c>
      <c r="G15" s="198" t="s">
        <v>406</v>
      </c>
      <c r="H15" s="146" t="s">
        <v>46</v>
      </c>
      <c r="I15" s="146" t="s">
        <v>31</v>
      </c>
      <c r="J15" s="146" t="s">
        <v>32</v>
      </c>
      <c r="K15" s="148" t="s">
        <v>31</v>
      </c>
      <c r="L15" s="197" t="s">
        <v>407</v>
      </c>
      <c r="M15" s="149">
        <v>43809</v>
      </c>
      <c r="N15" s="149">
        <v>43811</v>
      </c>
      <c r="O15" s="148"/>
      <c r="P15" s="148"/>
      <c r="Q15" s="148"/>
      <c r="R15" s="146">
        <v>2</v>
      </c>
      <c r="S15" s="116">
        <v>54.01</v>
      </c>
      <c r="T15" s="146">
        <v>0</v>
      </c>
      <c r="U15" s="148">
        <v>17.52</v>
      </c>
      <c r="V15" s="146">
        <f t="shared" si="0"/>
        <v>2</v>
      </c>
      <c r="W15" s="148">
        <f t="shared" si="1"/>
        <v>108.02</v>
      </c>
      <c r="X15" s="148">
        <f t="shared" si="2"/>
        <v>108.02</v>
      </c>
      <c r="Y15" s="146" t="s">
        <v>408</v>
      </c>
      <c r="Z15" s="150"/>
      <c r="AA15" s="150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</row>
    <row r="16" spans="1:113" s="152" customFormat="1" ht="42.75" customHeight="1" x14ac:dyDescent="0.2">
      <c r="A16" s="144">
        <v>8</v>
      </c>
      <c r="B16" s="145">
        <v>520100</v>
      </c>
      <c r="C16" s="145">
        <v>180101</v>
      </c>
      <c r="D16" s="197" t="s">
        <v>44</v>
      </c>
      <c r="E16" s="194" t="s">
        <v>105</v>
      </c>
      <c r="F16" s="195" t="s">
        <v>106</v>
      </c>
      <c r="G16" s="198" t="s">
        <v>409</v>
      </c>
      <c r="H16" s="146" t="s">
        <v>46</v>
      </c>
      <c r="I16" s="146" t="s">
        <v>31</v>
      </c>
      <c r="J16" s="146" t="s">
        <v>32</v>
      </c>
      <c r="K16" s="148" t="s">
        <v>31</v>
      </c>
      <c r="L16" s="199" t="s">
        <v>410</v>
      </c>
      <c r="M16" s="149">
        <v>43810</v>
      </c>
      <c r="N16" s="149">
        <v>43811</v>
      </c>
      <c r="O16" s="148"/>
      <c r="P16" s="148"/>
      <c r="Q16" s="148"/>
      <c r="R16" s="146">
        <v>1</v>
      </c>
      <c r="S16" s="116">
        <v>95.97</v>
      </c>
      <c r="T16" s="146">
        <v>0</v>
      </c>
      <c r="U16" s="148">
        <v>28.78</v>
      </c>
      <c r="V16" s="146">
        <f t="shared" si="0"/>
        <v>1</v>
      </c>
      <c r="W16" s="148">
        <f t="shared" si="1"/>
        <v>95.97</v>
      </c>
      <c r="X16" s="148">
        <f t="shared" si="2"/>
        <v>95.97</v>
      </c>
      <c r="Y16" s="146" t="s">
        <v>411</v>
      </c>
      <c r="Z16" s="150"/>
      <c r="AA16" s="150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</row>
    <row r="17" spans="1:113" s="154" customFormat="1" ht="42.75" customHeight="1" x14ac:dyDescent="0.2">
      <c r="A17" s="206">
        <v>9</v>
      </c>
      <c r="B17" s="207">
        <v>520100</v>
      </c>
      <c r="C17" s="207">
        <v>180101</v>
      </c>
      <c r="D17" s="208" t="s">
        <v>412</v>
      </c>
      <c r="E17" s="204" t="s">
        <v>99</v>
      </c>
      <c r="F17" s="204" t="s">
        <v>140</v>
      </c>
      <c r="G17" s="207" t="s">
        <v>413</v>
      </c>
      <c r="H17" s="207" t="s">
        <v>46</v>
      </c>
      <c r="I17" s="207" t="s">
        <v>31</v>
      </c>
      <c r="J17" s="207" t="s">
        <v>32</v>
      </c>
      <c r="K17" s="209" t="s">
        <v>31</v>
      </c>
      <c r="L17" s="209" t="s">
        <v>389</v>
      </c>
      <c r="M17" s="210">
        <v>43809</v>
      </c>
      <c r="N17" s="210">
        <v>43810</v>
      </c>
      <c r="O17" s="209">
        <v>683.79</v>
      </c>
      <c r="P17" s="209">
        <v>1527.91</v>
      </c>
      <c r="Q17" s="209">
        <f>O17+P17</f>
        <v>2211.6999999999998</v>
      </c>
      <c r="R17" s="207">
        <v>1</v>
      </c>
      <c r="S17" s="211">
        <v>237.56</v>
      </c>
      <c r="T17" s="207">
        <v>1</v>
      </c>
      <c r="U17" s="209">
        <v>71.27</v>
      </c>
      <c r="V17" s="207">
        <f t="shared" si="0"/>
        <v>2</v>
      </c>
      <c r="W17" s="209">
        <f t="shared" si="1"/>
        <v>308.83</v>
      </c>
      <c r="X17" s="209">
        <f t="shared" si="2"/>
        <v>2520.5299999999997</v>
      </c>
      <c r="Y17" s="207" t="s">
        <v>414</v>
      </c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</row>
    <row r="18" spans="1:113" s="154" customFormat="1" ht="42.75" customHeight="1" x14ac:dyDescent="0.2">
      <c r="A18" s="144">
        <v>10</v>
      </c>
      <c r="B18" s="145">
        <v>520100</v>
      </c>
      <c r="C18" s="145">
        <v>180101</v>
      </c>
      <c r="D18" s="197" t="s">
        <v>415</v>
      </c>
      <c r="E18" s="197" t="s">
        <v>113</v>
      </c>
      <c r="F18" s="197" t="s">
        <v>416</v>
      </c>
      <c r="G18" s="198" t="s">
        <v>417</v>
      </c>
      <c r="H18" s="146" t="s">
        <v>46</v>
      </c>
      <c r="I18" s="146" t="s">
        <v>31</v>
      </c>
      <c r="J18" s="146" t="s">
        <v>32</v>
      </c>
      <c r="K18" s="148" t="s">
        <v>31</v>
      </c>
      <c r="L18" s="198" t="s">
        <v>418</v>
      </c>
      <c r="M18" s="149">
        <v>43815</v>
      </c>
      <c r="N18" s="149">
        <v>43817</v>
      </c>
      <c r="O18" s="148"/>
      <c r="P18" s="148"/>
      <c r="Q18" s="148"/>
      <c r="R18" s="146">
        <v>2</v>
      </c>
      <c r="S18" s="116">
        <v>54.01</v>
      </c>
      <c r="T18" s="146">
        <v>0</v>
      </c>
      <c r="U18" s="148">
        <v>17.52</v>
      </c>
      <c r="V18" s="146">
        <v>2</v>
      </c>
      <c r="W18" s="148">
        <f t="shared" si="1"/>
        <v>108.02</v>
      </c>
      <c r="X18" s="148">
        <f t="shared" si="2"/>
        <v>108.02</v>
      </c>
      <c r="Y18" s="146" t="s">
        <v>419</v>
      </c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</row>
    <row r="19" spans="1:113" s="152" customFormat="1" ht="42.75" customHeight="1" x14ac:dyDescent="0.2">
      <c r="A19" s="144">
        <v>11</v>
      </c>
      <c r="B19" s="145">
        <v>520100</v>
      </c>
      <c r="C19" s="145">
        <v>180101</v>
      </c>
      <c r="D19" s="197" t="s">
        <v>163</v>
      </c>
      <c r="E19" s="197" t="s">
        <v>115</v>
      </c>
      <c r="F19" s="197" t="s">
        <v>164</v>
      </c>
      <c r="G19" s="198" t="s">
        <v>417</v>
      </c>
      <c r="H19" s="146" t="s">
        <v>46</v>
      </c>
      <c r="I19" s="146" t="s">
        <v>31</v>
      </c>
      <c r="J19" s="146" t="s">
        <v>32</v>
      </c>
      <c r="K19" s="148" t="s">
        <v>31</v>
      </c>
      <c r="L19" s="198" t="s">
        <v>418</v>
      </c>
      <c r="M19" s="149">
        <v>43815</v>
      </c>
      <c r="N19" s="149">
        <v>43817</v>
      </c>
      <c r="O19" s="148"/>
      <c r="P19" s="148"/>
      <c r="Q19" s="148"/>
      <c r="R19" s="146">
        <v>2</v>
      </c>
      <c r="S19" s="116">
        <v>54.01</v>
      </c>
      <c r="T19" s="146">
        <v>0</v>
      </c>
      <c r="U19" s="148">
        <v>17.52</v>
      </c>
      <c r="V19" s="146">
        <f t="shared" si="0"/>
        <v>2</v>
      </c>
      <c r="W19" s="148">
        <f t="shared" si="1"/>
        <v>108.02</v>
      </c>
      <c r="X19" s="148">
        <f t="shared" si="2"/>
        <v>108.02</v>
      </c>
      <c r="Y19" s="146" t="s">
        <v>420</v>
      </c>
      <c r="Z19" s="150"/>
      <c r="AA19" s="150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</row>
    <row r="20" spans="1:113" s="193" customFormat="1" ht="42.75" customHeight="1" x14ac:dyDescent="0.2">
      <c r="A20" s="144">
        <v>12</v>
      </c>
      <c r="B20" s="189">
        <v>520100</v>
      </c>
      <c r="C20" s="189">
        <v>180101</v>
      </c>
      <c r="D20" s="197" t="s">
        <v>84</v>
      </c>
      <c r="E20" s="194" t="s">
        <v>133</v>
      </c>
      <c r="F20" s="195" t="s">
        <v>134</v>
      </c>
      <c r="G20" s="197" t="s">
        <v>421</v>
      </c>
      <c r="H20" s="190" t="s">
        <v>46</v>
      </c>
      <c r="I20" s="146" t="s">
        <v>31</v>
      </c>
      <c r="J20" s="146" t="s">
        <v>32</v>
      </c>
      <c r="K20" s="148" t="s">
        <v>31</v>
      </c>
      <c r="L20" s="197" t="s">
        <v>422</v>
      </c>
      <c r="M20" s="192">
        <v>43825</v>
      </c>
      <c r="N20" s="192">
        <v>43826</v>
      </c>
      <c r="O20" s="191"/>
      <c r="P20" s="191"/>
      <c r="Q20" s="148"/>
      <c r="R20" s="146">
        <v>1</v>
      </c>
      <c r="S20" s="116">
        <v>54.01</v>
      </c>
      <c r="T20" s="190">
        <v>1</v>
      </c>
      <c r="U20" s="148">
        <v>17.52</v>
      </c>
      <c r="V20" s="146">
        <f t="shared" si="0"/>
        <v>2</v>
      </c>
      <c r="W20" s="148">
        <f t="shared" si="1"/>
        <v>71.53</v>
      </c>
      <c r="X20" s="148">
        <f t="shared" si="2"/>
        <v>71.53</v>
      </c>
      <c r="Y20" s="190" t="s">
        <v>423</v>
      </c>
      <c r="Z20" s="161"/>
      <c r="AA20" s="161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</row>
    <row r="21" spans="1:113" s="152" customFormat="1" ht="42.75" customHeight="1" x14ac:dyDescent="0.2">
      <c r="A21" s="144">
        <v>13</v>
      </c>
      <c r="B21" s="145">
        <v>520100</v>
      </c>
      <c r="C21" s="145">
        <v>180101</v>
      </c>
      <c r="D21" s="197" t="s">
        <v>314</v>
      </c>
      <c r="E21" s="194" t="s">
        <v>135</v>
      </c>
      <c r="F21" s="195" t="s">
        <v>136</v>
      </c>
      <c r="G21" s="197" t="s">
        <v>424</v>
      </c>
      <c r="H21" s="146" t="s">
        <v>46</v>
      </c>
      <c r="I21" s="146" t="s">
        <v>31</v>
      </c>
      <c r="J21" s="146" t="s">
        <v>32</v>
      </c>
      <c r="K21" s="148" t="s">
        <v>31</v>
      </c>
      <c r="L21" s="197" t="s">
        <v>422</v>
      </c>
      <c r="M21" s="192">
        <v>43825</v>
      </c>
      <c r="N21" s="192">
        <v>43826</v>
      </c>
      <c r="O21" s="148"/>
      <c r="P21" s="148"/>
      <c r="Q21" s="148"/>
      <c r="R21" s="146">
        <v>1</v>
      </c>
      <c r="S21" s="116">
        <v>54.01</v>
      </c>
      <c r="T21" s="146">
        <v>1</v>
      </c>
      <c r="U21" s="148">
        <v>17.52</v>
      </c>
      <c r="V21" s="146">
        <f t="shared" si="0"/>
        <v>2</v>
      </c>
      <c r="W21" s="148">
        <f t="shared" si="1"/>
        <v>71.53</v>
      </c>
      <c r="X21" s="148">
        <f t="shared" si="2"/>
        <v>71.53</v>
      </c>
      <c r="Y21" s="146" t="s">
        <v>425</v>
      </c>
      <c r="Z21" s="150"/>
      <c r="AA21" s="150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</row>
    <row r="22" spans="1:113" s="152" customFormat="1" ht="42.75" customHeight="1" x14ac:dyDescent="0.2">
      <c r="A22" s="144">
        <v>14</v>
      </c>
      <c r="B22" s="145">
        <v>520100</v>
      </c>
      <c r="C22" s="145">
        <v>180101</v>
      </c>
      <c r="D22" s="197" t="s">
        <v>44</v>
      </c>
      <c r="E22" s="194" t="s">
        <v>105</v>
      </c>
      <c r="F22" s="195" t="s">
        <v>106</v>
      </c>
      <c r="G22" s="197" t="s">
        <v>424</v>
      </c>
      <c r="H22" s="146" t="s">
        <v>46</v>
      </c>
      <c r="I22" s="146" t="s">
        <v>31</v>
      </c>
      <c r="J22" s="146" t="s">
        <v>32</v>
      </c>
      <c r="K22" s="148" t="s">
        <v>31</v>
      </c>
      <c r="L22" s="197" t="s">
        <v>422</v>
      </c>
      <c r="M22" s="192">
        <v>43825</v>
      </c>
      <c r="N22" s="192">
        <v>43826</v>
      </c>
      <c r="O22" s="148"/>
      <c r="P22" s="148"/>
      <c r="Q22" s="148"/>
      <c r="R22" s="146">
        <v>1</v>
      </c>
      <c r="S22" s="116">
        <v>95.97</v>
      </c>
      <c r="T22" s="146">
        <v>1</v>
      </c>
      <c r="U22" s="148">
        <v>28.78</v>
      </c>
      <c r="V22" s="146">
        <f t="shared" si="0"/>
        <v>2</v>
      </c>
      <c r="W22" s="148">
        <f t="shared" si="1"/>
        <v>124.75</v>
      </c>
      <c r="X22" s="148">
        <f t="shared" si="2"/>
        <v>124.75</v>
      </c>
      <c r="Y22" s="146" t="s">
        <v>426</v>
      </c>
      <c r="Z22" s="150"/>
      <c r="AA22" s="150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</row>
    <row r="23" spans="1:113" x14ac:dyDescent="0.2"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</row>
    <row r="24" spans="1:113" x14ac:dyDescent="0.2"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</row>
    <row r="25" spans="1:113" x14ac:dyDescent="0.2"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</row>
    <row r="26" spans="1:113" x14ac:dyDescent="0.2"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</row>
    <row r="27" spans="1:113" x14ac:dyDescent="0.2"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</row>
    <row r="28" spans="1:113" x14ac:dyDescent="0.2"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</row>
    <row r="29" spans="1:113" x14ac:dyDescent="0.2"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</row>
    <row r="30" spans="1:113" x14ac:dyDescent="0.2"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</row>
    <row r="31" spans="1:113" x14ac:dyDescent="0.2"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</row>
    <row r="32" spans="1:113" x14ac:dyDescent="0.2"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</row>
    <row r="33" spans="2:27" x14ac:dyDescent="0.2"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</row>
    <row r="34" spans="2:27" x14ac:dyDescent="0.2"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</row>
    <row r="35" spans="2:27" x14ac:dyDescent="0.2"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</row>
    <row r="36" spans="2:27" x14ac:dyDescent="0.2"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</row>
    <row r="37" spans="2:27" x14ac:dyDescent="0.2"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</row>
    <row r="38" spans="2:27" x14ac:dyDescent="0.2"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</row>
    <row r="39" spans="2:27" x14ac:dyDescent="0.2"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</row>
    <row r="40" spans="2:27" x14ac:dyDescent="0.2"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</row>
    <row r="41" spans="2:27" x14ac:dyDescent="0.2"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</row>
    <row r="42" spans="2:27" x14ac:dyDescent="0.2"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</row>
    <row r="43" spans="2:27" x14ac:dyDescent="0.2"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</row>
    <row r="44" spans="2:27" x14ac:dyDescent="0.2"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</row>
    <row r="45" spans="2:27" x14ac:dyDescent="0.2"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</row>
    <row r="46" spans="2:27" x14ac:dyDescent="0.2"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</row>
    <row r="47" spans="2:27" x14ac:dyDescent="0.2"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</row>
    <row r="48" spans="2:27" x14ac:dyDescent="0.2"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</row>
    <row r="49" spans="2:27" x14ac:dyDescent="0.2"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</row>
    <row r="50" spans="2:27" x14ac:dyDescent="0.2"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</row>
    <row r="51" spans="2:27" x14ac:dyDescent="0.2"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</row>
    <row r="52" spans="2:27" x14ac:dyDescent="0.2"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</row>
    <row r="53" spans="2:27" x14ac:dyDescent="0.2"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</row>
    <row r="54" spans="2:27" x14ac:dyDescent="0.2"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</row>
    <row r="55" spans="2:27" x14ac:dyDescent="0.2"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</row>
    <row r="56" spans="2:27" x14ac:dyDescent="0.2"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</row>
    <row r="57" spans="2:27" x14ac:dyDescent="0.2"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</row>
    <row r="58" spans="2:27" x14ac:dyDescent="0.2"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</row>
    <row r="59" spans="2:27" x14ac:dyDescent="0.2"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</row>
    <row r="60" spans="2:27" x14ac:dyDescent="0.2"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</row>
    <row r="61" spans="2:27" x14ac:dyDescent="0.2"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</row>
    <row r="62" spans="2:27" x14ac:dyDescent="0.2"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</row>
  </sheetData>
  <mergeCells count="27">
    <mergeCell ref="W7:W8"/>
    <mergeCell ref="O7:O8"/>
    <mergeCell ref="Q7:Q8"/>
    <mergeCell ref="R7:S7"/>
    <mergeCell ref="T7:U7"/>
    <mergeCell ref="V7:V8"/>
    <mergeCell ref="H7:H8"/>
    <mergeCell ref="I7:J7"/>
    <mergeCell ref="K7:L7"/>
    <mergeCell ref="M7:M8"/>
    <mergeCell ref="N7:N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Ago-2019</vt:lpstr>
      <vt:lpstr>Set-2019</vt:lpstr>
      <vt:lpstr>Out-2019</vt:lpstr>
      <vt:lpstr>Nov-2019</vt:lpstr>
      <vt:lpstr>Dez - 2019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Virginia Souza</dc:creator>
  <cp:lastModifiedBy>Leila Virginia Souza</cp:lastModifiedBy>
  <dcterms:created xsi:type="dcterms:W3CDTF">2019-09-25T13:07:06Z</dcterms:created>
  <dcterms:modified xsi:type="dcterms:W3CDTF">2020-06-22T14:26:39Z</dcterms:modified>
</cp:coreProperties>
</file>