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EstaPasta_de_trabalho" defaultThemeVersion="124226"/>
  <bookViews>
    <workbookView xWindow="240" yWindow="45" windowWidth="19440" windowHeight="7995"/>
  </bookViews>
  <sheets>
    <sheet name="Convênios SECID" sheetId="5" r:id="rId1"/>
  </sheets>
  <definedNames>
    <definedName name="_xlnm._FilterDatabase" localSheetId="0" hidden="1">'Convênios SECID'!$B$6:$R$42</definedName>
    <definedName name="_xlnm.Print_Area" localSheetId="0">'Convênios SECID'!$A$1:$L$42</definedName>
    <definedName name="_xlnm.Print_Titles" localSheetId="0">'Convênios SECID'!$5:$6</definedName>
  </definedNames>
  <calcPr calcId="124519"/>
</workbook>
</file>

<file path=xl/calcChain.xml><?xml version="1.0" encoding="utf-8"?>
<calcChain xmlns="http://schemas.openxmlformats.org/spreadsheetml/2006/main">
  <c r="L9" i="5"/>
  <c r="L42"/>
  <c r="L14" l="1"/>
  <c r="L22"/>
  <c r="L34"/>
  <c r="L23"/>
  <c r="L30"/>
  <c r="L19"/>
  <c r="L18"/>
  <c r="L21"/>
  <c r="L26" l="1"/>
  <c r="L25"/>
  <c r="L24"/>
  <c r="L16"/>
  <c r="L8" l="1"/>
  <c r="L20"/>
  <c r="L45"/>
  <c r="L41"/>
  <c r="L17"/>
  <c r="L28" l="1"/>
  <c r="L13"/>
  <c r="L12"/>
  <c r="L11"/>
  <c r="L10"/>
  <c r="L38"/>
  <c r="L35"/>
  <c r="L33" l="1"/>
  <c r="L31" l="1"/>
  <c r="L37"/>
  <c r="L40"/>
  <c r="L27"/>
  <c r="L29"/>
  <c r="L7" l="1"/>
  <c r="L32" l="1"/>
  <c r="L39" l="1"/>
</calcChain>
</file>

<file path=xl/sharedStrings.xml><?xml version="1.0" encoding="utf-8"?>
<sst xmlns="http://schemas.openxmlformats.org/spreadsheetml/2006/main" count="288" uniqueCount="217">
  <si>
    <t>Convênio/Nº Ano</t>
  </si>
  <si>
    <t>Convenente</t>
  </si>
  <si>
    <t>Nome</t>
  </si>
  <si>
    <t>CNPJ</t>
  </si>
  <si>
    <t>Data da Celebração</t>
  </si>
  <si>
    <t>Valor total previsto</t>
  </si>
  <si>
    <t>Concedente</t>
  </si>
  <si>
    <t>Convenente (contrapartida)</t>
  </si>
  <si>
    <t>Objeto</t>
  </si>
  <si>
    <t>Termo Aditivo</t>
  </si>
  <si>
    <t>Vigência</t>
  </si>
  <si>
    <t>Início</t>
  </si>
  <si>
    <t>Fim</t>
  </si>
  <si>
    <t>Implantação da Academia das Cidades</t>
  </si>
  <si>
    <t>074/2009</t>
  </si>
  <si>
    <t>10.146.371/0001-30</t>
  </si>
  <si>
    <t>13º</t>
  </si>
  <si>
    <t>6º</t>
  </si>
  <si>
    <t>043/2011</t>
  </si>
  <si>
    <t>10.215.176/0001-14</t>
  </si>
  <si>
    <t>Construção da Academia das Cidades</t>
  </si>
  <si>
    <t>10º</t>
  </si>
  <si>
    <t>061/2011</t>
  </si>
  <si>
    <t>10.091.494/0001-10</t>
  </si>
  <si>
    <t>Pavimentação  e sinalização das Ruas Major de Barros Lima, Laura Alves Ribeiro, Projetada 01, projetada 02 e Rua Delvino Sobrinho</t>
  </si>
  <si>
    <t>11º</t>
  </si>
  <si>
    <t>2</t>
  </si>
  <si>
    <t>021/2012</t>
  </si>
  <si>
    <t>10.140.978/0001-02</t>
  </si>
  <si>
    <t>Construção da Praça Paulo Filho.</t>
  </si>
  <si>
    <t>022/2012</t>
  </si>
  <si>
    <t>11.256.062/0001-85</t>
  </si>
  <si>
    <t>016/2012</t>
  </si>
  <si>
    <t>10.404.184/0001-09</t>
  </si>
  <si>
    <t>Pavimentação e drenagem da Rua Jatauba.</t>
  </si>
  <si>
    <t>018/2012</t>
  </si>
  <si>
    <t>Pavimentação e drenagem das Ruas.</t>
  </si>
  <si>
    <t>020/2012</t>
  </si>
  <si>
    <t>11.097.292/0001-49</t>
  </si>
  <si>
    <t>Drenagem das Ruas diversas.</t>
  </si>
  <si>
    <t>049/2012</t>
  </si>
  <si>
    <t>10.565.000/0001-92</t>
  </si>
  <si>
    <t>Const. e Drenagem b. Dois Unidos</t>
  </si>
  <si>
    <t>006/2013</t>
  </si>
  <si>
    <t>Dotar o município de um sistema de coleta, transporte e destino final dos resíduos RCD de pequenos geradores com a implantação de pequenas unidades de recebimento de volumes limitados a 2,00m³/gerador/dia de resíduos inertes provenientes de pequenas construções/reformas, bem como de material reciclável, móveis e utensílios em desuso, todos considerados resíduos volumosos.</t>
  </si>
  <si>
    <t>013/2013</t>
  </si>
  <si>
    <t>10.168.235/0001-40</t>
  </si>
  <si>
    <t>Construção do muro na área de ampliação do cemitério municipal.</t>
  </si>
  <si>
    <t>7º</t>
  </si>
  <si>
    <t>014/2013</t>
  </si>
  <si>
    <t>Pavimentação em paralelepípedo granítico da Rua Projetada do Loteamento Cromácio.</t>
  </si>
  <si>
    <t>008/2014</t>
  </si>
  <si>
    <t>11.361.730/0001-34</t>
  </si>
  <si>
    <t>11.097.375/0001-38</t>
  </si>
  <si>
    <t>020/2014</t>
  </si>
  <si>
    <t>Recuperação da Iluminação Pública da Via Principal do Município de Machados/PE</t>
  </si>
  <si>
    <t>11.358.173/0001-00</t>
  </si>
  <si>
    <t>036/2014</t>
  </si>
  <si>
    <t>12.888.547/0001-48</t>
  </si>
  <si>
    <t>Construção da Praça Miguel Arraes de Alencar</t>
  </si>
  <si>
    <t>001/2014</t>
  </si>
  <si>
    <t>04.474.819/0001-41</t>
  </si>
  <si>
    <t>Obras de Requalificação do Complexo do Mercado de Paratibe, envolvendo a Construção do Novo Mercado, Construção do Patio da Feira Livre, Construção da Praça e Construção do Estacionamento, no município de Paulista/PE</t>
  </si>
  <si>
    <t>Obras de Pavimentação de 06 (seis) ruas: Rua 63 (Maranguape II); Rua do Campo (Jaguarana); Rua Parnamirim, 1º e 2º Travessa da Rua Parnamirim (Arthur Lundgreen I); Rua Paralela ao Canal, transversal a PE-22, Riacho de Prata (Maranguape II); Rua Estados Unidos (Pau Amarelo); Transversais da Avenida E (Maranguape II) e Construção de uma Praça – Rua São Bernardo (Jaguarana), todas no município de Paulista/PE</t>
  </si>
  <si>
    <t>002/2014</t>
  </si>
  <si>
    <t>004/2014</t>
  </si>
  <si>
    <t>Obras de Pavimentação de 20 (vinte) ruas: Rua Padre Anchieta (Vila Torres Galvão); Rua Djalma Dutra (Janga); Travessa Flor de Lis (Engenho Maranguape); Rua 123 (Jardim Paulista); Rua 93 (Jardim Paulista); Rua 85 (Jardim Maranguape II); Rua Guaratinga (Engenho Maranguape); Rua C05, C06, C07 e C08 (Mirueira); Rua 86 (Maranguape II); Rua 94 (Maranguape II); Avenida D (Maranguape II); Rua Vila da Resistência (Arthur Lundgreen II); Rua Ribeiro (Arthur Lundgreen II); Rua Lagoa do Gatos (Arthur Lundgreen I); Rua Jaboatão (Arthur Lundgreen I); Rua Honorato Fernandes Paes (Janga) e Rua 86 (Jardim Paulista Baixo), todas no município de Paulista/PE</t>
  </si>
  <si>
    <t>015/2014</t>
  </si>
  <si>
    <t>10.105.955/0001-67</t>
  </si>
  <si>
    <t>Pavimentação em paralelepípedos graníticos da 3ª Etapa de Acesso ao CEDEC.</t>
  </si>
  <si>
    <t>017/2014</t>
  </si>
  <si>
    <t>Pavimentação em paralelepípedos graníticos e sinalização nas vias: Rua Luiza de Lira Rabelo, Rua Cícero Monteiro de Melo, Rua Esmeraldino Pires, Trav. Félix Pascoal, Trav. E. Miranda, Trav. Gonçalves Maia, Rua Gonçalves Maia, 1ª Trav. Senador Salgado Filho, 1ª Trav. Padre Anchieta, Rua Eugênio G. de Souza, Rua 28 de Fevereiro, 2ª Trav. Almirante Tamandaré, Rua Ulisses Brito, 1ª Trav. Ulisses Brito, 2ª Trav. Ulisses Brito, 3ª Trav. Ulisses Brito, 4ª Trav. Ulisses Brito, e Antônio de Moura Cavalcante, todas no Bairro São Cristóvão.</t>
  </si>
  <si>
    <t>018/2014</t>
  </si>
  <si>
    <t>Pavimentação em paralelepípedos graníticos e sinalização nas ruas: Airton Senna, Natali Souza Freitas, Alípio Pacheco Luna, Joaquim Tenório Cavalcante e Santa Luzia.</t>
  </si>
  <si>
    <t>019/2014</t>
  </si>
  <si>
    <t>Pavimentação em paralelepípedos graníticos e sinalização nas ruas: Cuba, Argentina, El Salvador, Chile, Uruguai, Venezuela, México, Paraguai, 1 de Março, 24 de Agosto, das Orquídeas, 5 de Janeiro, 5 de Julho, 14 de Outubro, Manoel Coelho Pereira, Doutor Leonardo Arcoverde, José Carlos Monteiro Amorim, Trav. José Carlos de Monteiro Amorim, Arcelino de Brito, Trav. 10 de Julho, Trav. Antônio Soares Tota e Trav. 15 de Janeiro.</t>
  </si>
  <si>
    <t>023/2014</t>
  </si>
  <si>
    <t>10.347.888/0001-97</t>
  </si>
  <si>
    <t>024/2014</t>
  </si>
  <si>
    <t>Construção de pavimentação em paralelepípedos graníticos na Rua Aurélio Quincas, Travessas Aurélio Quincas, Nivonaldo Quirino e Vila São José</t>
  </si>
  <si>
    <t>026/2014</t>
  </si>
  <si>
    <t>10.141.489/0001-75</t>
  </si>
  <si>
    <t>Pavimentação em paralelepípedos graníticos nas ruas: Projetada 5, Projetada 6, Projetada 7 e Projetada 8</t>
  </si>
  <si>
    <t>Pavimentação em paralelepípedos graníticos na Rua Projetada 4, na sede do Município e nas ruas: Da Fábrica e Júlio Carlos de Melo, no Distrito de Queimadas</t>
  </si>
  <si>
    <t>Pavimentação em paralelepípedos graníticos na Rua Getúlio Vargas, na sede do Município, e na Rua Projetada, no Distrito de Queimadas</t>
  </si>
  <si>
    <t>027/2014</t>
  </si>
  <si>
    <t>028/2014</t>
  </si>
  <si>
    <t>031/2014</t>
  </si>
  <si>
    <t>11.361.896/0001-50</t>
  </si>
  <si>
    <t>Pavimentação em paralelepípedos graníticos drenagem e sinalização do acesso ao Distrito de Chã dos Esquecidos</t>
  </si>
  <si>
    <t>025/2012</t>
  </si>
  <si>
    <t>Pavimentação e drenagem em paralelepípedos da Ruas projetadas 1 e 2.</t>
  </si>
  <si>
    <t>037/2014</t>
  </si>
  <si>
    <t>Pavimentação em paralelepípedo granítico na Rua Projetada 1, no Conjunto Habitacional Governador Miguel Arraes de Alencar</t>
  </si>
  <si>
    <t>033/2014</t>
  </si>
  <si>
    <t>35.445.527/0001-04</t>
  </si>
  <si>
    <t>Construção de calçamento em paralelepípedos e meio-fio nas Ruas Projetadas I, II e III, no Conjunto Habitacional Antônio Marques</t>
  </si>
  <si>
    <t>004/2016</t>
  </si>
  <si>
    <t>01.613.860/0001-63</t>
  </si>
  <si>
    <t>005/2016</t>
  </si>
  <si>
    <t>Pavimentação da Av. Mal. Nilton Cavalcante no Município de Araçoiaba/PE</t>
  </si>
  <si>
    <t>Requalificação da Academia das Cidades do Município de Agrestina/PE</t>
  </si>
  <si>
    <t>003/2016</t>
  </si>
  <si>
    <t>Construção de pavimento em paralelepípedos graníticos na Rua Nivonaldo Quirino-1 e complemento das ruas Padre Adelmo, Olegário Lino de Morais e Vila São José, na sede do Município de Ingazeira/PE</t>
  </si>
  <si>
    <t>006/2016</t>
  </si>
  <si>
    <t>Construção de pavimento em paralelepípedos graníticos nas Ruas projetadas 1 e 2 no Distrito de Santa Rosa</t>
  </si>
  <si>
    <t>Construção de pavimentação em paralelepípedos graníticos na Rua Padre Adelmo</t>
  </si>
  <si>
    <t>PUBLICAÇÃO</t>
  </si>
  <si>
    <t>Reforma das praças do centro do Município.</t>
  </si>
  <si>
    <t>5</t>
  </si>
  <si>
    <t>8</t>
  </si>
  <si>
    <t>9</t>
  </si>
  <si>
    <t>11</t>
  </si>
  <si>
    <t>12</t>
  </si>
  <si>
    <t>13</t>
  </si>
  <si>
    <t>16</t>
  </si>
  <si>
    <t>18</t>
  </si>
  <si>
    <t>20</t>
  </si>
  <si>
    <t>21</t>
  </si>
  <si>
    <t>22</t>
  </si>
  <si>
    <t>24</t>
  </si>
  <si>
    <t>25</t>
  </si>
  <si>
    <t>27</t>
  </si>
  <si>
    <t>28</t>
  </si>
  <si>
    <t>29</t>
  </si>
  <si>
    <t>30</t>
  </si>
  <si>
    <t>31</t>
  </si>
  <si>
    <t>32</t>
  </si>
  <si>
    <t>34</t>
  </si>
  <si>
    <t>35</t>
  </si>
  <si>
    <t>36</t>
  </si>
  <si>
    <t>37</t>
  </si>
  <si>
    <t>39</t>
  </si>
  <si>
    <t>40</t>
  </si>
  <si>
    <t>41</t>
  </si>
  <si>
    <t>42</t>
  </si>
  <si>
    <t>44</t>
  </si>
  <si>
    <t>45</t>
  </si>
  <si>
    <t>47</t>
  </si>
  <si>
    <t>48</t>
  </si>
  <si>
    <t>49</t>
  </si>
  <si>
    <t>50</t>
  </si>
  <si>
    <t>51</t>
  </si>
  <si>
    <t>005/2013</t>
  </si>
  <si>
    <t>08.260.663/0001-57
04.186.644/0001-77
08.929.748/0001-85</t>
  </si>
  <si>
    <t>cooperação técnica e financeira com vistas à implementação do Camaragibe Melhor - Projeto de Redução da Pobreza em Intervenções de Desenvolvimento Urbano Integrado, no Município de Camaragibe, em conformidade com o Formulário de Apresentação do Pedido, submetido e aprovado pela União Europeia, que passa a fazer parte deste instrumento, independente da sua transcrição, doravante denominado de Plano de Trabalho.</t>
  </si>
  <si>
    <t>Fundação AVSI € 52.257,00
União Européia
€ 532.339,00
AVSI NE
€ 47.896,00</t>
  </si>
  <si>
    <t>12º</t>
  </si>
  <si>
    <t>4º</t>
  </si>
  <si>
    <t>DOE nº 132 de 15/07/2017</t>
  </si>
  <si>
    <t>x</t>
  </si>
  <si>
    <t>Transferência Voluntárias mediante Convênios</t>
  </si>
  <si>
    <t>8º</t>
  </si>
  <si>
    <t>DOE nº 156 de 18/08/2017</t>
  </si>
  <si>
    <t>JUREMA</t>
  </si>
  <si>
    <t>JUPI</t>
  </si>
  <si>
    <t>DOE nº 178 de 21/09/2017</t>
  </si>
  <si>
    <t>17º</t>
  </si>
  <si>
    <t>DOE nº 185 de 30/09/2017</t>
  </si>
  <si>
    <t>Coordenadoria de Convênios-Cconv/GEAJU/SECID</t>
  </si>
  <si>
    <t>4º (Prazo) e 5º (valor)</t>
  </si>
  <si>
    <t>DOE nº 174 de 15/09/2017</t>
  </si>
  <si>
    <t>22º</t>
  </si>
  <si>
    <t>DOE nº 191 de 10/10/2017</t>
  </si>
  <si>
    <t>Pavimentação em paralelepípedos nas Ruas Avenida Fausto Rodrigues e Ruas Projetadas, Franciso Pedro da Silva, Vinte de Novembro e das Palmeiras, no Município de Ibirajuba/PE</t>
  </si>
  <si>
    <t>SÃO JOÃO</t>
  </si>
  <si>
    <t>PANELAS</t>
  </si>
  <si>
    <t>AGRESTINA</t>
  </si>
  <si>
    <t>OLINDA</t>
  </si>
  <si>
    <t>LIMOEIRO</t>
  </si>
  <si>
    <t>IBIRAJUBA</t>
  </si>
  <si>
    <t>SÃO VICENTE FERRER</t>
  </si>
  <si>
    <t>RECIFE</t>
  </si>
  <si>
    <t>CAMARAGIBE
FUNDAÇÃO AVSI
AVSI NORDESTE</t>
  </si>
  <si>
    <t>VICÊNCIA</t>
  </si>
  <si>
    <t>PAULISTA</t>
  </si>
  <si>
    <t>SANTA MARIA DO CAMBUCÁ</t>
  </si>
  <si>
    <t>MACHADOS</t>
  </si>
  <si>
    <t>ARCOVERDE</t>
  </si>
  <si>
    <t>INGAZEIRA</t>
  </si>
  <si>
    <t>BREJINHO</t>
  </si>
  <si>
    <t>QUIXABA</t>
  </si>
  <si>
    <t>XEXÉU</t>
  </si>
  <si>
    <t>ARAÇOIABA</t>
  </si>
  <si>
    <t>14º</t>
  </si>
  <si>
    <t>DOE nº 199 de 21/10/2017</t>
  </si>
  <si>
    <t>11º
12º</t>
  </si>
  <si>
    <t>11/07/2017
09/11/2017</t>
  </si>
  <si>
    <t>08/11/2017
09/03/2018</t>
  </si>
  <si>
    <t>01/11/2017
02/03/2018</t>
  </si>
  <si>
    <t>04/07/2017
02/11/2017</t>
  </si>
  <si>
    <t>DOE nº 205 de 31/10/2017</t>
  </si>
  <si>
    <t>DOE nº 160 de 24/08/2017
DOE nº 205 de 31/10/2017</t>
  </si>
  <si>
    <t>16º</t>
  </si>
  <si>
    <t>24/10/2016  22/04/2017 16/10/2017</t>
  </si>
  <si>
    <t>DOE nº 215 de 17/11/2017</t>
  </si>
  <si>
    <t>1º</t>
  </si>
  <si>
    <t>DOE nº 219 de 23/11/2017</t>
  </si>
  <si>
    <t>DOE nº 211 de 10/11/2017</t>
  </si>
  <si>
    <t>DOE nº 225 de 1/12/2017</t>
  </si>
  <si>
    <t>DOE nº 222 de 28/11/2017</t>
  </si>
  <si>
    <t>3º</t>
  </si>
  <si>
    <t>DOE nº 236 de 19/12/2017</t>
  </si>
  <si>
    <t>DOE nº aguardando</t>
  </si>
  <si>
    <t>001/2017</t>
  </si>
  <si>
    <t>ITAPETIM</t>
  </si>
  <si>
    <t>11.358.157/0001-00</t>
  </si>
  <si>
    <t>Requalificação dos canteiros entre a Vila Poeta Vital Leite e a Avenida Clistenes Leal, no Município de Itapetim/PE</t>
  </si>
  <si>
    <t>002/2017</t>
  </si>
  <si>
    <t>Revitalização da Praça Jacira Marques com a construção de uma quadra society, no Município de Brejinho/PE</t>
  </si>
  <si>
    <t>DOE nº  de 09/01/2018</t>
  </si>
  <si>
    <t>DOE nº 9 de 13/01/2018</t>
  </si>
  <si>
    <t>DOE nº  de 24/01/2018</t>
  </si>
  <si>
    <t>TRIUNFO</t>
  </si>
  <si>
    <t>11.350.659/0001-94</t>
  </si>
  <si>
    <t>004/2017</t>
  </si>
  <si>
    <t>Pavimentação com paralelepípedos graníticos nas ruas projetadas A, B, C, 1 e 2 no distrito de Canaã no Município de Triunfo</t>
  </si>
</sst>
</file>

<file path=xl/styles.xml><?xml version="1.0" encoding="utf-8"?>
<styleSheet xmlns="http://schemas.openxmlformats.org/spreadsheetml/2006/main">
  <numFmts count="5">
    <numFmt numFmtId="43" formatCode="_-* #,##0.00_-;\-* #,##0.00_-;_-* &quot;-&quot;??_-;_-@_-"/>
    <numFmt numFmtId="164" formatCode="[$-416]d/mmm;@"/>
    <numFmt numFmtId="165" formatCode="&quot;R$&quot;\ #,##0.00"/>
    <numFmt numFmtId="166" formatCode="00000"/>
    <numFmt numFmtId="168" formatCode="[$€-2]\ #,##0.00"/>
  </numFmts>
  <fonts count="15">
    <font>
      <sz val="11"/>
      <color theme="1"/>
      <name val="Calibri"/>
      <family val="2"/>
      <scheme val="minor"/>
    </font>
    <font>
      <sz val="11"/>
      <color theme="1"/>
      <name val="Calibri"/>
      <family val="2"/>
      <scheme val="minor"/>
    </font>
    <font>
      <b/>
      <sz val="11"/>
      <color theme="0"/>
      <name val="Calibri"/>
      <family val="2"/>
      <scheme val="minor"/>
    </font>
    <font>
      <b/>
      <sz val="11"/>
      <color rgb="FF000000"/>
      <name val="Calibri"/>
      <family val="2"/>
    </font>
    <font>
      <b/>
      <sz val="18"/>
      <color theme="1"/>
      <name val="Calibri"/>
      <family val="2"/>
      <scheme val="minor"/>
    </font>
    <font>
      <sz val="10"/>
      <color theme="1"/>
      <name val="Calibri"/>
      <family val="2"/>
      <scheme val="minor"/>
    </font>
    <font>
      <sz val="11"/>
      <color rgb="FF000000"/>
      <name val="Calibri"/>
      <family val="2"/>
    </font>
    <font>
      <sz val="10"/>
      <color rgb="FF000000"/>
      <name val="Calibri"/>
      <family val="2"/>
    </font>
    <font>
      <sz val="11"/>
      <name val="Calibri"/>
      <family val="2"/>
      <scheme val="minor"/>
    </font>
    <font>
      <sz val="11"/>
      <color rgb="FF000000"/>
      <name val="Calibri"/>
      <family val="2"/>
      <scheme val="minor"/>
    </font>
    <font>
      <sz val="11"/>
      <color theme="0"/>
      <name val="Calibri"/>
      <family val="2"/>
      <scheme val="minor"/>
    </font>
    <font>
      <sz val="9"/>
      <color rgb="FF000000"/>
      <name val="Calibri"/>
      <family val="2"/>
    </font>
    <font>
      <b/>
      <sz val="11"/>
      <color rgb="FF000000"/>
      <name val="Calibri"/>
      <family val="2"/>
      <scheme val="minor"/>
    </font>
    <font>
      <b/>
      <sz val="11"/>
      <color theme="1"/>
      <name val="Calibri"/>
      <family val="2"/>
      <scheme val="minor"/>
    </font>
    <font>
      <sz val="7"/>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s>
  <borders count="11">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rgb="FFFFFFFF"/>
      </left>
      <right style="medium">
        <color rgb="FFFFFFFF"/>
      </right>
      <top style="medium">
        <color rgb="FFFFFFFF"/>
      </top>
      <bottom style="medium">
        <color rgb="FFFFFFFF"/>
      </bottom>
      <diagonal/>
    </border>
    <border>
      <left style="thin">
        <color theme="0"/>
      </left>
      <right/>
      <top style="thin">
        <color theme="0"/>
      </top>
      <bottom style="thin">
        <color theme="0"/>
      </bottom>
      <diagonal/>
    </border>
    <border>
      <left style="medium">
        <color rgb="FFFFFFFF"/>
      </left>
      <right style="medium">
        <color rgb="FFFFFFFF"/>
      </right>
      <top style="medium">
        <color rgb="FFFFFFFF"/>
      </top>
      <bottom/>
      <diagonal/>
    </border>
    <border>
      <left style="thin">
        <color theme="0"/>
      </left>
      <right style="thin">
        <color theme="0"/>
      </right>
      <top/>
      <bottom style="medium">
        <color rgb="FFFFFFFF"/>
      </bottom>
      <diagonal/>
    </border>
    <border>
      <left style="thin">
        <color theme="0"/>
      </left>
      <right/>
      <top/>
      <bottom/>
      <diagonal/>
    </border>
    <border>
      <left/>
      <right style="medium">
        <color rgb="FFFFFFFF"/>
      </right>
      <top style="medium">
        <color rgb="FFFFFFFF"/>
      </top>
      <bottom style="medium">
        <color rgb="FFFFFFFF"/>
      </bottom>
      <diagonal/>
    </border>
    <border>
      <left style="thin">
        <color theme="0"/>
      </left>
      <right style="thin">
        <color theme="0"/>
      </right>
      <top/>
      <bottom/>
      <diagonal/>
    </border>
  </borders>
  <cellStyleXfs count="3">
    <xf numFmtId="0" fontId="0" fillId="0" borderId="0"/>
    <xf numFmtId="164" fontId="1" fillId="0" borderId="0"/>
    <xf numFmtId="43" fontId="1" fillId="0" borderId="0" applyFont="0" applyFill="0" applyBorder="0" applyAlignment="0" applyProtection="0"/>
  </cellStyleXfs>
  <cellXfs count="79">
    <xf numFmtId="0" fontId="0" fillId="0" borderId="0" xfId="0"/>
    <xf numFmtId="164" fontId="0" fillId="0" borderId="0" xfId="1" applyFont="1"/>
    <xf numFmtId="164" fontId="3" fillId="0" borderId="0" xfId="1" applyNumberFormat="1" applyFont="1" applyFill="1" applyBorder="1" applyAlignment="1">
      <alignment horizontal="center" vertical="center" wrapText="1"/>
    </xf>
    <xf numFmtId="164" fontId="0" fillId="0" borderId="0" xfId="1" applyFont="1" applyFill="1" applyBorder="1"/>
    <xf numFmtId="164" fontId="5" fillId="0" borderId="2" xfId="1" applyFont="1" applyFill="1" applyBorder="1"/>
    <xf numFmtId="164" fontId="5" fillId="0" borderId="2" xfId="1" applyFont="1" applyFill="1" applyBorder="1" applyAlignment="1">
      <alignment wrapText="1"/>
    </xf>
    <xf numFmtId="164" fontId="2" fillId="0" borderId="3" xfId="1" applyFont="1" applyFill="1" applyBorder="1" applyAlignment="1"/>
    <xf numFmtId="164" fontId="2" fillId="0" borderId="5" xfId="1" applyFont="1" applyFill="1" applyBorder="1" applyAlignment="1"/>
    <xf numFmtId="164" fontId="0" fillId="0" borderId="0" xfId="1" applyFont="1" applyFill="1"/>
    <xf numFmtId="49" fontId="4" fillId="2" borderId="0" xfId="1" applyNumberFormat="1" applyFont="1" applyFill="1" applyAlignment="1">
      <alignment horizontal="center" vertical="center"/>
    </xf>
    <xf numFmtId="164" fontId="0" fillId="2" borderId="0" xfId="1" applyFont="1" applyFill="1" applyAlignment="1">
      <alignment horizontal="center" vertical="center"/>
    </xf>
    <xf numFmtId="49" fontId="0" fillId="2" borderId="0" xfId="1" applyNumberFormat="1" applyFont="1" applyFill="1" applyAlignment="1">
      <alignment horizontal="center" vertical="center"/>
    </xf>
    <xf numFmtId="49" fontId="0" fillId="0" borderId="0" xfId="1" applyNumberFormat="1" applyFont="1" applyAlignment="1">
      <alignment horizontal="center" vertical="center"/>
    </xf>
    <xf numFmtId="164" fontId="0" fillId="0" borderId="0" xfId="1" applyFont="1" applyAlignment="1">
      <alignment horizontal="center" vertical="center"/>
    </xf>
    <xf numFmtId="14" fontId="0" fillId="2" borderId="0" xfId="1" applyNumberFormat="1" applyFont="1" applyFill="1" applyAlignment="1">
      <alignment horizontal="center" vertical="center"/>
    </xf>
    <xf numFmtId="14" fontId="0" fillId="0" borderId="0" xfId="1" applyNumberFormat="1" applyFont="1" applyAlignment="1">
      <alignment horizontal="center" vertical="center"/>
    </xf>
    <xf numFmtId="165" fontId="0" fillId="2" borderId="0" xfId="1" applyNumberFormat="1" applyFont="1" applyFill="1" applyAlignment="1">
      <alignment horizontal="center" vertical="center"/>
    </xf>
    <xf numFmtId="165" fontId="0" fillId="0" borderId="0" xfId="1" applyNumberFormat="1" applyFont="1" applyAlignment="1">
      <alignment horizontal="center" vertical="center"/>
    </xf>
    <xf numFmtId="164" fontId="1" fillId="0" borderId="0" xfId="1" applyFont="1" applyAlignment="1">
      <alignment horizontal="center" vertical="center"/>
    </xf>
    <xf numFmtId="165" fontId="4" fillId="2" borderId="0" xfId="1" applyNumberFormat="1" applyFont="1" applyFill="1"/>
    <xf numFmtId="165" fontId="0" fillId="2" borderId="0" xfId="1" applyNumberFormat="1" applyFont="1" applyFill="1"/>
    <xf numFmtId="165" fontId="0" fillId="0" borderId="0" xfId="1" applyNumberFormat="1" applyFont="1"/>
    <xf numFmtId="164" fontId="1" fillId="2" borderId="0" xfId="1" applyFont="1" applyFill="1" applyAlignment="1">
      <alignment horizontal="center" vertical="center"/>
    </xf>
    <xf numFmtId="164" fontId="3" fillId="0" borderId="6" xfId="1" applyNumberFormat="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64" fontId="0" fillId="0" borderId="0" xfId="1" applyFont="1" applyAlignment="1">
      <alignment vertical="center"/>
    </xf>
    <xf numFmtId="49" fontId="0" fillId="0" borderId="0" xfId="1" applyNumberFormat="1" applyFont="1" applyAlignment="1">
      <alignment vertical="center"/>
    </xf>
    <xf numFmtId="164" fontId="0" fillId="2" borderId="0" xfId="1" applyFont="1" applyFill="1"/>
    <xf numFmtId="164" fontId="6" fillId="3" borderId="4" xfId="1" applyNumberFormat="1" applyFont="1" applyFill="1" applyBorder="1" applyAlignment="1">
      <alignment horizontal="center" vertical="center" wrapText="1"/>
    </xf>
    <xf numFmtId="14" fontId="6" fillId="3" borderId="4" xfId="1" applyNumberFormat="1" applyFont="1" applyFill="1" applyBorder="1" applyAlignment="1">
      <alignment horizontal="center" vertical="center" wrapText="1"/>
    </xf>
    <xf numFmtId="165" fontId="6" fillId="3" borderId="4" xfId="1" applyNumberFormat="1" applyFont="1" applyFill="1" applyBorder="1" applyAlignment="1">
      <alignment horizontal="center" vertical="center" wrapText="1"/>
    </xf>
    <xf numFmtId="49" fontId="3" fillId="3" borderId="4" xfId="1" applyNumberFormat="1" applyFont="1" applyFill="1" applyBorder="1" applyAlignment="1">
      <alignment horizontal="center" vertical="center" wrapText="1"/>
    </xf>
    <xf numFmtId="14" fontId="3" fillId="3" borderId="4" xfId="1" applyNumberFormat="1" applyFont="1" applyFill="1" applyBorder="1" applyAlignment="1">
      <alignment horizontal="center" vertical="center" wrapText="1"/>
    </xf>
    <xf numFmtId="49" fontId="6" fillId="3" borderId="4" xfId="1" applyNumberFormat="1" applyFont="1" applyFill="1" applyBorder="1" applyAlignment="1">
      <alignment horizontal="center" vertical="center" wrapText="1"/>
    </xf>
    <xf numFmtId="0" fontId="0" fillId="3" borderId="4" xfId="0" applyFill="1" applyBorder="1" applyAlignment="1">
      <alignment horizontal="center" vertical="center" wrapText="1"/>
    </xf>
    <xf numFmtId="14" fontId="0" fillId="3" borderId="4" xfId="0" applyNumberFormat="1" applyFont="1" applyFill="1" applyBorder="1" applyAlignment="1">
      <alignment horizontal="center" vertical="center"/>
    </xf>
    <xf numFmtId="165" fontId="0" fillId="3" borderId="4" xfId="2" applyNumberFormat="1" applyFont="1" applyFill="1" applyBorder="1" applyAlignment="1">
      <alignment horizontal="center" vertical="center"/>
    </xf>
    <xf numFmtId="0" fontId="0" fillId="3" borderId="4" xfId="0" applyFill="1" applyBorder="1" applyAlignment="1">
      <alignment horizontal="center"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14" fontId="0" fillId="3" borderId="4" xfId="0" applyNumberFormat="1" applyFill="1" applyBorder="1" applyAlignment="1">
      <alignment vertical="center"/>
    </xf>
    <xf numFmtId="168" fontId="6" fillId="3" borderId="4" xfId="1" applyNumberFormat="1" applyFont="1" applyFill="1" applyBorder="1" applyAlignment="1">
      <alignment horizontal="center" vertical="center" wrapText="1"/>
    </xf>
    <xf numFmtId="166" fontId="7" fillId="3" borderId="4" xfId="1" applyNumberFormat="1" applyFont="1" applyFill="1" applyBorder="1" applyAlignment="1">
      <alignment horizontal="center" vertical="center" wrapText="1"/>
    </xf>
    <xf numFmtId="166" fontId="6" fillId="3" borderId="4" xfId="1" applyNumberFormat="1" applyFont="1" applyFill="1" applyBorder="1" applyAlignment="1">
      <alignment horizontal="center" vertical="center" wrapText="1"/>
    </xf>
    <xf numFmtId="14" fontId="0" fillId="3" borderId="4" xfId="0" applyNumberFormat="1" applyFont="1" applyFill="1" applyBorder="1" applyAlignment="1">
      <alignment horizontal="center" vertical="center" wrapText="1"/>
    </xf>
    <xf numFmtId="165" fontId="0" fillId="3" borderId="4"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65" fontId="8" fillId="3" borderId="4" xfId="0" applyNumberFormat="1" applyFont="1" applyFill="1" applyBorder="1" applyAlignment="1">
      <alignment horizontal="center" vertical="center" wrapText="1"/>
    </xf>
    <xf numFmtId="166" fontId="11" fillId="3" borderId="4" xfId="1" applyNumberFormat="1" applyFont="1" applyFill="1" applyBorder="1" applyAlignment="1">
      <alignment horizontal="center" vertical="center" wrapText="1"/>
    </xf>
    <xf numFmtId="0" fontId="0" fillId="3" borderId="4" xfId="0" applyFont="1" applyFill="1" applyBorder="1" applyAlignment="1">
      <alignment horizontal="center" vertical="center" wrapText="1"/>
    </xf>
    <xf numFmtId="49" fontId="12" fillId="3" borderId="4" xfId="1" applyNumberFormat="1" applyFont="1" applyFill="1" applyBorder="1" applyAlignment="1">
      <alignment horizontal="center" vertical="center" wrapText="1"/>
    </xf>
    <xf numFmtId="49" fontId="9" fillId="3" borderId="4" xfId="1" applyNumberFormat="1" applyFont="1" applyFill="1" applyBorder="1" applyAlignment="1">
      <alignment horizontal="center" vertical="center" wrapText="1"/>
    </xf>
    <xf numFmtId="14" fontId="12" fillId="3" borderId="4" xfId="1" applyNumberFormat="1" applyFont="1" applyFill="1" applyBorder="1" applyAlignment="1">
      <alignment horizontal="center" vertical="center" wrapText="1"/>
    </xf>
    <xf numFmtId="165" fontId="8" fillId="3" borderId="4"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9" fillId="3" borderId="4" xfId="0" applyFont="1" applyFill="1" applyBorder="1" applyAlignment="1">
      <alignment horizontal="center" vertical="center" wrapText="1"/>
    </xf>
    <xf numFmtId="164" fontId="2" fillId="4" borderId="1" xfId="1" applyFont="1" applyFill="1" applyBorder="1" applyAlignment="1">
      <alignment horizontal="center" vertical="center"/>
    </xf>
    <xf numFmtId="165" fontId="2" fillId="4" borderId="10" xfId="1" applyNumberFormat="1" applyFont="1" applyFill="1" applyBorder="1" applyAlignment="1">
      <alignment horizontal="center" vertical="center"/>
    </xf>
    <xf numFmtId="165" fontId="2" fillId="4" borderId="8" xfId="1" applyNumberFormat="1" applyFont="1" applyFill="1" applyBorder="1" applyAlignment="1">
      <alignment horizontal="center" vertical="center" wrapText="1"/>
    </xf>
    <xf numFmtId="14" fontId="2" fillId="4" borderId="1" xfId="1" applyNumberFormat="1" applyFont="1" applyFill="1" applyBorder="1" applyAlignment="1">
      <alignment horizontal="center" vertical="center"/>
    </xf>
    <xf numFmtId="49" fontId="6" fillId="3" borderId="9" xfId="1" applyNumberFormat="1" applyFont="1" applyFill="1" applyBorder="1" applyAlignment="1">
      <alignment horizontal="center" vertical="center" wrapText="1"/>
    </xf>
    <xf numFmtId="166" fontId="6" fillId="3" borderId="9" xfId="1" applyNumberFormat="1" applyFont="1" applyFill="1" applyBorder="1" applyAlignment="1">
      <alignment horizontal="center" vertical="center" wrapText="1"/>
    </xf>
    <xf numFmtId="164" fontId="5" fillId="0" borderId="0" xfId="1" applyFont="1" applyFill="1"/>
    <xf numFmtId="164" fontId="0" fillId="0" borderId="2" xfId="1" applyFont="1" applyBorder="1"/>
    <xf numFmtId="164" fontId="5" fillId="0" borderId="0" xfId="1" applyFont="1" applyFill="1" applyAlignment="1">
      <alignment wrapText="1"/>
    </xf>
    <xf numFmtId="0" fontId="14" fillId="3" borderId="4" xfId="0" applyFont="1" applyFill="1" applyBorder="1" applyAlignment="1">
      <alignment horizontal="center" vertical="center" wrapText="1"/>
    </xf>
    <xf numFmtId="14" fontId="2" fillId="4" borderId="1" xfId="1" applyNumberFormat="1" applyFont="1" applyFill="1" applyBorder="1" applyAlignment="1">
      <alignment horizontal="center" vertical="center" wrapText="1"/>
    </xf>
    <xf numFmtId="14" fontId="2" fillId="4" borderId="10" xfId="1" applyNumberFormat="1" applyFont="1" applyFill="1" applyBorder="1" applyAlignment="1">
      <alignment horizontal="center" vertical="center" wrapText="1"/>
    </xf>
    <xf numFmtId="49" fontId="2" fillId="4" borderId="2" xfId="1" applyNumberFormat="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164" fontId="2" fillId="4" borderId="2" xfId="1" applyFont="1" applyFill="1" applyBorder="1" applyAlignment="1">
      <alignment horizontal="center" vertical="center"/>
    </xf>
    <xf numFmtId="165" fontId="2" fillId="4" borderId="5"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4" fontId="10" fillId="4" borderId="1" xfId="1" applyFont="1" applyFill="1" applyBorder="1" applyAlignment="1">
      <alignment horizontal="center" vertical="center"/>
    </xf>
    <xf numFmtId="164" fontId="10" fillId="4" borderId="10" xfId="1" applyFont="1" applyFill="1" applyBorder="1" applyAlignment="1">
      <alignment horizontal="center" vertical="center"/>
    </xf>
    <xf numFmtId="14" fontId="2" fillId="4" borderId="7" xfId="1" applyNumberFormat="1" applyFont="1" applyFill="1" applyBorder="1" applyAlignment="1">
      <alignment horizontal="center" vertical="center" wrapText="1"/>
    </xf>
    <xf numFmtId="49" fontId="2" fillId="4" borderId="10" xfId="1" applyNumberFormat="1" applyFont="1" applyFill="1" applyBorder="1" applyAlignment="1">
      <alignment horizontal="center" vertical="center" wrapText="1"/>
    </xf>
    <xf numFmtId="14" fontId="2" fillId="4" borderId="2" xfId="1" applyNumberFormat="1" applyFont="1" applyFill="1" applyBorder="1" applyAlignment="1">
      <alignment horizontal="center" vertical="center"/>
    </xf>
    <xf numFmtId="14" fontId="13" fillId="3" borderId="4" xfId="0" applyNumberFormat="1" applyFont="1" applyFill="1" applyBorder="1" applyAlignment="1">
      <alignment horizontal="center" vertical="center"/>
    </xf>
  </cellXfs>
  <cellStyles count="3">
    <cellStyle name="Normal" xfId="0" builtinId="0"/>
    <cellStyle name="Normal 2" xfId="1"/>
    <cellStyle name="Separador de milhares" xfId="2" builtinId="3"/>
  </cellStyles>
  <dxfs count="0"/>
  <tableStyles count="0" defaultTableStyle="TableStyleMedium9" defaultPivotStyle="PivotStyleLight16"/>
  <colors>
    <mruColors>
      <color rgb="FFFFFF99"/>
      <color rgb="FFD2360C"/>
      <color rgb="FFFFFF66"/>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0</xdr:row>
      <xdr:rowOff>76200</xdr:rowOff>
    </xdr:from>
    <xdr:to>
      <xdr:col>4</xdr:col>
      <xdr:colOff>650920</xdr:colOff>
      <xdr:row>3</xdr:row>
      <xdr:rowOff>85725</xdr:rowOff>
    </xdr:to>
    <xdr:pic>
      <xdr:nvPicPr>
        <xdr:cNvPr id="4" name="Imagem 3" descr="Descrição: MARCA - GOVERNO DE PERNAMBUCO.png"/>
        <xdr:cNvPicPr/>
      </xdr:nvPicPr>
      <xdr:blipFill>
        <a:blip xmlns:r="http://schemas.openxmlformats.org/officeDocument/2006/relationships" r:embed="rId1" cstate="print"/>
        <a:srcRect/>
        <a:stretch>
          <a:fillRect/>
        </a:stretch>
      </xdr:blipFill>
      <xdr:spPr bwMode="auto">
        <a:xfrm>
          <a:off x="1257300" y="76200"/>
          <a:ext cx="2393995" cy="790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Plan2">
    <pageSetUpPr autoPageBreaks="0"/>
  </sheetPr>
  <dimension ref="A2:R63"/>
  <sheetViews>
    <sheetView showGridLines="0" tabSelected="1" workbookViewId="0">
      <pane ySplit="6" topLeftCell="A7" activePane="bottomLeft" state="frozen"/>
      <selection pane="bottomLeft" activeCell="D3" sqref="D3"/>
    </sheetView>
  </sheetViews>
  <sheetFormatPr defaultColWidth="8.85546875" defaultRowHeight="15"/>
  <cols>
    <col min="1" max="1" width="3" style="25" customWidth="1"/>
    <col min="2" max="2" width="9.42578125" style="12" customWidth="1"/>
    <col min="3" max="3" width="13.28515625" style="13" customWidth="1"/>
    <col min="4" max="4" width="19.28515625" style="13" customWidth="1"/>
    <col min="5" max="5" width="10.5703125" style="15" customWidth="1"/>
    <col min="6" max="6" width="16.28515625" style="17" bestFit="1" customWidth="1"/>
    <col min="7" max="7" width="15.28515625" style="21" customWidth="1"/>
    <col min="8" max="8" width="35.140625" style="18" customWidth="1"/>
    <col min="9" max="9" width="7.5703125" style="12" customWidth="1"/>
    <col min="10" max="10" width="16" style="12" customWidth="1"/>
    <col min="11" max="12" width="12.140625" style="15" customWidth="1"/>
    <col min="13" max="13" width="4.28515625" style="1" customWidth="1"/>
    <col min="14" max="14" width="3.42578125" style="1" customWidth="1"/>
    <col min="15" max="15" width="11.140625" style="1" customWidth="1"/>
    <col min="16" max="16" width="8.85546875" style="1"/>
    <col min="17" max="17" width="33.85546875" style="1" bestFit="1" customWidth="1"/>
    <col min="18" max="18" width="14.85546875" style="1" customWidth="1"/>
    <col min="19" max="16384" width="8.85546875" style="1"/>
  </cols>
  <sheetData>
    <row r="2" spans="1:18" ht="23.25">
      <c r="B2" s="9"/>
      <c r="C2" s="10"/>
      <c r="D2" s="10"/>
      <c r="E2" s="14"/>
      <c r="F2" s="16"/>
      <c r="G2" s="19" t="s">
        <v>159</v>
      </c>
      <c r="H2" s="22"/>
      <c r="I2" s="11"/>
      <c r="J2" s="11"/>
      <c r="K2" s="14"/>
      <c r="L2" s="14"/>
    </row>
    <row r="3" spans="1:18" ht="23.25">
      <c r="B3" s="9"/>
      <c r="C3" s="10"/>
      <c r="D3" s="10"/>
      <c r="E3" s="14"/>
      <c r="F3" s="16"/>
      <c r="G3" s="19" t="s">
        <v>151</v>
      </c>
      <c r="H3" s="22"/>
      <c r="I3" s="11"/>
      <c r="J3" s="11"/>
      <c r="K3" s="14"/>
      <c r="L3" s="14"/>
    </row>
    <row r="4" spans="1:18">
      <c r="B4" s="11"/>
      <c r="C4" s="10"/>
      <c r="D4" s="10"/>
      <c r="E4" s="14"/>
      <c r="F4" s="16"/>
      <c r="G4" s="20"/>
      <c r="H4" s="22"/>
      <c r="I4" s="11"/>
      <c r="J4" s="11"/>
      <c r="K4" s="14"/>
      <c r="L4" s="14"/>
    </row>
    <row r="5" spans="1:18" ht="15.75" customHeight="1">
      <c r="B5" s="68" t="s">
        <v>0</v>
      </c>
      <c r="C5" s="70" t="s">
        <v>1</v>
      </c>
      <c r="D5" s="70"/>
      <c r="E5" s="66" t="s">
        <v>4</v>
      </c>
      <c r="F5" s="71" t="s">
        <v>5</v>
      </c>
      <c r="G5" s="72"/>
      <c r="H5" s="73" t="s">
        <v>8</v>
      </c>
      <c r="I5" s="69" t="s">
        <v>9</v>
      </c>
      <c r="J5" s="66" t="s">
        <v>107</v>
      </c>
      <c r="K5" s="77" t="s">
        <v>10</v>
      </c>
      <c r="L5" s="77"/>
    </row>
    <row r="6" spans="1:18" ht="30.75" thickBot="1">
      <c r="B6" s="69"/>
      <c r="C6" s="56" t="s">
        <v>2</v>
      </c>
      <c r="D6" s="56" t="s">
        <v>3</v>
      </c>
      <c r="E6" s="67"/>
      <c r="F6" s="57" t="s">
        <v>6</v>
      </c>
      <c r="G6" s="58" t="s">
        <v>7</v>
      </c>
      <c r="H6" s="74"/>
      <c r="I6" s="76"/>
      <c r="J6" s="75"/>
      <c r="K6" s="59" t="s">
        <v>11</v>
      </c>
      <c r="L6" s="59" t="s">
        <v>12</v>
      </c>
      <c r="Q6" s="7"/>
      <c r="R6" s="6"/>
    </row>
    <row r="7" spans="1:18" ht="60.75" thickBot="1">
      <c r="A7" s="26" t="s">
        <v>26</v>
      </c>
      <c r="B7" s="33" t="s">
        <v>22</v>
      </c>
      <c r="C7" s="28" t="s">
        <v>167</v>
      </c>
      <c r="D7" s="28" t="s">
        <v>23</v>
      </c>
      <c r="E7" s="29">
        <v>40905</v>
      </c>
      <c r="F7" s="30">
        <v>199000</v>
      </c>
      <c r="G7" s="30">
        <v>39585.4</v>
      </c>
      <c r="H7" s="28" t="s">
        <v>24</v>
      </c>
      <c r="I7" s="31" t="s">
        <v>193</v>
      </c>
      <c r="J7" s="32" t="s">
        <v>191</v>
      </c>
      <c r="K7" s="32">
        <v>43042</v>
      </c>
      <c r="L7" s="32">
        <f>K7+150</f>
        <v>43192</v>
      </c>
      <c r="N7" s="2"/>
      <c r="Q7" s="4"/>
      <c r="R7" s="5"/>
    </row>
    <row r="8" spans="1:18" ht="45.75" thickBot="1">
      <c r="A8" s="26" t="s">
        <v>109</v>
      </c>
      <c r="B8" s="39" t="s">
        <v>99</v>
      </c>
      <c r="C8" s="39" t="s">
        <v>167</v>
      </c>
      <c r="D8" s="39" t="s">
        <v>23</v>
      </c>
      <c r="E8" s="46">
        <v>42551</v>
      </c>
      <c r="F8" s="53">
        <v>224000</v>
      </c>
      <c r="G8" s="47">
        <v>124843.99</v>
      </c>
      <c r="H8" s="61" t="s">
        <v>101</v>
      </c>
      <c r="I8" s="31" t="s">
        <v>17</v>
      </c>
      <c r="J8" s="31" t="s">
        <v>202</v>
      </c>
      <c r="K8" s="32">
        <v>43096</v>
      </c>
      <c r="L8" s="32">
        <f>K8+90</f>
        <v>43186</v>
      </c>
      <c r="N8" s="2"/>
      <c r="O8" s="3"/>
      <c r="Q8" s="63"/>
      <c r="R8" s="63"/>
    </row>
    <row r="9" spans="1:18" ht="116.25" customHeight="1" thickBot="1">
      <c r="A9" s="26" t="s">
        <v>110</v>
      </c>
      <c r="B9" s="39" t="s">
        <v>97</v>
      </c>
      <c r="C9" s="39" t="s">
        <v>183</v>
      </c>
      <c r="D9" s="55" t="s">
        <v>98</v>
      </c>
      <c r="E9" s="46">
        <v>42550</v>
      </c>
      <c r="F9" s="47">
        <v>1253129.58</v>
      </c>
      <c r="G9" s="47">
        <v>25574.07</v>
      </c>
      <c r="H9" s="43" t="s">
        <v>100</v>
      </c>
      <c r="I9" s="31" t="s">
        <v>201</v>
      </c>
      <c r="J9" s="31"/>
      <c r="K9" s="32">
        <v>43094</v>
      </c>
      <c r="L9" s="32">
        <f>K9+180</f>
        <v>43274</v>
      </c>
      <c r="N9" s="2"/>
      <c r="O9" s="3"/>
      <c r="Q9" s="63"/>
      <c r="R9" s="63"/>
    </row>
    <row r="10" spans="1:18" ht="45.75" thickBot="1">
      <c r="A10" s="26" t="s">
        <v>111</v>
      </c>
      <c r="B10" s="51" t="s">
        <v>67</v>
      </c>
      <c r="C10" s="39" t="s">
        <v>178</v>
      </c>
      <c r="D10" s="39" t="s">
        <v>68</v>
      </c>
      <c r="E10" s="46">
        <v>41822</v>
      </c>
      <c r="F10" s="47">
        <v>200000</v>
      </c>
      <c r="G10" s="47">
        <v>13384.65</v>
      </c>
      <c r="H10" s="39" t="s">
        <v>69</v>
      </c>
      <c r="I10" s="50" t="s">
        <v>48</v>
      </c>
      <c r="J10" s="50" t="s">
        <v>210</v>
      </c>
      <c r="K10" s="52">
        <v>43082</v>
      </c>
      <c r="L10" s="52">
        <f>K10+180</f>
        <v>43262</v>
      </c>
      <c r="N10" s="2"/>
      <c r="O10" s="3"/>
    </row>
    <row r="11" spans="1:18" ht="90.75" thickBot="1">
      <c r="A11" s="26" t="s">
        <v>112</v>
      </c>
      <c r="B11" s="51" t="s">
        <v>70</v>
      </c>
      <c r="C11" s="39" t="s">
        <v>178</v>
      </c>
      <c r="D11" s="39" t="s">
        <v>68</v>
      </c>
      <c r="E11" s="46">
        <v>41821</v>
      </c>
      <c r="F11" s="47">
        <v>2681417.2799999998</v>
      </c>
      <c r="G11" s="47">
        <v>249274.9</v>
      </c>
      <c r="H11" s="65" t="s">
        <v>71</v>
      </c>
      <c r="I11" s="50" t="s">
        <v>17</v>
      </c>
      <c r="J11" s="50" t="s">
        <v>210</v>
      </c>
      <c r="K11" s="52">
        <v>43083</v>
      </c>
      <c r="L11" s="52">
        <f>K11+210</f>
        <v>43293</v>
      </c>
      <c r="N11" s="2"/>
      <c r="O11" s="3"/>
    </row>
    <row r="12" spans="1:18" ht="75.75" thickBot="1">
      <c r="A12" s="26" t="s">
        <v>113</v>
      </c>
      <c r="B12" s="51" t="s">
        <v>72</v>
      </c>
      <c r="C12" s="39" t="s">
        <v>178</v>
      </c>
      <c r="D12" s="39" t="s">
        <v>68</v>
      </c>
      <c r="E12" s="46">
        <v>41821</v>
      </c>
      <c r="F12" s="47">
        <v>735535.66</v>
      </c>
      <c r="G12" s="47">
        <v>38979.449999999997</v>
      </c>
      <c r="H12" s="39" t="s">
        <v>73</v>
      </c>
      <c r="I12" s="50" t="s">
        <v>48</v>
      </c>
      <c r="J12" s="50" t="s">
        <v>210</v>
      </c>
      <c r="K12" s="52">
        <v>43113</v>
      </c>
      <c r="L12" s="52">
        <f>K12+180</f>
        <v>43293</v>
      </c>
      <c r="N12" s="2"/>
      <c r="O12" s="3"/>
    </row>
    <row r="13" spans="1:18" ht="98.25" customHeight="1" thickBot="1">
      <c r="A13" s="26" t="s">
        <v>114</v>
      </c>
      <c r="B13" s="51" t="s">
        <v>74</v>
      </c>
      <c r="C13" s="39" t="s">
        <v>178</v>
      </c>
      <c r="D13" s="39" t="s">
        <v>68</v>
      </c>
      <c r="E13" s="46">
        <v>41821</v>
      </c>
      <c r="F13" s="47">
        <v>2790745.73</v>
      </c>
      <c r="G13" s="47">
        <v>157675.72</v>
      </c>
      <c r="H13" s="39" t="s">
        <v>75</v>
      </c>
      <c r="I13" s="50" t="s">
        <v>48</v>
      </c>
      <c r="J13" s="50" t="s">
        <v>210</v>
      </c>
      <c r="K13" s="52">
        <v>43082</v>
      </c>
      <c r="L13" s="52">
        <f>K13+180</f>
        <v>43262</v>
      </c>
      <c r="N13" s="2"/>
      <c r="O13" s="3"/>
    </row>
    <row r="14" spans="1:18" ht="45.75" thickBot="1">
      <c r="A14" s="26"/>
      <c r="B14" s="33" t="s">
        <v>208</v>
      </c>
      <c r="C14" s="28" t="s">
        <v>180</v>
      </c>
      <c r="D14" s="28" t="s">
        <v>56</v>
      </c>
      <c r="E14" s="29">
        <v>43070</v>
      </c>
      <c r="F14" s="30">
        <v>100000</v>
      </c>
      <c r="G14" s="30">
        <v>51518.52</v>
      </c>
      <c r="H14" s="43" t="s">
        <v>209</v>
      </c>
      <c r="I14" s="31" t="s">
        <v>150</v>
      </c>
      <c r="J14" s="31" t="s">
        <v>150</v>
      </c>
      <c r="K14" s="32">
        <v>43070</v>
      </c>
      <c r="L14" s="32">
        <f>K14+210</f>
        <v>43280</v>
      </c>
      <c r="N14" s="2"/>
      <c r="O14" s="3"/>
    </row>
    <row r="15" spans="1:18" ht="153.75" thickBot="1">
      <c r="A15" s="26" t="s">
        <v>115</v>
      </c>
      <c r="B15" s="33" t="s">
        <v>143</v>
      </c>
      <c r="C15" s="28" t="s">
        <v>173</v>
      </c>
      <c r="D15" s="28" t="s">
        <v>144</v>
      </c>
      <c r="E15" s="29">
        <v>41306</v>
      </c>
      <c r="F15" s="30" t="s">
        <v>146</v>
      </c>
      <c r="G15" s="41">
        <v>150000</v>
      </c>
      <c r="H15" s="42" t="s">
        <v>145</v>
      </c>
      <c r="I15" s="31" t="s">
        <v>148</v>
      </c>
      <c r="J15" s="31" t="s">
        <v>212</v>
      </c>
      <c r="K15" s="32">
        <v>43101</v>
      </c>
      <c r="L15" s="32">
        <v>43465</v>
      </c>
      <c r="N15" s="2"/>
      <c r="O15" s="3"/>
    </row>
    <row r="16" spans="1:18" ht="175.5" customHeight="1" thickBot="1">
      <c r="A16" s="26" t="s">
        <v>116</v>
      </c>
      <c r="B16" s="33" t="s">
        <v>30</v>
      </c>
      <c r="C16" s="28" t="s">
        <v>170</v>
      </c>
      <c r="D16" s="28" t="s">
        <v>31</v>
      </c>
      <c r="E16" s="29">
        <v>41094</v>
      </c>
      <c r="F16" s="30">
        <v>90000</v>
      </c>
      <c r="G16" s="30">
        <v>19827.439999999999</v>
      </c>
      <c r="H16" s="28" t="s">
        <v>164</v>
      </c>
      <c r="I16" s="31" t="s">
        <v>157</v>
      </c>
      <c r="J16" s="31" t="s">
        <v>158</v>
      </c>
      <c r="K16" s="32">
        <v>43007</v>
      </c>
      <c r="L16" s="32">
        <f>K16+120</f>
        <v>43127</v>
      </c>
      <c r="N16" s="2"/>
      <c r="O16" s="3"/>
    </row>
    <row r="17" spans="1:18" ht="45.75" thickBot="1">
      <c r="A17" s="26" t="s">
        <v>117</v>
      </c>
      <c r="B17" s="33" t="s">
        <v>76</v>
      </c>
      <c r="C17" s="28" t="s">
        <v>179</v>
      </c>
      <c r="D17" s="28" t="s">
        <v>77</v>
      </c>
      <c r="E17" s="29">
        <v>41815</v>
      </c>
      <c r="F17" s="30">
        <v>125000</v>
      </c>
      <c r="G17" s="30">
        <v>16197.01</v>
      </c>
      <c r="H17" s="43" t="s">
        <v>106</v>
      </c>
      <c r="I17" s="31" t="s">
        <v>48</v>
      </c>
      <c r="J17" s="31" t="s">
        <v>199</v>
      </c>
      <c r="K17" s="32">
        <v>43082</v>
      </c>
      <c r="L17" s="32">
        <f>K17+180</f>
        <v>43262</v>
      </c>
      <c r="N17" s="2"/>
      <c r="O17" s="3"/>
    </row>
    <row r="18" spans="1:18" ht="73.5" customHeight="1" thickBot="1">
      <c r="A18" s="26" t="s">
        <v>118</v>
      </c>
      <c r="B18" s="33" t="s">
        <v>78</v>
      </c>
      <c r="C18" s="28" t="s">
        <v>179</v>
      </c>
      <c r="D18" s="28" t="s">
        <v>77</v>
      </c>
      <c r="E18" s="29">
        <v>41815</v>
      </c>
      <c r="F18" s="30">
        <v>134900</v>
      </c>
      <c r="G18" s="30">
        <v>14096.48</v>
      </c>
      <c r="H18" s="43" t="s">
        <v>79</v>
      </c>
      <c r="I18" s="31" t="s">
        <v>48</v>
      </c>
      <c r="J18" s="31" t="s">
        <v>199</v>
      </c>
      <c r="K18" s="32">
        <v>43082</v>
      </c>
      <c r="L18" s="32">
        <f>K18+180</f>
        <v>43262</v>
      </c>
      <c r="N18" s="2"/>
      <c r="O18" s="3"/>
    </row>
    <row r="19" spans="1:18" ht="60.75" thickBot="1">
      <c r="A19" s="26" t="s">
        <v>119</v>
      </c>
      <c r="B19" s="33" t="s">
        <v>92</v>
      </c>
      <c r="C19" s="28" t="s">
        <v>179</v>
      </c>
      <c r="D19" s="28" t="s">
        <v>77</v>
      </c>
      <c r="E19" s="29">
        <v>41823</v>
      </c>
      <c r="F19" s="30">
        <v>140000</v>
      </c>
      <c r="G19" s="30">
        <v>9623.57</v>
      </c>
      <c r="H19" s="43" t="s">
        <v>93</v>
      </c>
      <c r="I19" s="31" t="s">
        <v>48</v>
      </c>
      <c r="J19" s="31" t="s">
        <v>199</v>
      </c>
      <c r="K19" s="32">
        <v>43082</v>
      </c>
      <c r="L19" s="32">
        <f>K19+180</f>
        <v>43262</v>
      </c>
      <c r="N19" s="2"/>
      <c r="O19" s="3"/>
    </row>
    <row r="20" spans="1:18" ht="90.75" thickBot="1">
      <c r="A20" s="26" t="s">
        <v>120</v>
      </c>
      <c r="B20" s="39" t="s">
        <v>102</v>
      </c>
      <c r="C20" s="39" t="s">
        <v>179</v>
      </c>
      <c r="D20" s="54" t="s">
        <v>77</v>
      </c>
      <c r="E20" s="46">
        <v>42514</v>
      </c>
      <c r="F20" s="47">
        <v>140000</v>
      </c>
      <c r="G20" s="47">
        <v>4208.7</v>
      </c>
      <c r="H20" s="43" t="s">
        <v>103</v>
      </c>
      <c r="I20" s="31" t="s">
        <v>201</v>
      </c>
      <c r="J20" s="31" t="s">
        <v>202</v>
      </c>
      <c r="K20" s="32">
        <v>43094</v>
      </c>
      <c r="L20" s="32">
        <f>K20+180</f>
        <v>43274</v>
      </c>
      <c r="N20" s="2"/>
      <c r="O20" s="3"/>
    </row>
    <row r="21" spans="1:18" ht="60.75" thickBot="1">
      <c r="A21" s="26" t="s">
        <v>121</v>
      </c>
      <c r="B21" s="39" t="s">
        <v>104</v>
      </c>
      <c r="C21" s="39" t="s">
        <v>179</v>
      </c>
      <c r="D21" s="54" t="s">
        <v>77</v>
      </c>
      <c r="E21" s="46">
        <v>42632</v>
      </c>
      <c r="F21" s="53">
        <v>140000</v>
      </c>
      <c r="G21" s="47">
        <v>9033.83</v>
      </c>
      <c r="H21" s="43" t="s">
        <v>105</v>
      </c>
      <c r="I21" s="31" t="s">
        <v>196</v>
      </c>
      <c r="J21" s="31" t="s">
        <v>197</v>
      </c>
      <c r="K21" s="32">
        <v>43075</v>
      </c>
      <c r="L21" s="32">
        <f>K21+180</f>
        <v>43255</v>
      </c>
      <c r="N21" s="2"/>
      <c r="O21" s="3"/>
    </row>
    <row r="22" spans="1:18" ht="60.75" thickBot="1">
      <c r="A22" s="26" t="s">
        <v>122</v>
      </c>
      <c r="B22" s="33" t="s">
        <v>204</v>
      </c>
      <c r="C22" s="28" t="s">
        <v>205</v>
      </c>
      <c r="D22" s="28" t="s">
        <v>206</v>
      </c>
      <c r="E22" s="29">
        <v>43070</v>
      </c>
      <c r="F22" s="30">
        <v>100000</v>
      </c>
      <c r="G22" s="30">
        <v>54960.35</v>
      </c>
      <c r="H22" s="43" t="s">
        <v>207</v>
      </c>
      <c r="I22" s="31" t="s">
        <v>150</v>
      </c>
      <c r="J22" s="31" t="s">
        <v>150</v>
      </c>
      <c r="K22" s="32">
        <v>43070</v>
      </c>
      <c r="L22" s="32">
        <f>K22+210</f>
        <v>43280</v>
      </c>
      <c r="M22" s="27"/>
      <c r="N22" s="2"/>
      <c r="O22" s="3"/>
    </row>
    <row r="23" spans="1:18" ht="92.25" customHeight="1" thickBot="1">
      <c r="A23" s="26" t="s">
        <v>123</v>
      </c>
      <c r="B23" s="33" t="s">
        <v>27</v>
      </c>
      <c r="C23" s="28" t="s">
        <v>155</v>
      </c>
      <c r="D23" s="28" t="s">
        <v>28</v>
      </c>
      <c r="E23" s="29">
        <v>41094</v>
      </c>
      <c r="F23" s="30">
        <v>100000</v>
      </c>
      <c r="G23" s="30">
        <v>35145.949999999997</v>
      </c>
      <c r="H23" s="28" t="s">
        <v>29</v>
      </c>
      <c r="I23" s="31" t="s">
        <v>16</v>
      </c>
      <c r="J23" s="31" t="s">
        <v>203</v>
      </c>
      <c r="K23" s="32">
        <v>43096</v>
      </c>
      <c r="L23" s="32">
        <f>K23+180</f>
        <v>43276</v>
      </c>
      <c r="N23" s="2"/>
      <c r="O23" s="3"/>
    </row>
    <row r="24" spans="1:18" ht="45.75" thickBot="1">
      <c r="A24" s="26" t="s">
        <v>124</v>
      </c>
      <c r="B24" s="33" t="s">
        <v>80</v>
      </c>
      <c r="C24" s="28" t="s">
        <v>154</v>
      </c>
      <c r="D24" s="28" t="s">
        <v>81</v>
      </c>
      <c r="E24" s="29">
        <v>41821</v>
      </c>
      <c r="F24" s="30">
        <v>199680</v>
      </c>
      <c r="G24" s="30">
        <v>34259.910000000003</v>
      </c>
      <c r="H24" s="43" t="s">
        <v>82</v>
      </c>
      <c r="I24" s="31" t="s">
        <v>21</v>
      </c>
      <c r="J24" s="31" t="s">
        <v>158</v>
      </c>
      <c r="K24" s="32">
        <v>43021</v>
      </c>
      <c r="L24" s="32">
        <f>K24+120</f>
        <v>43141</v>
      </c>
      <c r="N24" s="2"/>
      <c r="O24" s="3"/>
    </row>
    <row r="25" spans="1:18" ht="75.75" thickBot="1">
      <c r="A25" s="26" t="s">
        <v>125</v>
      </c>
      <c r="B25" s="33" t="s">
        <v>85</v>
      </c>
      <c r="C25" s="28" t="s">
        <v>154</v>
      </c>
      <c r="D25" s="28" t="s">
        <v>81</v>
      </c>
      <c r="E25" s="29">
        <v>41821</v>
      </c>
      <c r="F25" s="30">
        <v>199000</v>
      </c>
      <c r="G25" s="30">
        <v>33121.46</v>
      </c>
      <c r="H25" s="43" t="s">
        <v>83</v>
      </c>
      <c r="I25" s="31" t="s">
        <v>21</v>
      </c>
      <c r="J25" s="31" t="s">
        <v>158</v>
      </c>
      <c r="K25" s="32">
        <v>43021</v>
      </c>
      <c r="L25" s="32">
        <f>K25+120</f>
        <v>43141</v>
      </c>
      <c r="N25" s="2"/>
      <c r="O25" s="3"/>
    </row>
    <row r="26" spans="1:18" ht="60.75" thickBot="1">
      <c r="A26" s="26" t="s">
        <v>126</v>
      </c>
      <c r="B26" s="33" t="s">
        <v>86</v>
      </c>
      <c r="C26" s="28" t="s">
        <v>154</v>
      </c>
      <c r="D26" s="28" t="s">
        <v>81</v>
      </c>
      <c r="E26" s="29">
        <v>41821</v>
      </c>
      <c r="F26" s="30">
        <v>199400</v>
      </c>
      <c r="G26" s="30">
        <v>6075.69</v>
      </c>
      <c r="H26" s="43" t="s">
        <v>84</v>
      </c>
      <c r="I26" s="31" t="s">
        <v>21</v>
      </c>
      <c r="J26" s="31" t="s">
        <v>158</v>
      </c>
      <c r="K26" s="32">
        <v>43021</v>
      </c>
      <c r="L26" s="32">
        <f>K26+120</f>
        <v>43141</v>
      </c>
      <c r="N26" s="2"/>
      <c r="O26" s="3"/>
    </row>
    <row r="27" spans="1:18" ht="30.75" thickBot="1">
      <c r="A27" s="26" t="s">
        <v>127</v>
      </c>
      <c r="B27" s="33" t="s">
        <v>37</v>
      </c>
      <c r="C27" s="28" t="s">
        <v>169</v>
      </c>
      <c r="D27" s="28" t="s">
        <v>38</v>
      </c>
      <c r="E27" s="29">
        <v>41095</v>
      </c>
      <c r="F27" s="30">
        <v>699995.14</v>
      </c>
      <c r="G27" s="30">
        <v>73736.639999999999</v>
      </c>
      <c r="H27" s="28" t="s">
        <v>39</v>
      </c>
      <c r="I27" s="31" t="s">
        <v>162</v>
      </c>
      <c r="J27" s="31" t="s">
        <v>163</v>
      </c>
      <c r="K27" s="40">
        <v>43030</v>
      </c>
      <c r="L27" s="78">
        <f>K27+120</f>
        <v>43150</v>
      </c>
      <c r="N27" s="2"/>
      <c r="O27" s="3"/>
    </row>
    <row r="28" spans="1:18" ht="45.75" thickBot="1">
      <c r="A28" s="26" t="s">
        <v>128</v>
      </c>
      <c r="B28" s="33" t="s">
        <v>54</v>
      </c>
      <c r="C28" s="39" t="s">
        <v>177</v>
      </c>
      <c r="D28" s="39" t="s">
        <v>53</v>
      </c>
      <c r="E28" s="29">
        <v>41773</v>
      </c>
      <c r="F28" s="30">
        <v>146085.92000000001</v>
      </c>
      <c r="G28" s="30">
        <v>2981.35</v>
      </c>
      <c r="H28" s="43" t="s">
        <v>55</v>
      </c>
      <c r="I28" s="50" t="s">
        <v>184</v>
      </c>
      <c r="J28" s="50" t="s">
        <v>185</v>
      </c>
      <c r="K28" s="32">
        <v>43039</v>
      </c>
      <c r="L28" s="32">
        <f>K28+90</f>
        <v>43129</v>
      </c>
      <c r="N28" s="2"/>
      <c r="O28" s="3"/>
    </row>
    <row r="29" spans="1:18" ht="30.75" thickBot="1">
      <c r="A29" s="26" t="s">
        <v>129</v>
      </c>
      <c r="B29" s="33" t="s">
        <v>32</v>
      </c>
      <c r="C29" s="28" t="s">
        <v>168</v>
      </c>
      <c r="D29" s="28" t="s">
        <v>33</v>
      </c>
      <c r="E29" s="29">
        <v>41093</v>
      </c>
      <c r="F29" s="30">
        <v>291232.49</v>
      </c>
      <c r="G29" s="30">
        <v>32359.17</v>
      </c>
      <c r="H29" s="28" t="s">
        <v>34</v>
      </c>
      <c r="I29" s="31" t="s">
        <v>25</v>
      </c>
      <c r="J29" s="31" t="s">
        <v>199</v>
      </c>
      <c r="K29" s="32">
        <v>43071</v>
      </c>
      <c r="L29" s="32">
        <f>K29+180</f>
        <v>43251</v>
      </c>
      <c r="N29" s="2"/>
      <c r="O29" s="3"/>
      <c r="Q29" s="8"/>
      <c r="R29" s="8"/>
    </row>
    <row r="30" spans="1:18" ht="30.75" thickBot="1">
      <c r="A30" s="26" t="s">
        <v>130</v>
      </c>
      <c r="B30" s="33" t="s">
        <v>35</v>
      </c>
      <c r="C30" s="28" t="s">
        <v>168</v>
      </c>
      <c r="D30" s="28" t="s">
        <v>33</v>
      </c>
      <c r="E30" s="29">
        <v>41120</v>
      </c>
      <c r="F30" s="30">
        <v>551429.05000000005</v>
      </c>
      <c r="G30" s="30">
        <v>61269.9</v>
      </c>
      <c r="H30" s="28" t="s">
        <v>36</v>
      </c>
      <c r="I30" s="31" t="s">
        <v>16</v>
      </c>
      <c r="J30" s="31" t="s">
        <v>199</v>
      </c>
      <c r="K30" s="32">
        <v>43069</v>
      </c>
      <c r="L30" s="32">
        <f>K30+150</f>
        <v>43219</v>
      </c>
      <c r="N30" s="2"/>
      <c r="O30" s="3"/>
    </row>
    <row r="31" spans="1:18" ht="180.75" thickBot="1">
      <c r="A31" s="26" t="s">
        <v>131</v>
      </c>
      <c r="B31" s="33" t="s">
        <v>43</v>
      </c>
      <c r="C31" s="28" t="s">
        <v>168</v>
      </c>
      <c r="D31" s="28" t="s">
        <v>33</v>
      </c>
      <c r="E31" s="29">
        <v>41520</v>
      </c>
      <c r="F31" s="30">
        <v>180000</v>
      </c>
      <c r="G31" s="30">
        <v>18000</v>
      </c>
      <c r="H31" s="43" t="s">
        <v>44</v>
      </c>
      <c r="I31" s="31" t="s">
        <v>152</v>
      </c>
      <c r="J31" s="31" t="s">
        <v>153</v>
      </c>
      <c r="K31" s="32">
        <v>42973</v>
      </c>
      <c r="L31" s="32">
        <f>K31+180</f>
        <v>43153</v>
      </c>
      <c r="N31" s="2"/>
      <c r="O31" s="3"/>
    </row>
    <row r="32" spans="1:18" ht="122.25" customHeight="1" thickBot="1">
      <c r="A32" s="26" t="s">
        <v>132</v>
      </c>
      <c r="B32" s="37" t="s">
        <v>18</v>
      </c>
      <c r="C32" s="34" t="s">
        <v>166</v>
      </c>
      <c r="D32" s="37" t="s">
        <v>19</v>
      </c>
      <c r="E32" s="35">
        <v>40896</v>
      </c>
      <c r="F32" s="36">
        <v>505005.98</v>
      </c>
      <c r="G32" s="36">
        <v>56111.77</v>
      </c>
      <c r="H32" s="28" t="s">
        <v>20</v>
      </c>
      <c r="I32" s="31" t="s">
        <v>147</v>
      </c>
      <c r="J32" s="29" t="s">
        <v>156</v>
      </c>
      <c r="K32" s="32">
        <v>42968</v>
      </c>
      <c r="L32" s="32">
        <f>K32+180</f>
        <v>43148</v>
      </c>
      <c r="Q32" s="62"/>
      <c r="R32" s="64"/>
    </row>
    <row r="33" spans="1:18" ht="80.25" customHeight="1" thickBot="1">
      <c r="A33" s="26" t="s">
        <v>133</v>
      </c>
      <c r="B33" s="33" t="s">
        <v>60</v>
      </c>
      <c r="C33" s="39" t="s">
        <v>175</v>
      </c>
      <c r="D33" s="39" t="s">
        <v>61</v>
      </c>
      <c r="E33" s="46">
        <v>41729</v>
      </c>
      <c r="F33" s="47">
        <v>10300000</v>
      </c>
      <c r="G33" s="47">
        <v>1548800.85</v>
      </c>
      <c r="H33" s="48" t="s">
        <v>62</v>
      </c>
      <c r="I33" s="31" t="s">
        <v>148</v>
      </c>
      <c r="J33" s="31" t="s">
        <v>191</v>
      </c>
      <c r="K33" s="32">
        <v>43051</v>
      </c>
      <c r="L33" s="32">
        <f>K33+330</f>
        <v>43381</v>
      </c>
      <c r="N33" s="2"/>
      <c r="O33" s="3"/>
    </row>
    <row r="34" spans="1:18" ht="132.75" thickBot="1">
      <c r="A34" s="26" t="s">
        <v>134</v>
      </c>
      <c r="B34" s="33" t="s">
        <v>64</v>
      </c>
      <c r="C34" s="39" t="s">
        <v>175</v>
      </c>
      <c r="D34" s="39" t="s">
        <v>61</v>
      </c>
      <c r="E34" s="46">
        <v>41729</v>
      </c>
      <c r="F34" s="47">
        <v>3265790.12</v>
      </c>
      <c r="G34" s="47">
        <v>368392.27</v>
      </c>
      <c r="H34" s="48" t="s">
        <v>63</v>
      </c>
      <c r="I34" s="31" t="s">
        <v>152</v>
      </c>
      <c r="J34" s="31" t="s">
        <v>200</v>
      </c>
      <c r="K34" s="32">
        <v>43053</v>
      </c>
      <c r="L34" s="32">
        <f>K34+90</f>
        <v>43143</v>
      </c>
      <c r="N34" s="2"/>
      <c r="O34" s="3"/>
    </row>
    <row r="35" spans="1:18" ht="204.75" thickBot="1">
      <c r="A35" s="26" t="s">
        <v>135</v>
      </c>
      <c r="B35" s="33" t="s">
        <v>65</v>
      </c>
      <c r="C35" s="39" t="s">
        <v>175</v>
      </c>
      <c r="D35" s="39" t="s">
        <v>61</v>
      </c>
      <c r="E35" s="46">
        <v>41729</v>
      </c>
      <c r="F35" s="47">
        <v>7314473.9500000002</v>
      </c>
      <c r="G35" s="47">
        <v>812719.33</v>
      </c>
      <c r="H35" s="48" t="s">
        <v>66</v>
      </c>
      <c r="I35" s="31" t="s">
        <v>148</v>
      </c>
      <c r="J35" s="31" t="s">
        <v>149</v>
      </c>
      <c r="K35" s="32">
        <v>42923</v>
      </c>
      <c r="L35" s="32">
        <f>K35+300</f>
        <v>43223</v>
      </c>
      <c r="N35" s="2"/>
      <c r="O35" s="3"/>
    </row>
    <row r="36" spans="1:18" ht="60.75" thickBot="1">
      <c r="A36" s="26" t="s">
        <v>136</v>
      </c>
      <c r="B36" s="33" t="s">
        <v>94</v>
      </c>
      <c r="C36" s="39" t="s">
        <v>181</v>
      </c>
      <c r="D36" s="38" t="s">
        <v>95</v>
      </c>
      <c r="E36" s="46">
        <v>41823</v>
      </c>
      <c r="F36" s="53">
        <v>142000</v>
      </c>
      <c r="G36" s="53">
        <v>4860.51</v>
      </c>
      <c r="H36" s="43" t="s">
        <v>96</v>
      </c>
      <c r="I36" s="31" t="s">
        <v>17</v>
      </c>
      <c r="J36" s="31" t="s">
        <v>200</v>
      </c>
      <c r="K36" s="32">
        <v>43061</v>
      </c>
      <c r="L36" s="32">
        <v>43241</v>
      </c>
      <c r="N36" s="2"/>
      <c r="O36" s="3"/>
    </row>
    <row r="37" spans="1:18" ht="60.75" thickBot="1">
      <c r="A37" s="26" t="s">
        <v>137</v>
      </c>
      <c r="B37" s="33" t="s">
        <v>40</v>
      </c>
      <c r="C37" s="28" t="s">
        <v>172</v>
      </c>
      <c r="D37" s="28" t="s">
        <v>41</v>
      </c>
      <c r="E37" s="29">
        <v>41271</v>
      </c>
      <c r="F37" s="30">
        <v>1000000</v>
      </c>
      <c r="G37" s="30">
        <v>274746.89</v>
      </c>
      <c r="H37" s="28" t="s">
        <v>42</v>
      </c>
      <c r="I37" s="31" t="s">
        <v>160</v>
      </c>
      <c r="J37" s="31" t="s">
        <v>161</v>
      </c>
      <c r="K37" s="32">
        <v>42726</v>
      </c>
      <c r="L37" s="32">
        <f>K37+365</f>
        <v>43091</v>
      </c>
      <c r="N37" s="2"/>
      <c r="O37" s="3"/>
    </row>
    <row r="38" spans="1:18" ht="45.75" thickBot="1">
      <c r="A38" s="26" t="s">
        <v>138</v>
      </c>
      <c r="B38" s="33" t="s">
        <v>51</v>
      </c>
      <c r="C38" s="34" t="s">
        <v>176</v>
      </c>
      <c r="D38" s="49" t="s">
        <v>52</v>
      </c>
      <c r="E38" s="44">
        <v>41732</v>
      </c>
      <c r="F38" s="45">
        <v>60000</v>
      </c>
      <c r="G38" s="45">
        <v>31061.06</v>
      </c>
      <c r="H38" s="43" t="s">
        <v>108</v>
      </c>
      <c r="I38" s="31" t="s">
        <v>184</v>
      </c>
      <c r="J38" s="31" t="s">
        <v>202</v>
      </c>
      <c r="K38" s="32">
        <v>43077</v>
      </c>
      <c r="L38" s="32">
        <f>K38+90</f>
        <v>43167</v>
      </c>
      <c r="N38" s="2"/>
      <c r="O38" s="3"/>
    </row>
    <row r="39" spans="1:18" ht="83.25" customHeight="1" thickBot="1">
      <c r="A39" s="26" t="s">
        <v>139</v>
      </c>
      <c r="B39" s="60" t="s">
        <v>14</v>
      </c>
      <c r="C39" s="28" t="s">
        <v>165</v>
      </c>
      <c r="D39" s="28" t="s">
        <v>15</v>
      </c>
      <c r="E39" s="29" t="s">
        <v>194</v>
      </c>
      <c r="F39" s="30">
        <v>529388.19999999995</v>
      </c>
      <c r="G39" s="30">
        <v>59893.84</v>
      </c>
      <c r="H39" s="28" t="s">
        <v>13</v>
      </c>
      <c r="I39" s="31" t="s">
        <v>193</v>
      </c>
      <c r="J39" s="32" t="s">
        <v>198</v>
      </c>
      <c r="K39" s="32">
        <v>43029</v>
      </c>
      <c r="L39" s="32">
        <f>K39+180</f>
        <v>43209</v>
      </c>
      <c r="Q39" s="62"/>
      <c r="R39" s="64"/>
    </row>
    <row r="40" spans="1:18" ht="67.5" customHeight="1" thickBot="1">
      <c r="A40" s="26" t="s">
        <v>140</v>
      </c>
      <c r="B40" s="60" t="s">
        <v>90</v>
      </c>
      <c r="C40" s="28" t="s">
        <v>171</v>
      </c>
      <c r="D40" s="28" t="s">
        <v>88</v>
      </c>
      <c r="E40" s="29">
        <v>41094</v>
      </c>
      <c r="F40" s="30">
        <v>130110.48</v>
      </c>
      <c r="G40" s="30">
        <v>13011.05</v>
      </c>
      <c r="H40" s="28" t="s">
        <v>91</v>
      </c>
      <c r="I40" s="31" t="s">
        <v>193</v>
      </c>
      <c r="J40" s="31" t="s">
        <v>211</v>
      </c>
      <c r="K40" s="32">
        <v>43102</v>
      </c>
      <c r="L40" s="32">
        <f>K40+120</f>
        <v>43222</v>
      </c>
      <c r="N40" s="2"/>
      <c r="O40" s="3"/>
    </row>
    <row r="41" spans="1:18" ht="60.75" thickBot="1">
      <c r="A41" s="26" t="s">
        <v>141</v>
      </c>
      <c r="B41" s="60" t="s">
        <v>87</v>
      </c>
      <c r="C41" s="28" t="s">
        <v>171</v>
      </c>
      <c r="D41" s="28" t="s">
        <v>88</v>
      </c>
      <c r="E41" s="29">
        <v>41822</v>
      </c>
      <c r="F41" s="30">
        <v>170000</v>
      </c>
      <c r="G41" s="30">
        <v>15859.86</v>
      </c>
      <c r="H41" s="43" t="s">
        <v>89</v>
      </c>
      <c r="I41" s="31" t="s">
        <v>21</v>
      </c>
      <c r="J41" s="31" t="s">
        <v>211</v>
      </c>
      <c r="K41" s="32">
        <v>43133</v>
      </c>
      <c r="L41" s="32">
        <f>K41+120</f>
        <v>43253</v>
      </c>
      <c r="N41" s="2"/>
      <c r="O41" s="3"/>
    </row>
    <row r="42" spans="1:18" ht="122.25" customHeight="1" thickBot="1">
      <c r="A42" s="26" t="s">
        <v>142</v>
      </c>
      <c r="B42" s="60" t="s">
        <v>215</v>
      </c>
      <c r="C42" s="28" t="s">
        <v>213</v>
      </c>
      <c r="D42" s="28" t="s">
        <v>214</v>
      </c>
      <c r="E42" s="29">
        <v>43097</v>
      </c>
      <c r="F42" s="30">
        <v>197469.83</v>
      </c>
      <c r="G42" s="30">
        <v>39902.25</v>
      </c>
      <c r="H42" s="43" t="s">
        <v>216</v>
      </c>
      <c r="I42" s="31"/>
      <c r="J42" s="31"/>
      <c r="K42" s="32">
        <v>43097</v>
      </c>
      <c r="L42" s="32">
        <f>K42+210</f>
        <v>43307</v>
      </c>
      <c r="N42" s="2"/>
      <c r="O42" s="3"/>
    </row>
    <row r="43" spans="1:18" ht="75.75" thickBot="1">
      <c r="B43" s="33" t="s">
        <v>45</v>
      </c>
      <c r="C43" s="28" t="s">
        <v>174</v>
      </c>
      <c r="D43" s="28" t="s">
        <v>46</v>
      </c>
      <c r="E43" s="29">
        <v>41591</v>
      </c>
      <c r="F43" s="30">
        <v>50000</v>
      </c>
      <c r="G43" s="30">
        <v>9967.2900000000009</v>
      </c>
      <c r="H43" s="43" t="s">
        <v>47</v>
      </c>
      <c r="I43" s="31" t="s">
        <v>186</v>
      </c>
      <c r="J43" s="31" t="s">
        <v>192</v>
      </c>
      <c r="K43" s="32" t="s">
        <v>190</v>
      </c>
      <c r="L43" s="32" t="s">
        <v>189</v>
      </c>
      <c r="N43" s="2"/>
      <c r="O43" s="3"/>
    </row>
    <row r="44" spans="1:18" ht="75.75" thickBot="1">
      <c r="B44" s="33" t="s">
        <v>49</v>
      </c>
      <c r="C44" s="28" t="s">
        <v>174</v>
      </c>
      <c r="D44" s="28" t="s">
        <v>46</v>
      </c>
      <c r="E44" s="44">
        <v>41591</v>
      </c>
      <c r="F44" s="45">
        <v>70000</v>
      </c>
      <c r="G44" s="45">
        <v>12128.07</v>
      </c>
      <c r="H44" s="43" t="s">
        <v>50</v>
      </c>
      <c r="I44" s="31" t="s">
        <v>186</v>
      </c>
      <c r="J44" s="31" t="s">
        <v>192</v>
      </c>
      <c r="K44" s="32" t="s">
        <v>187</v>
      </c>
      <c r="L44" s="32" t="s">
        <v>188</v>
      </c>
      <c r="N44" s="2"/>
      <c r="O44" s="3"/>
    </row>
    <row r="45" spans="1:18" ht="30.75" thickBot="1">
      <c r="B45" s="33" t="s">
        <v>57</v>
      </c>
      <c r="C45" s="28" t="s">
        <v>182</v>
      </c>
      <c r="D45" s="28" t="s">
        <v>58</v>
      </c>
      <c r="E45" s="29">
        <v>43045</v>
      </c>
      <c r="F45" s="30">
        <v>189535.78</v>
      </c>
      <c r="G45" s="30">
        <v>3868.08</v>
      </c>
      <c r="H45" s="43" t="s">
        <v>59</v>
      </c>
      <c r="I45" s="31" t="s">
        <v>147</v>
      </c>
      <c r="J45" s="31" t="s">
        <v>195</v>
      </c>
      <c r="K45" s="32">
        <v>43046</v>
      </c>
      <c r="L45" s="32">
        <f>K45+90</f>
        <v>43136</v>
      </c>
      <c r="N45" s="2"/>
      <c r="O45" s="3"/>
    </row>
    <row r="46" spans="1:18" ht="15.75" thickBot="1">
      <c r="B46" s="33"/>
      <c r="C46" s="28"/>
      <c r="D46" s="28"/>
      <c r="E46" s="29"/>
      <c r="F46" s="30"/>
      <c r="G46" s="30"/>
      <c r="H46" s="43"/>
      <c r="I46" s="31"/>
      <c r="J46" s="31"/>
      <c r="K46" s="32"/>
      <c r="L46" s="32"/>
      <c r="N46" s="2"/>
      <c r="O46" s="3"/>
    </row>
    <row r="47" spans="1:18" ht="15.75" thickBot="1">
      <c r="B47" s="33"/>
      <c r="C47" s="28"/>
      <c r="D47" s="28"/>
      <c r="E47" s="29"/>
      <c r="F47" s="30"/>
      <c r="G47" s="30"/>
      <c r="H47" s="43"/>
      <c r="I47" s="31"/>
      <c r="J47" s="31"/>
      <c r="K47" s="32"/>
      <c r="L47" s="32"/>
      <c r="N47" s="2"/>
      <c r="O47" s="3"/>
    </row>
    <row r="48" spans="1:18" ht="15.75" thickBot="1">
      <c r="B48" s="33"/>
      <c r="C48" s="28"/>
      <c r="D48" s="28"/>
      <c r="E48" s="29"/>
      <c r="F48" s="30"/>
      <c r="G48" s="30"/>
      <c r="H48" s="28"/>
      <c r="I48" s="31"/>
      <c r="J48" s="31"/>
      <c r="K48" s="32"/>
      <c r="L48" s="32"/>
      <c r="N48" s="24"/>
    </row>
    <row r="49" spans="2:14" ht="15.75" thickBot="1">
      <c r="B49" s="33"/>
      <c r="C49" s="28"/>
      <c r="D49" s="28"/>
      <c r="E49" s="29"/>
      <c r="F49" s="30"/>
      <c r="G49" s="30"/>
      <c r="H49" s="28"/>
      <c r="I49" s="31"/>
      <c r="J49" s="31"/>
      <c r="K49" s="32"/>
      <c r="L49" s="32"/>
      <c r="N49" s="24"/>
    </row>
    <row r="50" spans="2:14" ht="15.75" thickBot="1">
      <c r="B50" s="33"/>
      <c r="C50" s="28"/>
      <c r="D50" s="28"/>
      <c r="E50" s="29"/>
      <c r="F50" s="30"/>
      <c r="G50" s="30"/>
      <c r="H50" s="28"/>
      <c r="I50" s="31"/>
      <c r="J50" s="31"/>
      <c r="K50" s="32"/>
      <c r="L50" s="32"/>
      <c r="N50" s="24"/>
    </row>
    <row r="51" spans="2:14" ht="15.75" thickBot="1">
      <c r="B51" s="33"/>
      <c r="C51" s="28"/>
      <c r="D51" s="28"/>
      <c r="E51" s="29"/>
      <c r="F51" s="30"/>
      <c r="G51" s="30"/>
      <c r="H51" s="28"/>
      <c r="I51" s="31"/>
      <c r="J51" s="31"/>
      <c r="K51" s="32"/>
      <c r="L51" s="32"/>
      <c r="N51" s="24"/>
    </row>
    <row r="52" spans="2:14" ht="15.75" thickBot="1">
      <c r="B52" s="33"/>
      <c r="C52" s="28"/>
      <c r="D52" s="28"/>
      <c r="E52" s="29"/>
      <c r="F52" s="30"/>
      <c r="G52" s="30"/>
      <c r="H52" s="28"/>
      <c r="I52" s="31"/>
      <c r="J52" s="31"/>
      <c r="K52" s="32"/>
      <c r="L52" s="32"/>
      <c r="N52" s="24"/>
    </row>
    <row r="53" spans="2:14" ht="15.75" thickBot="1">
      <c r="B53" s="33"/>
      <c r="C53" s="28"/>
      <c r="D53" s="28"/>
      <c r="E53" s="29"/>
      <c r="F53" s="30"/>
      <c r="G53" s="30"/>
      <c r="H53" s="28"/>
      <c r="I53" s="31"/>
      <c r="J53" s="31"/>
      <c r="K53" s="32"/>
      <c r="L53" s="32"/>
      <c r="N53" s="24"/>
    </row>
    <row r="54" spans="2:14" ht="15.75" thickBot="1">
      <c r="B54" s="33"/>
      <c r="C54" s="28"/>
      <c r="D54" s="28"/>
      <c r="E54" s="29"/>
      <c r="F54" s="30"/>
      <c r="G54" s="30"/>
      <c r="H54" s="28"/>
      <c r="I54" s="31"/>
      <c r="J54" s="31"/>
      <c r="K54" s="32"/>
      <c r="L54" s="32"/>
      <c r="N54" s="24"/>
    </row>
    <row r="55" spans="2:14" ht="15.75" thickBot="1">
      <c r="B55" s="33"/>
      <c r="C55" s="28"/>
      <c r="D55" s="28"/>
      <c r="E55" s="29"/>
      <c r="F55" s="30"/>
      <c r="G55" s="30"/>
      <c r="H55" s="28"/>
      <c r="I55" s="31"/>
      <c r="J55" s="31"/>
      <c r="K55" s="32"/>
      <c r="L55" s="32"/>
      <c r="N55" s="23"/>
    </row>
    <row r="56" spans="2:14" ht="15.75" thickBot="1">
      <c r="B56" s="33"/>
      <c r="C56" s="28"/>
      <c r="D56" s="28"/>
      <c r="E56" s="29"/>
      <c r="F56" s="30"/>
      <c r="G56" s="30"/>
      <c r="H56" s="28"/>
      <c r="I56" s="31"/>
      <c r="J56" s="31"/>
      <c r="K56" s="32"/>
      <c r="L56" s="32"/>
      <c r="N56" s="23"/>
    </row>
    <row r="57" spans="2:14" ht="15.75" thickBot="1">
      <c r="B57" s="33"/>
      <c r="C57" s="28"/>
      <c r="D57" s="28"/>
      <c r="E57" s="29"/>
      <c r="F57" s="30"/>
      <c r="G57" s="30"/>
      <c r="H57" s="28"/>
      <c r="I57" s="31"/>
      <c r="J57" s="31"/>
      <c r="K57" s="32"/>
      <c r="L57" s="32"/>
      <c r="N57" s="23"/>
    </row>
    <row r="58" spans="2:14" ht="15.75" thickBot="1">
      <c r="B58" s="33"/>
      <c r="C58" s="28"/>
      <c r="D58" s="28"/>
      <c r="E58" s="29"/>
      <c r="F58" s="30"/>
      <c r="G58" s="30"/>
      <c r="H58" s="28"/>
      <c r="I58" s="31"/>
      <c r="J58" s="31"/>
      <c r="K58" s="32"/>
      <c r="L58" s="32"/>
      <c r="N58" s="23"/>
    </row>
    <row r="59" spans="2:14" ht="15.75" thickBot="1">
      <c r="B59" s="33"/>
      <c r="C59" s="28"/>
      <c r="D59" s="28"/>
      <c r="E59" s="29"/>
      <c r="F59" s="30"/>
      <c r="G59" s="30"/>
      <c r="H59" s="28"/>
      <c r="I59" s="31"/>
      <c r="J59" s="31"/>
      <c r="K59" s="32"/>
      <c r="L59" s="32"/>
      <c r="N59" s="23"/>
    </row>
    <row r="60" spans="2:14" ht="15.75" thickBot="1">
      <c r="B60" s="33"/>
      <c r="C60" s="28"/>
      <c r="D60" s="28"/>
      <c r="E60" s="29"/>
      <c r="F60" s="30"/>
      <c r="G60" s="30"/>
      <c r="H60" s="28"/>
      <c r="I60" s="31"/>
      <c r="J60" s="31"/>
      <c r="K60" s="32"/>
      <c r="L60" s="32"/>
      <c r="N60" s="23"/>
    </row>
    <row r="61" spans="2:14" ht="15.75" thickBot="1">
      <c r="B61" s="33"/>
      <c r="C61" s="28"/>
      <c r="D61" s="28"/>
      <c r="E61" s="29"/>
      <c r="F61" s="30"/>
      <c r="G61" s="30"/>
      <c r="H61" s="28"/>
      <c r="I61" s="31"/>
      <c r="J61" s="31"/>
      <c r="K61" s="32"/>
      <c r="L61" s="32"/>
      <c r="N61" s="23"/>
    </row>
    <row r="62" spans="2:14" ht="15.75" thickBot="1">
      <c r="B62" s="33"/>
      <c r="C62" s="28"/>
      <c r="D62" s="28"/>
      <c r="E62" s="29"/>
      <c r="F62" s="30"/>
      <c r="G62" s="30"/>
      <c r="H62" s="28"/>
      <c r="I62" s="31"/>
      <c r="J62" s="31"/>
      <c r="K62" s="32"/>
      <c r="L62" s="32"/>
      <c r="N62" s="23"/>
    </row>
    <row r="63" spans="2:14" ht="15.75" thickBot="1">
      <c r="B63" s="33"/>
      <c r="C63" s="28"/>
      <c r="D63" s="28"/>
      <c r="E63" s="29"/>
      <c r="F63" s="30"/>
      <c r="G63" s="30"/>
      <c r="H63" s="28"/>
      <c r="I63" s="31"/>
      <c r="J63" s="31"/>
      <c r="K63" s="32"/>
      <c r="L63" s="32"/>
      <c r="N63" s="23"/>
    </row>
  </sheetData>
  <autoFilter ref="B6:R42">
    <filterColumn colId="1"/>
    <filterColumn colId="8"/>
    <sortState ref="B8:AJ63">
      <sortCondition ref="C6:C60"/>
    </sortState>
  </autoFilter>
  <mergeCells count="8">
    <mergeCell ref="I5:I6"/>
    <mergeCell ref="K5:L5"/>
    <mergeCell ref="J5:J6"/>
    <mergeCell ref="E5:E6"/>
    <mergeCell ref="B5:B6"/>
    <mergeCell ref="C5:D5"/>
    <mergeCell ref="F5:G5"/>
    <mergeCell ref="H5:H6"/>
  </mergeCells>
  <printOptions horizontalCentered="1"/>
  <pageMargins left="0.51181102362204722" right="0.51181102362204722" top="0.78740157480314965" bottom="0.78740157480314965" header="0.31496062992125984" footer="0.31496062992125984"/>
  <pageSetup paperSize="9" scale="40" orientation="landscape" r:id="rId1"/>
  <headerFooter>
    <oddFooter>&amp;L&amp;A&amp;CPágina &amp;P de &amp;N&amp;R&amp;D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Convênios SECID</vt:lpstr>
      <vt:lpstr>'Convênios SECID'!Area_de_impressao</vt:lpstr>
      <vt:lpstr>'Convênios SECID'!Titulos_de_impressao</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elisabeth.santos</dc:creator>
  <cp:lastModifiedBy>rebeca.hashimoto</cp:lastModifiedBy>
  <cp:lastPrinted>2017-10-20T16:06:52Z</cp:lastPrinted>
  <dcterms:created xsi:type="dcterms:W3CDTF">2016-01-20T17:49:01Z</dcterms:created>
  <dcterms:modified xsi:type="dcterms:W3CDTF">2018-01-25T14:10:19Z</dcterms:modified>
</cp:coreProperties>
</file>