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45" windowWidth="14805" windowHeight="7770" activeTab="1"/>
  </bookViews>
  <sheets>
    <sheet name="DIÁRIAS - 1º SEMESTRE" sheetId="14" r:id="rId1"/>
    <sheet name="DIÁRIAS - 2º SEMESTRE" sheetId="15" r:id="rId2"/>
  </sheets>
  <calcPr calcId="124519"/>
</workbook>
</file>

<file path=xl/calcChain.xml><?xml version="1.0" encoding="utf-8"?>
<calcChain xmlns="http://schemas.openxmlformats.org/spreadsheetml/2006/main">
  <c r="G35" i="15"/>
  <c r="I35" s="1"/>
  <c r="D35"/>
  <c r="G27"/>
  <c r="D27"/>
  <c r="I27" s="1"/>
  <c r="G20"/>
  <c r="I20" s="1"/>
  <c r="D20"/>
  <c r="G26"/>
  <c r="I26" s="1"/>
  <c r="D26"/>
  <c r="G28"/>
  <c r="D28"/>
  <c r="I28" s="1"/>
  <c r="G25"/>
  <c r="D25"/>
  <c r="G39"/>
  <c r="G37"/>
  <c r="I37"/>
  <c r="D37"/>
  <c r="W9"/>
  <c r="T9"/>
  <c r="W13"/>
  <c r="Y13" s="1"/>
  <c r="T13"/>
  <c r="W6"/>
  <c r="Y6"/>
  <c r="T6"/>
  <c r="T10"/>
  <c r="Y10"/>
  <c r="W11"/>
  <c r="T11"/>
  <c r="W12"/>
  <c r="T12"/>
  <c r="Y12" s="1"/>
  <c r="O7"/>
  <c r="L7"/>
  <c r="O12"/>
  <c r="Q12" s="1"/>
  <c r="L12"/>
  <c r="D6"/>
  <c r="I6" s="1"/>
  <c r="Z6" s="1"/>
  <c r="G6"/>
  <c r="D8"/>
  <c r="G8"/>
  <c r="D9"/>
  <c r="I9" s="1"/>
  <c r="Z9" s="1"/>
  <c r="D10"/>
  <c r="G10"/>
  <c r="I10" s="1"/>
  <c r="Z10" s="1"/>
  <c r="D11"/>
  <c r="G11"/>
  <c r="D12"/>
  <c r="G12"/>
  <c r="I12" s="1"/>
  <c r="Z12" s="1"/>
  <c r="D13"/>
  <c r="G13"/>
  <c r="I13" s="1"/>
  <c r="Z13" s="1"/>
  <c r="D36"/>
  <c r="I36"/>
  <c r="G36"/>
  <c r="D38"/>
  <c r="G38"/>
  <c r="D39"/>
  <c r="I39" s="1"/>
  <c r="D40"/>
  <c r="G40"/>
  <c r="D41"/>
  <c r="G41"/>
  <c r="D42"/>
  <c r="G42"/>
  <c r="I42" s="1"/>
  <c r="D43"/>
  <c r="I43" s="1"/>
  <c r="G43"/>
  <c r="T6" i="14"/>
  <c r="W6"/>
  <c r="Y6"/>
  <c r="AA6" s="1"/>
  <c r="Z6"/>
  <c r="L7"/>
  <c r="O7"/>
  <c r="Q7" s="1"/>
  <c r="T7"/>
  <c r="W7"/>
  <c r="Y7"/>
  <c r="Z7"/>
  <c r="Z18" s="1"/>
  <c r="T8"/>
  <c r="W8"/>
  <c r="Y8"/>
  <c r="AA8" s="1"/>
  <c r="Z8"/>
  <c r="T9"/>
  <c r="W9"/>
  <c r="Y9" s="1"/>
  <c r="AA9" s="1"/>
  <c r="Z9"/>
  <c r="L10"/>
  <c r="O10"/>
  <c r="Q10" s="1"/>
  <c r="T10"/>
  <c r="W10"/>
  <c r="Y10" s="1"/>
  <c r="Z10"/>
  <c r="L11"/>
  <c r="O11"/>
  <c r="Q11" s="1"/>
  <c r="T11"/>
  <c r="W11"/>
  <c r="Y11"/>
  <c r="AA11" s="1"/>
  <c r="Z11"/>
  <c r="L12"/>
  <c r="O12"/>
  <c r="Q12"/>
  <c r="AA12" s="1"/>
  <c r="Z12"/>
  <c r="T13"/>
  <c r="W13"/>
  <c r="Y13" s="1"/>
  <c r="AA13" s="1"/>
  <c r="Z13"/>
  <c r="L14"/>
  <c r="Q14" s="1"/>
  <c r="AA14" s="1"/>
  <c r="O14"/>
  <c r="Z14"/>
  <c r="L15"/>
  <c r="O15"/>
  <c r="Q15"/>
  <c r="AA15" s="1"/>
  <c r="Z15"/>
  <c r="L16"/>
  <c r="Q16"/>
  <c r="AA16" s="1"/>
  <c r="Z16"/>
  <c r="D17"/>
  <c r="G17"/>
  <c r="I17" s="1"/>
  <c r="T17"/>
  <c r="W17"/>
  <c r="Y17"/>
  <c r="AA17" s="1"/>
  <c r="Z17"/>
  <c r="T24"/>
  <c r="W24"/>
  <c r="Y24"/>
  <c r="AA24" s="1"/>
  <c r="Z24"/>
  <c r="D25"/>
  <c r="I25"/>
  <c r="AA25" s="1"/>
  <c r="G25"/>
  <c r="Z25"/>
  <c r="L26"/>
  <c r="Q26" s="1"/>
  <c r="AA26" s="1"/>
  <c r="O26"/>
  <c r="Z26"/>
  <c r="Z41" s="1"/>
  <c r="L27"/>
  <c r="O27"/>
  <c r="Q27"/>
  <c r="T27"/>
  <c r="W27"/>
  <c r="Y27" s="1"/>
  <c r="Z27"/>
  <c r="D28"/>
  <c r="G28"/>
  <c r="I28"/>
  <c r="L28"/>
  <c r="Q28" s="1"/>
  <c r="O28"/>
  <c r="T28"/>
  <c r="Y28" s="1"/>
  <c r="W28"/>
  <c r="Z28"/>
  <c r="D29"/>
  <c r="I29" s="1"/>
  <c r="G29"/>
  <c r="T29"/>
  <c r="Y29" s="1"/>
  <c r="W29"/>
  <c r="Z29"/>
  <c r="T30"/>
  <c r="Y30" s="1"/>
  <c r="AA30" s="1"/>
  <c r="W30"/>
  <c r="Z30"/>
  <c r="D31"/>
  <c r="I31" s="1"/>
  <c r="AA31" s="1"/>
  <c r="G31"/>
  <c r="Z31"/>
  <c r="L32"/>
  <c r="O32"/>
  <c r="Q32"/>
  <c r="AA32" s="1"/>
  <c r="Z32"/>
  <c r="D33"/>
  <c r="I33"/>
  <c r="G33"/>
  <c r="L33"/>
  <c r="O33"/>
  <c r="Q33"/>
  <c r="Z33"/>
  <c r="D34"/>
  <c r="G34"/>
  <c r="I34" s="1"/>
  <c r="AA34" s="1"/>
  <c r="L34"/>
  <c r="O34"/>
  <c r="Q34"/>
  <c r="Z34"/>
  <c r="D35"/>
  <c r="G35"/>
  <c r="I35" s="1"/>
  <c r="AA35" s="1"/>
  <c r="L35"/>
  <c r="Q35" s="1"/>
  <c r="O35"/>
  <c r="Z35"/>
  <c r="D36"/>
  <c r="I36" s="1"/>
  <c r="AA36" s="1"/>
  <c r="G36"/>
  <c r="T36"/>
  <c r="Y36" s="1"/>
  <c r="W36"/>
  <c r="Z36"/>
  <c r="D37"/>
  <c r="I37" s="1"/>
  <c r="AA37" s="1"/>
  <c r="G37"/>
  <c r="Z37"/>
  <c r="D38"/>
  <c r="I38" s="1"/>
  <c r="AA38" s="1"/>
  <c r="G38"/>
  <c r="Z38"/>
  <c r="D39"/>
  <c r="G39"/>
  <c r="I39"/>
  <c r="AA39" s="1"/>
  <c r="L39"/>
  <c r="Q39" s="1"/>
  <c r="O39"/>
  <c r="Z39"/>
  <c r="L40"/>
  <c r="Q40" s="1"/>
  <c r="AA40" s="1"/>
  <c r="O40"/>
  <c r="Z40"/>
  <c r="D48"/>
  <c r="G48"/>
  <c r="I48" s="1"/>
  <c r="D49"/>
  <c r="I49" s="1"/>
  <c r="G49"/>
  <c r="D50"/>
  <c r="I50" s="1"/>
  <c r="G50"/>
  <c r="D51"/>
  <c r="G51"/>
  <c r="I51" s="1"/>
  <c r="D52"/>
  <c r="I52"/>
  <c r="G52"/>
  <c r="D53"/>
  <c r="G53"/>
  <c r="I53" s="1"/>
  <c r="J52" s="1"/>
  <c r="L52" s="1"/>
  <c r="D54"/>
  <c r="G54"/>
  <c r="I54" s="1"/>
  <c r="D55"/>
  <c r="I55" s="1"/>
  <c r="G55"/>
  <c r="D56"/>
  <c r="G56"/>
  <c r="I56" s="1"/>
  <c r="D57"/>
  <c r="G57"/>
  <c r="I57" s="1"/>
  <c r="D58"/>
  <c r="G58"/>
  <c r="I58" s="1"/>
  <c r="D59"/>
  <c r="I59" s="1"/>
  <c r="G59"/>
  <c r="D60"/>
  <c r="G60"/>
  <c r="I60" s="1"/>
  <c r="D61"/>
  <c r="G61"/>
  <c r="I61" s="1"/>
  <c r="D62"/>
  <c r="G62"/>
  <c r="I62" s="1"/>
  <c r="D63"/>
  <c r="I63" s="1"/>
  <c r="G63"/>
  <c r="D64"/>
  <c r="G64"/>
  <c r="I64" s="1"/>
  <c r="D65"/>
  <c r="G65"/>
  <c r="I65" s="1"/>
  <c r="D66"/>
  <c r="G66"/>
  <c r="I66" s="1"/>
  <c r="D67"/>
  <c r="I67" s="1"/>
  <c r="G67"/>
  <c r="D68"/>
  <c r="I68" s="1"/>
  <c r="G68"/>
  <c r="D69"/>
  <c r="I69"/>
  <c r="D70"/>
  <c r="I70" s="1"/>
  <c r="G70"/>
  <c r="D71"/>
  <c r="G71"/>
  <c r="I71" s="1"/>
  <c r="D72"/>
  <c r="G72"/>
  <c r="I72" s="1"/>
  <c r="H73"/>
  <c r="AA33"/>
  <c r="Q7" i="15"/>
  <c r="Z7" s="1"/>
  <c r="I41"/>
  <c r="I8"/>
  <c r="Z8" s="1"/>
  <c r="I40"/>
  <c r="I11"/>
  <c r="Z11" s="1"/>
  <c r="I38"/>
  <c r="Y11"/>
  <c r="Y9"/>
  <c r="I25"/>
  <c r="I73" i="14" l="1"/>
  <c r="AA28"/>
  <c r="AA29"/>
  <c r="AA27"/>
  <c r="AA41" s="1"/>
  <c r="AA10"/>
  <c r="AA7"/>
  <c r="AA18" s="1"/>
</calcChain>
</file>

<file path=xl/sharedStrings.xml><?xml version="1.0" encoding="utf-8"?>
<sst xmlns="http://schemas.openxmlformats.org/spreadsheetml/2006/main" count="271" uniqueCount="62">
  <si>
    <t xml:space="preserve">Valor </t>
  </si>
  <si>
    <t>TOTAL</t>
  </si>
  <si>
    <t>Valor</t>
  </si>
  <si>
    <t>Administradora - COFIN</t>
  </si>
  <si>
    <t>FABIANA ARAÚJO BRINGEL OLIVEIRA</t>
  </si>
  <si>
    <t>Atualizado em 21/07/2015</t>
  </si>
  <si>
    <t>RUY DO REGO BARROS ROCHA</t>
  </si>
  <si>
    <t>ROSALY DE ALMEIDA SILVA</t>
  </si>
  <si>
    <t>ROBERTO CARLOS MOREIRA FONTELLES</t>
  </si>
  <si>
    <t>PAULA DIAS GONCALVES DE BARROS</t>
  </si>
  <si>
    <t>MARIA ROSALINE NASCIMENTO DA PAIXAO</t>
  </si>
  <si>
    <t>MARIA EDUARDA MEDICIS MARANHAO DE QUEIROZ CAMPOS</t>
  </si>
  <si>
    <t>MARCELO MARA BIONE</t>
  </si>
  <si>
    <t>MARCELO BRUTO DA COSTA CORREIA</t>
  </si>
  <si>
    <t>JOAB PEREIRA GOMES</t>
  </si>
  <si>
    <t>ISRAEL DIAS DA SILVA</t>
  </si>
  <si>
    <t>GUSTAVO JOSE LOPES DA CRUZ</t>
  </si>
  <si>
    <t>FRANCISCO PRIMO DE ASSIS CARVALHO</t>
  </si>
  <si>
    <t>FERNANDO GUILHERME MONTENEGRO GOMES</t>
  </si>
  <si>
    <t>FERNANDO ANTONIO FREIRE DE SOUZA</t>
  </si>
  <si>
    <t>FATIMA COELI B CORREIA RELVAS</t>
  </si>
  <si>
    <t>COSMO CLEMENTINO DE SOUZA</t>
  </si>
  <si>
    <t>CAROLINA MARIA DE MOURA FREITAS</t>
  </si>
  <si>
    <t>ANTONIO BATISTA DE LIMA</t>
  </si>
  <si>
    <t>ANDRE CARLOS ALVES DE PAULA FILHO</t>
  </si>
  <si>
    <t>ANA SUASSUNA FERNANDES</t>
  </si>
  <si>
    <t>ANA MARIA CARDOSO DE FREITAS GAMA</t>
  </si>
  <si>
    <t>ANA LUCIA BRAGA MINEIRO</t>
  </si>
  <si>
    <t>ALESSANDRA VIRGINIA COSTA CAVALCANTI</t>
  </si>
  <si>
    <t>VALOR</t>
  </si>
  <si>
    <t>QTD</t>
  </si>
  <si>
    <t>Quant.</t>
  </si>
  <si>
    <t>TOTAL SEMESTRAL</t>
  </si>
  <si>
    <t>DIÁRIAS PARCIAIS PAGAS</t>
  </si>
  <si>
    <t>DIÁRIAS INTEGRAIS PAGAS</t>
  </si>
  <si>
    <t>PRIMEIRO SEMESTRE 2015</t>
  </si>
  <si>
    <t>NOME DO SERVIDOR</t>
  </si>
  <si>
    <t>TOTAL 2º TRIMESTRE</t>
  </si>
  <si>
    <t>TOTAL MENSAL</t>
  </si>
  <si>
    <t>VALOR TOTAL PAGO TRIMESTRAL (2º)</t>
  </si>
  <si>
    <t>QTD TOTAL TRIMESTRAL (2º)</t>
  </si>
  <si>
    <t>JUNHO</t>
  </si>
  <si>
    <t>MAIO</t>
  </si>
  <si>
    <t>ABRIL</t>
  </si>
  <si>
    <t>TOTAL 1º TRIMESTRE</t>
  </si>
  <si>
    <t>VALOR TOTAL PAGO TRIMESTRAL (1º)</t>
  </si>
  <si>
    <t>QTD TOTAL TRIMESTRAL (1º)</t>
  </si>
  <si>
    <t>MARÇO</t>
  </si>
  <si>
    <t>FEVEREIRO</t>
  </si>
  <si>
    <t>JANEIRO</t>
  </si>
  <si>
    <t>MATRIZ DE GERENCIAMENTO DE DIÁRIAS  PAGAS</t>
  </si>
  <si>
    <t>ERON SALES DA SILVA</t>
  </si>
  <si>
    <t>SEGUNDO SEMESTRE 2015</t>
  </si>
  <si>
    <t>VALOR TOTAL PAGO TRIMESTRAL (4º)</t>
  </si>
  <si>
    <t>DEZEMBRO</t>
  </si>
  <si>
    <t>NOVEMBRO</t>
  </si>
  <si>
    <t>OUTUBRO</t>
  </si>
  <si>
    <t>VALOR TOTAL PAGO TRIMESTRAL (3º)</t>
  </si>
  <si>
    <t>SETEMBRO</t>
  </si>
  <si>
    <t>AGOSTO</t>
  </si>
  <si>
    <t>JULHO</t>
  </si>
  <si>
    <t>Atualizado em 04/11/2015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</si>
</sst>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A5A5A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Border="1"/>
    <xf numFmtId="44" fontId="0" fillId="0" borderId="0" xfId="0" applyNumberFormat="1"/>
    <xf numFmtId="0" fontId="0" fillId="0" borderId="0" xfId="0" applyAlignment="1">
      <alignment horizontal="center"/>
    </xf>
    <xf numFmtId="44" fontId="4" fillId="0" borderId="0" xfId="1" applyFont="1" applyFill="1" applyBorder="1" applyAlignment="1">
      <alignment horizontal="center" vertical="center"/>
    </xf>
    <xf numFmtId="44" fontId="4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4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44" fontId="4" fillId="0" borderId="12" xfId="1" applyFont="1" applyFill="1" applyBorder="1" applyAlignment="1">
      <alignment horizontal="center" vertical="center" wrapText="1"/>
    </xf>
    <xf numFmtId="164" fontId="4" fillId="0" borderId="12" xfId="1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4" fontId="4" fillId="0" borderId="13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4" fontId="4" fillId="0" borderId="14" xfId="1" applyNumberFormat="1" applyFont="1" applyFill="1" applyBorder="1" applyAlignment="1">
      <alignment horizontal="center" vertical="center" wrapText="1"/>
    </xf>
    <xf numFmtId="1" fontId="4" fillId="0" borderId="13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64" fontId="4" fillId="0" borderId="13" xfId="1" applyNumberFormat="1" applyFont="1" applyFill="1" applyBorder="1" applyAlignment="1">
      <alignment horizontal="center" vertical="center" wrapText="1"/>
    </xf>
    <xf numFmtId="44" fontId="4" fillId="0" borderId="14" xfId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/>
    </xf>
    <xf numFmtId="44" fontId="4" fillId="0" borderId="13" xfId="1" applyFont="1" applyFill="1" applyBorder="1" applyAlignment="1">
      <alignment horizontal="center" vertical="center"/>
    </xf>
    <xf numFmtId="44" fontId="4" fillId="2" borderId="13" xfId="1" applyFont="1" applyFill="1" applyBorder="1" applyAlignment="1">
      <alignment horizontal="center" vertical="center" wrapText="1"/>
    </xf>
    <xf numFmtId="164" fontId="4" fillId="2" borderId="13" xfId="1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4" fontId="4" fillId="3" borderId="13" xfId="1" applyFont="1" applyFill="1" applyBorder="1" applyAlignment="1">
      <alignment horizontal="center" vertical="center" wrapText="1"/>
    </xf>
    <xf numFmtId="164" fontId="4" fillId="3" borderId="13" xfId="1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44" fontId="4" fillId="4" borderId="13" xfId="1" applyFont="1" applyFill="1" applyBorder="1" applyAlignment="1">
      <alignment horizontal="center" vertical="center" wrapText="1"/>
    </xf>
    <xf numFmtId="164" fontId="4" fillId="4" borderId="13" xfId="1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1" fontId="4" fillId="3" borderId="13" xfId="1" applyNumberFormat="1" applyFont="1" applyFill="1" applyBorder="1" applyAlignment="1">
      <alignment horizontal="center" vertical="center" wrapText="1"/>
    </xf>
    <xf numFmtId="44" fontId="4" fillId="4" borderId="14" xfId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Fill="1"/>
    <xf numFmtId="44" fontId="4" fillId="0" borderId="12" xfId="1" applyFont="1" applyFill="1" applyBorder="1" applyAlignment="1">
      <alignment horizontal="center" vertical="center"/>
    </xf>
    <xf numFmtId="44" fontId="4" fillId="5" borderId="12" xfId="1" applyFont="1" applyFill="1" applyBorder="1" applyAlignment="1">
      <alignment horizontal="center" vertical="center" wrapText="1"/>
    </xf>
    <xf numFmtId="164" fontId="4" fillId="5" borderId="13" xfId="1" applyNumberFormat="1" applyFont="1" applyFill="1" applyBorder="1" applyAlignment="1">
      <alignment horizontal="center" vertical="center" wrapText="1"/>
    </xf>
    <xf numFmtId="44" fontId="4" fillId="5" borderId="13" xfId="1" applyFont="1" applyFill="1" applyBorder="1" applyAlignment="1">
      <alignment horizontal="center" vertical="center" wrapText="1"/>
    </xf>
    <xf numFmtId="1" fontId="4" fillId="5" borderId="13" xfId="1" applyNumberFormat="1" applyFont="1" applyFill="1" applyBorder="1" applyAlignment="1">
      <alignment horizontal="center" vertical="center" wrapText="1"/>
    </xf>
    <xf numFmtId="44" fontId="4" fillId="6" borderId="13" xfId="1" applyFont="1" applyFill="1" applyBorder="1" applyAlignment="1">
      <alignment horizontal="center" vertical="center" wrapText="1"/>
    </xf>
    <xf numFmtId="164" fontId="4" fillId="6" borderId="13" xfId="1" applyNumberFormat="1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44" fontId="4" fillId="7" borderId="13" xfId="1" applyFont="1" applyFill="1" applyBorder="1" applyAlignment="1">
      <alignment horizontal="center" vertical="center" wrapText="1"/>
    </xf>
    <xf numFmtId="164" fontId="4" fillId="7" borderId="13" xfId="1" applyNumberFormat="1" applyFont="1" applyFill="1" applyBorder="1" applyAlignment="1">
      <alignment horizontal="center" vertical="center" wrapText="1"/>
    </xf>
    <xf numFmtId="1" fontId="4" fillId="7" borderId="13" xfId="1" applyNumberFormat="1" applyFont="1" applyFill="1" applyBorder="1" applyAlignment="1">
      <alignment horizontal="center" vertical="center" wrapText="1"/>
    </xf>
    <xf numFmtId="1" fontId="4" fillId="7" borderId="1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4" fillId="8" borderId="15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44" fontId="4" fillId="0" borderId="4" xfId="1" applyFont="1" applyFill="1" applyBorder="1" applyAlignment="1">
      <alignment horizontal="center" vertical="center" wrapText="1"/>
    </xf>
    <xf numFmtId="44" fontId="4" fillId="0" borderId="6" xfId="1" applyFont="1" applyFill="1" applyBorder="1" applyAlignment="1">
      <alignment horizontal="center" vertical="center" wrapText="1"/>
    </xf>
    <xf numFmtId="0" fontId="4" fillId="9" borderId="19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23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44" fontId="0" fillId="0" borderId="3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10" borderId="24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5">
    <cellStyle name="Moeda" xfId="1" builtinId="4"/>
    <cellStyle name="Moeda 2" xfId="2"/>
    <cellStyle name="Normal" xfId="0" builtinId="0"/>
    <cellStyle name="Normal 2" xfId="3"/>
    <cellStyle name="Vírgula 2" xfId="4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79"/>
  <sheetViews>
    <sheetView topLeftCell="A19" workbookViewId="0">
      <selection activeCell="C79" sqref="C79"/>
    </sheetView>
  </sheetViews>
  <sheetFormatPr defaultRowHeight="15"/>
  <cols>
    <col min="1" max="1" width="27.140625" customWidth="1"/>
    <col min="2" max="2" width="7.28515625" customWidth="1"/>
    <col min="3" max="3" width="8.85546875" bestFit="1" customWidth="1"/>
    <col min="4" max="4" width="10.42578125" customWidth="1"/>
    <col min="5" max="5" width="5.7109375" bestFit="1" customWidth="1"/>
    <col min="6" max="6" width="8" bestFit="1" customWidth="1"/>
    <col min="7" max="7" width="8.85546875" bestFit="1" customWidth="1"/>
    <col min="8" max="8" width="9.5703125" customWidth="1"/>
    <col min="9" max="9" width="11" bestFit="1" customWidth="1"/>
    <col min="10" max="10" width="5.7109375" bestFit="1" customWidth="1"/>
    <col min="11" max="12" width="8.85546875" bestFit="1" customWidth="1"/>
    <col min="13" max="13" width="5.7109375" bestFit="1" customWidth="1"/>
    <col min="14" max="14" width="8" bestFit="1" customWidth="1"/>
    <col min="15" max="15" width="8.85546875" bestFit="1" customWidth="1"/>
    <col min="16" max="16" width="4.140625" bestFit="1" customWidth="1"/>
    <col min="17" max="17" width="8.85546875" bestFit="1" customWidth="1"/>
    <col min="18" max="18" width="5.7109375" bestFit="1" customWidth="1"/>
    <col min="19" max="20" width="8.85546875" bestFit="1" customWidth="1"/>
    <col min="21" max="21" width="5.7109375" bestFit="1" customWidth="1"/>
    <col min="22" max="22" width="8" bestFit="1" customWidth="1"/>
    <col min="23" max="23" width="8.85546875" bestFit="1" customWidth="1"/>
    <col min="24" max="24" width="4.140625" bestFit="1" customWidth="1"/>
    <col min="25" max="25" width="10.140625" bestFit="1" customWidth="1"/>
    <col min="26" max="26" width="22.140625" bestFit="1" customWidth="1"/>
    <col min="27" max="27" width="16.7109375" customWidth="1"/>
    <col min="29" max="29" width="10.5703125" bestFit="1" customWidth="1"/>
  </cols>
  <sheetData>
    <row r="1" spans="1:29" ht="19.5" customHeight="1" thickBot="1">
      <c r="A1" s="56" t="s">
        <v>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61"/>
    </row>
    <row r="2" spans="1:29" ht="19.5" customHeight="1" thickBot="1">
      <c r="A2" s="76" t="s">
        <v>36</v>
      </c>
      <c r="B2" s="56" t="s">
        <v>49</v>
      </c>
      <c r="C2" s="57"/>
      <c r="D2" s="57"/>
      <c r="E2" s="57"/>
      <c r="F2" s="57"/>
      <c r="G2" s="57"/>
      <c r="H2" s="57"/>
      <c r="I2" s="61"/>
      <c r="J2" s="56" t="s">
        <v>48</v>
      </c>
      <c r="K2" s="57"/>
      <c r="L2" s="57"/>
      <c r="M2" s="57"/>
      <c r="N2" s="57"/>
      <c r="O2" s="57"/>
      <c r="P2" s="57"/>
      <c r="Q2" s="61"/>
      <c r="R2" s="56" t="s">
        <v>47</v>
      </c>
      <c r="S2" s="57"/>
      <c r="T2" s="57"/>
      <c r="U2" s="57"/>
      <c r="V2" s="57"/>
      <c r="W2" s="57"/>
      <c r="X2" s="57"/>
      <c r="Y2" s="57"/>
      <c r="Z2" s="78" t="s">
        <v>46</v>
      </c>
      <c r="AA2" s="78" t="s">
        <v>45</v>
      </c>
    </row>
    <row r="3" spans="1:29" ht="15.75" customHeight="1" thickBot="1">
      <c r="A3" s="76"/>
      <c r="B3" s="52" t="s">
        <v>34</v>
      </c>
      <c r="C3" s="52"/>
      <c r="D3" s="53"/>
      <c r="E3" s="51" t="s">
        <v>33</v>
      </c>
      <c r="F3" s="52"/>
      <c r="G3" s="53"/>
      <c r="H3" s="62" t="s">
        <v>38</v>
      </c>
      <c r="I3" s="63"/>
      <c r="J3" s="51" t="s">
        <v>34</v>
      </c>
      <c r="K3" s="52"/>
      <c r="L3" s="53"/>
      <c r="M3" s="51" t="s">
        <v>33</v>
      </c>
      <c r="N3" s="52"/>
      <c r="O3" s="53"/>
      <c r="P3" s="62" t="s">
        <v>38</v>
      </c>
      <c r="Q3" s="63"/>
      <c r="R3" s="51" t="s">
        <v>34</v>
      </c>
      <c r="S3" s="52"/>
      <c r="T3" s="53"/>
      <c r="U3" s="51" t="s">
        <v>33</v>
      </c>
      <c r="V3" s="52"/>
      <c r="W3" s="52"/>
      <c r="X3" s="62" t="s">
        <v>38</v>
      </c>
      <c r="Y3" s="81"/>
      <c r="Z3" s="79"/>
      <c r="AA3" s="79"/>
    </row>
    <row r="4" spans="1:29" ht="15" customHeight="1">
      <c r="A4" s="76"/>
      <c r="B4" s="68" t="s">
        <v>31</v>
      </c>
      <c r="C4" s="54" t="s">
        <v>0</v>
      </c>
      <c r="D4" s="54" t="s">
        <v>1</v>
      </c>
      <c r="E4" s="64" t="s">
        <v>31</v>
      </c>
      <c r="F4" s="54" t="s">
        <v>2</v>
      </c>
      <c r="G4" s="54" t="s">
        <v>1</v>
      </c>
      <c r="H4" s="54" t="s">
        <v>30</v>
      </c>
      <c r="I4" s="54" t="s">
        <v>29</v>
      </c>
      <c r="J4" s="64" t="s">
        <v>31</v>
      </c>
      <c r="K4" s="54" t="s">
        <v>0</v>
      </c>
      <c r="L4" s="54" t="s">
        <v>1</v>
      </c>
      <c r="M4" s="64" t="s">
        <v>31</v>
      </c>
      <c r="N4" s="54" t="s">
        <v>2</v>
      </c>
      <c r="O4" s="54" t="s">
        <v>1</v>
      </c>
      <c r="P4" s="54" t="s">
        <v>30</v>
      </c>
      <c r="Q4" s="54" t="s">
        <v>29</v>
      </c>
      <c r="R4" s="64" t="s">
        <v>31</v>
      </c>
      <c r="S4" s="54" t="s">
        <v>0</v>
      </c>
      <c r="T4" s="54" t="s">
        <v>1</v>
      </c>
      <c r="U4" s="64" t="s">
        <v>31</v>
      </c>
      <c r="V4" s="54" t="s">
        <v>2</v>
      </c>
      <c r="W4" s="70" t="s">
        <v>1</v>
      </c>
      <c r="X4" s="54" t="s">
        <v>30</v>
      </c>
      <c r="Y4" s="70" t="s">
        <v>29</v>
      </c>
      <c r="Z4" s="79"/>
      <c r="AA4" s="79"/>
    </row>
    <row r="5" spans="1:29" ht="15.75" customHeight="1" thickBot="1">
      <c r="A5" s="77"/>
      <c r="B5" s="69"/>
      <c r="C5" s="55"/>
      <c r="D5" s="55"/>
      <c r="E5" s="65"/>
      <c r="F5" s="55"/>
      <c r="G5" s="55"/>
      <c r="H5" s="55"/>
      <c r="I5" s="55"/>
      <c r="J5" s="65"/>
      <c r="K5" s="55"/>
      <c r="L5" s="55"/>
      <c r="M5" s="65"/>
      <c r="N5" s="55"/>
      <c r="O5" s="55"/>
      <c r="P5" s="55"/>
      <c r="Q5" s="55"/>
      <c r="R5" s="65"/>
      <c r="S5" s="55"/>
      <c r="T5" s="55"/>
      <c r="U5" s="65"/>
      <c r="V5" s="55"/>
      <c r="W5" s="71"/>
      <c r="X5" s="55"/>
      <c r="Y5" s="71"/>
      <c r="Z5" s="80"/>
      <c r="AA5" s="80"/>
    </row>
    <row r="6" spans="1:29" ht="15.75" thickBot="1">
      <c r="A6" s="17" t="s">
        <v>27</v>
      </c>
      <c r="B6" s="12"/>
      <c r="C6" s="13"/>
      <c r="D6" s="13"/>
      <c r="E6" s="12"/>
      <c r="F6" s="13"/>
      <c r="G6" s="13"/>
      <c r="H6" s="18"/>
      <c r="I6" s="13"/>
      <c r="J6" s="16"/>
      <c r="K6" s="13"/>
      <c r="L6" s="13"/>
      <c r="M6" s="16"/>
      <c r="N6" s="13"/>
      <c r="O6" s="13"/>
      <c r="P6" s="18"/>
      <c r="Q6" s="13"/>
      <c r="R6" s="41">
        <v>0</v>
      </c>
      <c r="S6" s="40">
        <v>0</v>
      </c>
      <c r="T6" s="40">
        <f t="shared" ref="T6:T11" si="0">S6*R6</f>
        <v>0</v>
      </c>
      <c r="U6" s="41">
        <v>1</v>
      </c>
      <c r="V6" s="40">
        <v>17.52</v>
      </c>
      <c r="W6" s="40">
        <f t="shared" ref="W6:W11" si="1">V6*U6</f>
        <v>17.52</v>
      </c>
      <c r="X6" s="39">
        <v>0.5</v>
      </c>
      <c r="Y6" s="40">
        <f t="shared" ref="Y6:Y11" si="2">W6+T6</f>
        <v>17.52</v>
      </c>
      <c r="Z6" s="18">
        <f t="shared" ref="Z6:Z16" si="3">X6+P6</f>
        <v>0.5</v>
      </c>
      <c r="AA6" s="22">
        <f t="shared" ref="AA6:AA17" si="4">Y6+Q6+I6</f>
        <v>17.52</v>
      </c>
      <c r="AC6" s="1"/>
    </row>
    <row r="7" spans="1:29" ht="24.75" thickBot="1">
      <c r="A7" s="17" t="s">
        <v>24</v>
      </c>
      <c r="B7" s="12"/>
      <c r="C7" s="13"/>
      <c r="D7" s="13"/>
      <c r="E7" s="12"/>
      <c r="F7" s="13"/>
      <c r="G7" s="13"/>
      <c r="H7" s="18"/>
      <c r="I7" s="13"/>
      <c r="J7" s="48">
        <v>1</v>
      </c>
      <c r="K7" s="45">
        <v>237.56</v>
      </c>
      <c r="L7" s="45">
        <f>K7*J7</f>
        <v>237.56</v>
      </c>
      <c r="M7" s="48">
        <v>1</v>
      </c>
      <c r="N7" s="45">
        <v>71.27</v>
      </c>
      <c r="O7" s="45">
        <f>N7*M7</f>
        <v>71.27</v>
      </c>
      <c r="P7" s="46">
        <v>1.5</v>
      </c>
      <c r="Q7" s="45">
        <f>O7+L7</f>
        <v>308.83</v>
      </c>
      <c r="R7" s="41">
        <v>8</v>
      </c>
      <c r="S7" s="40">
        <v>95.97</v>
      </c>
      <c r="T7" s="40">
        <f t="shared" si="0"/>
        <v>767.76</v>
      </c>
      <c r="U7" s="41">
        <v>8</v>
      </c>
      <c r="V7" s="40">
        <v>28.78</v>
      </c>
      <c r="W7" s="40">
        <f t="shared" si="1"/>
        <v>230.24</v>
      </c>
      <c r="X7" s="39">
        <v>12</v>
      </c>
      <c r="Y7" s="40">
        <f t="shared" si="2"/>
        <v>998</v>
      </c>
      <c r="Z7" s="18">
        <f t="shared" si="3"/>
        <v>13.5</v>
      </c>
      <c r="AA7" s="22">
        <f t="shared" si="4"/>
        <v>1306.83</v>
      </c>
      <c r="AB7" s="36"/>
    </row>
    <row r="8" spans="1:29" ht="15.75" thickBot="1">
      <c r="A8" s="17" t="s">
        <v>21</v>
      </c>
      <c r="B8" s="12"/>
      <c r="C8" s="13"/>
      <c r="D8" s="13"/>
      <c r="E8" s="12"/>
      <c r="F8" s="13"/>
      <c r="G8" s="13"/>
      <c r="H8" s="18"/>
      <c r="I8" s="13"/>
      <c r="J8" s="16"/>
      <c r="K8" s="13"/>
      <c r="L8" s="13"/>
      <c r="M8" s="16"/>
      <c r="N8" s="13"/>
      <c r="O8" s="13"/>
      <c r="P8" s="18"/>
      <c r="Q8" s="13"/>
      <c r="R8" s="41">
        <v>10</v>
      </c>
      <c r="S8" s="40">
        <v>54.01</v>
      </c>
      <c r="T8" s="40">
        <f t="shared" si="0"/>
        <v>540.1</v>
      </c>
      <c r="U8" s="41">
        <v>0</v>
      </c>
      <c r="V8" s="40">
        <v>17.52</v>
      </c>
      <c r="W8" s="40">
        <f t="shared" si="1"/>
        <v>0</v>
      </c>
      <c r="X8" s="39">
        <v>10</v>
      </c>
      <c r="Y8" s="40">
        <f t="shared" si="2"/>
        <v>540.1</v>
      </c>
      <c r="Z8" s="18">
        <f t="shared" si="3"/>
        <v>10</v>
      </c>
      <c r="AA8" s="22">
        <f t="shared" si="4"/>
        <v>540.1</v>
      </c>
      <c r="AC8" s="1"/>
    </row>
    <row r="9" spans="1:29" ht="24.75" thickBot="1">
      <c r="A9" s="17" t="s">
        <v>18</v>
      </c>
      <c r="B9" s="12"/>
      <c r="C9" s="13"/>
      <c r="D9" s="13"/>
      <c r="E9" s="12"/>
      <c r="F9" s="13"/>
      <c r="G9" s="13"/>
      <c r="H9" s="18"/>
      <c r="I9" s="13"/>
      <c r="J9" s="16"/>
      <c r="K9" s="13"/>
      <c r="L9" s="13"/>
      <c r="M9" s="16"/>
      <c r="N9" s="13"/>
      <c r="O9" s="13"/>
      <c r="P9" s="18"/>
      <c r="Q9" s="13"/>
      <c r="R9" s="41">
        <v>3</v>
      </c>
      <c r="S9" s="40">
        <v>175.44</v>
      </c>
      <c r="T9" s="40">
        <f t="shared" si="0"/>
        <v>526.31999999999994</v>
      </c>
      <c r="U9" s="41">
        <v>1</v>
      </c>
      <c r="V9" s="40">
        <v>52.64</v>
      </c>
      <c r="W9" s="40">
        <f t="shared" si="1"/>
        <v>52.64</v>
      </c>
      <c r="X9" s="39">
        <v>3.5</v>
      </c>
      <c r="Y9" s="40">
        <f t="shared" si="2"/>
        <v>578.95999999999992</v>
      </c>
      <c r="Z9" s="18">
        <f t="shared" si="3"/>
        <v>3.5</v>
      </c>
      <c r="AA9" s="22">
        <f t="shared" si="4"/>
        <v>578.95999999999992</v>
      </c>
      <c r="AC9" s="1"/>
    </row>
    <row r="10" spans="1:29" ht="24.75" thickBot="1">
      <c r="A10" s="17" t="s">
        <v>17</v>
      </c>
      <c r="B10" s="12"/>
      <c r="C10" s="13"/>
      <c r="D10" s="13"/>
      <c r="E10" s="12"/>
      <c r="F10" s="13"/>
      <c r="G10" s="13"/>
      <c r="H10" s="18"/>
      <c r="I10" s="13"/>
      <c r="J10" s="47">
        <v>8</v>
      </c>
      <c r="K10" s="45">
        <v>54.01</v>
      </c>
      <c r="L10" s="45">
        <f>K10*J10</f>
        <v>432.08</v>
      </c>
      <c r="M10" s="47">
        <v>2</v>
      </c>
      <c r="N10" s="45">
        <v>17.52</v>
      </c>
      <c r="O10" s="45">
        <f>N10*M10</f>
        <v>35.04</v>
      </c>
      <c r="P10" s="46">
        <v>9</v>
      </c>
      <c r="Q10" s="45">
        <f>O10+L10</f>
        <v>467.12</v>
      </c>
      <c r="R10" s="41">
        <v>6</v>
      </c>
      <c r="S10" s="40">
        <v>54.01</v>
      </c>
      <c r="T10" s="40">
        <f t="shared" si="0"/>
        <v>324.06</v>
      </c>
      <c r="U10" s="41">
        <v>2</v>
      </c>
      <c r="V10" s="40">
        <v>17.52</v>
      </c>
      <c r="W10" s="40">
        <f t="shared" si="1"/>
        <v>35.04</v>
      </c>
      <c r="X10" s="39">
        <v>7</v>
      </c>
      <c r="Y10" s="40">
        <f t="shared" si="2"/>
        <v>359.1</v>
      </c>
      <c r="Z10" s="18">
        <f t="shared" si="3"/>
        <v>16</v>
      </c>
      <c r="AA10" s="22">
        <f t="shared" si="4"/>
        <v>826.22</v>
      </c>
      <c r="AB10" s="36"/>
    </row>
    <row r="11" spans="1:29" ht="15.75" thickBot="1">
      <c r="A11" s="17" t="s">
        <v>16</v>
      </c>
      <c r="B11" s="12"/>
      <c r="C11" s="13"/>
      <c r="D11" s="13"/>
      <c r="E11" s="12"/>
      <c r="F11" s="13"/>
      <c r="G11" s="13"/>
      <c r="H11" s="18"/>
      <c r="I11" s="13"/>
      <c r="J11" s="47">
        <v>8</v>
      </c>
      <c r="K11" s="45">
        <v>54.01</v>
      </c>
      <c r="L11" s="45">
        <f>K11*J11</f>
        <v>432.08</v>
      </c>
      <c r="M11" s="47">
        <v>2</v>
      </c>
      <c r="N11" s="45">
        <v>17.52</v>
      </c>
      <c r="O11" s="45">
        <f>N11*M11</f>
        <v>35.04</v>
      </c>
      <c r="P11" s="46">
        <v>9</v>
      </c>
      <c r="Q11" s="45">
        <f>O11+L11</f>
        <v>467.12</v>
      </c>
      <c r="R11" s="41">
        <v>17</v>
      </c>
      <c r="S11" s="40">
        <v>54.01</v>
      </c>
      <c r="T11" s="40">
        <f t="shared" si="0"/>
        <v>918.17</v>
      </c>
      <c r="U11" s="41">
        <v>5</v>
      </c>
      <c r="V11" s="40">
        <v>17.52</v>
      </c>
      <c r="W11" s="40">
        <f t="shared" si="1"/>
        <v>87.6</v>
      </c>
      <c r="X11" s="39">
        <v>19.5</v>
      </c>
      <c r="Y11" s="40">
        <f t="shared" si="2"/>
        <v>1005.77</v>
      </c>
      <c r="Z11" s="18">
        <f t="shared" si="3"/>
        <v>28.5</v>
      </c>
      <c r="AA11" s="22">
        <f t="shared" si="4"/>
        <v>1472.8899999999999</v>
      </c>
    </row>
    <row r="12" spans="1:29" ht="15.75" thickBot="1">
      <c r="A12" s="17" t="s">
        <v>15</v>
      </c>
      <c r="B12" s="12"/>
      <c r="C12" s="13"/>
      <c r="D12" s="13"/>
      <c r="E12" s="12"/>
      <c r="F12" s="13"/>
      <c r="G12" s="13"/>
      <c r="H12" s="18"/>
      <c r="I12" s="13"/>
      <c r="J12" s="47">
        <v>8</v>
      </c>
      <c r="K12" s="45">
        <v>54.01</v>
      </c>
      <c r="L12" s="45">
        <f>K12*J12</f>
        <v>432.08</v>
      </c>
      <c r="M12" s="47">
        <v>2</v>
      </c>
      <c r="N12" s="45">
        <v>17.52</v>
      </c>
      <c r="O12" s="45">
        <f>N12*M12</f>
        <v>35.04</v>
      </c>
      <c r="P12" s="46">
        <v>9</v>
      </c>
      <c r="Q12" s="45">
        <f>O12+L12</f>
        <v>467.12</v>
      </c>
      <c r="R12" s="13"/>
      <c r="S12" s="13"/>
      <c r="T12" s="13"/>
      <c r="U12" s="13"/>
      <c r="V12" s="13"/>
      <c r="W12" s="13"/>
      <c r="X12" s="13"/>
      <c r="Y12" s="13"/>
      <c r="Z12" s="18">
        <f t="shared" si="3"/>
        <v>9</v>
      </c>
      <c r="AA12" s="22">
        <f t="shared" si="4"/>
        <v>467.12</v>
      </c>
    </row>
    <row r="13" spans="1:29" ht="15.75" thickBot="1">
      <c r="A13" s="17" t="s">
        <v>14</v>
      </c>
      <c r="B13" s="12"/>
      <c r="C13" s="13"/>
      <c r="D13" s="13"/>
      <c r="E13" s="12"/>
      <c r="F13" s="13"/>
      <c r="G13" s="13"/>
      <c r="H13" s="18"/>
      <c r="I13" s="13"/>
      <c r="J13" s="16"/>
      <c r="K13" s="13"/>
      <c r="L13" s="13"/>
      <c r="M13" s="16"/>
      <c r="N13" s="13"/>
      <c r="O13" s="13"/>
      <c r="P13" s="18"/>
      <c r="Q13" s="13"/>
      <c r="R13" s="41">
        <v>6</v>
      </c>
      <c r="S13" s="40">
        <v>54.01</v>
      </c>
      <c r="T13" s="40">
        <f>S13*R13</f>
        <v>324.06</v>
      </c>
      <c r="U13" s="41">
        <v>2</v>
      </c>
      <c r="V13" s="40">
        <v>17.52</v>
      </c>
      <c r="W13" s="40">
        <f>V13*U13</f>
        <v>35.04</v>
      </c>
      <c r="X13" s="39">
        <v>7</v>
      </c>
      <c r="Y13" s="40">
        <f>W13+T13</f>
        <v>359.1</v>
      </c>
      <c r="Z13" s="18">
        <f t="shared" si="3"/>
        <v>7</v>
      </c>
      <c r="AA13" s="22">
        <f t="shared" si="4"/>
        <v>359.1</v>
      </c>
      <c r="AC13" s="1"/>
    </row>
    <row r="14" spans="1:29" ht="24.75" thickBot="1">
      <c r="A14" s="17" t="s">
        <v>13</v>
      </c>
      <c r="B14" s="12"/>
      <c r="C14" s="13"/>
      <c r="D14" s="13"/>
      <c r="E14" s="12"/>
      <c r="F14" s="13"/>
      <c r="G14" s="13"/>
      <c r="H14" s="18"/>
      <c r="I14" s="13"/>
      <c r="J14" s="47">
        <v>2</v>
      </c>
      <c r="K14" s="45">
        <v>237.56</v>
      </c>
      <c r="L14" s="45">
        <f>K14*J14</f>
        <v>475.12</v>
      </c>
      <c r="M14" s="47">
        <v>1</v>
      </c>
      <c r="N14" s="45">
        <v>71.27</v>
      </c>
      <c r="O14" s="45">
        <f>N14*M14</f>
        <v>71.27</v>
      </c>
      <c r="P14" s="46">
        <v>2.5</v>
      </c>
      <c r="Q14" s="45">
        <f>O14+L14</f>
        <v>546.39</v>
      </c>
      <c r="R14" s="13"/>
      <c r="S14" s="13"/>
      <c r="T14" s="13"/>
      <c r="U14" s="13"/>
      <c r="V14" s="13"/>
      <c r="W14" s="13"/>
      <c r="X14" s="13"/>
      <c r="Y14" s="13"/>
      <c r="Z14" s="18">
        <f t="shared" si="3"/>
        <v>2.5</v>
      </c>
      <c r="AA14" s="22">
        <f t="shared" si="4"/>
        <v>546.39</v>
      </c>
    </row>
    <row r="15" spans="1:29" ht="24.75" thickBot="1">
      <c r="A15" s="17" t="s">
        <v>10</v>
      </c>
      <c r="B15" s="12"/>
      <c r="C15" s="13"/>
      <c r="D15" s="13"/>
      <c r="E15" s="12"/>
      <c r="F15" s="13"/>
      <c r="G15" s="13"/>
      <c r="H15" s="18"/>
      <c r="I15" s="13"/>
      <c r="J15" s="47">
        <v>8</v>
      </c>
      <c r="K15" s="45">
        <v>54.01</v>
      </c>
      <c r="L15" s="45">
        <f>K15*J15</f>
        <v>432.08</v>
      </c>
      <c r="M15" s="47">
        <v>2</v>
      </c>
      <c r="N15" s="45">
        <v>17.52</v>
      </c>
      <c r="O15" s="45">
        <f>N15*M15</f>
        <v>35.04</v>
      </c>
      <c r="P15" s="46">
        <v>9</v>
      </c>
      <c r="Q15" s="45">
        <f>O15+L15</f>
        <v>467.12</v>
      </c>
      <c r="R15" s="13"/>
      <c r="S15" s="13"/>
      <c r="T15" s="13"/>
      <c r="U15" s="13"/>
      <c r="V15" s="13"/>
      <c r="W15" s="13"/>
      <c r="X15" s="13"/>
      <c r="Y15" s="13"/>
      <c r="Z15" s="18">
        <f t="shared" si="3"/>
        <v>9</v>
      </c>
      <c r="AA15" s="22">
        <f t="shared" si="4"/>
        <v>467.12</v>
      </c>
    </row>
    <row r="16" spans="1:29" ht="24.75" thickBot="1">
      <c r="A16" s="17" t="s">
        <v>8</v>
      </c>
      <c r="B16" s="12"/>
      <c r="C16" s="13"/>
      <c r="D16" s="13"/>
      <c r="E16" s="12"/>
      <c r="F16" s="13"/>
      <c r="G16" s="13"/>
      <c r="H16" s="18"/>
      <c r="I16" s="13"/>
      <c r="J16" s="47">
        <v>1</v>
      </c>
      <c r="K16" s="45">
        <v>175.44</v>
      </c>
      <c r="L16" s="45">
        <f>K16*J16</f>
        <v>175.44</v>
      </c>
      <c r="M16" s="47">
        <v>1</v>
      </c>
      <c r="N16" s="45">
        <v>71.27</v>
      </c>
      <c r="O16" s="45">
        <v>52.64</v>
      </c>
      <c r="P16" s="46">
        <v>1.5</v>
      </c>
      <c r="Q16" s="45">
        <f>O16+L16</f>
        <v>228.07999999999998</v>
      </c>
      <c r="R16" s="13"/>
      <c r="S16" s="13"/>
      <c r="T16" s="13"/>
      <c r="U16" s="13"/>
      <c r="V16" s="13"/>
      <c r="W16" s="13"/>
      <c r="X16" s="13"/>
      <c r="Y16" s="13"/>
      <c r="Z16" s="18">
        <f t="shared" si="3"/>
        <v>1.5</v>
      </c>
      <c r="AA16" s="22">
        <f t="shared" si="4"/>
        <v>228.07999999999998</v>
      </c>
    </row>
    <row r="17" spans="1:29" ht="15.75" thickBot="1">
      <c r="A17" s="17" t="s">
        <v>7</v>
      </c>
      <c r="B17" s="44">
        <v>2</v>
      </c>
      <c r="C17" s="42">
        <v>166.04</v>
      </c>
      <c r="D17" s="42">
        <f>C17*B17</f>
        <v>332.08</v>
      </c>
      <c r="E17" s="44"/>
      <c r="F17" s="42"/>
      <c r="G17" s="42">
        <f>F17*E17</f>
        <v>0</v>
      </c>
      <c r="H17" s="43">
        <v>2</v>
      </c>
      <c r="I17" s="42">
        <f>G17+D17</f>
        <v>332.08</v>
      </c>
      <c r="J17" s="16"/>
      <c r="K17" s="13"/>
      <c r="L17" s="13"/>
      <c r="M17" s="16"/>
      <c r="N17" s="13"/>
      <c r="O17" s="13"/>
      <c r="P17" s="13"/>
      <c r="Q17" s="13"/>
      <c r="R17" s="41">
        <v>4</v>
      </c>
      <c r="S17" s="40">
        <v>54.01</v>
      </c>
      <c r="T17" s="40">
        <f>S17*R17</f>
        <v>216.04</v>
      </c>
      <c r="U17" s="41">
        <v>2</v>
      </c>
      <c r="V17" s="40">
        <v>17.52</v>
      </c>
      <c r="W17" s="40">
        <f>V17*U17</f>
        <v>35.04</v>
      </c>
      <c r="X17" s="39">
        <v>5</v>
      </c>
      <c r="Y17" s="38">
        <f>W17+T17</f>
        <v>251.07999999999998</v>
      </c>
      <c r="Z17" s="11">
        <f>H17+P17+X17</f>
        <v>7</v>
      </c>
      <c r="AA17" s="37">
        <f t="shared" si="4"/>
        <v>583.16</v>
      </c>
      <c r="AB17" s="36"/>
      <c r="AC17" s="2"/>
    </row>
    <row r="18" spans="1:29" ht="15.75" thickBot="1">
      <c r="A18" s="7"/>
      <c r="B18" s="6"/>
      <c r="C18" s="5"/>
      <c r="D18" s="5"/>
      <c r="E18" s="6"/>
      <c r="F18" s="5"/>
      <c r="G18" s="5"/>
      <c r="H18" s="34"/>
      <c r="I18" s="5"/>
      <c r="J18" s="35"/>
      <c r="K18" s="5"/>
      <c r="L18" s="5"/>
      <c r="M18" s="35"/>
      <c r="N18" s="5"/>
      <c r="O18" s="5"/>
      <c r="P18" s="34"/>
      <c r="Q18" s="5"/>
      <c r="R18" s="5"/>
      <c r="S18" s="5"/>
      <c r="T18" s="5"/>
      <c r="U18" s="5"/>
      <c r="V18" s="5"/>
      <c r="W18" s="5"/>
      <c r="X18" s="66" t="s">
        <v>44</v>
      </c>
      <c r="Y18" s="67"/>
      <c r="Z18" s="9">
        <f>SUM(Z6:Z17)</f>
        <v>108</v>
      </c>
      <c r="AA18" s="21">
        <f>SUM(AA6:AA17)</f>
        <v>7393.4900000000007</v>
      </c>
      <c r="AB18" s="1"/>
      <c r="AC18" s="1"/>
    </row>
    <row r="19" spans="1:29" ht="15.75" thickBot="1">
      <c r="D19" s="5"/>
      <c r="AA19" s="2"/>
    </row>
    <row r="20" spans="1:29" ht="19.5" thickBot="1">
      <c r="A20" s="75" t="s">
        <v>36</v>
      </c>
      <c r="B20" s="56" t="s">
        <v>43</v>
      </c>
      <c r="C20" s="57"/>
      <c r="D20" s="57"/>
      <c r="E20" s="57"/>
      <c r="F20" s="57"/>
      <c r="G20" s="57"/>
      <c r="H20" s="57"/>
      <c r="I20" s="61"/>
      <c r="J20" s="86" t="s">
        <v>42</v>
      </c>
      <c r="K20" s="87"/>
      <c r="L20" s="87"/>
      <c r="M20" s="87"/>
      <c r="N20" s="87"/>
      <c r="O20" s="87"/>
      <c r="P20" s="87"/>
      <c r="Q20" s="87"/>
      <c r="R20" s="56" t="s">
        <v>41</v>
      </c>
      <c r="S20" s="57"/>
      <c r="T20" s="57"/>
      <c r="U20" s="57"/>
      <c r="V20" s="57"/>
      <c r="W20" s="57"/>
      <c r="X20" s="57"/>
      <c r="Y20" s="61"/>
      <c r="Z20" s="78" t="s">
        <v>40</v>
      </c>
      <c r="AA20" s="78" t="s">
        <v>39</v>
      </c>
    </row>
    <row r="21" spans="1:29" ht="15.75" thickBot="1">
      <c r="A21" s="76"/>
      <c r="B21" s="52" t="s">
        <v>34</v>
      </c>
      <c r="C21" s="52"/>
      <c r="D21" s="53"/>
      <c r="E21" s="51" t="s">
        <v>33</v>
      </c>
      <c r="F21" s="52"/>
      <c r="G21" s="53"/>
      <c r="H21" s="62" t="s">
        <v>38</v>
      </c>
      <c r="I21" s="63"/>
      <c r="J21" s="72" t="s">
        <v>34</v>
      </c>
      <c r="K21" s="73"/>
      <c r="L21" s="74"/>
      <c r="M21" s="72" t="s">
        <v>33</v>
      </c>
      <c r="N21" s="73"/>
      <c r="O21" s="74"/>
      <c r="P21" s="62" t="s">
        <v>38</v>
      </c>
      <c r="Q21" s="63"/>
      <c r="R21" s="51" t="s">
        <v>34</v>
      </c>
      <c r="S21" s="52"/>
      <c r="T21" s="53"/>
      <c r="U21" s="51" t="s">
        <v>33</v>
      </c>
      <c r="V21" s="52"/>
      <c r="W21" s="52"/>
      <c r="X21" s="62" t="s">
        <v>38</v>
      </c>
      <c r="Y21" s="63"/>
      <c r="Z21" s="79"/>
      <c r="AA21" s="79"/>
    </row>
    <row r="22" spans="1:29">
      <c r="A22" s="76"/>
      <c r="B22" s="68" t="s">
        <v>31</v>
      </c>
      <c r="C22" s="54" t="s">
        <v>0</v>
      </c>
      <c r="D22" s="54" t="s">
        <v>1</v>
      </c>
      <c r="E22" s="64" t="s">
        <v>31</v>
      </c>
      <c r="F22" s="54" t="s">
        <v>2</v>
      </c>
      <c r="G22" s="54" t="s">
        <v>1</v>
      </c>
      <c r="H22" s="54" t="s">
        <v>30</v>
      </c>
      <c r="I22" s="54" t="s">
        <v>29</v>
      </c>
      <c r="J22" s="64" t="s">
        <v>31</v>
      </c>
      <c r="K22" s="54" t="s">
        <v>0</v>
      </c>
      <c r="L22" s="54" t="s">
        <v>1</v>
      </c>
      <c r="M22" s="64" t="s">
        <v>31</v>
      </c>
      <c r="N22" s="54" t="s">
        <v>2</v>
      </c>
      <c r="O22" s="54" t="s">
        <v>1</v>
      </c>
      <c r="P22" s="54" t="s">
        <v>30</v>
      </c>
      <c r="Q22" s="54" t="s">
        <v>29</v>
      </c>
      <c r="R22" s="64" t="s">
        <v>31</v>
      </c>
      <c r="S22" s="54" t="s">
        <v>0</v>
      </c>
      <c r="T22" s="54" t="s">
        <v>1</v>
      </c>
      <c r="U22" s="64" t="s">
        <v>31</v>
      </c>
      <c r="V22" s="54" t="s">
        <v>2</v>
      </c>
      <c r="W22" s="70" t="s">
        <v>1</v>
      </c>
      <c r="X22" s="54" t="s">
        <v>30</v>
      </c>
      <c r="Y22" s="54" t="s">
        <v>29</v>
      </c>
      <c r="Z22" s="79"/>
      <c r="AA22" s="79"/>
    </row>
    <row r="23" spans="1:29" ht="15.75" thickBot="1">
      <c r="A23" s="77"/>
      <c r="B23" s="69"/>
      <c r="C23" s="55"/>
      <c r="D23" s="55"/>
      <c r="E23" s="65"/>
      <c r="F23" s="55"/>
      <c r="G23" s="55"/>
      <c r="H23" s="55"/>
      <c r="I23" s="55"/>
      <c r="J23" s="65"/>
      <c r="K23" s="55"/>
      <c r="L23" s="55"/>
      <c r="M23" s="65"/>
      <c r="N23" s="55"/>
      <c r="O23" s="55"/>
      <c r="P23" s="55"/>
      <c r="Q23" s="55"/>
      <c r="R23" s="65"/>
      <c r="S23" s="55"/>
      <c r="T23" s="55"/>
      <c r="U23" s="65"/>
      <c r="V23" s="55"/>
      <c r="W23" s="71"/>
      <c r="X23" s="55"/>
      <c r="Y23" s="55"/>
      <c r="Z23" s="80"/>
      <c r="AA23" s="80"/>
    </row>
    <row r="24" spans="1:29" ht="24.75" thickBot="1">
      <c r="A24" s="14" t="s">
        <v>28</v>
      </c>
      <c r="B24" s="12"/>
      <c r="C24" s="13"/>
      <c r="D24" s="13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31">
        <v>1</v>
      </c>
      <c r="S24" s="29">
        <v>54.01</v>
      </c>
      <c r="T24" s="29">
        <f>S24*R24</f>
        <v>54.01</v>
      </c>
      <c r="U24" s="31">
        <v>1</v>
      </c>
      <c r="V24" s="29">
        <v>17.52</v>
      </c>
      <c r="W24" s="29">
        <f>V24*U24</f>
        <v>17.52</v>
      </c>
      <c r="X24" s="30">
        <v>1.5</v>
      </c>
      <c r="Y24" s="33">
        <f>T24+W24</f>
        <v>71.53</v>
      </c>
      <c r="Z24" s="9">
        <f t="shared" ref="Z24:Z40" si="5">H24+P24+X24</f>
        <v>1.5</v>
      </c>
      <c r="AA24" s="22">
        <f t="shared" ref="AA24:AA40" si="6">I24+Q24+Y24</f>
        <v>71.53</v>
      </c>
    </row>
    <row r="25" spans="1:29" ht="24.75" thickBot="1">
      <c r="A25" s="14" t="s">
        <v>26</v>
      </c>
      <c r="B25" s="28">
        <v>0</v>
      </c>
      <c r="C25" s="26">
        <v>0</v>
      </c>
      <c r="D25" s="26">
        <f>C25*B25</f>
        <v>0</v>
      </c>
      <c r="E25" s="28">
        <v>1</v>
      </c>
      <c r="F25" s="26">
        <v>17.52</v>
      </c>
      <c r="G25" s="26">
        <f>F25*E25</f>
        <v>17.52</v>
      </c>
      <c r="H25" s="27">
        <v>0.5</v>
      </c>
      <c r="I25" s="26">
        <f>D25+G25</f>
        <v>17.52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9">
        <f t="shared" si="5"/>
        <v>0.5</v>
      </c>
      <c r="AA25" s="22">
        <f t="shared" si="6"/>
        <v>17.52</v>
      </c>
    </row>
    <row r="26" spans="1:29" ht="15.75" thickBot="1">
      <c r="A26" s="14" t="s">
        <v>25</v>
      </c>
      <c r="B26" s="12"/>
      <c r="C26" s="13"/>
      <c r="D26" s="13"/>
      <c r="E26" s="12"/>
      <c r="F26" s="13"/>
      <c r="G26" s="13"/>
      <c r="H26" s="13"/>
      <c r="I26" s="13"/>
      <c r="J26" s="25">
        <v>1</v>
      </c>
      <c r="K26" s="23">
        <v>95.97</v>
      </c>
      <c r="L26" s="23">
        <f>J26*K26</f>
        <v>95.97</v>
      </c>
      <c r="M26" s="25">
        <v>3</v>
      </c>
      <c r="N26" s="23">
        <v>28.78</v>
      </c>
      <c r="O26" s="23">
        <f>M26*N26</f>
        <v>86.34</v>
      </c>
      <c r="P26" s="24">
        <v>2.5</v>
      </c>
      <c r="Q26" s="23">
        <f>L26+O26</f>
        <v>182.31</v>
      </c>
      <c r="R26" s="13"/>
      <c r="S26" s="13"/>
      <c r="T26" s="13"/>
      <c r="U26" s="13"/>
      <c r="V26" s="13"/>
      <c r="W26" s="13"/>
      <c r="X26" s="13"/>
      <c r="Y26" s="13"/>
      <c r="Z26" s="9">
        <f t="shared" si="5"/>
        <v>2.5</v>
      </c>
      <c r="AA26" s="22">
        <f t="shared" si="6"/>
        <v>182.31</v>
      </c>
    </row>
    <row r="27" spans="1:29" ht="24.75" thickBot="1">
      <c r="A27" s="14" t="s">
        <v>24</v>
      </c>
      <c r="B27" s="12"/>
      <c r="C27" s="13"/>
      <c r="D27" s="13"/>
      <c r="E27" s="12"/>
      <c r="F27" s="13"/>
      <c r="G27" s="13"/>
      <c r="H27" s="13"/>
      <c r="I27" s="13"/>
      <c r="J27" s="25">
        <v>2</v>
      </c>
      <c r="K27" s="23">
        <v>237.56</v>
      </c>
      <c r="L27" s="23">
        <f>J27*K27</f>
        <v>475.12</v>
      </c>
      <c r="M27" s="25">
        <v>2</v>
      </c>
      <c r="N27" s="23">
        <v>71.27</v>
      </c>
      <c r="O27" s="23">
        <f>N27*M27</f>
        <v>142.54</v>
      </c>
      <c r="P27" s="24">
        <v>3</v>
      </c>
      <c r="Q27" s="23">
        <f>L27+O27</f>
        <v>617.66</v>
      </c>
      <c r="R27" s="31">
        <v>1</v>
      </c>
      <c r="S27" s="29">
        <v>95.97</v>
      </c>
      <c r="T27" s="29">
        <f>R27*S27</f>
        <v>95.97</v>
      </c>
      <c r="U27" s="31">
        <v>1</v>
      </c>
      <c r="V27" s="29">
        <v>28.78</v>
      </c>
      <c r="W27" s="29">
        <f>V27*U27</f>
        <v>28.78</v>
      </c>
      <c r="X27" s="30">
        <v>1.5</v>
      </c>
      <c r="Y27" s="29">
        <f>T27+W27</f>
        <v>124.75</v>
      </c>
      <c r="Z27" s="9">
        <f t="shared" si="5"/>
        <v>4.5</v>
      </c>
      <c r="AA27" s="22">
        <f t="shared" si="6"/>
        <v>742.41</v>
      </c>
    </row>
    <row r="28" spans="1:29" ht="15.75" thickBot="1">
      <c r="A28" s="14" t="s">
        <v>23</v>
      </c>
      <c r="B28" s="32">
        <v>8</v>
      </c>
      <c r="C28" s="26">
        <v>54.01</v>
      </c>
      <c r="D28" s="26">
        <f>C28*B28</f>
        <v>432.08</v>
      </c>
      <c r="E28" s="32">
        <v>2</v>
      </c>
      <c r="F28" s="26">
        <v>17.52</v>
      </c>
      <c r="G28" s="26">
        <f>F28*E28</f>
        <v>35.04</v>
      </c>
      <c r="H28" s="27">
        <v>9</v>
      </c>
      <c r="I28" s="26">
        <f>G28+D28</f>
        <v>467.12</v>
      </c>
      <c r="J28" s="25">
        <v>5</v>
      </c>
      <c r="K28" s="23">
        <v>54.01</v>
      </c>
      <c r="L28" s="23">
        <f>K28*J28</f>
        <v>270.05</v>
      </c>
      <c r="M28" s="25">
        <v>2</v>
      </c>
      <c r="N28" s="23">
        <v>17.52</v>
      </c>
      <c r="O28" s="23">
        <f>N28*M28</f>
        <v>35.04</v>
      </c>
      <c r="P28" s="24">
        <v>6</v>
      </c>
      <c r="Q28" s="23">
        <f>L28+O28</f>
        <v>305.09000000000003</v>
      </c>
      <c r="R28" s="31">
        <v>5</v>
      </c>
      <c r="S28" s="29">
        <v>54.01</v>
      </c>
      <c r="T28" s="29">
        <f>S28*R28</f>
        <v>270.05</v>
      </c>
      <c r="U28" s="31">
        <v>2</v>
      </c>
      <c r="V28" s="29">
        <v>17.52</v>
      </c>
      <c r="W28" s="29">
        <f>V28*U28</f>
        <v>35.04</v>
      </c>
      <c r="X28" s="30">
        <v>6</v>
      </c>
      <c r="Y28" s="29">
        <f>T28+W28</f>
        <v>305.09000000000003</v>
      </c>
      <c r="Z28" s="9">
        <f t="shared" si="5"/>
        <v>21</v>
      </c>
      <c r="AA28" s="22">
        <f t="shared" si="6"/>
        <v>1077.3000000000002</v>
      </c>
    </row>
    <row r="29" spans="1:29" ht="24.75" thickBot="1">
      <c r="A29" s="14" t="s">
        <v>22</v>
      </c>
      <c r="B29" s="28">
        <v>1</v>
      </c>
      <c r="C29" s="26">
        <v>54.01</v>
      </c>
      <c r="D29" s="26">
        <f>C29*B29</f>
        <v>54.01</v>
      </c>
      <c r="E29" s="28">
        <v>1</v>
      </c>
      <c r="F29" s="26">
        <v>17.52</v>
      </c>
      <c r="G29" s="26">
        <f>F29*E29</f>
        <v>17.52</v>
      </c>
      <c r="H29" s="27">
        <v>1.5</v>
      </c>
      <c r="I29" s="26">
        <f>D29+G29</f>
        <v>71.53</v>
      </c>
      <c r="J29" s="13"/>
      <c r="K29" s="13"/>
      <c r="L29" s="13"/>
      <c r="M29" s="13"/>
      <c r="N29" s="13"/>
      <c r="O29" s="13"/>
      <c r="P29" s="13"/>
      <c r="Q29" s="13"/>
      <c r="R29" s="31">
        <v>1</v>
      </c>
      <c r="S29" s="29">
        <v>54.01</v>
      </c>
      <c r="T29" s="29">
        <f>S29*R29</f>
        <v>54.01</v>
      </c>
      <c r="U29" s="31">
        <v>1</v>
      </c>
      <c r="V29" s="29">
        <v>17.52</v>
      </c>
      <c r="W29" s="29">
        <f>V29*U29</f>
        <v>17.52</v>
      </c>
      <c r="X29" s="30">
        <v>1.5</v>
      </c>
      <c r="Y29" s="29">
        <f>T29+W29</f>
        <v>71.53</v>
      </c>
      <c r="Z29" s="9">
        <f t="shared" si="5"/>
        <v>3</v>
      </c>
      <c r="AA29" s="22">
        <f t="shared" si="6"/>
        <v>143.06</v>
      </c>
    </row>
    <row r="30" spans="1:29" ht="15.75" thickBot="1">
      <c r="A30" s="14" t="s">
        <v>20</v>
      </c>
      <c r="B30" s="12"/>
      <c r="C30" s="13"/>
      <c r="D30" s="13"/>
      <c r="E30" s="12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31">
        <v>0</v>
      </c>
      <c r="S30" s="29">
        <v>0</v>
      </c>
      <c r="T30" s="29">
        <f>S30*R30</f>
        <v>0</v>
      </c>
      <c r="U30" s="31">
        <v>1</v>
      </c>
      <c r="V30" s="29">
        <v>17.52</v>
      </c>
      <c r="W30" s="29">
        <f>V30*U30</f>
        <v>17.52</v>
      </c>
      <c r="X30" s="30">
        <v>0.5</v>
      </c>
      <c r="Y30" s="29">
        <f>T30+W30</f>
        <v>17.52</v>
      </c>
      <c r="Z30" s="9">
        <f t="shared" si="5"/>
        <v>0.5</v>
      </c>
      <c r="AA30" s="22">
        <f t="shared" si="6"/>
        <v>17.52</v>
      </c>
    </row>
    <row r="31" spans="1:29" ht="24.75" thickBot="1">
      <c r="A31" s="14" t="s">
        <v>19</v>
      </c>
      <c r="B31" s="32">
        <v>6</v>
      </c>
      <c r="C31" s="26">
        <v>54.01</v>
      </c>
      <c r="D31" s="26">
        <f>C31*B31</f>
        <v>324.06</v>
      </c>
      <c r="E31" s="32">
        <v>7</v>
      </c>
      <c r="F31" s="26">
        <v>17.52</v>
      </c>
      <c r="G31" s="26">
        <f>F31*E31</f>
        <v>122.64</v>
      </c>
      <c r="H31" s="27">
        <v>9.5</v>
      </c>
      <c r="I31" s="26">
        <f>G31+D31</f>
        <v>446.7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9">
        <f t="shared" si="5"/>
        <v>9.5</v>
      </c>
      <c r="AA31" s="22">
        <f t="shared" si="6"/>
        <v>446.7</v>
      </c>
    </row>
    <row r="32" spans="1:29" ht="24.75" thickBot="1">
      <c r="A32" s="14" t="s">
        <v>18</v>
      </c>
      <c r="B32" s="12"/>
      <c r="C32" s="13"/>
      <c r="D32" s="13"/>
      <c r="E32" s="12"/>
      <c r="F32" s="13"/>
      <c r="G32" s="13"/>
      <c r="H32" s="13"/>
      <c r="I32" s="13"/>
      <c r="J32" s="25">
        <v>2</v>
      </c>
      <c r="K32" s="23">
        <v>175.44</v>
      </c>
      <c r="L32" s="23">
        <f>K32*J32</f>
        <v>350.88</v>
      </c>
      <c r="M32" s="25">
        <v>1</v>
      </c>
      <c r="N32" s="23">
        <v>52.64</v>
      </c>
      <c r="O32" s="23">
        <f>N32*M32</f>
        <v>52.64</v>
      </c>
      <c r="P32" s="24">
        <v>2.5</v>
      </c>
      <c r="Q32" s="23">
        <f>L32+O32</f>
        <v>403.52</v>
      </c>
      <c r="R32" s="13"/>
      <c r="S32" s="13"/>
      <c r="T32" s="13"/>
      <c r="U32" s="13"/>
      <c r="V32" s="13"/>
      <c r="W32" s="13"/>
      <c r="X32" s="13"/>
      <c r="Y32" s="13"/>
      <c r="Z32" s="9">
        <f t="shared" si="5"/>
        <v>2.5</v>
      </c>
      <c r="AA32" s="22">
        <f t="shared" si="6"/>
        <v>403.52</v>
      </c>
    </row>
    <row r="33" spans="1:27" ht="24.75" thickBot="1">
      <c r="A33" s="14" t="s">
        <v>17</v>
      </c>
      <c r="B33" s="28">
        <v>10</v>
      </c>
      <c r="C33" s="26">
        <v>54.01</v>
      </c>
      <c r="D33" s="26">
        <f t="shared" ref="D33:D39" si="7">C33*B33</f>
        <v>540.1</v>
      </c>
      <c r="E33" s="28">
        <v>4</v>
      </c>
      <c r="F33" s="26">
        <v>17.52</v>
      </c>
      <c r="G33" s="26">
        <f t="shared" ref="G33:G39" si="8">F33*E33</f>
        <v>70.08</v>
      </c>
      <c r="H33" s="27">
        <v>12</v>
      </c>
      <c r="I33" s="26">
        <f t="shared" ref="I33:I39" si="9">D33+G33</f>
        <v>610.18000000000006</v>
      </c>
      <c r="J33" s="25">
        <v>12</v>
      </c>
      <c r="K33" s="23">
        <v>54.01</v>
      </c>
      <c r="L33" s="23">
        <f>K33*J33</f>
        <v>648.12</v>
      </c>
      <c r="M33" s="25">
        <v>4</v>
      </c>
      <c r="N33" s="23">
        <v>17.52</v>
      </c>
      <c r="O33" s="23">
        <f>N33*M33</f>
        <v>70.08</v>
      </c>
      <c r="P33" s="24">
        <v>14</v>
      </c>
      <c r="Q33" s="23">
        <f>L33+O33</f>
        <v>718.2</v>
      </c>
      <c r="R33" s="13"/>
      <c r="S33" s="13"/>
      <c r="T33" s="13"/>
      <c r="U33" s="13"/>
      <c r="V33" s="13"/>
      <c r="W33" s="13"/>
      <c r="X33" s="13"/>
      <c r="Y33" s="13"/>
      <c r="Z33" s="9">
        <f t="shared" si="5"/>
        <v>26</v>
      </c>
      <c r="AA33" s="22">
        <f t="shared" si="6"/>
        <v>1328.38</v>
      </c>
    </row>
    <row r="34" spans="1:27" ht="15.75" thickBot="1">
      <c r="A34" s="14" t="s">
        <v>16</v>
      </c>
      <c r="B34" s="28">
        <v>10</v>
      </c>
      <c r="C34" s="26">
        <v>54.01</v>
      </c>
      <c r="D34" s="26">
        <f t="shared" si="7"/>
        <v>540.1</v>
      </c>
      <c r="E34" s="28">
        <v>4</v>
      </c>
      <c r="F34" s="26">
        <v>17.52</v>
      </c>
      <c r="G34" s="26">
        <f t="shared" si="8"/>
        <v>70.08</v>
      </c>
      <c r="H34" s="27">
        <v>12</v>
      </c>
      <c r="I34" s="26">
        <f t="shared" si="9"/>
        <v>610.18000000000006</v>
      </c>
      <c r="J34" s="25">
        <v>12</v>
      </c>
      <c r="K34" s="23">
        <v>54.01</v>
      </c>
      <c r="L34" s="23">
        <f>K34*J34</f>
        <v>648.12</v>
      </c>
      <c r="M34" s="25">
        <v>4</v>
      </c>
      <c r="N34" s="23">
        <v>17.52</v>
      </c>
      <c r="O34" s="23">
        <f>N34*M34</f>
        <v>70.08</v>
      </c>
      <c r="P34" s="24">
        <v>14</v>
      </c>
      <c r="Q34" s="23">
        <f>L34+O34</f>
        <v>718.2</v>
      </c>
      <c r="R34" s="13"/>
      <c r="S34" s="13"/>
      <c r="T34" s="13"/>
      <c r="U34" s="13"/>
      <c r="V34" s="13"/>
      <c r="W34" s="13"/>
      <c r="X34" s="13"/>
      <c r="Y34" s="13"/>
      <c r="Z34" s="9">
        <f t="shared" si="5"/>
        <v>26</v>
      </c>
      <c r="AA34" s="22">
        <f t="shared" si="6"/>
        <v>1328.38</v>
      </c>
    </row>
    <row r="35" spans="1:27" ht="15.75" thickBot="1">
      <c r="A35" s="14" t="s">
        <v>15</v>
      </c>
      <c r="B35" s="28">
        <v>6</v>
      </c>
      <c r="C35" s="26">
        <v>54.01</v>
      </c>
      <c r="D35" s="26">
        <f t="shared" si="7"/>
        <v>324.06</v>
      </c>
      <c r="E35" s="28">
        <v>2</v>
      </c>
      <c r="F35" s="26">
        <v>17.52</v>
      </c>
      <c r="G35" s="26">
        <f t="shared" si="8"/>
        <v>35.04</v>
      </c>
      <c r="H35" s="27">
        <v>7</v>
      </c>
      <c r="I35" s="26">
        <f t="shared" si="9"/>
        <v>359.1</v>
      </c>
      <c r="J35" s="25">
        <v>6</v>
      </c>
      <c r="K35" s="23">
        <v>54.01</v>
      </c>
      <c r="L35" s="23">
        <f>K35*J35</f>
        <v>324.06</v>
      </c>
      <c r="M35" s="25">
        <v>2</v>
      </c>
      <c r="N35" s="23">
        <v>17.52</v>
      </c>
      <c r="O35" s="23">
        <f>N35*M35</f>
        <v>35.04</v>
      </c>
      <c r="P35" s="24">
        <v>7</v>
      </c>
      <c r="Q35" s="23">
        <f>L35+O35</f>
        <v>359.1</v>
      </c>
      <c r="R35" s="13"/>
      <c r="S35" s="13"/>
      <c r="T35" s="13"/>
      <c r="U35" s="13"/>
      <c r="V35" s="13"/>
      <c r="W35" s="13"/>
      <c r="X35" s="13"/>
      <c r="Y35" s="13"/>
      <c r="Z35" s="9">
        <f t="shared" si="5"/>
        <v>14</v>
      </c>
      <c r="AA35" s="22">
        <f t="shared" si="6"/>
        <v>718.2</v>
      </c>
    </row>
    <row r="36" spans="1:27" ht="15.75" thickBot="1">
      <c r="A36" s="14" t="s">
        <v>14</v>
      </c>
      <c r="B36" s="28">
        <v>4</v>
      </c>
      <c r="C36" s="26">
        <v>54.01</v>
      </c>
      <c r="D36" s="26">
        <f t="shared" si="7"/>
        <v>216.04</v>
      </c>
      <c r="E36" s="28">
        <v>2</v>
      </c>
      <c r="F36" s="26">
        <v>17.52</v>
      </c>
      <c r="G36" s="26">
        <f t="shared" si="8"/>
        <v>35.04</v>
      </c>
      <c r="H36" s="27">
        <v>5</v>
      </c>
      <c r="I36" s="26">
        <f t="shared" si="9"/>
        <v>251.07999999999998</v>
      </c>
      <c r="J36" s="13"/>
      <c r="K36" s="13"/>
      <c r="L36" s="13"/>
      <c r="M36" s="13"/>
      <c r="N36" s="13"/>
      <c r="O36" s="13"/>
      <c r="P36" s="13"/>
      <c r="Q36" s="13"/>
      <c r="R36" s="31">
        <v>6</v>
      </c>
      <c r="S36" s="29">
        <v>54.01</v>
      </c>
      <c r="T36" s="29">
        <f>S36*R36</f>
        <v>324.06</v>
      </c>
      <c r="U36" s="31">
        <v>2</v>
      </c>
      <c r="V36" s="29">
        <v>17.52</v>
      </c>
      <c r="W36" s="29">
        <f>V36*U36</f>
        <v>35.04</v>
      </c>
      <c r="X36" s="30">
        <v>7</v>
      </c>
      <c r="Y36" s="29">
        <f>T36+W36</f>
        <v>359.1</v>
      </c>
      <c r="Z36" s="9">
        <f t="shared" si="5"/>
        <v>12</v>
      </c>
      <c r="AA36" s="22">
        <f t="shared" si="6"/>
        <v>610.18000000000006</v>
      </c>
    </row>
    <row r="37" spans="1:27" ht="15.75" thickBot="1">
      <c r="A37" s="14" t="s">
        <v>12</v>
      </c>
      <c r="B37" s="28">
        <v>1</v>
      </c>
      <c r="C37" s="26">
        <v>54.01</v>
      </c>
      <c r="D37" s="26">
        <f t="shared" si="7"/>
        <v>54.01</v>
      </c>
      <c r="E37" s="28">
        <v>2</v>
      </c>
      <c r="F37" s="26">
        <v>17.52</v>
      </c>
      <c r="G37" s="26">
        <f t="shared" si="8"/>
        <v>35.04</v>
      </c>
      <c r="H37" s="27">
        <v>2</v>
      </c>
      <c r="I37" s="26">
        <f t="shared" si="9"/>
        <v>89.05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9">
        <f t="shared" si="5"/>
        <v>2</v>
      </c>
      <c r="AA37" s="22">
        <f t="shared" si="6"/>
        <v>89.05</v>
      </c>
    </row>
    <row r="38" spans="1:27" ht="24.75" thickBot="1">
      <c r="A38" s="14" t="s">
        <v>11</v>
      </c>
      <c r="B38" s="28">
        <v>0</v>
      </c>
      <c r="C38" s="26">
        <v>0</v>
      </c>
      <c r="D38" s="26">
        <f t="shared" si="7"/>
        <v>0</v>
      </c>
      <c r="E38" s="28">
        <v>1</v>
      </c>
      <c r="F38" s="26">
        <v>17.52</v>
      </c>
      <c r="G38" s="26">
        <f t="shared" si="8"/>
        <v>17.52</v>
      </c>
      <c r="H38" s="27">
        <v>0.5</v>
      </c>
      <c r="I38" s="26">
        <f t="shared" si="9"/>
        <v>17.52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9">
        <f t="shared" si="5"/>
        <v>0.5</v>
      </c>
      <c r="AA38" s="22">
        <f t="shared" si="6"/>
        <v>17.52</v>
      </c>
    </row>
    <row r="39" spans="1:27" ht="24.75" thickBot="1">
      <c r="A39" s="14" t="s">
        <v>9</v>
      </c>
      <c r="B39" s="28">
        <v>0</v>
      </c>
      <c r="C39" s="26">
        <v>0</v>
      </c>
      <c r="D39" s="26">
        <f t="shared" si="7"/>
        <v>0</v>
      </c>
      <c r="E39" s="28">
        <v>1</v>
      </c>
      <c r="F39" s="26">
        <v>17.52</v>
      </c>
      <c r="G39" s="26">
        <f t="shared" si="8"/>
        <v>17.52</v>
      </c>
      <c r="H39" s="27">
        <v>0.5</v>
      </c>
      <c r="I39" s="26">
        <f t="shared" si="9"/>
        <v>17.52</v>
      </c>
      <c r="J39" s="25">
        <v>0</v>
      </c>
      <c r="K39" s="23">
        <v>0</v>
      </c>
      <c r="L39" s="23">
        <f>K39*J39</f>
        <v>0</v>
      </c>
      <c r="M39" s="25">
        <v>2</v>
      </c>
      <c r="N39" s="23">
        <v>17.52</v>
      </c>
      <c r="O39" s="23">
        <f>N39*M39</f>
        <v>35.04</v>
      </c>
      <c r="P39" s="24">
        <v>1</v>
      </c>
      <c r="Q39" s="23">
        <f>L39+O39</f>
        <v>35.04</v>
      </c>
      <c r="R39" s="13"/>
      <c r="S39" s="13"/>
      <c r="T39" s="13"/>
      <c r="U39" s="13"/>
      <c r="V39" s="13"/>
      <c r="W39" s="13"/>
      <c r="X39" s="13"/>
      <c r="Y39" s="13"/>
      <c r="Z39" s="9">
        <f t="shared" si="5"/>
        <v>1.5</v>
      </c>
      <c r="AA39" s="22">
        <f t="shared" si="6"/>
        <v>52.56</v>
      </c>
    </row>
    <row r="40" spans="1:27" ht="15.75" thickBot="1">
      <c r="A40" s="14" t="s">
        <v>6</v>
      </c>
      <c r="B40" s="12"/>
      <c r="C40" s="13"/>
      <c r="D40" s="13"/>
      <c r="E40" s="12"/>
      <c r="F40" s="13"/>
      <c r="G40" s="13"/>
      <c r="H40" s="13"/>
      <c r="I40" s="13"/>
      <c r="J40" s="25">
        <v>2</v>
      </c>
      <c r="K40" s="23">
        <v>95.97</v>
      </c>
      <c r="L40" s="23">
        <f>J40*K40</f>
        <v>191.94</v>
      </c>
      <c r="M40" s="25">
        <v>1</v>
      </c>
      <c r="N40" s="23">
        <v>28.78</v>
      </c>
      <c r="O40" s="23">
        <f>M40*N40</f>
        <v>28.78</v>
      </c>
      <c r="P40" s="24">
        <v>2.5</v>
      </c>
      <c r="Q40" s="23">
        <f>L40+O40</f>
        <v>220.72</v>
      </c>
      <c r="R40" s="13"/>
      <c r="S40" s="13"/>
      <c r="T40" s="13"/>
      <c r="U40" s="13"/>
      <c r="V40" s="13"/>
      <c r="W40" s="13"/>
      <c r="X40" s="13"/>
      <c r="Y40" s="13"/>
      <c r="Z40" s="9">
        <f t="shared" si="5"/>
        <v>2.5</v>
      </c>
      <c r="AA40" s="22">
        <f t="shared" si="6"/>
        <v>220.72</v>
      </c>
    </row>
    <row r="41" spans="1:27" ht="15.75" thickBot="1">
      <c r="X41" s="66" t="s">
        <v>37</v>
      </c>
      <c r="Y41" s="67"/>
      <c r="Z41" s="9">
        <f>SUM(Z24:Z40)</f>
        <v>130</v>
      </c>
      <c r="AA41" s="21">
        <f>SUM(AA24:AA40)</f>
        <v>7466.8600000000015</v>
      </c>
    </row>
    <row r="42" spans="1:27">
      <c r="AA42" s="2"/>
    </row>
    <row r="43" spans="1:27" ht="15.75" thickBot="1">
      <c r="AA43" s="2"/>
    </row>
    <row r="44" spans="1:27" ht="19.5" customHeight="1" thickBot="1">
      <c r="A44" s="75" t="s">
        <v>36</v>
      </c>
      <c r="B44" s="56" t="s">
        <v>35</v>
      </c>
      <c r="C44" s="57"/>
      <c r="D44" s="57"/>
      <c r="E44" s="57"/>
      <c r="F44" s="57"/>
      <c r="G44" s="57"/>
      <c r="H44" s="57"/>
      <c r="I44" s="61"/>
      <c r="AA44" s="2"/>
    </row>
    <row r="45" spans="1:27" ht="15.75" thickBot="1">
      <c r="A45" s="76"/>
      <c r="B45" s="52" t="s">
        <v>34</v>
      </c>
      <c r="C45" s="52"/>
      <c r="D45" s="53"/>
      <c r="E45" s="51" t="s">
        <v>33</v>
      </c>
      <c r="F45" s="52"/>
      <c r="G45" s="52"/>
      <c r="H45" s="58" t="s">
        <v>32</v>
      </c>
      <c r="I45" s="59"/>
      <c r="AA45" s="2"/>
    </row>
    <row r="46" spans="1:27">
      <c r="A46" s="76"/>
      <c r="B46" s="68" t="s">
        <v>31</v>
      </c>
      <c r="C46" s="54" t="s">
        <v>0</v>
      </c>
      <c r="D46" s="54" t="s">
        <v>1</v>
      </c>
      <c r="E46" s="64" t="s">
        <v>31</v>
      </c>
      <c r="F46" s="54" t="s">
        <v>2</v>
      </c>
      <c r="G46" s="54" t="s">
        <v>1</v>
      </c>
      <c r="H46" s="60" t="s">
        <v>30</v>
      </c>
      <c r="I46" s="60" t="s">
        <v>29</v>
      </c>
      <c r="AA46" s="2"/>
    </row>
    <row r="47" spans="1:27" ht="15.75" thickBot="1">
      <c r="A47" s="77"/>
      <c r="B47" s="69"/>
      <c r="C47" s="55"/>
      <c r="D47" s="55"/>
      <c r="E47" s="65"/>
      <c r="F47" s="55"/>
      <c r="G47" s="55"/>
      <c r="H47" s="55"/>
      <c r="I47" s="60"/>
      <c r="AA47" s="2"/>
    </row>
    <row r="48" spans="1:27" ht="24.75" thickBot="1">
      <c r="A48" s="14" t="s">
        <v>28</v>
      </c>
      <c r="B48" s="12">
        <v>1</v>
      </c>
      <c r="C48" s="13">
        <v>54.01</v>
      </c>
      <c r="D48" s="13">
        <f>C48*B48</f>
        <v>54.01</v>
      </c>
      <c r="E48" s="12">
        <v>1</v>
      </c>
      <c r="F48" s="13">
        <v>17.52</v>
      </c>
      <c r="G48" s="13">
        <f>F48*E48</f>
        <v>17.52</v>
      </c>
      <c r="H48" s="15">
        <v>1.5</v>
      </c>
      <c r="I48" s="8">
        <f>D48+G48</f>
        <v>71.53</v>
      </c>
      <c r="AA48" s="2"/>
    </row>
    <row r="49" spans="1:27" ht="15.75" thickBot="1">
      <c r="A49" s="17" t="s">
        <v>27</v>
      </c>
      <c r="B49" s="16">
        <v>0</v>
      </c>
      <c r="C49" s="13">
        <v>0</v>
      </c>
      <c r="D49" s="13">
        <f>C49*B49</f>
        <v>0</v>
      </c>
      <c r="E49" s="16">
        <v>1</v>
      </c>
      <c r="F49" s="13">
        <v>17.52</v>
      </c>
      <c r="G49" s="13">
        <f>F49*E49</f>
        <v>17.52</v>
      </c>
      <c r="H49" s="18">
        <v>0.5</v>
      </c>
      <c r="I49" s="13">
        <f>G49+D49</f>
        <v>17.52</v>
      </c>
      <c r="AA49" s="2"/>
    </row>
    <row r="50" spans="1:27" ht="24.75" thickBot="1">
      <c r="A50" s="14" t="s">
        <v>26</v>
      </c>
      <c r="B50" s="12">
        <v>0</v>
      </c>
      <c r="C50" s="13">
        <v>0</v>
      </c>
      <c r="D50" s="13">
        <f>C50*B50</f>
        <v>0</v>
      </c>
      <c r="E50" s="12">
        <v>1</v>
      </c>
      <c r="F50" s="13">
        <v>17.52</v>
      </c>
      <c r="G50" s="13">
        <f>F50*E50</f>
        <v>17.52</v>
      </c>
      <c r="H50" s="18">
        <v>0.5</v>
      </c>
      <c r="I50" s="13">
        <f>D50+G50</f>
        <v>17.52</v>
      </c>
      <c r="AA50" s="2"/>
    </row>
    <row r="51" spans="1:27" ht="15.75" thickBot="1">
      <c r="A51" s="14" t="s">
        <v>25</v>
      </c>
      <c r="B51" s="12">
        <v>1</v>
      </c>
      <c r="C51" s="13">
        <v>95.97</v>
      </c>
      <c r="D51" s="13">
        <f>B51*C51</f>
        <v>95.97</v>
      </c>
      <c r="E51" s="12">
        <v>3</v>
      </c>
      <c r="F51" s="13">
        <v>28.78</v>
      </c>
      <c r="G51" s="13">
        <f>E51*F51</f>
        <v>86.34</v>
      </c>
      <c r="H51" s="18">
        <v>2.5</v>
      </c>
      <c r="I51" s="13">
        <f>D51+G51</f>
        <v>182.31</v>
      </c>
      <c r="AA51" s="2"/>
    </row>
    <row r="52" spans="1:27" ht="24.75" thickBot="1">
      <c r="A52" s="17" t="s">
        <v>24</v>
      </c>
      <c r="B52" s="20">
        <v>3</v>
      </c>
      <c r="C52" s="13">
        <v>237.56</v>
      </c>
      <c r="D52" s="13">
        <f t="shared" ref="D52:D71" si="10">C52*B52</f>
        <v>712.68000000000006</v>
      </c>
      <c r="E52" s="20">
        <v>3</v>
      </c>
      <c r="F52" s="13">
        <v>71.27</v>
      </c>
      <c r="G52" s="13">
        <f t="shared" ref="G52:G68" si="11">F52*E52</f>
        <v>213.81</v>
      </c>
      <c r="H52" s="18">
        <v>4.5</v>
      </c>
      <c r="I52" s="19">
        <f>G52+D52</f>
        <v>926.49</v>
      </c>
      <c r="J52" s="82">
        <f>I52+I53</f>
        <v>2049.2399999999998</v>
      </c>
      <c r="K52" s="83"/>
      <c r="L52" s="88">
        <f>J52/C52</f>
        <v>8.6261996969186718</v>
      </c>
      <c r="AA52" s="2"/>
    </row>
    <row r="53" spans="1:27" ht="24.75" thickBot="1">
      <c r="A53" s="17" t="s">
        <v>24</v>
      </c>
      <c r="B53" s="16">
        <v>9</v>
      </c>
      <c r="C53" s="13">
        <v>95.97</v>
      </c>
      <c r="D53" s="13">
        <f t="shared" si="10"/>
        <v>863.73</v>
      </c>
      <c r="E53" s="16">
        <v>9</v>
      </c>
      <c r="F53" s="13">
        <v>28.78</v>
      </c>
      <c r="G53" s="13">
        <f t="shared" si="11"/>
        <v>259.02</v>
      </c>
      <c r="H53" s="18">
        <v>13.5</v>
      </c>
      <c r="I53" s="19">
        <f>G53+D53</f>
        <v>1122.75</v>
      </c>
      <c r="J53" s="84"/>
      <c r="K53" s="85"/>
      <c r="L53" s="89"/>
      <c r="AA53" s="2"/>
    </row>
    <row r="54" spans="1:27" ht="15.75" thickBot="1">
      <c r="A54" s="14" t="s">
        <v>23</v>
      </c>
      <c r="B54" s="16">
        <v>18</v>
      </c>
      <c r="C54" s="13">
        <v>54.01</v>
      </c>
      <c r="D54" s="13">
        <f t="shared" si="10"/>
        <v>972.18</v>
      </c>
      <c r="E54" s="16">
        <v>6</v>
      </c>
      <c r="F54" s="13">
        <v>17.52</v>
      </c>
      <c r="G54" s="13">
        <f t="shared" si="11"/>
        <v>105.12</v>
      </c>
      <c r="H54" s="18">
        <v>21</v>
      </c>
      <c r="I54" s="13">
        <f>G54+D54</f>
        <v>1077.3</v>
      </c>
      <c r="AA54" s="2"/>
    </row>
    <row r="55" spans="1:27" ht="24.75" thickBot="1">
      <c r="A55" s="14" t="s">
        <v>22</v>
      </c>
      <c r="B55" s="12">
        <v>2</v>
      </c>
      <c r="C55" s="13">
        <v>54.01</v>
      </c>
      <c r="D55" s="13">
        <f t="shared" si="10"/>
        <v>108.02</v>
      </c>
      <c r="E55" s="12">
        <v>2</v>
      </c>
      <c r="F55" s="13">
        <v>17.52</v>
      </c>
      <c r="G55" s="13">
        <f t="shared" si="11"/>
        <v>35.04</v>
      </c>
      <c r="H55" s="18">
        <v>3</v>
      </c>
      <c r="I55" s="13">
        <f>D55+G55</f>
        <v>143.06</v>
      </c>
      <c r="AA55" s="2"/>
    </row>
    <row r="56" spans="1:27" ht="15.75" thickBot="1">
      <c r="A56" s="17" t="s">
        <v>21</v>
      </c>
      <c r="B56" s="16">
        <v>10</v>
      </c>
      <c r="C56" s="13">
        <v>54.01</v>
      </c>
      <c r="D56" s="13">
        <f t="shared" si="10"/>
        <v>540.1</v>
      </c>
      <c r="E56" s="16">
        <v>0</v>
      </c>
      <c r="F56" s="13">
        <v>17.52</v>
      </c>
      <c r="G56" s="13">
        <f t="shared" si="11"/>
        <v>0</v>
      </c>
      <c r="H56" s="18">
        <v>10</v>
      </c>
      <c r="I56" s="13">
        <f>G56+D56</f>
        <v>540.1</v>
      </c>
      <c r="AA56" s="2"/>
    </row>
    <row r="57" spans="1:27" ht="15.75" thickBot="1">
      <c r="A57" s="14" t="s">
        <v>20</v>
      </c>
      <c r="B57" s="12">
        <v>0</v>
      </c>
      <c r="C57" s="13">
        <v>0</v>
      </c>
      <c r="D57" s="13">
        <f t="shared" si="10"/>
        <v>0</v>
      </c>
      <c r="E57" s="12">
        <v>1</v>
      </c>
      <c r="F57" s="13">
        <v>17.52</v>
      </c>
      <c r="G57" s="13">
        <f t="shared" si="11"/>
        <v>17.52</v>
      </c>
      <c r="H57" s="18">
        <v>0.5</v>
      </c>
      <c r="I57" s="13">
        <f>D57+G57</f>
        <v>17.52</v>
      </c>
      <c r="AA57" s="2"/>
    </row>
    <row r="58" spans="1:27" ht="24.75" thickBot="1">
      <c r="A58" s="14" t="s">
        <v>19</v>
      </c>
      <c r="B58" s="16">
        <v>6</v>
      </c>
      <c r="C58" s="13">
        <v>54.01</v>
      </c>
      <c r="D58" s="13">
        <f t="shared" si="10"/>
        <v>324.06</v>
      </c>
      <c r="E58" s="16">
        <v>7</v>
      </c>
      <c r="F58" s="13">
        <v>17.52</v>
      </c>
      <c r="G58" s="13">
        <f t="shared" si="11"/>
        <v>122.64</v>
      </c>
      <c r="H58" s="18">
        <v>9.5</v>
      </c>
      <c r="I58" s="13">
        <f t="shared" ref="I58:I64" si="12">G58+D58</f>
        <v>446.7</v>
      </c>
      <c r="AA58" s="2"/>
    </row>
    <row r="59" spans="1:27" ht="24.75" thickBot="1">
      <c r="A59" s="14" t="s">
        <v>18</v>
      </c>
      <c r="B59" s="16">
        <v>5</v>
      </c>
      <c r="C59" s="13">
        <v>175.44</v>
      </c>
      <c r="D59" s="13">
        <f t="shared" si="10"/>
        <v>877.2</v>
      </c>
      <c r="E59" s="16">
        <v>2</v>
      </c>
      <c r="F59" s="13">
        <v>52.64</v>
      </c>
      <c r="G59" s="13">
        <f t="shared" si="11"/>
        <v>105.28</v>
      </c>
      <c r="H59" s="18">
        <v>6</v>
      </c>
      <c r="I59" s="13">
        <f t="shared" si="12"/>
        <v>982.48</v>
      </c>
      <c r="AA59" s="2"/>
    </row>
    <row r="60" spans="1:27" ht="24.75" thickBot="1">
      <c r="A60" s="14" t="s">
        <v>17</v>
      </c>
      <c r="B60" s="16">
        <v>36</v>
      </c>
      <c r="C60" s="13">
        <v>54.01</v>
      </c>
      <c r="D60" s="13">
        <f t="shared" si="10"/>
        <v>1944.36</v>
      </c>
      <c r="E60" s="16">
        <v>12</v>
      </c>
      <c r="F60" s="13">
        <v>17.52</v>
      </c>
      <c r="G60" s="13">
        <f t="shared" si="11"/>
        <v>210.24</v>
      </c>
      <c r="H60" s="18">
        <v>42</v>
      </c>
      <c r="I60" s="13">
        <f t="shared" si="12"/>
        <v>2154.6</v>
      </c>
      <c r="AA60" s="2"/>
    </row>
    <row r="61" spans="1:27" ht="15.75" thickBot="1">
      <c r="A61" s="17" t="s">
        <v>16</v>
      </c>
      <c r="B61" s="16">
        <v>47</v>
      </c>
      <c r="C61" s="13">
        <v>54.01</v>
      </c>
      <c r="D61" s="13">
        <f t="shared" si="10"/>
        <v>2538.4699999999998</v>
      </c>
      <c r="E61" s="16">
        <v>15</v>
      </c>
      <c r="F61" s="13">
        <v>17.52</v>
      </c>
      <c r="G61" s="13">
        <f t="shared" si="11"/>
        <v>262.8</v>
      </c>
      <c r="H61" s="18">
        <v>54.5</v>
      </c>
      <c r="I61" s="13">
        <f t="shared" si="12"/>
        <v>2801.27</v>
      </c>
      <c r="AA61" s="2"/>
    </row>
    <row r="62" spans="1:27" ht="15.75" thickBot="1">
      <c r="A62" s="17" t="s">
        <v>15</v>
      </c>
      <c r="B62" s="16">
        <v>20</v>
      </c>
      <c r="C62" s="13">
        <v>54.01</v>
      </c>
      <c r="D62" s="13">
        <f t="shared" si="10"/>
        <v>1080.2</v>
      </c>
      <c r="E62" s="16">
        <v>6</v>
      </c>
      <c r="F62" s="13">
        <v>17.52</v>
      </c>
      <c r="G62" s="13">
        <f t="shared" si="11"/>
        <v>105.12</v>
      </c>
      <c r="H62" s="18">
        <v>23</v>
      </c>
      <c r="I62" s="13">
        <f t="shared" si="12"/>
        <v>1185.3200000000002</v>
      </c>
      <c r="AA62" s="2"/>
    </row>
    <row r="63" spans="1:27" ht="15.75" thickBot="1">
      <c r="A63" s="17" t="s">
        <v>14</v>
      </c>
      <c r="B63" s="16">
        <v>16</v>
      </c>
      <c r="C63" s="13">
        <v>54.01</v>
      </c>
      <c r="D63" s="13">
        <f t="shared" si="10"/>
        <v>864.16</v>
      </c>
      <c r="E63" s="16">
        <v>6</v>
      </c>
      <c r="F63" s="13">
        <v>17.52</v>
      </c>
      <c r="G63" s="13">
        <f t="shared" si="11"/>
        <v>105.12</v>
      </c>
      <c r="H63" s="18">
        <v>19</v>
      </c>
      <c r="I63" s="13">
        <f t="shared" si="12"/>
        <v>969.28</v>
      </c>
      <c r="AA63" s="2"/>
    </row>
    <row r="64" spans="1:27" ht="24.75" thickBot="1">
      <c r="A64" s="17" t="s">
        <v>13</v>
      </c>
      <c r="B64" s="16">
        <v>2</v>
      </c>
      <c r="C64" s="13">
        <v>237.56</v>
      </c>
      <c r="D64" s="13">
        <f t="shared" si="10"/>
        <v>475.12</v>
      </c>
      <c r="E64" s="16">
        <v>1</v>
      </c>
      <c r="F64" s="13">
        <v>71.27</v>
      </c>
      <c r="G64" s="13">
        <f t="shared" si="11"/>
        <v>71.27</v>
      </c>
      <c r="H64" s="18">
        <v>2.5</v>
      </c>
      <c r="I64" s="13">
        <f t="shared" si="12"/>
        <v>546.39</v>
      </c>
      <c r="AA64" s="2"/>
    </row>
    <row r="65" spans="1:27" ht="15.75" thickBot="1">
      <c r="A65" s="14" t="s">
        <v>12</v>
      </c>
      <c r="B65" s="12">
        <v>1</v>
      </c>
      <c r="C65" s="13">
        <v>54.01</v>
      </c>
      <c r="D65" s="13">
        <f t="shared" si="10"/>
        <v>54.01</v>
      </c>
      <c r="E65" s="12">
        <v>2</v>
      </c>
      <c r="F65" s="13">
        <v>17.52</v>
      </c>
      <c r="G65" s="13">
        <f t="shared" si="11"/>
        <v>35.04</v>
      </c>
      <c r="H65" s="18">
        <v>2</v>
      </c>
      <c r="I65" s="13">
        <f>D65+G65</f>
        <v>89.05</v>
      </c>
      <c r="AA65" s="2"/>
    </row>
    <row r="66" spans="1:27" ht="24.75" thickBot="1">
      <c r="A66" s="14" t="s">
        <v>11</v>
      </c>
      <c r="B66" s="12">
        <v>0</v>
      </c>
      <c r="C66" s="13">
        <v>0</v>
      </c>
      <c r="D66" s="13">
        <f t="shared" si="10"/>
        <v>0</v>
      </c>
      <c r="E66" s="12">
        <v>1</v>
      </c>
      <c r="F66" s="13">
        <v>17.52</v>
      </c>
      <c r="G66" s="13">
        <f t="shared" si="11"/>
        <v>17.52</v>
      </c>
      <c r="H66" s="18">
        <v>0.5</v>
      </c>
      <c r="I66" s="13">
        <f>D66+G66</f>
        <v>17.52</v>
      </c>
      <c r="AA66" s="2"/>
    </row>
    <row r="67" spans="1:27" ht="24.75" thickBot="1">
      <c r="A67" s="17" t="s">
        <v>10</v>
      </c>
      <c r="B67" s="16">
        <v>8</v>
      </c>
      <c r="C67" s="13">
        <v>54.01</v>
      </c>
      <c r="D67" s="13">
        <f t="shared" si="10"/>
        <v>432.08</v>
      </c>
      <c r="E67" s="16">
        <v>2</v>
      </c>
      <c r="F67" s="13">
        <v>17.52</v>
      </c>
      <c r="G67" s="13">
        <f t="shared" si="11"/>
        <v>35.04</v>
      </c>
      <c r="H67" s="18">
        <v>9</v>
      </c>
      <c r="I67" s="13">
        <f>G67+D67</f>
        <v>467.12</v>
      </c>
      <c r="AA67" s="2"/>
    </row>
    <row r="68" spans="1:27" ht="24.75" thickBot="1">
      <c r="A68" s="14" t="s">
        <v>9</v>
      </c>
      <c r="B68" s="12">
        <v>0</v>
      </c>
      <c r="C68" s="13">
        <v>0</v>
      </c>
      <c r="D68" s="13">
        <f t="shared" si="10"/>
        <v>0</v>
      </c>
      <c r="E68" s="12">
        <v>3</v>
      </c>
      <c r="F68" s="13">
        <v>17.52</v>
      </c>
      <c r="G68" s="13">
        <f t="shared" si="11"/>
        <v>52.56</v>
      </c>
      <c r="H68" s="18">
        <v>1.5</v>
      </c>
      <c r="I68" s="13">
        <f>D68+G68</f>
        <v>52.56</v>
      </c>
      <c r="AA68" s="2"/>
    </row>
    <row r="69" spans="1:27" ht="24.75" thickBot="1">
      <c r="A69" s="17" t="s">
        <v>8</v>
      </c>
      <c r="B69" s="16">
        <v>1</v>
      </c>
      <c r="C69" s="13">
        <v>175.44</v>
      </c>
      <c r="D69" s="13">
        <f t="shared" si="10"/>
        <v>175.44</v>
      </c>
      <c r="E69" s="16">
        <v>1</v>
      </c>
      <c r="F69" s="13">
        <v>71.27</v>
      </c>
      <c r="G69" s="13">
        <v>52.64</v>
      </c>
      <c r="H69" s="18">
        <v>1.5</v>
      </c>
      <c r="I69" s="13">
        <f>G69+D69</f>
        <v>228.07999999999998</v>
      </c>
      <c r="AA69" s="2"/>
    </row>
    <row r="70" spans="1:27" ht="15.75" thickBot="1">
      <c r="A70" s="17" t="s">
        <v>7</v>
      </c>
      <c r="B70" s="12">
        <v>2</v>
      </c>
      <c r="C70" s="13">
        <v>166.04</v>
      </c>
      <c r="D70" s="13">
        <f t="shared" si="10"/>
        <v>332.08</v>
      </c>
      <c r="E70" s="12">
        <v>0</v>
      </c>
      <c r="F70" s="13">
        <v>0</v>
      </c>
      <c r="G70" s="13">
        <f>F70*E70</f>
        <v>0</v>
      </c>
      <c r="H70" s="18">
        <v>2</v>
      </c>
      <c r="I70" s="10">
        <f>G70+D70</f>
        <v>332.08</v>
      </c>
      <c r="AA70" s="2"/>
    </row>
    <row r="71" spans="1:27" ht="15.75" thickBot="1">
      <c r="A71" s="17" t="s">
        <v>7</v>
      </c>
      <c r="B71" s="16">
        <v>4</v>
      </c>
      <c r="C71" s="13">
        <v>54.01</v>
      </c>
      <c r="D71" s="13">
        <f t="shared" si="10"/>
        <v>216.04</v>
      </c>
      <c r="E71" s="16">
        <v>2</v>
      </c>
      <c r="F71" s="13">
        <v>17.52</v>
      </c>
      <c r="G71" s="13">
        <f>F71*E71</f>
        <v>35.04</v>
      </c>
      <c r="H71" s="15">
        <v>5</v>
      </c>
      <c r="I71" s="8">
        <f>G71+D71</f>
        <v>251.07999999999998</v>
      </c>
      <c r="AA71" s="2"/>
    </row>
    <row r="72" spans="1:27" ht="15.75" thickBot="1">
      <c r="A72" s="14" t="s">
        <v>6</v>
      </c>
      <c r="B72" s="12">
        <v>2</v>
      </c>
      <c r="C72" s="13">
        <v>95.97</v>
      </c>
      <c r="D72" s="13">
        <f>B72*C72</f>
        <v>191.94</v>
      </c>
      <c r="E72" s="12">
        <v>1</v>
      </c>
      <c r="F72" s="10">
        <v>28.78</v>
      </c>
      <c r="G72" s="10">
        <f>E72*F72</f>
        <v>28.78</v>
      </c>
      <c r="H72" s="11">
        <v>2.5</v>
      </c>
      <c r="I72" s="10">
        <f>D72+G72</f>
        <v>220.72</v>
      </c>
      <c r="AA72" s="2"/>
    </row>
    <row r="73" spans="1:27" ht="15.75" thickBot="1">
      <c r="A73" s="7"/>
      <c r="B73" s="6"/>
      <c r="C73" s="5"/>
      <c r="D73" s="5"/>
      <c r="E73" s="6"/>
      <c r="F73" s="66" t="s">
        <v>1</v>
      </c>
      <c r="G73" s="67"/>
      <c r="H73" s="9">
        <f>SUM(H48:H72)</f>
        <v>238</v>
      </c>
      <c r="I73" s="8">
        <f>SUM(I48:I72)</f>
        <v>14860.35</v>
      </c>
      <c r="J73" s="4"/>
      <c r="AA73" s="2"/>
    </row>
    <row r="74" spans="1:27">
      <c r="A74" s="7"/>
      <c r="B74" s="6"/>
      <c r="C74" s="5"/>
      <c r="D74" s="5"/>
      <c r="E74" s="6"/>
      <c r="F74" s="5"/>
      <c r="G74" s="5"/>
      <c r="H74" s="5"/>
      <c r="I74" s="5"/>
      <c r="J74" s="4"/>
      <c r="AA74" s="2"/>
    </row>
    <row r="75" spans="1:27">
      <c r="A75" s="7"/>
      <c r="B75" s="6"/>
      <c r="C75" s="5"/>
      <c r="D75" s="5"/>
      <c r="E75" s="6"/>
      <c r="F75" s="5"/>
      <c r="G75" s="5"/>
      <c r="H75" s="5"/>
      <c r="I75" s="5"/>
      <c r="J75" s="4"/>
      <c r="AA75" s="2"/>
    </row>
    <row r="76" spans="1:27">
      <c r="A76" s="7"/>
      <c r="B76" s="6"/>
      <c r="C76" s="5"/>
      <c r="D76" s="5"/>
      <c r="E76" s="6"/>
      <c r="F76" s="5"/>
      <c r="G76" s="5"/>
      <c r="H76" s="5"/>
      <c r="I76" s="5"/>
      <c r="J76" s="4"/>
      <c r="AA76" s="2"/>
    </row>
    <row r="78" spans="1:27">
      <c r="A78" s="3" t="s">
        <v>5</v>
      </c>
      <c r="B78" s="92"/>
      <c r="C78" s="90" t="s">
        <v>4</v>
      </c>
    </row>
    <row r="79" spans="1:27">
      <c r="C79" s="91" t="s">
        <v>3</v>
      </c>
    </row>
  </sheetData>
  <mergeCells count="97">
    <mergeCell ref="Z20:Z23"/>
    <mergeCell ref="R3:T3"/>
    <mergeCell ref="U3:W3"/>
    <mergeCell ref="R4:R5"/>
    <mergeCell ref="S4:S5"/>
    <mergeCell ref="J52:K53"/>
    <mergeCell ref="K22:K23"/>
    <mergeCell ref="J20:Q20"/>
    <mergeCell ref="L52:L53"/>
    <mergeCell ref="L4:L5"/>
    <mergeCell ref="M4:M5"/>
    <mergeCell ref="N4:N5"/>
    <mergeCell ref="Q22:Q23"/>
    <mergeCell ref="M21:O21"/>
    <mergeCell ref="L22:L23"/>
    <mergeCell ref="A44:A47"/>
    <mergeCell ref="X21:Y21"/>
    <mergeCell ref="X22:X23"/>
    <mergeCell ref="Y22:Y23"/>
    <mergeCell ref="I22:I23"/>
    <mergeCell ref="N22:N23"/>
    <mergeCell ref="W22:W23"/>
    <mergeCell ref="U21:W21"/>
    <mergeCell ref="B22:B23"/>
    <mergeCell ref="C22:C23"/>
    <mergeCell ref="D22:D23"/>
    <mergeCell ref="R21:T21"/>
    <mergeCell ref="A20:A23"/>
    <mergeCell ref="A1:AA1"/>
    <mergeCell ref="AA20:AA23"/>
    <mergeCell ref="AA2:AA5"/>
    <mergeCell ref="X3:Y3"/>
    <mergeCell ref="X4:X5"/>
    <mergeCell ref="S22:S23"/>
    <mergeCell ref="T22:T23"/>
    <mergeCell ref="M22:M23"/>
    <mergeCell ref="V22:V23"/>
    <mergeCell ref="B4:B5"/>
    <mergeCell ref="F4:F5"/>
    <mergeCell ref="U4:U5"/>
    <mergeCell ref="V4:V5"/>
    <mergeCell ref="A2:A5"/>
    <mergeCell ref="Z2:Z5"/>
    <mergeCell ref="F73:G73"/>
    <mergeCell ref="R20:Y20"/>
    <mergeCell ref="P4:P5"/>
    <mergeCell ref="O4:O5"/>
    <mergeCell ref="J22:J23"/>
    <mergeCell ref="P22:P23"/>
    <mergeCell ref="U22:U23"/>
    <mergeCell ref="J4:J5"/>
    <mergeCell ref="T4:T5"/>
    <mergeCell ref="E45:G45"/>
    <mergeCell ref="F46:F47"/>
    <mergeCell ref="H4:H5"/>
    <mergeCell ref="I4:I5"/>
    <mergeCell ref="Y4:Y5"/>
    <mergeCell ref="P21:Q21"/>
    <mergeCell ref="W4:W5"/>
    <mergeCell ref="B3:D3"/>
    <mergeCell ref="D4:D5"/>
    <mergeCell ref="E4:E5"/>
    <mergeCell ref="G4:G5"/>
    <mergeCell ref="X41:Y41"/>
    <mergeCell ref="H3:I3"/>
    <mergeCell ref="E3:G3"/>
    <mergeCell ref="F22:F23"/>
    <mergeCell ref="B21:D21"/>
    <mergeCell ref="E21:G21"/>
    <mergeCell ref="J21:L21"/>
    <mergeCell ref="G22:G23"/>
    <mergeCell ref="O22:O23"/>
    <mergeCell ref="R22:R23"/>
    <mergeCell ref="H21:I21"/>
    <mergeCell ref="H22:H23"/>
    <mergeCell ref="H46:H47"/>
    <mergeCell ref="I46:I47"/>
    <mergeCell ref="B44:I44"/>
    <mergeCell ref="B20:I20"/>
    <mergeCell ref="G46:G47"/>
    <mergeCell ref="C46:C47"/>
    <mergeCell ref="D46:D47"/>
    <mergeCell ref="E46:E47"/>
    <mergeCell ref="B45:D45"/>
    <mergeCell ref="B46:B47"/>
    <mergeCell ref="E22:E23"/>
    <mergeCell ref="J3:L3"/>
    <mergeCell ref="M3:O3"/>
    <mergeCell ref="K4:K5"/>
    <mergeCell ref="R2:Y2"/>
    <mergeCell ref="H45:I45"/>
    <mergeCell ref="J2:Q2"/>
    <mergeCell ref="P3:Q3"/>
    <mergeCell ref="Q4:Q5"/>
    <mergeCell ref="B2:I2"/>
    <mergeCell ref="X18:Y18"/>
    <mergeCell ref="C4:C5"/>
  </mergeCells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9"/>
  <sheetViews>
    <sheetView tabSelected="1" workbookViewId="0">
      <selection activeCell="F47" sqref="F47"/>
    </sheetView>
  </sheetViews>
  <sheetFormatPr defaultRowHeight="15"/>
  <cols>
    <col min="1" max="1" width="36.28515625" bestFit="1" customWidth="1"/>
    <col min="2" max="2" width="7.42578125" customWidth="1"/>
    <col min="3" max="3" width="11.140625" customWidth="1"/>
    <col min="4" max="4" width="10.140625" bestFit="1" customWidth="1"/>
    <col min="5" max="5" width="6.85546875" customWidth="1"/>
    <col min="9" max="9" width="10.140625" bestFit="1" customWidth="1"/>
    <col min="10" max="10" width="5.7109375" bestFit="1" customWidth="1"/>
    <col min="11" max="11" width="8" bestFit="1" customWidth="1"/>
    <col min="12" max="12" width="8.85546875" bestFit="1" customWidth="1"/>
    <col min="13" max="13" width="5.7109375" bestFit="1" customWidth="1"/>
    <col min="14" max="15" width="8" bestFit="1" customWidth="1"/>
    <col min="16" max="16" width="4.140625" bestFit="1" customWidth="1"/>
    <col min="17" max="17" width="8.85546875" bestFit="1" customWidth="1"/>
    <col min="18" max="18" width="5.7109375" bestFit="1" customWidth="1"/>
    <col min="26" max="26" width="11.7109375" customWidth="1"/>
  </cols>
  <sheetData>
    <row r="1" spans="1:26" ht="19.5" thickBot="1">
      <c r="A1" s="56" t="s">
        <v>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61"/>
    </row>
    <row r="2" spans="1:26" ht="19.5" thickBot="1">
      <c r="A2" s="76" t="s">
        <v>36</v>
      </c>
      <c r="B2" s="56" t="s">
        <v>60</v>
      </c>
      <c r="C2" s="57"/>
      <c r="D2" s="57"/>
      <c r="E2" s="57"/>
      <c r="F2" s="57"/>
      <c r="G2" s="57"/>
      <c r="H2" s="57"/>
      <c r="I2" s="61"/>
      <c r="J2" s="56" t="s">
        <v>59</v>
      </c>
      <c r="K2" s="57"/>
      <c r="L2" s="57"/>
      <c r="M2" s="57"/>
      <c r="N2" s="57"/>
      <c r="O2" s="57"/>
      <c r="P2" s="57"/>
      <c r="Q2" s="61"/>
      <c r="R2" s="56" t="s">
        <v>58</v>
      </c>
      <c r="S2" s="57"/>
      <c r="T2" s="57"/>
      <c r="U2" s="57"/>
      <c r="V2" s="57"/>
      <c r="W2" s="57"/>
      <c r="X2" s="57"/>
      <c r="Y2" s="61"/>
      <c r="Z2" s="78" t="s">
        <v>57</v>
      </c>
    </row>
    <row r="3" spans="1:26" ht="15.75" thickBot="1">
      <c r="A3" s="76"/>
      <c r="B3" s="52" t="s">
        <v>34</v>
      </c>
      <c r="C3" s="52"/>
      <c r="D3" s="53"/>
      <c r="E3" s="51" t="s">
        <v>33</v>
      </c>
      <c r="F3" s="52"/>
      <c r="G3" s="53"/>
      <c r="H3" s="62" t="s">
        <v>38</v>
      </c>
      <c r="I3" s="63"/>
      <c r="J3" s="51" t="s">
        <v>34</v>
      </c>
      <c r="K3" s="52"/>
      <c r="L3" s="53"/>
      <c r="M3" s="51" t="s">
        <v>33</v>
      </c>
      <c r="N3" s="52"/>
      <c r="O3" s="53"/>
      <c r="P3" s="62" t="s">
        <v>38</v>
      </c>
      <c r="Q3" s="63"/>
      <c r="R3" s="51" t="s">
        <v>34</v>
      </c>
      <c r="S3" s="52"/>
      <c r="T3" s="53"/>
      <c r="U3" s="51" t="s">
        <v>33</v>
      </c>
      <c r="V3" s="52"/>
      <c r="W3" s="52"/>
      <c r="X3" s="62" t="s">
        <v>38</v>
      </c>
      <c r="Y3" s="63"/>
      <c r="Z3" s="79"/>
    </row>
    <row r="4" spans="1:26">
      <c r="A4" s="76"/>
      <c r="B4" s="68" t="s">
        <v>31</v>
      </c>
      <c r="C4" s="54" t="s">
        <v>0</v>
      </c>
      <c r="D4" s="54" t="s">
        <v>1</v>
      </c>
      <c r="E4" s="64" t="s">
        <v>31</v>
      </c>
      <c r="F4" s="54" t="s">
        <v>2</v>
      </c>
      <c r="G4" s="54" t="s">
        <v>1</v>
      </c>
      <c r="H4" s="54" t="s">
        <v>30</v>
      </c>
      <c r="I4" s="54" t="s">
        <v>29</v>
      </c>
      <c r="J4" s="64" t="s">
        <v>31</v>
      </c>
      <c r="K4" s="54" t="s">
        <v>0</v>
      </c>
      <c r="L4" s="54" t="s">
        <v>1</v>
      </c>
      <c r="M4" s="64" t="s">
        <v>31</v>
      </c>
      <c r="N4" s="54" t="s">
        <v>2</v>
      </c>
      <c r="O4" s="54" t="s">
        <v>1</v>
      </c>
      <c r="P4" s="54" t="s">
        <v>30</v>
      </c>
      <c r="Q4" s="54" t="s">
        <v>29</v>
      </c>
      <c r="R4" s="64" t="s">
        <v>31</v>
      </c>
      <c r="S4" s="54" t="s">
        <v>0</v>
      </c>
      <c r="T4" s="54" t="s">
        <v>1</v>
      </c>
      <c r="U4" s="64" t="s">
        <v>31</v>
      </c>
      <c r="V4" s="54" t="s">
        <v>2</v>
      </c>
      <c r="W4" s="70" t="s">
        <v>1</v>
      </c>
      <c r="X4" s="54" t="s">
        <v>30</v>
      </c>
      <c r="Y4" s="54" t="s">
        <v>29</v>
      </c>
      <c r="Z4" s="79"/>
    </row>
    <row r="5" spans="1:26" ht="15.75" thickBot="1">
      <c r="A5" s="77"/>
      <c r="B5" s="69"/>
      <c r="C5" s="55"/>
      <c r="D5" s="55"/>
      <c r="E5" s="65"/>
      <c r="F5" s="55"/>
      <c r="G5" s="55"/>
      <c r="H5" s="55"/>
      <c r="I5" s="55"/>
      <c r="J5" s="65"/>
      <c r="K5" s="55"/>
      <c r="L5" s="55"/>
      <c r="M5" s="65"/>
      <c r="N5" s="55"/>
      <c r="O5" s="55"/>
      <c r="P5" s="55"/>
      <c r="Q5" s="55"/>
      <c r="R5" s="65"/>
      <c r="S5" s="55"/>
      <c r="T5" s="55"/>
      <c r="U5" s="65"/>
      <c r="V5" s="55"/>
      <c r="W5" s="71"/>
      <c r="X5" s="55"/>
      <c r="Y5" s="55"/>
      <c r="Z5" s="80"/>
    </row>
    <row r="6" spans="1:26" ht="15.75" thickBot="1">
      <c r="A6" s="14" t="s">
        <v>23</v>
      </c>
      <c r="B6" s="12">
        <v>3</v>
      </c>
      <c r="C6" s="13">
        <v>54.01</v>
      </c>
      <c r="D6" s="13">
        <f t="shared" ref="D6:D13" si="0">C6*B6</f>
        <v>162.03</v>
      </c>
      <c r="E6" s="12">
        <v>1</v>
      </c>
      <c r="F6" s="13">
        <v>17.52</v>
      </c>
      <c r="G6" s="13">
        <f>F6*E6</f>
        <v>17.52</v>
      </c>
      <c r="H6" s="18">
        <v>3.5</v>
      </c>
      <c r="I6" s="13">
        <f t="shared" ref="I6:I13" si="1">G6+D6</f>
        <v>179.55</v>
      </c>
      <c r="J6" s="13"/>
      <c r="K6" s="13"/>
      <c r="L6" s="13"/>
      <c r="M6" s="13"/>
      <c r="N6" s="13"/>
      <c r="O6" s="13"/>
      <c r="P6" s="13"/>
      <c r="Q6" s="13"/>
      <c r="R6" s="12">
        <v>3</v>
      </c>
      <c r="S6" s="13">
        <v>54.01</v>
      </c>
      <c r="T6" s="13">
        <f>S6*R6</f>
        <v>162.03</v>
      </c>
      <c r="U6" s="12">
        <v>1</v>
      </c>
      <c r="V6" s="13">
        <v>17.52</v>
      </c>
      <c r="W6" s="13">
        <f>V6*U6</f>
        <v>17.52</v>
      </c>
      <c r="X6" s="18">
        <v>3.5</v>
      </c>
      <c r="Y6" s="13">
        <f>W6+T6</f>
        <v>179.55</v>
      </c>
      <c r="Z6" s="22">
        <f>I6+Q6+Y6</f>
        <v>359.1</v>
      </c>
    </row>
    <row r="7" spans="1:26" ht="15.75" thickBot="1">
      <c r="A7" s="14" t="s">
        <v>21</v>
      </c>
      <c r="B7" s="12"/>
      <c r="C7" s="13"/>
      <c r="D7" s="13"/>
      <c r="E7" s="12"/>
      <c r="F7" s="13"/>
      <c r="G7" s="13"/>
      <c r="H7" s="18"/>
      <c r="I7" s="13"/>
      <c r="J7" s="12">
        <v>4</v>
      </c>
      <c r="K7" s="13">
        <v>54.01</v>
      </c>
      <c r="L7" s="13">
        <f>K7*J7</f>
        <v>216.04</v>
      </c>
      <c r="M7" s="12">
        <v>1</v>
      </c>
      <c r="N7" s="13">
        <v>17.52</v>
      </c>
      <c r="O7" s="13">
        <f>N7*M7</f>
        <v>17.52</v>
      </c>
      <c r="P7" s="18">
        <v>3.5</v>
      </c>
      <c r="Q7" s="13">
        <f>O7+L7</f>
        <v>233.56</v>
      </c>
      <c r="R7" s="13"/>
      <c r="S7" s="13"/>
      <c r="T7" s="13"/>
      <c r="U7" s="13"/>
      <c r="V7" s="13"/>
      <c r="W7" s="13"/>
      <c r="X7" s="13"/>
      <c r="Y7" s="13"/>
      <c r="Z7" s="22">
        <f t="shared" ref="Z7:Z13" si="2">I7+Q7+Y7</f>
        <v>233.56</v>
      </c>
    </row>
    <row r="8" spans="1:26" ht="15.75" thickBot="1">
      <c r="A8" s="14" t="s">
        <v>51</v>
      </c>
      <c r="B8" s="12">
        <v>9</v>
      </c>
      <c r="C8" s="13">
        <v>54.01</v>
      </c>
      <c r="D8" s="13">
        <f t="shared" si="0"/>
        <v>486.09</v>
      </c>
      <c r="E8" s="12">
        <v>3</v>
      </c>
      <c r="F8" s="13">
        <v>17.52</v>
      </c>
      <c r="G8" s="13">
        <f>F8*E8</f>
        <v>52.56</v>
      </c>
      <c r="H8" s="18">
        <v>10.5</v>
      </c>
      <c r="I8" s="13">
        <f t="shared" si="1"/>
        <v>538.65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22">
        <f t="shared" si="2"/>
        <v>538.65</v>
      </c>
    </row>
    <row r="9" spans="1:26" ht="15.75" thickBot="1">
      <c r="A9" s="14" t="s">
        <v>18</v>
      </c>
      <c r="B9" s="12">
        <v>2</v>
      </c>
      <c r="C9" s="13">
        <v>175.44</v>
      </c>
      <c r="D9" s="13">
        <f t="shared" si="0"/>
        <v>350.88</v>
      </c>
      <c r="E9" s="12">
        <v>0</v>
      </c>
      <c r="F9" s="13">
        <v>0</v>
      </c>
      <c r="G9" s="13">
        <v>0</v>
      </c>
      <c r="H9" s="18">
        <v>2</v>
      </c>
      <c r="I9" s="13">
        <f t="shared" si="1"/>
        <v>350.88</v>
      </c>
      <c r="J9" s="13"/>
      <c r="K9" s="13"/>
      <c r="L9" s="13"/>
      <c r="M9" s="13"/>
      <c r="N9" s="13"/>
      <c r="O9" s="13"/>
      <c r="P9" s="13"/>
      <c r="Q9" s="13"/>
      <c r="R9" s="12">
        <v>3</v>
      </c>
      <c r="S9" s="13">
        <v>175.44</v>
      </c>
      <c r="T9" s="13">
        <f>S9*R9</f>
        <v>526.31999999999994</v>
      </c>
      <c r="U9" s="12">
        <v>1</v>
      </c>
      <c r="V9" s="13">
        <v>52.64</v>
      </c>
      <c r="W9" s="13">
        <f>V9*U9</f>
        <v>52.64</v>
      </c>
      <c r="X9" s="18">
        <v>3.5</v>
      </c>
      <c r="Y9" s="13">
        <f>W9+T9</f>
        <v>578.95999999999992</v>
      </c>
      <c r="Z9" s="22">
        <f t="shared" si="2"/>
        <v>929.83999999999992</v>
      </c>
    </row>
    <row r="10" spans="1:26" ht="15.75" thickBot="1">
      <c r="A10" s="14" t="s">
        <v>17</v>
      </c>
      <c r="B10" s="12">
        <v>18</v>
      </c>
      <c r="C10" s="13">
        <v>54.01</v>
      </c>
      <c r="D10" s="13">
        <f t="shared" si="0"/>
        <v>972.18</v>
      </c>
      <c r="E10" s="12">
        <v>8</v>
      </c>
      <c r="F10" s="13">
        <v>17.52</v>
      </c>
      <c r="G10" s="13">
        <f>F10*E10</f>
        <v>140.16</v>
      </c>
      <c r="H10" s="18">
        <v>22</v>
      </c>
      <c r="I10" s="13">
        <f t="shared" si="1"/>
        <v>1112.3399999999999</v>
      </c>
      <c r="J10" s="13"/>
      <c r="K10" s="13"/>
      <c r="L10" s="13"/>
      <c r="M10" s="13"/>
      <c r="N10" s="13"/>
      <c r="O10" s="13"/>
      <c r="P10" s="13"/>
      <c r="Q10" s="13"/>
      <c r="R10" s="12">
        <v>12</v>
      </c>
      <c r="S10" s="13">
        <v>54.01</v>
      </c>
      <c r="T10" s="13">
        <f>S10*R10</f>
        <v>648.12</v>
      </c>
      <c r="U10" s="12"/>
      <c r="V10" s="13"/>
      <c r="W10" s="13"/>
      <c r="X10" s="18">
        <v>12</v>
      </c>
      <c r="Y10" s="13">
        <f>W10+T10</f>
        <v>648.12</v>
      </c>
      <c r="Z10" s="22">
        <f t="shared" si="2"/>
        <v>1760.46</v>
      </c>
    </row>
    <row r="11" spans="1:26" ht="15.75" thickBot="1">
      <c r="A11" s="14" t="s">
        <v>16</v>
      </c>
      <c r="B11" s="12">
        <v>12</v>
      </c>
      <c r="C11" s="13">
        <v>54.01</v>
      </c>
      <c r="D11" s="13">
        <f t="shared" si="0"/>
        <v>648.12</v>
      </c>
      <c r="E11" s="12">
        <v>4</v>
      </c>
      <c r="F11" s="13">
        <v>17.52</v>
      </c>
      <c r="G11" s="13">
        <f>F11*E11</f>
        <v>70.08</v>
      </c>
      <c r="H11" s="18">
        <v>14</v>
      </c>
      <c r="I11" s="13">
        <f t="shared" si="1"/>
        <v>718.2</v>
      </c>
      <c r="J11" s="13"/>
      <c r="K11" s="13"/>
      <c r="L11" s="13"/>
      <c r="M11" s="13"/>
      <c r="N11" s="13"/>
      <c r="O11" s="13"/>
      <c r="P11" s="13"/>
      <c r="Q11" s="13"/>
      <c r="R11" s="12">
        <v>12</v>
      </c>
      <c r="S11" s="13">
        <v>54.01</v>
      </c>
      <c r="T11" s="13">
        <f>S11*R11</f>
        <v>648.12</v>
      </c>
      <c r="U11" s="12">
        <v>4</v>
      </c>
      <c r="V11" s="13">
        <v>17.52</v>
      </c>
      <c r="W11" s="13">
        <f>V11*U11</f>
        <v>70.08</v>
      </c>
      <c r="X11" s="18">
        <v>14</v>
      </c>
      <c r="Y11" s="13">
        <f>W11+T11</f>
        <v>718.2</v>
      </c>
      <c r="Z11" s="22">
        <f t="shared" si="2"/>
        <v>1436.4</v>
      </c>
    </row>
    <row r="12" spans="1:26" ht="15.75" thickBot="1">
      <c r="A12" s="14" t="s">
        <v>15</v>
      </c>
      <c r="B12" s="12">
        <v>6</v>
      </c>
      <c r="C12" s="13">
        <v>54.01</v>
      </c>
      <c r="D12" s="13">
        <f t="shared" si="0"/>
        <v>324.06</v>
      </c>
      <c r="E12" s="12">
        <v>2</v>
      </c>
      <c r="F12" s="13">
        <v>17.52</v>
      </c>
      <c r="G12" s="13">
        <f>F12*E12</f>
        <v>35.04</v>
      </c>
      <c r="H12" s="18">
        <v>7</v>
      </c>
      <c r="I12" s="13">
        <f t="shared" si="1"/>
        <v>359.1</v>
      </c>
      <c r="J12" s="12">
        <v>3</v>
      </c>
      <c r="K12" s="13">
        <v>54.01</v>
      </c>
      <c r="L12" s="13">
        <f>K12*J12</f>
        <v>162.03</v>
      </c>
      <c r="M12" s="12">
        <v>1</v>
      </c>
      <c r="N12" s="13">
        <v>17.52</v>
      </c>
      <c r="O12" s="13">
        <f>N12*M12</f>
        <v>17.52</v>
      </c>
      <c r="P12" s="18">
        <v>3.5</v>
      </c>
      <c r="Q12" s="13">
        <f>O12+L12</f>
        <v>179.55</v>
      </c>
      <c r="R12" s="12">
        <v>3</v>
      </c>
      <c r="S12" s="13">
        <v>54.01</v>
      </c>
      <c r="T12" s="13">
        <f>S12*R12</f>
        <v>162.03</v>
      </c>
      <c r="U12" s="12">
        <v>1</v>
      </c>
      <c r="V12" s="13">
        <v>17.52</v>
      </c>
      <c r="W12" s="13">
        <f>V12*U12</f>
        <v>17.52</v>
      </c>
      <c r="X12" s="18">
        <v>3.5</v>
      </c>
      <c r="Y12" s="13">
        <f>W12+T12</f>
        <v>179.55</v>
      </c>
      <c r="Z12" s="22">
        <f t="shared" si="2"/>
        <v>718.2</v>
      </c>
    </row>
    <row r="13" spans="1:26" ht="15.75" thickBot="1">
      <c r="A13" s="14" t="s">
        <v>14</v>
      </c>
      <c r="B13" s="12">
        <v>9</v>
      </c>
      <c r="C13" s="13">
        <v>54.01</v>
      </c>
      <c r="D13" s="13">
        <f t="shared" si="0"/>
        <v>486.09</v>
      </c>
      <c r="E13" s="12">
        <v>3</v>
      </c>
      <c r="F13" s="13">
        <v>17.52</v>
      </c>
      <c r="G13" s="13">
        <f>F13*E13</f>
        <v>52.56</v>
      </c>
      <c r="H13" s="18">
        <v>10.5</v>
      </c>
      <c r="I13" s="13">
        <f t="shared" si="1"/>
        <v>538.65</v>
      </c>
      <c r="J13" s="13"/>
      <c r="K13" s="13"/>
      <c r="L13" s="13"/>
      <c r="M13" s="13"/>
      <c r="N13" s="13"/>
      <c r="O13" s="13"/>
      <c r="P13" s="13"/>
      <c r="Q13" s="13"/>
      <c r="R13" s="12">
        <v>3</v>
      </c>
      <c r="S13" s="13">
        <v>54.01</v>
      </c>
      <c r="T13" s="13">
        <f>S13*R13</f>
        <v>162.03</v>
      </c>
      <c r="U13" s="12">
        <v>1</v>
      </c>
      <c r="V13" s="13">
        <v>17.52</v>
      </c>
      <c r="W13" s="13">
        <f>V13*U13</f>
        <v>17.52</v>
      </c>
      <c r="X13" s="18">
        <v>3.5</v>
      </c>
      <c r="Y13" s="13">
        <f>W13+T13</f>
        <v>179.55</v>
      </c>
      <c r="Z13" s="22">
        <f t="shared" si="2"/>
        <v>718.2</v>
      </c>
    </row>
    <row r="14" spans="1:26">
      <c r="A14" s="49"/>
      <c r="Z14" s="2"/>
    </row>
    <row r="15" spans="1:26" ht="15.75" thickBot="1">
      <c r="Z15" s="2"/>
    </row>
    <row r="16" spans="1:26" ht="19.5" thickBot="1">
      <c r="A16" s="75" t="s">
        <v>36</v>
      </c>
      <c r="B16" s="56" t="s">
        <v>56</v>
      </c>
      <c r="C16" s="57"/>
      <c r="D16" s="57"/>
      <c r="E16" s="57"/>
      <c r="F16" s="57"/>
      <c r="G16" s="57"/>
      <c r="H16" s="57"/>
      <c r="I16" s="61"/>
      <c r="J16" s="86" t="s">
        <v>55</v>
      </c>
      <c r="K16" s="87"/>
      <c r="L16" s="87"/>
      <c r="M16" s="87"/>
      <c r="N16" s="87"/>
      <c r="O16" s="87"/>
      <c r="P16" s="87"/>
      <c r="Q16" s="87"/>
      <c r="R16" s="56" t="s">
        <v>54</v>
      </c>
      <c r="S16" s="57"/>
      <c r="T16" s="57"/>
      <c r="U16" s="57"/>
      <c r="V16" s="57"/>
      <c r="W16" s="57"/>
      <c r="X16" s="57"/>
      <c r="Y16" s="61"/>
      <c r="Z16" s="78" t="s">
        <v>53</v>
      </c>
    </row>
    <row r="17" spans="1:26" ht="15.75" thickBot="1">
      <c r="A17" s="76"/>
      <c r="B17" s="52" t="s">
        <v>34</v>
      </c>
      <c r="C17" s="52"/>
      <c r="D17" s="53"/>
      <c r="E17" s="51" t="s">
        <v>33</v>
      </c>
      <c r="F17" s="52"/>
      <c r="G17" s="53"/>
      <c r="H17" s="62" t="s">
        <v>38</v>
      </c>
      <c r="I17" s="63"/>
      <c r="J17" s="72" t="s">
        <v>34</v>
      </c>
      <c r="K17" s="73"/>
      <c r="L17" s="74"/>
      <c r="M17" s="72" t="s">
        <v>33</v>
      </c>
      <c r="N17" s="73"/>
      <c r="O17" s="74"/>
      <c r="P17" s="62" t="s">
        <v>38</v>
      </c>
      <c r="Q17" s="63"/>
      <c r="R17" s="51" t="s">
        <v>34</v>
      </c>
      <c r="S17" s="52"/>
      <c r="T17" s="53"/>
      <c r="U17" s="51" t="s">
        <v>33</v>
      </c>
      <c r="V17" s="52"/>
      <c r="W17" s="52"/>
      <c r="X17" s="62" t="s">
        <v>38</v>
      </c>
      <c r="Y17" s="63"/>
      <c r="Z17" s="79"/>
    </row>
    <row r="18" spans="1:26">
      <c r="A18" s="76"/>
      <c r="B18" s="68" t="s">
        <v>31</v>
      </c>
      <c r="C18" s="54" t="s">
        <v>0</v>
      </c>
      <c r="D18" s="54" t="s">
        <v>1</v>
      </c>
      <c r="E18" s="64" t="s">
        <v>31</v>
      </c>
      <c r="F18" s="54" t="s">
        <v>2</v>
      </c>
      <c r="G18" s="54" t="s">
        <v>1</v>
      </c>
      <c r="H18" s="54" t="s">
        <v>30</v>
      </c>
      <c r="I18" s="54" t="s">
        <v>29</v>
      </c>
      <c r="J18" s="64" t="s">
        <v>31</v>
      </c>
      <c r="K18" s="54" t="s">
        <v>0</v>
      </c>
      <c r="L18" s="54" t="s">
        <v>1</v>
      </c>
      <c r="M18" s="64" t="s">
        <v>31</v>
      </c>
      <c r="N18" s="54" t="s">
        <v>2</v>
      </c>
      <c r="O18" s="54" t="s">
        <v>1</v>
      </c>
      <c r="P18" s="54" t="s">
        <v>30</v>
      </c>
      <c r="Q18" s="54" t="s">
        <v>29</v>
      </c>
      <c r="R18" s="64" t="s">
        <v>31</v>
      </c>
      <c r="S18" s="54" t="s">
        <v>0</v>
      </c>
      <c r="T18" s="54" t="s">
        <v>1</v>
      </c>
      <c r="U18" s="64" t="s">
        <v>31</v>
      </c>
      <c r="V18" s="54" t="s">
        <v>2</v>
      </c>
      <c r="W18" s="70" t="s">
        <v>1</v>
      </c>
      <c r="X18" s="54" t="s">
        <v>30</v>
      </c>
      <c r="Y18" s="54" t="s">
        <v>29</v>
      </c>
      <c r="Z18" s="79"/>
    </row>
    <row r="19" spans="1:26" ht="15.75" thickBot="1">
      <c r="A19" s="77"/>
      <c r="B19" s="69"/>
      <c r="C19" s="55"/>
      <c r="D19" s="55"/>
      <c r="E19" s="65"/>
      <c r="F19" s="55"/>
      <c r="G19" s="55"/>
      <c r="H19" s="55"/>
      <c r="I19" s="60"/>
      <c r="J19" s="65"/>
      <c r="K19" s="55"/>
      <c r="L19" s="55"/>
      <c r="M19" s="65"/>
      <c r="N19" s="55"/>
      <c r="O19" s="55"/>
      <c r="P19" s="55"/>
      <c r="Q19" s="55"/>
      <c r="R19" s="65"/>
      <c r="S19" s="55"/>
      <c r="T19" s="55"/>
      <c r="U19" s="65"/>
      <c r="V19" s="55"/>
      <c r="W19" s="71"/>
      <c r="X19" s="55"/>
      <c r="Y19" s="55"/>
      <c r="Z19" s="80"/>
    </row>
    <row r="20" spans="1:26" ht="15.75" thickBot="1">
      <c r="A20" s="17" t="s">
        <v>24</v>
      </c>
      <c r="B20" s="20">
        <v>2</v>
      </c>
      <c r="C20" s="13">
        <v>237.56</v>
      </c>
      <c r="D20" s="13">
        <f>C20*B20</f>
        <v>475.12</v>
      </c>
      <c r="E20" s="20">
        <v>1</v>
      </c>
      <c r="F20" s="13">
        <v>71.27</v>
      </c>
      <c r="G20" s="13">
        <f>F20*E20</f>
        <v>71.27</v>
      </c>
      <c r="H20" s="15">
        <v>4.5</v>
      </c>
      <c r="I20" s="8">
        <f>G20+D20</f>
        <v>546.39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9"/>
      <c r="X20" s="13"/>
      <c r="Y20" s="13"/>
      <c r="Z20" s="4"/>
    </row>
    <row r="21" spans="1:26" ht="15.75" thickBot="1">
      <c r="A21" s="14" t="s">
        <v>23</v>
      </c>
      <c r="B21" s="12"/>
      <c r="C21" s="13"/>
      <c r="D21" s="13"/>
      <c r="E21" s="12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22"/>
    </row>
    <row r="22" spans="1:26" ht="15.75" thickBot="1">
      <c r="A22" s="14" t="s">
        <v>21</v>
      </c>
      <c r="B22" s="12"/>
      <c r="C22" s="13"/>
      <c r="D22" s="13"/>
      <c r="E22" s="12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2"/>
    </row>
    <row r="23" spans="1:26" ht="15.75" thickBot="1">
      <c r="A23" s="14" t="s">
        <v>51</v>
      </c>
      <c r="B23" s="12"/>
      <c r="C23" s="13"/>
      <c r="D23" s="13"/>
      <c r="E23" s="12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22"/>
    </row>
    <row r="24" spans="1:26" ht="15.75" thickBot="1">
      <c r="A24" s="14" t="s">
        <v>18</v>
      </c>
      <c r="B24" s="12"/>
      <c r="C24" s="13"/>
      <c r="D24" s="13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22"/>
    </row>
    <row r="25" spans="1:26" ht="15.75" thickBot="1">
      <c r="A25" s="14" t="s">
        <v>17</v>
      </c>
      <c r="B25" s="12">
        <v>10</v>
      </c>
      <c r="C25" s="13">
        <v>54.01</v>
      </c>
      <c r="D25" s="13">
        <f>C25*B25</f>
        <v>540.1</v>
      </c>
      <c r="E25" s="12">
        <v>4</v>
      </c>
      <c r="F25" s="13">
        <v>17.52</v>
      </c>
      <c r="G25" s="13">
        <f>F25*E25</f>
        <v>70.08</v>
      </c>
      <c r="H25" s="18">
        <v>12</v>
      </c>
      <c r="I25" s="13">
        <f>G25+D25</f>
        <v>610.18000000000006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2"/>
    </row>
    <row r="26" spans="1:26" ht="15.75" thickBot="1">
      <c r="A26" s="14" t="s">
        <v>16</v>
      </c>
      <c r="B26" s="12">
        <v>6</v>
      </c>
      <c r="C26" s="13">
        <v>54.01</v>
      </c>
      <c r="D26" s="13">
        <f>C26*B26</f>
        <v>324.06</v>
      </c>
      <c r="E26" s="12">
        <v>2</v>
      </c>
      <c r="F26" s="13">
        <v>17.52</v>
      </c>
      <c r="G26" s="13">
        <f>F26*E26</f>
        <v>35.04</v>
      </c>
      <c r="H26" s="18">
        <v>7</v>
      </c>
      <c r="I26" s="13">
        <f>G26+D26</f>
        <v>359.1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</row>
    <row r="27" spans="1:26" ht="15.75" thickBot="1">
      <c r="A27" s="14" t="s">
        <v>15</v>
      </c>
      <c r="B27" s="12">
        <v>2</v>
      </c>
      <c r="C27" s="13">
        <v>54.01</v>
      </c>
      <c r="D27" s="13">
        <f>C27*B27</f>
        <v>108.02</v>
      </c>
      <c r="E27" s="12">
        <v>3</v>
      </c>
      <c r="F27" s="13">
        <v>17.52</v>
      </c>
      <c r="G27" s="13">
        <f>F27*E27</f>
        <v>52.56</v>
      </c>
      <c r="H27" s="18">
        <v>3.5</v>
      </c>
      <c r="I27" s="13">
        <f>G27+D27</f>
        <v>160.57999999999998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2"/>
    </row>
    <row r="28" spans="1:26" ht="15.75" thickBot="1">
      <c r="A28" s="14" t="s">
        <v>14</v>
      </c>
      <c r="B28" s="12">
        <v>3</v>
      </c>
      <c r="C28" s="13">
        <v>54.01</v>
      </c>
      <c r="D28" s="13">
        <f>C28*B28</f>
        <v>162.03</v>
      </c>
      <c r="E28" s="12">
        <v>2</v>
      </c>
      <c r="F28" s="13">
        <v>17.52</v>
      </c>
      <c r="G28" s="13">
        <f>F28*E28</f>
        <v>35.04</v>
      </c>
      <c r="H28" s="18">
        <v>4</v>
      </c>
      <c r="I28" s="13">
        <f>G28+D28</f>
        <v>197.07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</row>
    <row r="29" spans="1:26">
      <c r="Z29" s="2"/>
    </row>
    <row r="30" spans="1:26" ht="15.75" thickBot="1">
      <c r="Z30" s="2"/>
    </row>
    <row r="31" spans="1:26" ht="19.5" customHeight="1" thickBot="1">
      <c r="A31" s="75" t="s">
        <v>36</v>
      </c>
      <c r="B31" s="56" t="s">
        <v>52</v>
      </c>
      <c r="C31" s="57"/>
      <c r="D31" s="57"/>
      <c r="E31" s="57"/>
      <c r="F31" s="57"/>
      <c r="G31" s="57"/>
      <c r="H31" s="57"/>
      <c r="I31" s="61"/>
      <c r="Z31" s="2"/>
    </row>
    <row r="32" spans="1:26" ht="15.75" thickBot="1">
      <c r="A32" s="76"/>
      <c r="B32" s="52" t="s">
        <v>34</v>
      </c>
      <c r="C32" s="52"/>
      <c r="D32" s="53"/>
      <c r="E32" s="51" t="s">
        <v>33</v>
      </c>
      <c r="F32" s="52"/>
      <c r="G32" s="52"/>
      <c r="H32" s="58" t="s">
        <v>32</v>
      </c>
      <c r="I32" s="59"/>
      <c r="Z32" s="2"/>
    </row>
    <row r="33" spans="1:26">
      <c r="A33" s="76"/>
      <c r="B33" s="68" t="s">
        <v>31</v>
      </c>
      <c r="C33" s="54" t="s">
        <v>0</v>
      </c>
      <c r="D33" s="54" t="s">
        <v>1</v>
      </c>
      <c r="E33" s="64" t="s">
        <v>31</v>
      </c>
      <c r="F33" s="54" t="s">
        <v>2</v>
      </c>
      <c r="G33" s="54" t="s">
        <v>1</v>
      </c>
      <c r="H33" s="60" t="s">
        <v>30</v>
      </c>
      <c r="I33" s="60" t="s">
        <v>29</v>
      </c>
      <c r="Z33" s="2"/>
    </row>
    <row r="34" spans="1:26" ht="15.75" thickBot="1">
      <c r="A34" s="77"/>
      <c r="B34" s="69"/>
      <c r="C34" s="55"/>
      <c r="D34" s="55"/>
      <c r="E34" s="65"/>
      <c r="F34" s="55"/>
      <c r="G34" s="55"/>
      <c r="H34" s="55"/>
      <c r="I34" s="55"/>
      <c r="Z34" s="2"/>
    </row>
    <row r="35" spans="1:26" ht="15.75" thickBot="1">
      <c r="A35" s="17" t="s">
        <v>24</v>
      </c>
      <c r="B35" s="20">
        <v>2</v>
      </c>
      <c r="C35" s="13">
        <v>237.56</v>
      </c>
      <c r="D35" s="13">
        <f>C35*B35</f>
        <v>475.12</v>
      </c>
      <c r="E35" s="20">
        <v>1</v>
      </c>
      <c r="F35" s="13">
        <v>71.27</v>
      </c>
      <c r="G35" s="13">
        <f>F35*E35</f>
        <v>71.27</v>
      </c>
      <c r="H35" s="15">
        <v>4.5</v>
      </c>
      <c r="I35" s="8">
        <f>G35+D35</f>
        <v>546.39</v>
      </c>
      <c r="Z35" s="2"/>
    </row>
    <row r="36" spans="1:26" ht="15.75" thickBot="1">
      <c r="A36" s="14" t="s">
        <v>23</v>
      </c>
      <c r="B36" s="12">
        <v>6</v>
      </c>
      <c r="C36" s="13">
        <v>54.01</v>
      </c>
      <c r="D36" s="13">
        <f t="shared" ref="D36:D43" si="3">C36*B36</f>
        <v>324.06</v>
      </c>
      <c r="E36" s="12">
        <v>2</v>
      </c>
      <c r="F36" s="13">
        <v>17.52</v>
      </c>
      <c r="G36" s="13">
        <f t="shared" ref="G36:G43" si="4">F36*E36</f>
        <v>35.04</v>
      </c>
      <c r="H36" s="18">
        <v>7</v>
      </c>
      <c r="I36" s="13">
        <f t="shared" ref="I36:I43" si="5">G36+D36</f>
        <v>359.1</v>
      </c>
      <c r="Z36" s="2"/>
    </row>
    <row r="37" spans="1:26" ht="15.75" thickBot="1">
      <c r="A37" s="14" t="s">
        <v>21</v>
      </c>
      <c r="B37" s="12">
        <v>4</v>
      </c>
      <c r="C37" s="13">
        <v>54.01</v>
      </c>
      <c r="D37" s="13">
        <f t="shared" si="3"/>
        <v>216.04</v>
      </c>
      <c r="E37" s="12">
        <v>1</v>
      </c>
      <c r="F37" s="13">
        <v>17.52</v>
      </c>
      <c r="G37" s="13">
        <f t="shared" si="4"/>
        <v>17.52</v>
      </c>
      <c r="H37" s="18">
        <v>3.5</v>
      </c>
      <c r="I37" s="13">
        <f t="shared" si="5"/>
        <v>233.56</v>
      </c>
      <c r="Z37" s="2"/>
    </row>
    <row r="38" spans="1:26" ht="15.75" thickBot="1">
      <c r="A38" s="14" t="s">
        <v>51</v>
      </c>
      <c r="B38" s="12">
        <v>9</v>
      </c>
      <c r="C38" s="13">
        <v>54.01</v>
      </c>
      <c r="D38" s="13">
        <f t="shared" si="3"/>
        <v>486.09</v>
      </c>
      <c r="E38" s="12">
        <v>3</v>
      </c>
      <c r="F38" s="13">
        <v>17.52</v>
      </c>
      <c r="G38" s="13">
        <f t="shared" si="4"/>
        <v>52.56</v>
      </c>
      <c r="H38" s="18">
        <v>10.5</v>
      </c>
      <c r="I38" s="13">
        <f t="shared" si="5"/>
        <v>538.65</v>
      </c>
      <c r="Z38" s="2"/>
    </row>
    <row r="39" spans="1:26" ht="15.75" thickBot="1">
      <c r="A39" s="14" t="s">
        <v>18</v>
      </c>
      <c r="B39" s="12">
        <v>5</v>
      </c>
      <c r="C39" s="13">
        <v>175.44</v>
      </c>
      <c r="D39" s="13">
        <f t="shared" si="3"/>
        <v>877.2</v>
      </c>
      <c r="E39" s="12">
        <v>1</v>
      </c>
      <c r="F39" s="13">
        <v>52.64</v>
      </c>
      <c r="G39" s="13">
        <f t="shared" si="4"/>
        <v>52.64</v>
      </c>
      <c r="H39" s="18">
        <v>5.5</v>
      </c>
      <c r="I39" s="13">
        <f t="shared" si="5"/>
        <v>929.84</v>
      </c>
      <c r="Z39" s="2"/>
    </row>
    <row r="40" spans="1:26" ht="15.75" thickBot="1">
      <c r="A40" s="14" t="s">
        <v>17</v>
      </c>
      <c r="B40" s="12">
        <v>40</v>
      </c>
      <c r="C40" s="13">
        <v>54.01</v>
      </c>
      <c r="D40" s="13">
        <f t="shared" si="3"/>
        <v>2160.4</v>
      </c>
      <c r="E40" s="12">
        <v>12</v>
      </c>
      <c r="F40" s="13">
        <v>17.52</v>
      </c>
      <c r="G40" s="13">
        <f t="shared" si="4"/>
        <v>210.24</v>
      </c>
      <c r="H40" s="18">
        <v>46</v>
      </c>
      <c r="I40" s="13">
        <f t="shared" si="5"/>
        <v>2370.6400000000003</v>
      </c>
      <c r="Z40" s="2"/>
    </row>
    <row r="41" spans="1:26" ht="15.75" thickBot="1">
      <c r="A41" s="14" t="s">
        <v>16</v>
      </c>
      <c r="B41" s="12">
        <v>30</v>
      </c>
      <c r="C41" s="13">
        <v>54.01</v>
      </c>
      <c r="D41" s="13">
        <f t="shared" si="3"/>
        <v>1620.3</v>
      </c>
      <c r="E41" s="12">
        <v>10</v>
      </c>
      <c r="F41" s="13">
        <v>17.52</v>
      </c>
      <c r="G41" s="13">
        <f t="shared" si="4"/>
        <v>175.2</v>
      </c>
      <c r="H41" s="18">
        <v>35</v>
      </c>
      <c r="I41" s="13">
        <f t="shared" si="5"/>
        <v>1795.5</v>
      </c>
      <c r="Z41" s="2"/>
    </row>
    <row r="42" spans="1:26" ht="15.75" thickBot="1">
      <c r="A42" s="14" t="s">
        <v>15</v>
      </c>
      <c r="B42" s="12">
        <v>14</v>
      </c>
      <c r="C42" s="13">
        <v>54.01</v>
      </c>
      <c r="D42" s="13">
        <f t="shared" si="3"/>
        <v>756.14</v>
      </c>
      <c r="E42" s="12">
        <v>7</v>
      </c>
      <c r="F42" s="13">
        <v>17.52</v>
      </c>
      <c r="G42" s="13">
        <f t="shared" si="4"/>
        <v>122.64</v>
      </c>
      <c r="H42" s="18">
        <v>17.5</v>
      </c>
      <c r="I42" s="13">
        <f t="shared" si="5"/>
        <v>878.78</v>
      </c>
      <c r="Z42" s="2"/>
    </row>
    <row r="43" spans="1:26" ht="15.75" thickBot="1">
      <c r="A43" s="14" t="s">
        <v>14</v>
      </c>
      <c r="B43" s="12">
        <v>15</v>
      </c>
      <c r="C43" s="13">
        <v>54.01</v>
      </c>
      <c r="D43" s="13">
        <f t="shared" si="3"/>
        <v>810.15</v>
      </c>
      <c r="E43" s="12">
        <v>6</v>
      </c>
      <c r="F43" s="13">
        <v>17.52</v>
      </c>
      <c r="G43" s="13">
        <f t="shared" si="4"/>
        <v>105.12</v>
      </c>
      <c r="H43" s="18">
        <v>18</v>
      </c>
      <c r="I43" s="13">
        <f t="shared" si="5"/>
        <v>915.27</v>
      </c>
      <c r="Z43" s="2"/>
    </row>
    <row r="48" spans="1:26">
      <c r="A48" s="50" t="s">
        <v>61</v>
      </c>
      <c r="B48" s="90" t="s">
        <v>4</v>
      </c>
    </row>
    <row r="49" spans="2:2">
      <c r="B49" s="91" t="s">
        <v>3</v>
      </c>
    </row>
  </sheetData>
  <mergeCells count="90">
    <mergeCell ref="R2:Y2"/>
    <mergeCell ref="A1:Z1"/>
    <mergeCell ref="A2:A5"/>
    <mergeCell ref="B2:I2"/>
    <mergeCell ref="J2:Q2"/>
    <mergeCell ref="Z2:Z5"/>
    <mergeCell ref="B3:D3"/>
    <mergeCell ref="E3:G3"/>
    <mergeCell ref="H3:I3"/>
    <mergeCell ref="J3:L3"/>
    <mergeCell ref="M3:O3"/>
    <mergeCell ref="P3:Q3"/>
    <mergeCell ref="R3:T3"/>
    <mergeCell ref="U3:W3"/>
    <mergeCell ref="J4:J5"/>
    <mergeCell ref="G4:G5"/>
    <mergeCell ref="H4:H5"/>
    <mergeCell ref="K4:K5"/>
    <mergeCell ref="L4:L5"/>
    <mergeCell ref="X3:Y3"/>
    <mergeCell ref="N4:N5"/>
    <mergeCell ref="B4:B5"/>
    <mergeCell ref="C4:C5"/>
    <mergeCell ref="D4:D5"/>
    <mergeCell ref="E4:E5"/>
    <mergeCell ref="F4:F5"/>
    <mergeCell ref="I4:I5"/>
    <mergeCell ref="W18:W19"/>
    <mergeCell ref="X18:X19"/>
    <mergeCell ref="P18:P19"/>
    <mergeCell ref="O4:O5"/>
    <mergeCell ref="P4:P5"/>
    <mergeCell ref="W4:W5"/>
    <mergeCell ref="X4:X5"/>
    <mergeCell ref="M4:M5"/>
    <mergeCell ref="Q4:Q5"/>
    <mergeCell ref="R4:R5"/>
    <mergeCell ref="S4:S5"/>
    <mergeCell ref="U18:U19"/>
    <mergeCell ref="V18:V19"/>
    <mergeCell ref="R17:T17"/>
    <mergeCell ref="U17:W17"/>
    <mergeCell ref="R16:Y16"/>
    <mergeCell ref="X17:Y17"/>
    <mergeCell ref="Y4:Y5"/>
    <mergeCell ref="T4:T5"/>
    <mergeCell ref="U4:U5"/>
    <mergeCell ref="V4:V5"/>
    <mergeCell ref="Z16:Z19"/>
    <mergeCell ref="B17:D17"/>
    <mergeCell ref="E17:G17"/>
    <mergeCell ref="H17:I17"/>
    <mergeCell ref="J17:L17"/>
    <mergeCell ref="G18:G19"/>
    <mergeCell ref="H18:H19"/>
    <mergeCell ref="I18:I19"/>
    <mergeCell ref="J18:J19"/>
    <mergeCell ref="P17:Q17"/>
    <mergeCell ref="Y18:Y19"/>
    <mergeCell ref="T18:T19"/>
    <mergeCell ref="S18:S19"/>
    <mergeCell ref="B18:B19"/>
    <mergeCell ref="C18:C19"/>
    <mergeCell ref="D18:D19"/>
    <mergeCell ref="E18:E19"/>
    <mergeCell ref="F18:F19"/>
    <mergeCell ref="K18:K19"/>
    <mergeCell ref="N18:N19"/>
    <mergeCell ref="O18:O19"/>
    <mergeCell ref="M18:M19"/>
    <mergeCell ref="J16:Q16"/>
    <mergeCell ref="M17:O17"/>
    <mergeCell ref="R18:R19"/>
    <mergeCell ref="B33:B34"/>
    <mergeCell ref="C33:C34"/>
    <mergeCell ref="I33:I34"/>
    <mergeCell ref="Q18:Q19"/>
    <mergeCell ref="A16:A19"/>
    <mergeCell ref="A31:A34"/>
    <mergeCell ref="B31:I31"/>
    <mergeCell ref="D33:D34"/>
    <mergeCell ref="E33:E34"/>
    <mergeCell ref="F33:F34"/>
    <mergeCell ref="B16:I16"/>
    <mergeCell ref="G33:G34"/>
    <mergeCell ref="L18:L19"/>
    <mergeCell ref="H33:H34"/>
    <mergeCell ref="B32:D32"/>
    <mergeCell ref="E32:G32"/>
    <mergeCell ref="H32:I3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DIÁRIAS - 1º SEMESTRE</vt:lpstr>
      <vt:lpstr>DIÁRIAS - 2º SEMESTRE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2015-11-04T13:38:04Z</dcterms:modified>
</cp:coreProperties>
</file>