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140" windowHeight="6680"/>
  </bookViews>
  <sheets>
    <sheet name="SDEC" sheetId="2" r:id="rId1"/>
    <sheet name="Plan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E9" i="2"/>
  <c r="F9" i="2" l="1"/>
  <c r="G18" i="2"/>
  <c r="G24" i="2"/>
  <c r="E17" i="2" l="1"/>
  <c r="F17" i="2"/>
  <c r="F16" i="2" s="1"/>
  <c r="G17" i="2" l="1"/>
  <c r="F25" i="2" l="1"/>
  <c r="F22" i="2"/>
  <c r="G12" i="2"/>
  <c r="G13" i="2"/>
  <c r="E25" i="2"/>
  <c r="E22" i="2"/>
  <c r="E19" i="2"/>
  <c r="E16" i="2" s="1"/>
  <c r="G16" i="2" s="1"/>
  <c r="G22" i="2" l="1"/>
  <c r="F21" i="2"/>
  <c r="F8" i="2"/>
  <c r="E21" i="2"/>
  <c r="E8" i="2"/>
  <c r="G21" i="2" l="1"/>
  <c r="G15" i="2"/>
  <c r="G10" i="2"/>
  <c r="G14" i="2"/>
  <c r="G9" i="2"/>
  <c r="G8" i="2"/>
</calcChain>
</file>

<file path=xl/sharedStrings.xml><?xml version="1.0" encoding="utf-8"?>
<sst xmlns="http://schemas.openxmlformats.org/spreadsheetml/2006/main" count="85" uniqueCount="75">
  <si>
    <t>1</t>
  </si>
  <si>
    <t>Programa</t>
  </si>
  <si>
    <t>Ação</t>
  </si>
  <si>
    <t>Subação</t>
  </si>
  <si>
    <t>1064-VIABILIZAÇÃO DA INFRAESTRUTURA NECESSÁRIA À INTERIORIZAÇÃO DO DESENVOLVIMENTO</t>
  </si>
  <si>
    <t>3186-Implantação de Empreendimentos Estruturadores</t>
  </si>
  <si>
    <t>B492</t>
  </si>
  <si>
    <t>B495</t>
  </si>
  <si>
    <t>4171-Implantação de Empreendimentos Logísticos</t>
  </si>
  <si>
    <t>926-AMPLIAÇÃO E ADEQUAÇÃO DA INFRAESTRUTURA PORTUÁRIA</t>
  </si>
  <si>
    <t>4205-Inversões em Participação Societária no Porto de Suape para Expansão e Modernização da Infraestrutura Portuária</t>
  </si>
  <si>
    <t>0</t>
  </si>
  <si>
    <t>4207-Inversões em Participação Societária no Porto do Recife para Expansão e Modernização da Infraestrutura Portuária</t>
  </si>
  <si>
    <t>995-ATRAÇÃO E IMPLANTAÇÃO DE EMPREENDIMENTOS ESTRUTURADORES PARA O ESTADO</t>
  </si>
  <si>
    <t>4082-Atração e Implantação de Empreendimentos Industriais</t>
  </si>
  <si>
    <t>Iniciada em 2017 a 3ª turma de incubação (que representa um total de 25 incubados)</t>
  </si>
  <si>
    <t>4624-Inversões em Participação Societária na Agência de Desenvolvimento Econômico de Pernambuco  S/A - AD-DIPER</t>
  </si>
  <si>
    <t>DOTAÇÃO AUTORIZADA(B).</t>
  </si>
  <si>
    <t>% (C/B) (D)</t>
  </si>
  <si>
    <t>PRODUTO (E)</t>
  </si>
  <si>
    <t>META FÍSICA  PREVISTA (F)</t>
  </si>
  <si>
    <t>META FÍSICA  REALIZADA (G)</t>
  </si>
  <si>
    <t>COMENTÁRIOS  (H)</t>
  </si>
  <si>
    <t>INDICADOR DO PROGRAMA (I)</t>
  </si>
  <si>
    <t>B428</t>
  </si>
  <si>
    <t>B494</t>
  </si>
  <si>
    <t>-</t>
  </si>
  <si>
    <t>A316</t>
  </si>
  <si>
    <t>Obra em andamento com previsão de conclusão em julho/20.</t>
  </si>
  <si>
    <t>Sem recurso para execução, uma vez que saiu do escopo de financimanto do BNDES.</t>
  </si>
  <si>
    <t xml:space="preserve">Preparado por: </t>
  </si>
  <si>
    <t>Mauriceia Romaguera</t>
  </si>
  <si>
    <t>Gerente de Orçamento</t>
  </si>
  <si>
    <t xml:space="preserve">Secretaria de Desenvolvimento Econômico </t>
  </si>
  <si>
    <t>Matrícula 384.597-4</t>
  </si>
  <si>
    <t>Programa / AÇÕES / Subação  (A)</t>
  </si>
  <si>
    <t xml:space="preserve"> 1064-VIABILIZAÇÃO DA INFRAESTRUTURA NECESSÁRIA À INTERIORIZAÇÃO DO DESENVOLVIMENTO</t>
  </si>
  <si>
    <t xml:space="preserve"> DESPESA LIQUIDADO ( C )</t>
  </si>
  <si>
    <t>DOTAÇÃO AUTORIZADA (B)</t>
  </si>
  <si>
    <t>DESPESA LIQUIDADO ( C )</t>
  </si>
  <si>
    <t xml:space="preserve">Em andamento </t>
  </si>
  <si>
    <t>Concluído</t>
  </si>
  <si>
    <t>Prestação de Contas da Secretaria de Desenvolvimento Econômico - SDEC - Exercício 2019</t>
  </si>
  <si>
    <t>Conforme resolução TC N.º. 65/2019 de 04/12/19, do Tribunal de Contas do Estado de Pernambuco</t>
  </si>
  <si>
    <t>Em andamento</t>
  </si>
  <si>
    <t>Polo Automotivo FIAT - Instalação da rede elétrica para fábrica (subestação e linha de transmissão 230kv)</t>
  </si>
  <si>
    <t>Polo Automotivo FIAT - Implantação da iluminação do sistema viário da fábrica</t>
  </si>
  <si>
    <t>Polo Automotivo FIAT - Implantação do acesso viário à Fábrica</t>
  </si>
  <si>
    <t xml:space="preserve">Polo Automotivo FIAT - Apoio Técnico, operacional e gerencial na implantação de projetos especiais </t>
  </si>
  <si>
    <t>PAC em PE - Implantação da Ferrovia Transnordestina</t>
  </si>
  <si>
    <t>Execução de obras para Implantação de Vila Nova Tatuoca</t>
  </si>
  <si>
    <t>Arrendamento dos armazéns 09, 12, 13, 14, 15, 16 e 17 do Porto do Recife para instalação de empreendimentos privados</t>
  </si>
  <si>
    <t>Implantação de novos emprendimentos - ADDIPER</t>
  </si>
  <si>
    <t>Retomou as obras em junho/19, em nov/19, as obras SNOX foram dispensadas.</t>
  </si>
  <si>
    <t>Apoio ao fortalecimento da incubadora da Moda</t>
  </si>
  <si>
    <t>PAC em PE - Acompanhamento  da Implantação da Refinaria Abreu e Lima (RNEST)</t>
  </si>
  <si>
    <t>Concluída</t>
  </si>
  <si>
    <t>Acesso Viário Construído</t>
  </si>
  <si>
    <t>Rede Implantada</t>
  </si>
  <si>
    <t xml:space="preserve">Obra concluído em 30/10/19. </t>
  </si>
  <si>
    <t>Projeto Apoiado</t>
  </si>
  <si>
    <t>Não houve execução em 2019 por falta de fluxo financeiro</t>
  </si>
  <si>
    <t>Desapropriação Realizada</t>
  </si>
  <si>
    <t>Acompanhamento de obra do Governo Federal. O Governo do Estado é responsável por todas os processos de desapropriação da faixa de domínio da ferrovia Transnordestina no estado de Pernambuco. Não houve desapropriação em 2019</t>
  </si>
  <si>
    <t>Obras de consolidações em andamento (contrato FGTS com 81,60%  de execução fisico-financeiro) Entregues  1.120 UHSdo conjunto habitacional Eduardo Campos em jul/19. Demaids  1.500 Uhs serão entregues em Fevereiro de 2020.</t>
  </si>
  <si>
    <t>Obra executada</t>
  </si>
  <si>
    <t>Armazém Arrendado Monitorado</t>
  </si>
  <si>
    <t>Armazém 14 e pátio azul arrendados. Processos dos pátios 15, 16 e 17   estão paralisados devido questões Jurídicas e tratativas com a Prefeitura do Recife e a Secretaria Especial dos Portos. Inicio das obras em março/2020. Processo em análise na Antaq</t>
  </si>
  <si>
    <t>Empreendimento Implantado</t>
  </si>
  <si>
    <t>Arranjo Produtivo Fortalecido</t>
  </si>
  <si>
    <t>Infraestrutura Implantada</t>
  </si>
  <si>
    <t>02 empreendimentos implantados em 2019 (Atacadão de Carpina e Votória), concluido acesso viário do Polo Vidreiro em  Goiana em Ago/19, Iniciado acesso Viário do Loteamento Industrial de Limoeiro.</t>
  </si>
  <si>
    <t>Recife 19 de março de 2020</t>
  </si>
  <si>
    <t>A331</t>
  </si>
  <si>
    <t>ITEM 31 - RELATÓRIO DE DESEMPENHO DA GESTÃO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</si>
</sst>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4" tint="0.79998168889431442"/>
        <bgColor theme="4" tint="0.399975585192419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2" applyFont="1" applyBorder="1"/>
    <xf numFmtId="0" fontId="3" fillId="3" borderId="1" xfId="2" applyFont="1" applyFill="1" applyBorder="1" applyAlignment="1">
      <alignment horizontal="right"/>
    </xf>
    <xf numFmtId="43" fontId="3" fillId="3" borderId="1" xfId="3" applyFont="1" applyFill="1" applyBorder="1"/>
    <xf numFmtId="0" fontId="3" fillId="3" borderId="1" xfId="2" applyFont="1" applyFill="1" applyBorder="1" applyAlignment="1">
      <alignment wrapText="1"/>
    </xf>
    <xf numFmtId="0" fontId="3" fillId="0" borderId="1" xfId="2" applyFont="1" applyBorder="1" applyAlignment="1">
      <alignment horizontal="right"/>
    </xf>
    <xf numFmtId="43" fontId="3" fillId="0" borderId="1" xfId="3" applyFont="1" applyBorder="1"/>
    <xf numFmtId="0" fontId="3" fillId="0" borderId="1" xfId="2" applyFont="1" applyFill="1" applyBorder="1" applyAlignment="1">
      <alignment vertical="center" wrapText="1"/>
    </xf>
    <xf numFmtId="0" fontId="3" fillId="2" borderId="1" xfId="3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vertical="center" wrapText="1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right"/>
    </xf>
    <xf numFmtId="43" fontId="5" fillId="4" borderId="1" xfId="3" applyFont="1" applyFill="1" applyBorder="1"/>
    <xf numFmtId="0" fontId="5" fillId="4" borderId="1" xfId="2" applyFont="1" applyFill="1" applyBorder="1" applyAlignment="1">
      <alignment wrapText="1"/>
    </xf>
    <xf numFmtId="0" fontId="6" fillId="0" borderId="0" xfId="0" applyFont="1"/>
    <xf numFmtId="9" fontId="5" fillId="4" borderId="1" xfId="1" applyFont="1" applyFill="1" applyBorder="1"/>
    <xf numFmtId="9" fontId="5" fillId="6" borderId="1" xfId="1" applyFont="1" applyFill="1" applyBorder="1"/>
    <xf numFmtId="9" fontId="5" fillId="7" borderId="1" xfId="1" applyFont="1" applyFill="1" applyBorder="1"/>
    <xf numFmtId="43" fontId="5" fillId="7" borderId="1" xfId="3" applyFont="1" applyFill="1" applyBorder="1"/>
    <xf numFmtId="2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3" fillId="3" borderId="1" xfId="3" applyNumberFormat="1" applyFont="1" applyFill="1" applyBorder="1"/>
    <xf numFmtId="9" fontId="5" fillId="6" borderId="1" xfId="1" applyFont="1" applyFill="1" applyBorder="1" applyAlignment="1">
      <alignment horizontal="center"/>
    </xf>
    <xf numFmtId="0" fontId="3" fillId="2" borderId="1" xfId="2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2" applyFont="1" applyFill="1" applyBorder="1" applyAlignment="1"/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wrapText="1" shrinkToFit="1"/>
    </xf>
    <xf numFmtId="9" fontId="5" fillId="6" borderId="1" xfId="1" applyFont="1" applyFill="1" applyBorder="1" applyAlignment="1">
      <alignment wrapText="1"/>
    </xf>
    <xf numFmtId="9" fontId="8" fillId="6" borderId="1" xfId="1" applyFont="1" applyFill="1" applyBorder="1" applyAlignment="1">
      <alignment wrapText="1"/>
    </xf>
    <xf numFmtId="43" fontId="3" fillId="0" borderId="1" xfId="3" applyFont="1" applyBorder="1" applyAlignment="1">
      <alignment wrapText="1"/>
    </xf>
    <xf numFmtId="43" fontId="8" fillId="6" borderId="1" xfId="3" applyFont="1" applyFill="1" applyBorder="1" applyAlignment="1">
      <alignment wrapText="1"/>
    </xf>
    <xf numFmtId="1" fontId="3" fillId="2" borderId="1" xfId="3" applyNumberFormat="1" applyFont="1" applyFill="1" applyBorder="1" applyAlignment="1">
      <alignment horizontal="center"/>
    </xf>
    <xf numFmtId="9" fontId="3" fillId="0" borderId="1" xfId="3" applyNumberFormat="1" applyFont="1" applyBorder="1"/>
    <xf numFmtId="0" fontId="7" fillId="0" borderId="0" xfId="0" applyFont="1" applyAlignment="1">
      <alignment horizontal="center"/>
    </xf>
  </cellXfs>
  <cellStyles count="13">
    <cellStyle name="Normal" xfId="0" builtinId="0"/>
    <cellStyle name="Normal 2" xfId="2"/>
    <cellStyle name="Porcentagem" xfId="1" builtinId="5"/>
    <cellStyle name="Separador de milhares 10" xfId="4"/>
    <cellStyle name="Separador de milhares 11" xfId="5"/>
    <cellStyle name="Separador de milhares 4" xfId="6"/>
    <cellStyle name="Separador de milhares 5" xfId="7"/>
    <cellStyle name="Separador de milhares 6" xfId="8"/>
    <cellStyle name="Separador de milhares 7" xfId="9"/>
    <cellStyle name="Separador de milhares 8" xfId="10"/>
    <cellStyle name="Separador de milhares 9" xfId="11"/>
    <cellStyle name="Vírgula 2" xfId="12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topLeftCell="A31" workbookViewId="0">
      <selection activeCell="G27" sqref="G27"/>
    </sheetView>
  </sheetViews>
  <sheetFormatPr defaultRowHeight="14.5" x14ac:dyDescent="0.35"/>
  <cols>
    <col min="1" max="1" width="3.54296875" customWidth="1"/>
    <col min="2" max="2" width="12.26953125" customWidth="1"/>
    <col min="3" max="3" width="40.453125" customWidth="1"/>
    <col min="4" max="4" width="10.1796875" customWidth="1"/>
    <col min="5" max="5" width="15.1796875" customWidth="1"/>
    <col min="6" max="6" width="13.453125" bestFit="1" customWidth="1"/>
    <col min="7" max="7" width="9.453125" bestFit="1" customWidth="1"/>
    <col min="8" max="8" width="15" customWidth="1"/>
    <col min="9" max="9" width="10.7265625" bestFit="1" customWidth="1"/>
    <col min="10" max="10" width="12.26953125" bestFit="1" customWidth="1"/>
    <col min="11" max="11" width="35.26953125" customWidth="1"/>
    <col min="12" max="12" width="20.7265625" customWidth="1"/>
    <col min="13" max="13" width="35.81640625" customWidth="1"/>
  </cols>
  <sheetData>
    <row r="2" spans="1:12" x14ac:dyDescent="0.3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35">
      <c r="A3" s="39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x14ac:dyDescent="0.35">
      <c r="A4" s="39" t="s">
        <v>74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29"/>
    </row>
    <row r="7" spans="1:12" s="22" customFormat="1" ht="45" customHeight="1" x14ac:dyDescent="0.35">
      <c r="B7" s="21" t="s">
        <v>1</v>
      </c>
      <c r="C7" s="21" t="s">
        <v>2</v>
      </c>
      <c r="D7" s="21" t="s">
        <v>3</v>
      </c>
      <c r="E7" s="21" t="s">
        <v>17</v>
      </c>
      <c r="F7" s="21" t="s">
        <v>39</v>
      </c>
      <c r="G7" s="21" t="s">
        <v>18</v>
      </c>
      <c r="H7" s="21" t="s">
        <v>19</v>
      </c>
      <c r="I7" s="20" t="s">
        <v>20</v>
      </c>
      <c r="J7" s="20" t="s">
        <v>21</v>
      </c>
      <c r="K7" s="21" t="s">
        <v>22</v>
      </c>
      <c r="L7" s="21" t="s">
        <v>23</v>
      </c>
    </row>
    <row r="8" spans="1:12" s="15" customFormat="1" x14ac:dyDescent="0.35">
      <c r="B8" s="11" t="s">
        <v>4</v>
      </c>
      <c r="C8" s="11"/>
      <c r="D8" s="12"/>
      <c r="E8" s="13">
        <f>E9+E14</f>
        <v>31851178</v>
      </c>
      <c r="F8" s="13">
        <f>F9+F14</f>
        <v>10149769.09</v>
      </c>
      <c r="G8" s="16">
        <f>F8/E8</f>
        <v>0.31866228275764241</v>
      </c>
      <c r="H8" s="16"/>
      <c r="I8" s="14"/>
      <c r="J8" s="14"/>
      <c r="K8" s="14"/>
      <c r="L8" s="14"/>
    </row>
    <row r="9" spans="1:12" x14ac:dyDescent="0.35">
      <c r="B9" s="1"/>
      <c r="C9" s="28" t="s">
        <v>5</v>
      </c>
      <c r="D9" s="2"/>
      <c r="E9" s="3">
        <f>SUM(E10:E13)</f>
        <v>31822322.899999999</v>
      </c>
      <c r="F9" s="3">
        <f>SUM(F10:F13)</f>
        <v>10149769.09</v>
      </c>
      <c r="G9" s="18">
        <f>F9/E9</f>
        <v>0.31895123187251678</v>
      </c>
      <c r="H9" s="18"/>
      <c r="I9" s="4"/>
      <c r="J9" s="4"/>
      <c r="K9" s="4"/>
      <c r="L9" s="4"/>
    </row>
    <row r="10" spans="1:12" ht="39.5" x14ac:dyDescent="0.35">
      <c r="B10" s="1"/>
      <c r="C10" s="31" t="s">
        <v>45</v>
      </c>
      <c r="D10" s="25" t="s">
        <v>6</v>
      </c>
      <c r="E10" s="6">
        <v>22106000</v>
      </c>
      <c r="F10" s="6">
        <v>6797022.79</v>
      </c>
      <c r="G10" s="17">
        <f t="shared" ref="G10:G24" si="0">F10/E10</f>
        <v>0.3074741151723514</v>
      </c>
      <c r="H10" s="34" t="s">
        <v>58</v>
      </c>
      <c r="I10" s="8">
        <v>1</v>
      </c>
      <c r="J10" s="8">
        <v>1</v>
      </c>
      <c r="K10" s="10" t="s">
        <v>28</v>
      </c>
      <c r="L10" s="10" t="s">
        <v>40</v>
      </c>
    </row>
    <row r="11" spans="1:12" ht="39" customHeight="1" x14ac:dyDescent="0.35">
      <c r="B11" s="1"/>
      <c r="C11" s="31" t="s">
        <v>46</v>
      </c>
      <c r="D11" s="25" t="s">
        <v>7</v>
      </c>
      <c r="E11" s="6">
        <v>0</v>
      </c>
      <c r="F11" s="6">
        <v>0</v>
      </c>
      <c r="G11" s="24" t="s">
        <v>26</v>
      </c>
      <c r="H11" s="34" t="s">
        <v>58</v>
      </c>
      <c r="I11" s="8">
        <v>0</v>
      </c>
      <c r="J11" s="8">
        <v>0</v>
      </c>
      <c r="K11" s="10" t="s">
        <v>29</v>
      </c>
      <c r="L11" s="10"/>
    </row>
    <row r="12" spans="1:12" ht="36" customHeight="1" x14ac:dyDescent="0.35">
      <c r="B12" s="1"/>
      <c r="C12" s="31" t="s">
        <v>47</v>
      </c>
      <c r="D12" s="25" t="s">
        <v>24</v>
      </c>
      <c r="E12" s="6">
        <v>4497578</v>
      </c>
      <c r="F12" s="6">
        <v>2711034.65</v>
      </c>
      <c r="G12" s="17">
        <f t="shared" si="0"/>
        <v>0.60277657219063241</v>
      </c>
      <c r="H12" s="34" t="s">
        <v>57</v>
      </c>
      <c r="I12" s="8">
        <v>1</v>
      </c>
      <c r="J12" s="8">
        <v>1</v>
      </c>
      <c r="K12" s="10" t="s">
        <v>59</v>
      </c>
      <c r="L12" s="10" t="s">
        <v>41</v>
      </c>
    </row>
    <row r="13" spans="1:12" ht="26.5" x14ac:dyDescent="0.35">
      <c r="B13" s="1"/>
      <c r="C13" s="31" t="s">
        <v>48</v>
      </c>
      <c r="D13" s="25" t="s">
        <v>25</v>
      </c>
      <c r="E13" s="6">
        <v>5218744.9000000004</v>
      </c>
      <c r="F13" s="6">
        <v>641711.65</v>
      </c>
      <c r="G13" s="17">
        <f t="shared" si="0"/>
        <v>0.1229628315421204</v>
      </c>
      <c r="H13" s="34" t="s">
        <v>60</v>
      </c>
      <c r="I13" s="8">
        <v>0</v>
      </c>
      <c r="J13" s="8">
        <v>0</v>
      </c>
      <c r="K13" s="10" t="s">
        <v>61</v>
      </c>
      <c r="L13" s="10"/>
    </row>
    <row r="14" spans="1:12" x14ac:dyDescent="0.35">
      <c r="B14" s="1"/>
      <c r="C14" s="28" t="s">
        <v>8</v>
      </c>
      <c r="D14" s="2"/>
      <c r="E14" s="3">
        <f>E15</f>
        <v>28855.1</v>
      </c>
      <c r="F14" s="3">
        <f>F15</f>
        <v>0</v>
      </c>
      <c r="G14" s="18">
        <f t="shared" si="0"/>
        <v>0</v>
      </c>
      <c r="H14" s="18"/>
      <c r="I14" s="4"/>
      <c r="J14" s="4"/>
      <c r="K14" s="4"/>
      <c r="L14" s="4"/>
    </row>
    <row r="15" spans="1:12" ht="78.75" customHeight="1" x14ac:dyDescent="0.35">
      <c r="B15" s="1"/>
      <c r="C15" s="32" t="s">
        <v>49</v>
      </c>
      <c r="D15" s="25">
        <v>323</v>
      </c>
      <c r="E15" s="6">
        <v>28855.1</v>
      </c>
      <c r="F15" s="6">
        <v>0</v>
      </c>
      <c r="G15" s="17">
        <f t="shared" si="0"/>
        <v>0</v>
      </c>
      <c r="H15" s="33" t="s">
        <v>62</v>
      </c>
      <c r="I15" s="8">
        <v>1</v>
      </c>
      <c r="J15" s="8">
        <v>1</v>
      </c>
      <c r="K15" s="7" t="s">
        <v>63</v>
      </c>
      <c r="L15" s="7" t="s">
        <v>44</v>
      </c>
    </row>
    <row r="16" spans="1:12" s="15" customFormat="1" x14ac:dyDescent="0.35">
      <c r="B16" s="11" t="s">
        <v>9</v>
      </c>
      <c r="C16" s="11"/>
      <c r="D16" s="12"/>
      <c r="E16" s="13">
        <f t="shared" ref="E16:F16" si="1">E17+E19</f>
        <v>1121350.44</v>
      </c>
      <c r="F16" s="13">
        <f t="shared" si="1"/>
        <v>721350.44</v>
      </c>
      <c r="G16" s="16">
        <f>F16/E16</f>
        <v>0.64328724925635195</v>
      </c>
      <c r="H16" s="13"/>
      <c r="I16" s="14"/>
      <c r="J16" s="14"/>
      <c r="K16" s="14"/>
      <c r="L16" s="14"/>
    </row>
    <row r="17" spans="2:12" x14ac:dyDescent="0.35">
      <c r="B17" s="1"/>
      <c r="C17" s="28" t="s">
        <v>10</v>
      </c>
      <c r="D17" s="2"/>
      <c r="E17" s="23">
        <f t="shared" ref="E17:F17" si="2">SUM(E18)</f>
        <v>721350.44</v>
      </c>
      <c r="F17" s="23">
        <f t="shared" si="2"/>
        <v>721350.44</v>
      </c>
      <c r="G17" s="18">
        <f t="shared" si="0"/>
        <v>1</v>
      </c>
      <c r="H17" s="3"/>
      <c r="I17" s="4"/>
      <c r="J17" s="4"/>
      <c r="K17" s="4"/>
      <c r="L17" s="4"/>
    </row>
    <row r="18" spans="2:12" ht="78" customHeight="1" x14ac:dyDescent="0.35">
      <c r="B18" s="1"/>
      <c r="C18" s="31" t="s">
        <v>50</v>
      </c>
      <c r="D18" s="5" t="s">
        <v>27</v>
      </c>
      <c r="E18" s="6">
        <v>721350.44</v>
      </c>
      <c r="F18" s="6">
        <v>721350.44</v>
      </c>
      <c r="G18" s="17">
        <f t="shared" si="0"/>
        <v>1</v>
      </c>
      <c r="H18" s="35" t="s">
        <v>65</v>
      </c>
      <c r="I18" s="8">
        <v>1</v>
      </c>
      <c r="J18" s="8">
        <v>1</v>
      </c>
      <c r="K18" s="30" t="s">
        <v>64</v>
      </c>
      <c r="L18" s="26" t="s">
        <v>56</v>
      </c>
    </row>
    <row r="19" spans="2:12" x14ac:dyDescent="0.35">
      <c r="B19" s="1"/>
      <c r="C19" s="28" t="s">
        <v>12</v>
      </c>
      <c r="D19" s="2"/>
      <c r="E19" s="3">
        <f>E20</f>
        <v>400000</v>
      </c>
      <c r="F19" s="3">
        <v>0</v>
      </c>
      <c r="G19" s="18">
        <v>0</v>
      </c>
      <c r="H19" s="3"/>
      <c r="I19" s="4"/>
      <c r="J19" s="4"/>
      <c r="K19" s="4"/>
      <c r="L19" s="4"/>
    </row>
    <row r="20" spans="2:12" ht="93.75" customHeight="1" x14ac:dyDescent="0.35">
      <c r="B20" s="1"/>
      <c r="C20" s="31" t="s">
        <v>51</v>
      </c>
      <c r="D20" s="5" t="s">
        <v>73</v>
      </c>
      <c r="E20" s="6">
        <v>400000</v>
      </c>
      <c r="F20" s="6">
        <v>0</v>
      </c>
      <c r="G20" s="17">
        <v>0</v>
      </c>
      <c r="H20" s="35" t="s">
        <v>66</v>
      </c>
      <c r="I20" s="8" t="s">
        <v>11</v>
      </c>
      <c r="J20" s="37">
        <v>0</v>
      </c>
      <c r="K20" s="9" t="s">
        <v>67</v>
      </c>
      <c r="L20" s="9"/>
    </row>
    <row r="21" spans="2:12" s="15" customFormat="1" x14ac:dyDescent="0.35">
      <c r="B21" s="11" t="s">
        <v>13</v>
      </c>
      <c r="C21" s="11"/>
      <c r="D21" s="12"/>
      <c r="E21" s="13">
        <f>E22+E25</f>
        <v>64000</v>
      </c>
      <c r="F21" s="13">
        <f>F22+F25</f>
        <v>0</v>
      </c>
      <c r="G21" s="16">
        <f t="shared" si="0"/>
        <v>0</v>
      </c>
      <c r="H21" s="13"/>
      <c r="I21" s="14"/>
      <c r="J21" s="14"/>
      <c r="K21" s="14"/>
      <c r="L21" s="14"/>
    </row>
    <row r="22" spans="2:12" x14ac:dyDescent="0.35">
      <c r="B22" s="1"/>
      <c r="C22" s="28" t="s">
        <v>14</v>
      </c>
      <c r="D22" s="2"/>
      <c r="E22" s="3">
        <f>E23+E24</f>
        <v>64000</v>
      </c>
      <c r="F22" s="3">
        <f>F23+F24</f>
        <v>0</v>
      </c>
      <c r="G22" s="18">
        <f t="shared" si="0"/>
        <v>0</v>
      </c>
      <c r="H22" s="19"/>
      <c r="I22" s="4"/>
      <c r="J22" s="4"/>
      <c r="K22" s="4"/>
      <c r="L22" s="4"/>
    </row>
    <row r="23" spans="2:12" ht="37.5" customHeight="1" x14ac:dyDescent="0.35">
      <c r="B23" s="1"/>
      <c r="C23" s="31" t="s">
        <v>55</v>
      </c>
      <c r="D23" s="5">
        <v>533</v>
      </c>
      <c r="E23" s="6">
        <v>0</v>
      </c>
      <c r="F23" s="6">
        <v>0</v>
      </c>
      <c r="G23" s="17">
        <v>0</v>
      </c>
      <c r="H23" s="36" t="s">
        <v>68</v>
      </c>
      <c r="I23" s="8" t="s">
        <v>0</v>
      </c>
      <c r="J23" s="8">
        <v>1</v>
      </c>
      <c r="K23" s="10" t="s">
        <v>53</v>
      </c>
      <c r="L23" s="10" t="s">
        <v>44</v>
      </c>
    </row>
    <row r="24" spans="2:12" ht="37.5" customHeight="1" x14ac:dyDescent="0.35">
      <c r="B24" s="1"/>
      <c r="C24" s="31" t="s">
        <v>54</v>
      </c>
      <c r="D24" s="5">
        <v>773</v>
      </c>
      <c r="E24" s="6">
        <v>64000</v>
      </c>
      <c r="F24" s="6"/>
      <c r="G24" s="17">
        <f t="shared" si="0"/>
        <v>0</v>
      </c>
      <c r="H24" s="36" t="s">
        <v>69</v>
      </c>
      <c r="I24" s="8" t="s">
        <v>0</v>
      </c>
      <c r="J24" s="8">
        <v>1</v>
      </c>
      <c r="K24" s="10" t="s">
        <v>15</v>
      </c>
      <c r="L24" s="10"/>
    </row>
    <row r="25" spans="2:12" ht="15.75" customHeight="1" x14ac:dyDescent="0.35">
      <c r="B25" s="1"/>
      <c r="C25" s="28" t="s">
        <v>16</v>
      </c>
      <c r="D25" s="2"/>
      <c r="E25" s="3">
        <f>E26</f>
        <v>0</v>
      </c>
      <c r="F25" s="3">
        <f>F26</f>
        <v>0</v>
      </c>
      <c r="G25" s="18">
        <v>0</v>
      </c>
      <c r="H25" s="19"/>
      <c r="I25" s="4"/>
      <c r="J25" s="4"/>
      <c r="K25" s="4"/>
      <c r="L25" s="4"/>
    </row>
    <row r="26" spans="2:12" ht="66.75" customHeight="1" x14ac:dyDescent="0.35">
      <c r="B26" s="1"/>
      <c r="C26" s="31" t="s">
        <v>52</v>
      </c>
      <c r="D26" s="5">
        <v>228</v>
      </c>
      <c r="E26" s="6">
        <v>0</v>
      </c>
      <c r="F26" s="6">
        <v>0</v>
      </c>
      <c r="G26" s="38">
        <v>0</v>
      </c>
      <c r="H26" s="35" t="s">
        <v>70</v>
      </c>
      <c r="I26" s="8">
        <v>2</v>
      </c>
      <c r="J26" s="8">
        <v>2</v>
      </c>
      <c r="K26" s="10" t="s">
        <v>71</v>
      </c>
      <c r="L26" s="10" t="s">
        <v>44</v>
      </c>
    </row>
    <row r="28" spans="2:12" x14ac:dyDescent="0.35">
      <c r="B28" t="s">
        <v>72</v>
      </c>
    </row>
    <row r="29" spans="2:12" x14ac:dyDescent="0.35">
      <c r="B29" t="s">
        <v>30</v>
      </c>
    </row>
    <row r="30" spans="2:12" x14ac:dyDescent="0.35">
      <c r="E30" s="27"/>
      <c r="F30" s="27" t="s">
        <v>31</v>
      </c>
      <c r="G30" s="27"/>
    </row>
    <row r="31" spans="2:12" x14ac:dyDescent="0.35">
      <c r="E31" s="27"/>
      <c r="F31" s="27" t="s">
        <v>32</v>
      </c>
      <c r="G31" s="27"/>
    </row>
    <row r="32" spans="2:12" x14ac:dyDescent="0.35">
      <c r="E32" s="27"/>
      <c r="F32" s="27" t="s">
        <v>33</v>
      </c>
      <c r="G32" s="27"/>
    </row>
    <row r="33" spans="5:7" x14ac:dyDescent="0.35">
      <c r="E33" s="27"/>
      <c r="F33" s="27" t="s">
        <v>34</v>
      </c>
      <c r="G33" s="27"/>
    </row>
    <row r="34" spans="5:7" x14ac:dyDescent="0.35">
      <c r="E34" s="27"/>
      <c r="F34" s="27"/>
      <c r="G34" s="27"/>
    </row>
    <row r="35" spans="5:7" x14ac:dyDescent="0.35">
      <c r="E35" s="27"/>
      <c r="F35" s="27"/>
      <c r="G35" s="27"/>
    </row>
  </sheetData>
  <mergeCells count="3">
    <mergeCell ref="A3:L3"/>
    <mergeCell ref="A4:K4"/>
    <mergeCell ref="A2:L2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9"/>
  <sheetViews>
    <sheetView topLeftCell="A9" workbookViewId="0">
      <selection activeCell="A10" sqref="A10:A12"/>
    </sheetView>
  </sheetViews>
  <sheetFormatPr defaultRowHeight="14.5" x14ac:dyDescent="0.35"/>
  <cols>
    <col min="1" max="1" width="24.81640625" customWidth="1"/>
    <col min="2" max="2" width="17.453125" customWidth="1"/>
    <col min="3" max="3" width="15.453125" customWidth="1"/>
  </cols>
  <sheetData>
    <row r="8" spans="1:9" ht="48.75" customHeight="1" x14ac:dyDescent="0.35">
      <c r="A8" s="21" t="s">
        <v>35</v>
      </c>
      <c r="B8" s="21" t="s">
        <v>38</v>
      </c>
      <c r="C8" s="21" t="s">
        <v>37</v>
      </c>
      <c r="D8" s="21" t="s">
        <v>18</v>
      </c>
      <c r="E8" s="21" t="s">
        <v>19</v>
      </c>
      <c r="F8" s="20" t="s">
        <v>20</v>
      </c>
      <c r="G8" s="20" t="s">
        <v>21</v>
      </c>
      <c r="H8" s="21" t="s">
        <v>22</v>
      </c>
      <c r="I8" s="21" t="s">
        <v>23</v>
      </c>
    </row>
    <row r="9" spans="1:9" ht="42" customHeight="1" x14ac:dyDescent="0.35">
      <c r="A9" t="s">
        <v>36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SDEC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moacyr.borges</dc:creator>
  <cp:lastModifiedBy>Souto</cp:lastModifiedBy>
  <cp:lastPrinted>2020-03-18T13:06:21Z</cp:lastPrinted>
  <dcterms:created xsi:type="dcterms:W3CDTF">2017-03-15T17:00:01Z</dcterms:created>
  <dcterms:modified xsi:type="dcterms:W3CDTF">2020-05-14T13:38:45Z</dcterms:modified>
</cp:coreProperties>
</file>