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oel.souto\Documents\"/>
    </mc:Choice>
  </mc:AlternateContent>
  <bookViews>
    <workbookView xWindow="0" yWindow="0" windowWidth="20490" windowHeight="7755" tabRatio="720"/>
  </bookViews>
  <sheets>
    <sheet name="EXECUTADO OUTUBRO" sheetId="4" r:id="rId1"/>
    <sheet name="PLANEJADO NOVEMBRO" sheetId="5" r:id="rId2"/>
  </sheets>
  <calcPr calcId="152511"/>
</workbook>
</file>

<file path=xl/calcChain.xml><?xml version="1.0" encoding="utf-8"?>
<calcChain xmlns="http://schemas.openxmlformats.org/spreadsheetml/2006/main">
  <c r="R26" i="5" l="1"/>
  <c r="Q14" i="5"/>
  <c r="N14" i="5"/>
  <c r="Q13" i="5"/>
  <c r="N13" i="5"/>
  <c r="R13" i="5" s="1"/>
  <c r="Q12" i="5"/>
  <c r="N12" i="5"/>
  <c r="R12" i="5" l="1"/>
  <c r="R14" i="5"/>
  <c r="Q11" i="5" l="1"/>
  <c r="N11" i="5"/>
  <c r="K11" i="5"/>
  <c r="Q10" i="5"/>
  <c r="N10" i="5"/>
  <c r="N17" i="4"/>
  <c r="Q17" i="4"/>
  <c r="R10" i="5" l="1"/>
  <c r="R11" i="5"/>
  <c r="R17" i="4"/>
  <c r="Q16" i="4"/>
  <c r="N16" i="4"/>
  <c r="K16" i="4"/>
  <c r="N14" i="4"/>
  <c r="Q14" i="4"/>
  <c r="Q22" i="4"/>
  <c r="N22" i="4"/>
  <c r="R16" i="4" l="1"/>
  <c r="R14" i="4"/>
  <c r="R22" i="4"/>
  <c r="Q21" i="4"/>
  <c r="N21" i="4"/>
  <c r="N20" i="4"/>
  <c r="Q20" i="4"/>
  <c r="K18" i="4"/>
  <c r="N18" i="4"/>
  <c r="Q18" i="4"/>
  <c r="N10" i="4"/>
  <c r="Q10" i="4"/>
  <c r="Q19" i="4"/>
  <c r="N19" i="4"/>
  <c r="Q6" i="4"/>
  <c r="N6" i="4"/>
  <c r="R21" i="4" l="1"/>
  <c r="R18" i="4"/>
  <c r="R20" i="4"/>
  <c r="R10" i="4"/>
  <c r="R19" i="4"/>
  <c r="R6" i="4"/>
  <c r="Q8" i="4"/>
  <c r="N8" i="4"/>
  <c r="Q9" i="4"/>
  <c r="N9" i="4"/>
  <c r="R9" i="4" l="1"/>
  <c r="R8" i="4"/>
  <c r="K9" i="5" l="1"/>
  <c r="K5" i="5"/>
  <c r="K7" i="5"/>
  <c r="K8" i="5"/>
  <c r="K6" i="5"/>
  <c r="K30" i="4"/>
  <c r="K26" i="5" l="1"/>
  <c r="K31" i="5"/>
  <c r="R31" i="5" l="1"/>
  <c r="K32" i="4" l="1"/>
  <c r="R30" i="4"/>
  <c r="Q7" i="4"/>
  <c r="N7" i="4"/>
  <c r="Q12" i="4"/>
  <c r="N12" i="4"/>
  <c r="Q15" i="4"/>
  <c r="N15" i="4"/>
  <c r="Q13" i="4"/>
  <c r="N13" i="4"/>
  <c r="Q23" i="4"/>
  <c r="N23" i="4"/>
  <c r="R12" i="4" l="1"/>
  <c r="R15" i="4"/>
  <c r="R7" i="4"/>
  <c r="R11" i="4" s="1"/>
  <c r="R23" i="4"/>
  <c r="R13" i="4"/>
  <c r="R24" i="4" l="1"/>
  <c r="Q5" i="5"/>
  <c r="N5" i="5"/>
  <c r="Q7" i="5"/>
  <c r="N7" i="5"/>
  <c r="Q8" i="5"/>
  <c r="N8" i="5"/>
  <c r="Q6" i="5"/>
  <c r="N6" i="5"/>
  <c r="Q9" i="5"/>
  <c r="N9" i="5"/>
  <c r="R8" i="5" l="1"/>
  <c r="R7" i="5"/>
  <c r="R9" i="5"/>
  <c r="R5" i="5"/>
  <c r="R15" i="5" s="1"/>
  <c r="R6" i="5"/>
  <c r="R32" i="4" l="1"/>
  <c r="R32" i="5"/>
  <c r="K15" i="5" l="1"/>
  <c r="K32" i="5"/>
</calcChain>
</file>

<file path=xl/sharedStrings.xml><?xml version="1.0" encoding="utf-8"?>
<sst xmlns="http://schemas.openxmlformats.org/spreadsheetml/2006/main" count="244" uniqueCount="134">
  <si>
    <t>MATRIZ DE GERENCIAMENTO DE PASSAGENS E DIÁRIAS</t>
  </si>
  <si>
    <t>MÊS REFERÊNCIA:</t>
  </si>
  <si>
    <t>NOME DO SERVIDOR</t>
  </si>
  <si>
    <t>CPF</t>
  </si>
  <si>
    <t>MATRÍCULA</t>
  </si>
  <si>
    <t>CARGO /FUNÇÃO</t>
  </si>
  <si>
    <t>MOTIVO</t>
  </si>
  <si>
    <t>PASSAGENS</t>
  </si>
  <si>
    <t>DIÁRIAS INTEGRAIS</t>
  </si>
  <si>
    <t>DIÁRIAS PARCIAIS</t>
  </si>
  <si>
    <t>TOTAL</t>
  </si>
  <si>
    <t>Origem/ Destino</t>
  </si>
  <si>
    <t>Quantidade</t>
  </si>
  <si>
    <t>VALOR</t>
  </si>
  <si>
    <t>Executado</t>
  </si>
  <si>
    <t>003.022.283-49</t>
  </si>
  <si>
    <t>Chefe do Núcleo de Segurança de Obras</t>
  </si>
  <si>
    <t>007.478.774-83</t>
  </si>
  <si>
    <t>Gerente de Construção de Obras Hídricas</t>
  </si>
  <si>
    <t>907.589.358-20</t>
  </si>
  <si>
    <t>Chefe de Núcleo de Articulação Social</t>
  </si>
  <si>
    <t>DESTINO</t>
  </si>
  <si>
    <t>PERÍODO</t>
  </si>
  <si>
    <t>Palmares/PE, Barra de Guabiraba/PE, São Benedito do Sul/PE</t>
  </si>
  <si>
    <t>Representar a SERH junto aos CONSU's e COBH's</t>
  </si>
  <si>
    <t>REALIZAR VISITA TECNICA E ACOMPANHAMENTO AS OBRAS DAS BARRAGENS NA ZONA DA MATA SUL</t>
  </si>
  <si>
    <t>ARMANDO FRANCISCO DA SILVA FILHO</t>
  </si>
  <si>
    <t>JURACY PAIXAO DOS REIS</t>
  </si>
  <si>
    <t>834.648.404-68</t>
  </si>
  <si>
    <t>Gerente Geral de Infraestrutura Hídrica e Sanitária</t>
  </si>
  <si>
    <t>Visita técnica para fiscalizar as obras das Barragens de Serro Azul, Barra de Guabiraba e Igarapeba</t>
  </si>
  <si>
    <t>ANDRÉ LUIZ CATANHEDE</t>
  </si>
  <si>
    <t>FELIPE DA COSTA MACHADO RIOS</t>
  </si>
  <si>
    <t>080.136.674-72</t>
  </si>
  <si>
    <t>Gerente de Construção de Obras de Saneamento</t>
  </si>
  <si>
    <t>SEVERINO RAMOS DE OLIVEIRA TRAVASSOS</t>
  </si>
  <si>
    <t>Supervisor Técnico</t>
  </si>
  <si>
    <t>Viagem para acompanhamento dos serviços de desapropriação referente à Ferrovia Transnordestina.</t>
  </si>
  <si>
    <t>JOSÉ DE ASSIS FERREIRA</t>
  </si>
  <si>
    <t>179.721.164-15</t>
  </si>
  <si>
    <t>Gerente de Sistemas</t>
  </si>
  <si>
    <t>122.845.644-53</t>
  </si>
  <si>
    <t>BRUNO DE MELO E SILVA</t>
  </si>
  <si>
    <t>NUCLEO DE ANALISE DE PROJETOS</t>
  </si>
  <si>
    <t>Engenheiro Mecânico</t>
  </si>
  <si>
    <t>368.391-5</t>
  </si>
  <si>
    <t>259.096-4</t>
  </si>
  <si>
    <t>352.160-5</t>
  </si>
  <si>
    <t>261.950-4</t>
  </si>
  <si>
    <t>261.509-6</t>
  </si>
  <si>
    <t>368.392-3</t>
  </si>
  <si>
    <t>N/A</t>
  </si>
  <si>
    <t>364.047-7</t>
  </si>
  <si>
    <t>084.290.074-82</t>
  </si>
  <si>
    <t>MARCELO HENRIQUE AMYNTHAS DA C. BARROS</t>
  </si>
  <si>
    <t>MARCO POLO CAVALCANTI PURISOL</t>
  </si>
  <si>
    <t xml:space="preserve">PALMARES/PE </t>
  </si>
  <si>
    <t>TOTAL UG 240101 SRHE</t>
  </si>
  <si>
    <t>TOTAL UG 260101 SDEC</t>
  </si>
  <si>
    <t>TOTAL UG 260101 FERH</t>
  </si>
  <si>
    <t>FISCALIZAR AS OBRAS DE MANUTENÇÃO DAS BARRAGENS BOM SUCESSO, CHINELO E SÃO JOSÉ II</t>
  </si>
  <si>
    <t>RAIMUNDO PATRIOTA DE ALMEIDA FILHO</t>
  </si>
  <si>
    <t>032.154.084-06</t>
  </si>
  <si>
    <t>352.161-3</t>
  </si>
  <si>
    <t>Gerente de Supervisão de Obras Hídricas</t>
  </si>
  <si>
    <t>TOTAL UG 240101 SERH</t>
  </si>
  <si>
    <t xml:space="preserve">SÃO BENEDITO DO SUL/PE </t>
  </si>
  <si>
    <t>PEDRA/PE</t>
  </si>
  <si>
    <t>IBIMIRIM, SALGUEIRO E AFOGADOS DA INGAZEIRA/PE</t>
  </si>
  <si>
    <t>TUPARETAMA, CARNAIBA E SÃO JOSÉ DO EGITO/PE</t>
  </si>
  <si>
    <t>PETROLINA, PARNAMIRIM,OURICURI, BODOCÓ, SALGUEIRO, TERRA NOVA E TRINDADE/PE</t>
  </si>
  <si>
    <t>05 A 07.10.2016</t>
  </si>
  <si>
    <t>17 A 20.10.2016</t>
  </si>
  <si>
    <t>PARNAMIRIM E OURICURI</t>
  </si>
  <si>
    <t>ARARIPINA, PARNAMIRIM E OURICURI</t>
  </si>
  <si>
    <t>10 A 14.10.2016</t>
  </si>
  <si>
    <t>MAURO ROBERTO DE SOUZA LACERDA</t>
  </si>
  <si>
    <t>754.878.104-00</t>
  </si>
  <si>
    <t>313.676-0</t>
  </si>
  <si>
    <t>Gerente de Revitalização e Sistemas Rurais</t>
  </si>
  <si>
    <t xml:space="preserve">SERTÂNIA </t>
  </si>
  <si>
    <t>18 A 19.10.2016</t>
  </si>
  <si>
    <t>ACOMPANHAR A VISTORIA DO TCE MAS OBRAS DA TRANSPOSIÇÃO DO SÃO FRANCISCO E RAMAL DO AGRESTE</t>
  </si>
  <si>
    <t>JOSÉ CARLOS MEDEIROS LEITE</t>
  </si>
  <si>
    <t>395.625.734-00</t>
  </si>
  <si>
    <t>FERNANDO DE NORONHA</t>
  </si>
  <si>
    <t>04 A 07.10.2016</t>
  </si>
  <si>
    <t>PARTICIPAR DE TREINAMENTO DA USINA SOLAR FOTOVOLTAICA NORONHA II</t>
  </si>
  <si>
    <t>07, 14, 21 E 28.10.2016</t>
  </si>
  <si>
    <t>PALMARES E SÃO BENEDITO DO SUL/PE</t>
  </si>
  <si>
    <t>05, 07, 14, 19, 21, 26 E 28.08.2016</t>
  </si>
  <si>
    <t>05, 07, 14, 19, 21, 26 E 28.08.2017</t>
  </si>
  <si>
    <t xml:space="preserve">Visita técnica para fiscalizar as obras das Barragens de Serro Azul </t>
  </si>
  <si>
    <t>05, 13, 18 E 21.10.2017</t>
  </si>
  <si>
    <t>PAULO ANTONIO MOREIRA DA SILVA</t>
  </si>
  <si>
    <t>602.737.127-72</t>
  </si>
  <si>
    <t>MOTORISTA</t>
  </si>
  <si>
    <t>SERRA TALHADA/PE</t>
  </si>
  <si>
    <t>28/09 A 30/09/2016</t>
  </si>
  <si>
    <t>CONDUZIR O SERVIDOR ANDRE LUIZ CANTANHEDE EM VIAGEM AOS MUNICÍPIOS DE SERRA TALHADA-PE, COM A FINALIDADE DE PARTICIPAR COMO MENBRO DA ELEIÇÃO DA DIRETORIA COBH/PAJEU</t>
  </si>
  <si>
    <t>19 A 21/10/2016</t>
  </si>
  <si>
    <t>11.10.2016</t>
  </si>
  <si>
    <t>CONDUZIR O SERVIDOR MAURO LACERDA E WANIA SANTIAGO, EM VIAGEM AOS MUNICÍPIOS DE PEDRA-PE, OBJETIVANDO A IMPLANTAÇÃO DO SISTEMA DE ESGOTAMENTO SANITÁRIO,</t>
  </si>
  <si>
    <t>IGUARACY-PE</t>
  </si>
  <si>
    <t>05/10 A 07/10/2016</t>
  </si>
  <si>
    <t>CONDUZIR O SERVIDOR ANDRÉ LUIZ CANTANHEDE EM VIAGEM AOS MUNICÍPIOS DE IGUARACY-PE, COM A FINALIDADE DE ATENDER O COORDENADOR DO CONSU/ROSARIO</t>
  </si>
  <si>
    <t>GUILHERME RABELO GONDIM COUTINHO</t>
  </si>
  <si>
    <t>029.917.284-85</t>
  </si>
  <si>
    <t>Secretário Executivo de Gestão</t>
  </si>
  <si>
    <t>BRASÍLIA-DF</t>
  </si>
  <si>
    <t>13 a 14.10.2016</t>
  </si>
  <si>
    <t>PARTICIPAR DE REUNIÃO DE DESAPROPRIAÇÃO DA ÁREA PERTENCENTE A EMBRAPA, LINHA DE TRANSMISSÃO 230</t>
  </si>
  <si>
    <t>03/10 A 20/10/2016</t>
  </si>
  <si>
    <t>05, 07, 14, 19, 21, 26 E 28/10/2016</t>
  </si>
  <si>
    <t>04, 11, 18, E 25/10/2016</t>
  </si>
  <si>
    <t>ACOMPANHAR AS OBRAS DA BARRAGENS DE SÃO BENTO DO UNA</t>
  </si>
  <si>
    <t>09 e 23/11/2016</t>
  </si>
  <si>
    <t>04, 09, 11, 16, 19, 23, 25 E 30/11/2016</t>
  </si>
  <si>
    <t>04, 11, 18 E 25/11/2016</t>
  </si>
  <si>
    <t>09, 16, 23, E 30/10/2016</t>
  </si>
  <si>
    <t>09 a 11 e 23 A 25/10/2016</t>
  </si>
  <si>
    <t>VLADIMIR FONSECA</t>
  </si>
  <si>
    <t>047.973.984-69</t>
  </si>
  <si>
    <t>361.888-9</t>
  </si>
  <si>
    <t>Engenheiro Civil</t>
  </si>
  <si>
    <t>Visita técnica às Barragens de Jazigo e Jureminha</t>
  </si>
  <si>
    <t>VENTUROSA E ITAIBA</t>
  </si>
  <si>
    <t>16 a 18.11.2016</t>
  </si>
  <si>
    <t>Acompanhar os sistemas de dessalinização</t>
  </si>
  <si>
    <t>LAGOA GRANDE, SALGUEIRO E AFOGADOS DA INGAZEIRA</t>
  </si>
  <si>
    <t>BUIQUE E TUPARETAMA</t>
  </si>
  <si>
    <t>22 a 24.11.2016</t>
  </si>
  <si>
    <t>07 A 10, 21 A 24, 28 A 30.11.2016</t>
  </si>
  <si>
    <t>OUTUBRO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</si>
</sst>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#"/>
    <numFmt numFmtId="165" formatCode="_(* #,##0.00_);_(* \(#,##0.00\);_(* \-??_);_(@_)"/>
    <numFmt numFmtId="166" formatCode="#,##0.00_);\(#,##0.00\)"/>
    <numFmt numFmtId="167" formatCode="_-* #,##0.00_-;\-* #,##0.00_-;_-* \-??_-;_-@_-"/>
    <numFmt numFmtId="168" formatCode="_-* #,##0_-;\-* #,##0_-;_-* &quot;-&quot;??_-;_-@_-"/>
  </numFmts>
  <fonts count="9" x14ac:knownFonts="1">
    <font>
      <sz val="1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A5A5A5"/>
        <bgColor rgb="FFBFBFBF"/>
      </patternFill>
    </fill>
    <fill>
      <patternFill patternType="solid">
        <fgColor rgb="FFF2F2F2"/>
        <bgColor rgb="FFFFFFFF"/>
      </patternFill>
    </fill>
    <fill>
      <patternFill patternType="solid">
        <fgColor rgb="FFBFBFBF"/>
        <bgColor rgb="FFCCCCFF"/>
      </patternFill>
    </fill>
    <fill>
      <patternFill patternType="solid">
        <fgColor rgb="FFBFBFBF"/>
        <bgColor rgb="FFB9CDE5"/>
      </patternFill>
    </fill>
    <fill>
      <patternFill patternType="solid">
        <fgColor rgb="FFF2F2F2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rgb="FFB9CDE5"/>
      </patternFill>
    </fill>
    <fill>
      <patternFill patternType="solid">
        <fgColor theme="0" tint="-0.249977111117893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CCC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7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0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17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vertical="center"/>
    </xf>
    <xf numFmtId="165" fontId="5" fillId="3" borderId="1" xfId="0" applyNumberFormat="1" applyFont="1" applyFill="1" applyBorder="1" applyAlignment="1">
      <alignment vertical="center"/>
    </xf>
    <xf numFmtId="165" fontId="5" fillId="5" borderId="1" xfId="0" applyNumberFormat="1" applyFont="1" applyFill="1" applyBorder="1" applyAlignment="1">
      <alignment vertical="center"/>
    </xf>
    <xf numFmtId="166" fontId="5" fillId="5" borderId="1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4" borderId="1" xfId="0" applyNumberFormat="1" applyFont="1" applyFill="1" applyBorder="1" applyAlignment="1">
      <alignment horizontal="center" vertical="center"/>
    </xf>
    <xf numFmtId="0" fontId="5" fillId="5" borderId="1" xfId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4" fontId="5" fillId="3" borderId="1" xfId="0" applyNumberFormat="1" applyFont="1" applyFill="1" applyBorder="1" applyAlignment="1"/>
    <xf numFmtId="165" fontId="5" fillId="3" borderId="1" xfId="0" applyNumberFormat="1" applyFont="1" applyFill="1" applyBorder="1" applyAlignment="1"/>
    <xf numFmtId="0" fontId="0" fillId="0" borderId="1" xfId="0" applyFont="1" applyBorder="1" applyAlignment="1">
      <alignment horizontal="center" wrapText="1"/>
    </xf>
    <xf numFmtId="43" fontId="5" fillId="5" borderId="1" xfId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wrapText="1"/>
    </xf>
    <xf numFmtId="0" fontId="5" fillId="0" borderId="0" xfId="0" applyFont="1" applyAlignment="1"/>
    <xf numFmtId="0" fontId="0" fillId="0" borderId="0" xfId="0" applyFont="1" applyAlignment="1"/>
    <xf numFmtId="165" fontId="5" fillId="4" borderId="1" xfId="0" applyNumberFormat="1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Font="1"/>
    <xf numFmtId="0" fontId="0" fillId="0" borderId="0" xfId="0" applyFont="1" applyAlignment="1">
      <alignment wrapText="1"/>
    </xf>
    <xf numFmtId="164" fontId="5" fillId="6" borderId="1" xfId="0" applyNumberFormat="1" applyFont="1" applyFill="1" applyBorder="1" applyAlignment="1">
      <alignment horizontal="center" vertical="center"/>
    </xf>
    <xf numFmtId="4" fontId="5" fillId="6" borderId="1" xfId="0" applyNumberFormat="1" applyFont="1" applyFill="1" applyBorder="1" applyAlignment="1">
      <alignment vertical="center"/>
    </xf>
    <xf numFmtId="165" fontId="5" fillId="6" borderId="1" xfId="0" applyNumberFormat="1" applyFont="1" applyFill="1" applyBorder="1" applyAlignment="1">
      <alignment vertical="center"/>
    </xf>
    <xf numFmtId="166" fontId="5" fillId="4" borderId="1" xfId="0" applyNumberFormat="1" applyFont="1" applyFill="1" applyBorder="1" applyAlignment="1">
      <alignment vertical="center"/>
    </xf>
    <xf numFmtId="165" fontId="5" fillId="4" borderId="1" xfId="0" applyNumberFormat="1" applyFont="1" applyFill="1" applyBorder="1" applyAlignment="1">
      <alignment vertical="center"/>
    </xf>
    <xf numFmtId="167" fontId="5" fillId="4" borderId="1" xfId="1" applyNumberFormat="1" applyFont="1" applyFill="1" applyBorder="1" applyAlignment="1" applyProtection="1">
      <alignment vertical="center"/>
    </xf>
    <xf numFmtId="0" fontId="5" fillId="6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14" fontId="0" fillId="0" borderId="1" xfId="0" applyNumberFormat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167" fontId="6" fillId="4" borderId="1" xfId="1" applyNumberFormat="1" applyFont="1" applyFill="1" applyBorder="1" applyAlignment="1" applyProtection="1">
      <alignment vertical="center"/>
    </xf>
    <xf numFmtId="4" fontId="1" fillId="0" borderId="0" xfId="0" applyNumberFormat="1" applyFont="1"/>
    <xf numFmtId="43" fontId="1" fillId="0" borderId="0" xfId="0" applyNumberFormat="1" applyFont="1"/>
    <xf numFmtId="0" fontId="5" fillId="0" borderId="1" xfId="0" applyFont="1" applyBorder="1" applyAlignment="1">
      <alignment vertical="center" wrapText="1"/>
    </xf>
    <xf numFmtId="0" fontId="1" fillId="0" borderId="0" xfId="0" applyFont="1" applyAlignment="1"/>
    <xf numFmtId="0" fontId="0" fillId="0" borderId="1" xfId="0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43" fontId="5" fillId="3" borderId="1" xfId="1" applyFont="1" applyFill="1" applyBorder="1" applyAlignment="1">
      <alignment vertical="center"/>
    </xf>
    <xf numFmtId="43" fontId="5" fillId="3" borderId="1" xfId="1" applyFont="1" applyFill="1" applyBorder="1" applyAlignment="1">
      <alignment horizontal="justify" vertical="center"/>
    </xf>
    <xf numFmtId="43" fontId="0" fillId="0" borderId="1" xfId="1" applyFont="1" applyBorder="1" applyAlignment="1">
      <alignment vertical="center"/>
    </xf>
    <xf numFmtId="43" fontId="5" fillId="3" borderId="1" xfId="1" applyFont="1" applyFill="1" applyBorder="1" applyAlignment="1"/>
    <xf numFmtId="43" fontId="0" fillId="0" borderId="1" xfId="1" applyFont="1" applyBorder="1" applyAlignment="1">
      <alignment vertical="center" wrapText="1"/>
    </xf>
    <xf numFmtId="168" fontId="0" fillId="0" borderId="1" xfId="1" applyNumberFormat="1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43" fontId="5" fillId="5" borderId="1" xfId="1" applyFont="1" applyFill="1" applyBorder="1" applyAlignment="1">
      <alignment vertical="center"/>
    </xf>
    <xf numFmtId="43" fontId="5" fillId="4" borderId="1" xfId="1" applyFont="1" applyFill="1" applyBorder="1" applyAlignment="1" applyProtection="1">
      <alignment vertical="center"/>
    </xf>
    <xf numFmtId="43" fontId="5" fillId="4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left" vertical="center"/>
    </xf>
    <xf numFmtId="43" fontId="5" fillId="4" borderId="1" xfId="1" applyFont="1" applyFill="1" applyBorder="1" applyAlignment="1">
      <alignment vertical="center"/>
    </xf>
    <xf numFmtId="43" fontId="6" fillId="4" borderId="1" xfId="1" applyFont="1" applyFill="1" applyBorder="1" applyAlignment="1" applyProtection="1">
      <alignment vertical="center"/>
    </xf>
    <xf numFmtId="43" fontId="6" fillId="5" borderId="7" xfId="1" applyFont="1" applyFill="1" applyBorder="1" applyAlignment="1">
      <alignment horizontal="right" vertical="center"/>
    </xf>
    <xf numFmtId="43" fontId="6" fillId="5" borderId="7" xfId="1" applyFont="1" applyFill="1" applyBorder="1" applyAlignment="1">
      <alignment horizontal="left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3" fontId="1" fillId="0" borderId="0" xfId="1" applyFont="1"/>
    <xf numFmtId="1" fontId="5" fillId="4" borderId="1" xfId="1" applyNumberFormat="1" applyFont="1" applyFill="1" applyBorder="1" applyAlignment="1">
      <alignment horizontal="center" vertical="center"/>
    </xf>
    <xf numFmtId="1" fontId="5" fillId="5" borderId="1" xfId="1" applyNumberFormat="1" applyFont="1" applyFill="1" applyBorder="1" applyAlignment="1">
      <alignment horizontal="center" vertical="center"/>
    </xf>
    <xf numFmtId="1" fontId="5" fillId="3" borderId="1" xfId="1" applyNumberFormat="1" applyFont="1" applyFill="1" applyBorder="1" applyAlignment="1">
      <alignment horizontal="center" vertical="center"/>
    </xf>
    <xf numFmtId="1" fontId="0" fillId="0" borderId="1" xfId="1" applyNumberFormat="1" applyFont="1" applyBorder="1" applyAlignment="1">
      <alignment horizontal="center" vertical="center"/>
    </xf>
    <xf numFmtId="1" fontId="5" fillId="3" borderId="1" xfId="1" applyNumberFormat="1" applyFont="1" applyFill="1" applyBorder="1" applyAlignment="1">
      <alignment horizontal="center"/>
    </xf>
    <xf numFmtId="0" fontId="0" fillId="7" borderId="0" xfId="0" applyFont="1" applyFill="1" applyAlignment="1">
      <alignment wrapText="1"/>
    </xf>
    <xf numFmtId="4" fontId="0" fillId="0" borderId="1" xfId="0" applyNumberForma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4" fontId="0" fillId="0" borderId="1" xfId="0" applyNumberFormat="1" applyBorder="1" applyAlignment="1"/>
    <xf numFmtId="14" fontId="0" fillId="0" borderId="1" xfId="0" applyNumberFormat="1" applyFill="1" applyBorder="1" applyAlignment="1">
      <alignment wrapText="1"/>
    </xf>
    <xf numFmtId="14" fontId="5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8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4" fontId="0" fillId="0" borderId="1" xfId="0" applyNumberFormat="1" applyFill="1" applyBorder="1" applyAlignment="1">
      <alignment horizontal="left" vertical="center"/>
    </xf>
    <xf numFmtId="0" fontId="8" fillId="0" borderId="0" xfId="0" applyFont="1" applyAlignment="1">
      <alignment wrapText="1"/>
    </xf>
    <xf numFmtId="0" fontId="0" fillId="8" borderId="0" xfId="0" applyFont="1" applyFill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9" borderId="1" xfId="0" applyFont="1" applyFill="1" applyBorder="1" applyAlignment="1">
      <alignment horizontal="left" vertical="center" wrapText="1"/>
    </xf>
    <xf numFmtId="0" fontId="8" fillId="10" borderId="1" xfId="0" applyFont="1" applyFill="1" applyBorder="1" applyAlignment="1">
      <alignment horizontal="center" vertical="center"/>
    </xf>
    <xf numFmtId="43" fontId="8" fillId="10" borderId="1" xfId="1" applyFont="1" applyFill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4" fontId="8" fillId="0" borderId="1" xfId="0" applyNumberFormat="1" applyFont="1" applyBorder="1" applyAlignment="1">
      <alignment horizontal="left" vertical="center" wrapText="1"/>
    </xf>
    <xf numFmtId="43" fontId="6" fillId="5" borderId="1" xfId="1" applyFont="1" applyFill="1" applyBorder="1" applyAlignment="1">
      <alignment horizontal="right" vertical="center"/>
    </xf>
    <xf numFmtId="43" fontId="6" fillId="5" borderId="1" xfId="1" applyFont="1" applyFill="1" applyBorder="1" applyAlignment="1">
      <alignment vertical="center"/>
    </xf>
    <xf numFmtId="1" fontId="5" fillId="3" borderId="1" xfId="0" applyNumberFormat="1" applyFont="1" applyFill="1" applyBorder="1" applyAlignment="1">
      <alignment horizontal="center" vertical="center"/>
    </xf>
    <xf numFmtId="1" fontId="8" fillId="9" borderId="1" xfId="0" applyNumberFormat="1" applyFont="1" applyFill="1" applyBorder="1" applyAlignment="1">
      <alignment horizontal="center" vertical="center"/>
    </xf>
    <xf numFmtId="1" fontId="5" fillId="11" borderId="1" xfId="1" applyNumberFormat="1" applyFont="1" applyFill="1" applyBorder="1" applyAlignment="1">
      <alignment horizontal="center" vertical="center"/>
    </xf>
    <xf numFmtId="43" fontId="6" fillId="12" borderId="1" xfId="1" applyFont="1" applyFill="1" applyBorder="1" applyAlignment="1">
      <alignment horizontal="right" vertical="center"/>
    </xf>
    <xf numFmtId="43" fontId="6" fillId="12" borderId="1" xfId="1" applyFont="1" applyFill="1" applyBorder="1" applyAlignment="1">
      <alignment vertical="center"/>
    </xf>
    <xf numFmtId="0" fontId="8" fillId="9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9" borderId="1" xfId="1" applyFont="1" applyFill="1" applyBorder="1" applyAlignment="1">
      <alignment vertical="center" wrapText="1"/>
    </xf>
    <xf numFmtId="0" fontId="5" fillId="11" borderId="1" xfId="0" applyFont="1" applyFill="1" applyBorder="1" applyAlignment="1">
      <alignment wrapText="1"/>
    </xf>
    <xf numFmtId="1" fontId="5" fillId="11" borderId="1" xfId="1" applyNumberFormat="1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ont="1" applyFill="1" applyBorder="1" applyAlignment="1">
      <alignment vertical="center" wrapText="1"/>
    </xf>
    <xf numFmtId="14" fontId="0" fillId="8" borderId="1" xfId="0" applyNumberFormat="1" applyFill="1" applyBorder="1" applyAlignment="1"/>
    <xf numFmtId="1" fontId="0" fillId="8" borderId="1" xfId="1" applyNumberFormat="1" applyFont="1" applyFill="1" applyBorder="1" applyAlignment="1">
      <alignment horizontal="center" vertical="center" wrapText="1"/>
    </xf>
    <xf numFmtId="43" fontId="0" fillId="8" borderId="1" xfId="1" applyFont="1" applyFill="1" applyBorder="1" applyAlignment="1">
      <alignment vertical="center" wrapText="1"/>
    </xf>
    <xf numFmtId="14" fontId="0" fillId="0" borderId="1" xfId="0" applyNumberFormat="1" applyBorder="1"/>
    <xf numFmtId="0" fontId="5" fillId="11" borderId="1" xfId="0" applyFont="1" applyFill="1" applyBorder="1" applyAlignment="1">
      <alignment vertical="center"/>
    </xf>
    <xf numFmtId="0" fontId="5" fillId="11" borderId="1" xfId="0" applyFont="1" applyFill="1" applyBorder="1" applyAlignment="1">
      <alignment vertical="center" wrapText="1"/>
    </xf>
    <xf numFmtId="164" fontId="5" fillId="11" borderId="1" xfId="0" applyNumberFormat="1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vertical="center" wrapText="1"/>
    </xf>
    <xf numFmtId="164" fontId="5" fillId="13" borderId="1" xfId="0" applyNumberFormat="1" applyFont="1" applyFill="1" applyBorder="1" applyAlignment="1">
      <alignment horizontal="center" vertical="center"/>
    </xf>
    <xf numFmtId="4" fontId="5" fillId="13" borderId="1" xfId="0" applyNumberFormat="1" applyFont="1" applyFill="1" applyBorder="1" applyAlignment="1">
      <alignment vertical="center"/>
    </xf>
    <xf numFmtId="165" fontId="5" fillId="13" borderId="1" xfId="0" applyNumberFormat="1" applyFont="1" applyFill="1" applyBorder="1" applyAlignment="1">
      <alignment vertical="center"/>
    </xf>
    <xf numFmtId="1" fontId="5" fillId="4" borderId="1" xfId="0" applyNumberFormat="1" applyFont="1" applyFill="1" applyBorder="1" applyAlignment="1">
      <alignment horizontal="center" vertical="center"/>
    </xf>
    <xf numFmtId="1" fontId="5" fillId="4" borderId="1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" fontId="5" fillId="4" borderId="1" xfId="1" applyNumberFormat="1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horizontal="left" vertical="center" wrapText="1"/>
    </xf>
    <xf numFmtId="43" fontId="5" fillId="5" borderId="1" xfId="1" applyFont="1" applyFill="1" applyBorder="1" applyAlignment="1">
      <alignment horizontal="left" vertical="center" wrapText="1"/>
    </xf>
    <xf numFmtId="1" fontId="5" fillId="5" borderId="1" xfId="1" applyNumberFormat="1" applyFont="1" applyFill="1" applyBorder="1" applyAlignment="1">
      <alignment horizontal="center" vertical="center" wrapText="1"/>
    </xf>
    <xf numFmtId="43" fontId="5" fillId="4" borderId="1" xfId="1" applyFont="1" applyFill="1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0" fontId="0" fillId="14" borderId="1" xfId="0" applyFill="1" applyBorder="1" applyAlignment="1">
      <alignment vertical="center" wrapText="1"/>
    </xf>
    <xf numFmtId="0" fontId="0" fillId="14" borderId="1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/>
    </xf>
    <xf numFmtId="0" fontId="0" fillId="14" borderId="1" xfId="0" applyFont="1" applyFill="1" applyBorder="1" applyAlignment="1">
      <alignment vertical="center" wrapText="1"/>
    </xf>
    <xf numFmtId="14" fontId="0" fillId="14" borderId="1" xfId="0" applyNumberFormat="1" applyFill="1" applyBorder="1" applyAlignment="1">
      <alignment horizontal="center"/>
    </xf>
    <xf numFmtId="1" fontId="5" fillId="15" borderId="1" xfId="1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vertical="center" wrapText="1"/>
    </xf>
    <xf numFmtId="43" fontId="5" fillId="15" borderId="1" xfId="1" applyFont="1" applyFill="1" applyBorder="1" applyAlignment="1">
      <alignment horizontal="left" vertical="center"/>
    </xf>
    <xf numFmtId="0" fontId="0" fillId="14" borderId="1" xfId="0" applyFill="1" applyBorder="1" applyAlignment="1">
      <alignment vertical="center"/>
    </xf>
    <xf numFmtId="0" fontId="0" fillId="14" borderId="1" xfId="0" applyFill="1" applyBorder="1" applyAlignment="1">
      <alignment horizontal="center" vertical="center"/>
    </xf>
    <xf numFmtId="4" fontId="5" fillId="11" borderId="1" xfId="0" applyNumberFormat="1" applyFont="1" applyFill="1" applyBorder="1" applyAlignment="1">
      <alignment vertical="center"/>
    </xf>
    <xf numFmtId="165" fontId="5" fillId="11" borderId="1" xfId="0" applyNumberFormat="1" applyFont="1" applyFill="1" applyBorder="1" applyAlignment="1">
      <alignment vertical="center"/>
    </xf>
    <xf numFmtId="1" fontId="5" fillId="12" borderId="1" xfId="1" applyNumberFormat="1" applyFont="1" applyFill="1" applyBorder="1" applyAlignment="1">
      <alignment horizontal="center" vertical="center"/>
    </xf>
    <xf numFmtId="43" fontId="5" fillId="12" borderId="1" xfId="1" applyFont="1" applyFill="1" applyBorder="1" applyAlignment="1">
      <alignment vertical="center"/>
    </xf>
    <xf numFmtId="43" fontId="6" fillId="15" borderId="1" xfId="1" applyFont="1" applyFill="1" applyBorder="1" applyAlignment="1" applyProtection="1">
      <alignment vertical="center"/>
    </xf>
    <xf numFmtId="0" fontId="0" fillId="14" borderId="1" xfId="0" applyFont="1" applyFill="1" applyBorder="1" applyAlignment="1">
      <alignment horizontal="justify" vertical="center"/>
    </xf>
    <xf numFmtId="0" fontId="0" fillId="14" borderId="1" xfId="0" applyFont="1" applyFill="1" applyBorder="1" applyAlignment="1">
      <alignment vertical="center"/>
    </xf>
    <xf numFmtId="0" fontId="0" fillId="14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left" vertical="center" wrapText="1"/>
    </xf>
    <xf numFmtId="1" fontId="5" fillId="15" borderId="1" xfId="1" applyNumberFormat="1" applyFont="1" applyFill="1" applyBorder="1" applyAlignment="1" applyProtection="1">
      <alignment horizontal="center" vertical="center"/>
    </xf>
    <xf numFmtId="166" fontId="5" fillId="15" borderId="1" xfId="0" applyNumberFormat="1" applyFont="1" applyFill="1" applyBorder="1" applyAlignment="1">
      <alignment vertical="center"/>
    </xf>
    <xf numFmtId="165" fontId="5" fillId="15" borderId="1" xfId="0" applyNumberFormat="1" applyFont="1" applyFill="1" applyBorder="1" applyAlignment="1">
      <alignment vertical="center"/>
    </xf>
    <xf numFmtId="1" fontId="5" fillId="15" borderId="1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L32"/>
  <sheetViews>
    <sheetView showGridLines="0" tabSelected="1" zoomScale="85" zoomScaleNormal="85" workbookViewId="0">
      <pane xSplit="1" ySplit="5" topLeftCell="J6" activePane="bottomRight" state="frozen"/>
      <selection pane="topRight" activeCell="B1" sqref="B1"/>
      <selection pane="bottomLeft" activeCell="A6" sqref="A6"/>
      <selection pane="bottomRight" activeCell="R2" sqref="R2"/>
    </sheetView>
  </sheetViews>
  <sheetFormatPr defaultRowHeight="15" x14ac:dyDescent="0.2"/>
  <cols>
    <col min="1" max="1" width="45.28515625" style="51" customWidth="1"/>
    <col min="2" max="2" width="17.5703125" style="51" bestFit="1" customWidth="1"/>
    <col min="3" max="3" width="15" style="45" bestFit="1" customWidth="1"/>
    <col min="4" max="4" width="50.85546875" style="45" bestFit="1" customWidth="1"/>
    <col min="5" max="5" width="50.85546875" style="68" customWidth="1"/>
    <col min="6" max="6" width="50.85546875" style="45" customWidth="1"/>
    <col min="7" max="7" width="61.42578125" style="68" bestFit="1" customWidth="1"/>
    <col min="8" max="8" width="20.42578125" style="51" bestFit="1" customWidth="1"/>
    <col min="9" max="9" width="9.140625" style="51"/>
    <col min="10" max="10" width="9.7109375" style="52" bestFit="1" customWidth="1"/>
    <col min="11" max="11" width="11.7109375" style="51" customWidth="1"/>
    <col min="12" max="12" width="10.42578125" style="51" customWidth="1"/>
    <col min="13" max="13" width="9.7109375" style="51" customWidth="1"/>
    <col min="14" max="14" width="11.7109375" style="51" customWidth="1"/>
    <col min="15" max="15" width="10.28515625" style="51" customWidth="1"/>
    <col min="16" max="16" width="9.5703125" style="51" customWidth="1"/>
    <col min="17" max="17" width="9.140625" style="51"/>
    <col min="18" max="18" width="14.5703125" style="51" bestFit="1" customWidth="1"/>
    <col min="19" max="1026" width="9.140625" style="1"/>
  </cols>
  <sheetData>
    <row r="2" spans="1:1026" ht="18" customHeight="1" x14ac:dyDescent="0.2">
      <c r="A2" s="180" t="s">
        <v>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1" t="s">
        <v>1</v>
      </c>
      <c r="Q2" s="181"/>
      <c r="R2" s="5">
        <v>42644</v>
      </c>
      <c r="S2" s="2"/>
      <c r="T2" s="2"/>
      <c r="U2" s="2"/>
      <c r="V2" s="2"/>
      <c r="W2" s="2"/>
      <c r="X2" s="2"/>
      <c r="Y2" s="2"/>
      <c r="Z2" s="2"/>
      <c r="AA2" s="2"/>
      <c r="AB2" s="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</row>
    <row r="3" spans="1:1026" ht="21" customHeight="1" x14ac:dyDescent="0.2">
      <c r="A3" s="181" t="s">
        <v>2</v>
      </c>
      <c r="B3" s="182" t="s">
        <v>3</v>
      </c>
      <c r="C3" s="185" t="s">
        <v>4</v>
      </c>
      <c r="D3" s="181" t="s">
        <v>5</v>
      </c>
      <c r="E3" s="181" t="s">
        <v>21</v>
      </c>
      <c r="F3" s="181" t="s">
        <v>22</v>
      </c>
      <c r="G3" s="186" t="s">
        <v>6</v>
      </c>
      <c r="H3" s="187" t="s">
        <v>7</v>
      </c>
      <c r="I3" s="187"/>
      <c r="J3" s="187"/>
      <c r="K3" s="187"/>
      <c r="L3" s="189" t="s">
        <v>8</v>
      </c>
      <c r="M3" s="189"/>
      <c r="N3" s="189"/>
      <c r="O3" s="189" t="s">
        <v>9</v>
      </c>
      <c r="P3" s="189"/>
      <c r="Q3" s="189"/>
      <c r="R3" s="76" t="s">
        <v>10</v>
      </c>
      <c r="S3" s="2"/>
      <c r="T3" s="2"/>
      <c r="U3" s="2"/>
      <c r="V3" s="2"/>
      <c r="W3" s="2"/>
      <c r="X3" s="2"/>
      <c r="Y3" s="2"/>
      <c r="Z3" s="2"/>
      <c r="AA3" s="2"/>
      <c r="AB3" s="2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</row>
    <row r="4" spans="1:1026" ht="15" customHeight="1" x14ac:dyDescent="0.2">
      <c r="A4" s="181"/>
      <c r="B4" s="183"/>
      <c r="C4" s="181"/>
      <c r="D4" s="181"/>
      <c r="E4" s="181"/>
      <c r="F4" s="181"/>
      <c r="G4" s="183"/>
      <c r="H4" s="190" t="s">
        <v>11</v>
      </c>
      <c r="I4" s="192" t="s">
        <v>12</v>
      </c>
      <c r="J4" s="193" t="s">
        <v>13</v>
      </c>
      <c r="K4" s="187" t="s">
        <v>10</v>
      </c>
      <c r="L4" s="188" t="s">
        <v>14</v>
      </c>
      <c r="M4" s="189" t="s">
        <v>13</v>
      </c>
      <c r="N4" s="189" t="s">
        <v>10</v>
      </c>
      <c r="O4" s="188" t="s">
        <v>14</v>
      </c>
      <c r="P4" s="189" t="s">
        <v>13</v>
      </c>
      <c r="Q4" s="189" t="s">
        <v>10</v>
      </c>
      <c r="R4" s="189" t="s">
        <v>13</v>
      </c>
      <c r="S4" s="2"/>
      <c r="T4" s="2"/>
      <c r="U4" s="2"/>
      <c r="V4" s="2"/>
      <c r="W4" s="2"/>
      <c r="X4" s="2"/>
      <c r="Y4" s="2"/>
      <c r="Z4" s="2"/>
      <c r="AA4" s="2"/>
      <c r="AB4" s="2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</row>
    <row r="5" spans="1:1026" ht="15" customHeight="1" x14ac:dyDescent="0.2">
      <c r="A5" s="181"/>
      <c r="B5" s="184"/>
      <c r="C5" s="181"/>
      <c r="D5" s="181"/>
      <c r="E5" s="181"/>
      <c r="F5" s="181"/>
      <c r="G5" s="184"/>
      <c r="H5" s="191"/>
      <c r="I5" s="192"/>
      <c r="J5" s="193"/>
      <c r="K5" s="187"/>
      <c r="L5" s="187"/>
      <c r="M5" s="187"/>
      <c r="N5" s="187"/>
      <c r="O5" s="187"/>
      <c r="P5" s="187"/>
      <c r="Q5" s="187"/>
      <c r="R5" s="187"/>
      <c r="S5" s="2"/>
      <c r="T5" s="2"/>
      <c r="U5" s="2"/>
      <c r="V5" s="2"/>
      <c r="W5" s="2"/>
      <c r="X5" s="2"/>
      <c r="Y5" s="2"/>
      <c r="Z5" s="2"/>
      <c r="AA5" s="2"/>
      <c r="AB5" s="2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</row>
    <row r="6" spans="1:1026" s="15" customFormat="1" ht="25.5" x14ac:dyDescent="0.2">
      <c r="A6" s="86" t="s">
        <v>76</v>
      </c>
      <c r="B6" s="91" t="s">
        <v>77</v>
      </c>
      <c r="C6" s="8" t="s">
        <v>78</v>
      </c>
      <c r="D6" s="20" t="s">
        <v>79</v>
      </c>
      <c r="E6" s="86" t="s">
        <v>80</v>
      </c>
      <c r="F6" s="86" t="s">
        <v>81</v>
      </c>
      <c r="G6" s="147" t="s">
        <v>82</v>
      </c>
      <c r="H6" s="49"/>
      <c r="I6" s="9"/>
      <c r="J6" s="10"/>
      <c r="K6" s="11"/>
      <c r="L6" s="94">
        <v>1</v>
      </c>
      <c r="M6" s="77">
        <v>54.01</v>
      </c>
      <c r="N6" s="77">
        <f t="shared" ref="N6" si="0">L6*M6</f>
        <v>54.01</v>
      </c>
      <c r="O6" s="94">
        <v>1</v>
      </c>
      <c r="P6" s="77">
        <v>17.52</v>
      </c>
      <c r="Q6" s="77">
        <f t="shared" ref="Q6" si="1">O6*P6</f>
        <v>17.52</v>
      </c>
      <c r="R6" s="78">
        <f t="shared" ref="R6" si="2">N6+Q6</f>
        <v>71.53</v>
      </c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1026" s="15" customFormat="1" ht="26.25" customHeight="1" x14ac:dyDescent="0.2">
      <c r="A7" s="55" t="s">
        <v>31</v>
      </c>
      <c r="B7" s="89" t="s">
        <v>19</v>
      </c>
      <c r="C7" s="8" t="s">
        <v>48</v>
      </c>
      <c r="D7" s="6" t="s">
        <v>20</v>
      </c>
      <c r="E7" s="86" t="s">
        <v>68</v>
      </c>
      <c r="F7" s="34" t="s">
        <v>71</v>
      </c>
      <c r="G7" s="64" t="s">
        <v>24</v>
      </c>
      <c r="H7" s="16"/>
      <c r="I7" s="9"/>
      <c r="J7" s="10"/>
      <c r="K7" s="11"/>
      <c r="L7" s="94">
        <v>2</v>
      </c>
      <c r="M7" s="77">
        <v>54.01</v>
      </c>
      <c r="N7" s="77">
        <f>L7*M7</f>
        <v>108.02</v>
      </c>
      <c r="O7" s="94">
        <v>1</v>
      </c>
      <c r="P7" s="77">
        <v>17.52</v>
      </c>
      <c r="Q7" s="77">
        <f>O7*P7</f>
        <v>17.52</v>
      </c>
      <c r="R7" s="78">
        <f>N7+Q7</f>
        <v>125.53999999999999</v>
      </c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1026" s="15" customFormat="1" ht="26.25" customHeight="1" x14ac:dyDescent="0.2">
      <c r="A8" s="55" t="s">
        <v>31</v>
      </c>
      <c r="B8" s="89" t="s">
        <v>19</v>
      </c>
      <c r="C8" s="8" t="s">
        <v>48</v>
      </c>
      <c r="D8" s="6" t="s">
        <v>20</v>
      </c>
      <c r="E8" s="86" t="s">
        <v>74</v>
      </c>
      <c r="F8" s="34" t="s">
        <v>75</v>
      </c>
      <c r="G8" s="64" t="s">
        <v>24</v>
      </c>
      <c r="H8" s="16"/>
      <c r="I8" s="9"/>
      <c r="J8" s="10"/>
      <c r="K8" s="11"/>
      <c r="L8" s="94">
        <v>4</v>
      </c>
      <c r="M8" s="77">
        <v>54.01</v>
      </c>
      <c r="N8" s="77">
        <f>L8*M8</f>
        <v>216.04</v>
      </c>
      <c r="O8" s="94">
        <v>1</v>
      </c>
      <c r="P8" s="77">
        <v>17.52</v>
      </c>
      <c r="Q8" s="77">
        <f>O8*P8</f>
        <v>17.52</v>
      </c>
      <c r="R8" s="78">
        <f>N8+Q8</f>
        <v>233.56</v>
      </c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1026" s="15" customFormat="1" ht="26.25" customHeight="1" x14ac:dyDescent="0.2">
      <c r="A9" s="55" t="s">
        <v>31</v>
      </c>
      <c r="B9" s="89" t="s">
        <v>19</v>
      </c>
      <c r="C9" s="8" t="s">
        <v>48</v>
      </c>
      <c r="D9" s="6" t="s">
        <v>20</v>
      </c>
      <c r="E9" s="86" t="s">
        <v>73</v>
      </c>
      <c r="F9" s="34" t="s">
        <v>72</v>
      </c>
      <c r="G9" s="64" t="s">
        <v>24</v>
      </c>
      <c r="H9" s="16"/>
      <c r="I9" s="9"/>
      <c r="J9" s="10"/>
      <c r="K9" s="11"/>
      <c r="L9" s="94">
        <v>3</v>
      </c>
      <c r="M9" s="77">
        <v>54.01</v>
      </c>
      <c r="N9" s="77">
        <f>L9*M9</f>
        <v>162.03</v>
      </c>
      <c r="O9" s="94">
        <v>1</v>
      </c>
      <c r="P9" s="77">
        <v>17.52</v>
      </c>
      <c r="Q9" s="77">
        <f>O9*P9</f>
        <v>17.52</v>
      </c>
      <c r="R9" s="78">
        <f>N9+Q9</f>
        <v>179.55</v>
      </c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1026" s="15" customFormat="1" ht="26.25" customHeight="1" x14ac:dyDescent="0.2">
      <c r="A10" s="104" t="s">
        <v>83</v>
      </c>
      <c r="B10" s="148" t="s">
        <v>84</v>
      </c>
      <c r="C10" s="8"/>
      <c r="D10" s="6"/>
      <c r="E10" s="20" t="s">
        <v>85</v>
      </c>
      <c r="F10" s="34" t="s">
        <v>86</v>
      </c>
      <c r="G10" s="147" t="s">
        <v>87</v>
      </c>
      <c r="H10" s="49"/>
      <c r="I10" s="9"/>
      <c r="J10" s="10"/>
      <c r="K10" s="11"/>
      <c r="L10" s="94">
        <v>4</v>
      </c>
      <c r="M10" s="77">
        <v>54.01</v>
      </c>
      <c r="N10" s="77">
        <f>L10*M10</f>
        <v>216.04</v>
      </c>
      <c r="O10" s="94">
        <v>0</v>
      </c>
      <c r="P10" s="77">
        <v>17.52</v>
      </c>
      <c r="Q10" s="77">
        <f>O10*P10</f>
        <v>0</v>
      </c>
      <c r="R10" s="78">
        <f>N10+Q10</f>
        <v>216.04</v>
      </c>
      <c r="S10" s="14"/>
      <c r="T10" s="14"/>
      <c r="U10" s="14"/>
      <c r="V10" s="14"/>
      <c r="W10" s="14"/>
      <c r="X10" s="14"/>
      <c r="Y10" s="14"/>
      <c r="Z10" s="14"/>
      <c r="AA10" s="14"/>
      <c r="AB10" s="14"/>
    </row>
    <row r="11" spans="1:1026" s="35" customFormat="1" ht="12.75" x14ac:dyDescent="0.2">
      <c r="A11" s="156"/>
      <c r="B11" s="157"/>
      <c r="C11" s="158"/>
      <c r="D11" s="159"/>
      <c r="E11" s="159"/>
      <c r="F11" s="160"/>
      <c r="G11" s="159"/>
      <c r="H11" s="138"/>
      <c r="I11" s="139"/>
      <c r="J11" s="123"/>
      <c r="K11" s="124"/>
      <c r="L11" s="161"/>
      <c r="M11" s="163"/>
      <c r="N11" s="26"/>
      <c r="O11" s="94"/>
      <c r="P11" s="26"/>
      <c r="Q11" s="118" t="s">
        <v>65</v>
      </c>
      <c r="R11" s="119">
        <f>SUM(R6:R10)</f>
        <v>826.22</v>
      </c>
    </row>
    <row r="12" spans="1:1026" s="36" customFormat="1" ht="25.5" x14ac:dyDescent="0.2">
      <c r="A12" s="105" t="s">
        <v>54</v>
      </c>
      <c r="B12" s="89" t="s">
        <v>28</v>
      </c>
      <c r="C12" s="99" t="s">
        <v>45</v>
      </c>
      <c r="D12" s="6" t="s">
        <v>29</v>
      </c>
      <c r="E12" s="20" t="s">
        <v>89</v>
      </c>
      <c r="F12" s="86" t="s">
        <v>88</v>
      </c>
      <c r="G12" s="6" t="s">
        <v>30</v>
      </c>
      <c r="H12" s="6"/>
      <c r="I12" s="31"/>
      <c r="J12" s="50"/>
      <c r="K12" s="6"/>
      <c r="L12" s="93">
        <v>0</v>
      </c>
      <c r="M12" s="80">
        <v>54.01</v>
      </c>
      <c r="N12" s="26">
        <f>L12*M12</f>
        <v>0</v>
      </c>
      <c r="O12" s="94">
        <v>4</v>
      </c>
      <c r="P12" s="26">
        <v>17.52</v>
      </c>
      <c r="Q12" s="26">
        <f>O12*P12</f>
        <v>70.08</v>
      </c>
      <c r="R12" s="78">
        <f>N12+Q12</f>
        <v>70.08</v>
      </c>
    </row>
    <row r="13" spans="1:1026" s="35" customFormat="1" ht="12.75" x14ac:dyDescent="0.2">
      <c r="A13" s="55" t="s">
        <v>32</v>
      </c>
      <c r="B13" s="89" t="s">
        <v>17</v>
      </c>
      <c r="C13" s="8" t="s">
        <v>47</v>
      </c>
      <c r="D13" s="6" t="s">
        <v>18</v>
      </c>
      <c r="E13" s="20" t="s">
        <v>56</v>
      </c>
      <c r="F13" s="86" t="s">
        <v>91</v>
      </c>
      <c r="G13" s="20" t="s">
        <v>92</v>
      </c>
      <c r="H13" s="46"/>
      <c r="I13" s="44"/>
      <c r="J13" s="47"/>
      <c r="K13" s="46"/>
      <c r="L13" s="93">
        <v>0</v>
      </c>
      <c r="M13" s="80">
        <v>54.01</v>
      </c>
      <c r="N13" s="26">
        <f t="shared" ref="N13" si="3">L13*M13</f>
        <v>0</v>
      </c>
      <c r="O13" s="94">
        <v>7</v>
      </c>
      <c r="P13" s="26">
        <v>17.52</v>
      </c>
      <c r="Q13" s="26">
        <f t="shared" ref="Q13" si="4">O13*P13</f>
        <v>122.64</v>
      </c>
      <c r="R13" s="78">
        <f t="shared" ref="R13" si="5">N13+Q13</f>
        <v>122.64</v>
      </c>
    </row>
    <row r="14" spans="1:1026" s="29" customFormat="1" ht="25.5" x14ac:dyDescent="0.2">
      <c r="A14" s="58" t="s">
        <v>27</v>
      </c>
      <c r="B14" s="89" t="s">
        <v>15</v>
      </c>
      <c r="C14" s="8" t="s">
        <v>46</v>
      </c>
      <c r="D14" s="6" t="s">
        <v>16</v>
      </c>
      <c r="E14" s="20" t="s">
        <v>89</v>
      </c>
      <c r="F14" s="86" t="s">
        <v>90</v>
      </c>
      <c r="G14" s="6" t="s">
        <v>30</v>
      </c>
      <c r="H14" s="49"/>
      <c r="I14" s="9"/>
      <c r="J14" s="10"/>
      <c r="K14" s="11"/>
      <c r="L14" s="93"/>
      <c r="M14" s="80">
        <v>54.01</v>
      </c>
      <c r="N14" s="26">
        <f t="shared" ref="N14" si="6">L14*M14</f>
        <v>0</v>
      </c>
      <c r="O14" s="94">
        <v>7</v>
      </c>
      <c r="P14" s="26">
        <v>17.52</v>
      </c>
      <c r="Q14" s="26">
        <f t="shared" ref="Q14" si="7">O14*P14</f>
        <v>122.64</v>
      </c>
      <c r="R14" s="78">
        <f t="shared" ref="R14" si="8">N14+Q14</f>
        <v>122.64</v>
      </c>
    </row>
    <row r="15" spans="1:1026" s="35" customFormat="1" ht="25.5" x14ac:dyDescent="0.2">
      <c r="A15" s="106" t="s">
        <v>55</v>
      </c>
      <c r="B15" s="89" t="s">
        <v>17</v>
      </c>
      <c r="C15" s="8" t="s">
        <v>50</v>
      </c>
      <c r="D15" s="6" t="s">
        <v>34</v>
      </c>
      <c r="E15" s="20" t="s">
        <v>66</v>
      </c>
      <c r="F15" s="86" t="s">
        <v>93</v>
      </c>
      <c r="G15" s="6" t="s">
        <v>30</v>
      </c>
      <c r="H15" s="46"/>
      <c r="I15" s="44"/>
      <c r="J15" s="47"/>
      <c r="K15" s="46"/>
      <c r="L15" s="93">
        <v>0</v>
      </c>
      <c r="M15" s="80">
        <v>54.01</v>
      </c>
      <c r="N15" s="26">
        <f t="shared" ref="N15" si="9">L15*M15</f>
        <v>0</v>
      </c>
      <c r="O15" s="94">
        <v>4</v>
      </c>
      <c r="P15" s="26">
        <v>17.52</v>
      </c>
      <c r="Q15" s="26">
        <f t="shared" ref="Q15" si="10">O15*P15</f>
        <v>70.08</v>
      </c>
      <c r="R15" s="78">
        <f t="shared" ref="R15" si="11">N15+Q15</f>
        <v>70.08</v>
      </c>
    </row>
    <row r="16" spans="1:1026" s="29" customFormat="1" ht="25.5" x14ac:dyDescent="0.2">
      <c r="A16" s="57" t="s">
        <v>26</v>
      </c>
      <c r="B16" s="25" t="s">
        <v>33</v>
      </c>
      <c r="C16" s="21" t="s">
        <v>51</v>
      </c>
      <c r="D16" s="85" t="s">
        <v>44</v>
      </c>
      <c r="E16" s="6" t="s">
        <v>23</v>
      </c>
      <c r="F16" t="s">
        <v>113</v>
      </c>
      <c r="G16" s="3" t="s">
        <v>25</v>
      </c>
      <c r="H16" s="27"/>
      <c r="I16" s="97"/>
      <c r="J16" s="73"/>
      <c r="K16" s="70">
        <f t="shared" ref="K16" si="12">I16*J16</f>
        <v>0</v>
      </c>
      <c r="L16" s="93">
        <v>0</v>
      </c>
      <c r="M16" s="80">
        <v>54.01</v>
      </c>
      <c r="N16" s="26">
        <f>L16*M16</f>
        <v>0</v>
      </c>
      <c r="O16" s="94">
        <v>7</v>
      </c>
      <c r="P16" s="26">
        <v>17.52</v>
      </c>
      <c r="Q16" s="26">
        <f>O16*P16</f>
        <v>122.64</v>
      </c>
      <c r="R16" s="78">
        <f>N16+Q16</f>
        <v>122.64</v>
      </c>
    </row>
    <row r="17" spans="1:28" s="29" customFormat="1" ht="12.75" customHeight="1" x14ac:dyDescent="0.2">
      <c r="A17" s="57" t="s">
        <v>61</v>
      </c>
      <c r="B17" s="25" t="s">
        <v>62</v>
      </c>
      <c r="C17" s="21" t="s">
        <v>63</v>
      </c>
      <c r="D17" s="85" t="s">
        <v>64</v>
      </c>
      <c r="E17" s="6" t="s">
        <v>23</v>
      </c>
      <c r="F17" t="s">
        <v>114</v>
      </c>
      <c r="G17" t="s">
        <v>115</v>
      </c>
      <c r="H17" s="27"/>
      <c r="I17" s="97"/>
      <c r="J17" s="73"/>
      <c r="K17" s="70"/>
      <c r="L17" s="93">
        <v>0</v>
      </c>
      <c r="M17" s="80">
        <v>54.01</v>
      </c>
      <c r="N17" s="26">
        <f>L17*M17</f>
        <v>0</v>
      </c>
      <c r="O17" s="94">
        <v>4</v>
      </c>
      <c r="P17" s="26">
        <v>17.52</v>
      </c>
      <c r="Q17" s="26">
        <f>O17*P17</f>
        <v>70.08</v>
      </c>
      <c r="R17" s="78">
        <f>N17+Q17</f>
        <v>70.08</v>
      </c>
    </row>
    <row r="18" spans="1:28" s="15" customFormat="1" ht="25.5" x14ac:dyDescent="0.2">
      <c r="A18" s="56" t="s">
        <v>42</v>
      </c>
      <c r="B18" s="8" t="s">
        <v>53</v>
      </c>
      <c r="C18" s="8" t="s">
        <v>52</v>
      </c>
      <c r="D18" s="64" t="s">
        <v>43</v>
      </c>
      <c r="E18" s="34" t="s">
        <v>69</v>
      </c>
      <c r="F18" s="136" t="s">
        <v>100</v>
      </c>
      <c r="G18" s="85" t="s">
        <v>60</v>
      </c>
      <c r="H18" s="16"/>
      <c r="I18" s="95"/>
      <c r="J18" s="70"/>
      <c r="K18" s="70">
        <f t="shared" ref="K18" si="13">I18*J18</f>
        <v>0</v>
      </c>
      <c r="L18" s="93">
        <v>2</v>
      </c>
      <c r="M18" s="77">
        <v>54.01</v>
      </c>
      <c r="N18" s="77">
        <f>L18*M18</f>
        <v>108.02</v>
      </c>
      <c r="O18" s="93">
        <v>1</v>
      </c>
      <c r="P18" s="77">
        <v>17.52</v>
      </c>
      <c r="Q18" s="77">
        <f>O18*P18</f>
        <v>17.52</v>
      </c>
      <c r="R18" s="77">
        <f>N18+Q18</f>
        <v>125.53999999999999</v>
      </c>
      <c r="S18" s="14"/>
      <c r="T18" s="14"/>
      <c r="U18" s="14"/>
      <c r="V18" s="14"/>
      <c r="W18" s="14"/>
      <c r="X18" s="14"/>
      <c r="Y18" s="14"/>
      <c r="Z18" s="14"/>
      <c r="AA18" s="14"/>
      <c r="AB18" s="14"/>
    </row>
    <row r="19" spans="1:28" s="155" customFormat="1" ht="51" x14ac:dyDescent="0.2">
      <c r="A19" s="20" t="s">
        <v>94</v>
      </c>
      <c r="B19" s="32" t="s">
        <v>95</v>
      </c>
      <c r="C19" s="33"/>
      <c r="D19" s="20" t="s">
        <v>96</v>
      </c>
      <c r="E19" s="20" t="s">
        <v>97</v>
      </c>
      <c r="F19" s="20" t="s">
        <v>98</v>
      </c>
      <c r="G19" s="149" t="s">
        <v>99</v>
      </c>
      <c r="H19" s="6"/>
      <c r="I19" s="31"/>
      <c r="J19" s="50"/>
      <c r="K19" s="6"/>
      <c r="L19" s="150">
        <v>2</v>
      </c>
      <c r="M19" s="151">
        <v>54.01</v>
      </c>
      <c r="N19" s="152">
        <f t="shared" ref="N19" si="14">L19*M19</f>
        <v>108.02</v>
      </c>
      <c r="O19" s="153">
        <v>1</v>
      </c>
      <c r="P19" s="152">
        <v>17.52</v>
      </c>
      <c r="Q19" s="152">
        <f t="shared" ref="Q19" si="15">O19*P19</f>
        <v>17.52</v>
      </c>
      <c r="R19" s="154">
        <f>N19+Q19</f>
        <v>125.53999999999999</v>
      </c>
    </row>
    <row r="20" spans="1:28" s="155" customFormat="1" ht="38.25" x14ac:dyDescent="0.2">
      <c r="A20" s="20" t="s">
        <v>94</v>
      </c>
      <c r="B20" s="32" t="s">
        <v>95</v>
      </c>
      <c r="C20" s="33"/>
      <c r="D20" s="20" t="s">
        <v>96</v>
      </c>
      <c r="E20" s="20" t="s">
        <v>67</v>
      </c>
      <c r="F20" s="20" t="s">
        <v>101</v>
      </c>
      <c r="G20" s="147" t="s">
        <v>102</v>
      </c>
      <c r="H20" s="6"/>
      <c r="I20" s="31"/>
      <c r="J20" s="50"/>
      <c r="K20" s="6"/>
      <c r="L20" s="150">
        <v>0</v>
      </c>
      <c r="M20" s="151">
        <v>54.01</v>
      </c>
      <c r="N20" s="152">
        <f>L20*M20</f>
        <v>0</v>
      </c>
      <c r="O20" s="153">
        <v>1</v>
      </c>
      <c r="P20" s="152">
        <v>17.52</v>
      </c>
      <c r="Q20" s="152">
        <f>O20*P20</f>
        <v>17.52</v>
      </c>
      <c r="R20" s="154">
        <f t="shared" ref="R20:R22" si="16">N20+Q20</f>
        <v>17.52</v>
      </c>
    </row>
    <row r="21" spans="1:28" s="155" customFormat="1" ht="38.25" x14ac:dyDescent="0.2">
      <c r="A21" s="20" t="s">
        <v>94</v>
      </c>
      <c r="B21" s="32" t="s">
        <v>95</v>
      </c>
      <c r="C21" s="33"/>
      <c r="D21" s="20" t="s">
        <v>96</v>
      </c>
      <c r="E21" s="34" t="s">
        <v>103</v>
      </c>
      <c r="F21" s="34" t="s">
        <v>104</v>
      </c>
      <c r="G21" s="147" t="s">
        <v>105</v>
      </c>
      <c r="H21" s="6"/>
      <c r="I21" s="31"/>
      <c r="J21" s="50"/>
      <c r="K21" s="6"/>
      <c r="L21" s="150">
        <v>2</v>
      </c>
      <c r="M21" s="151">
        <v>54.01</v>
      </c>
      <c r="N21" s="152">
        <f>L21*M21</f>
        <v>108.02</v>
      </c>
      <c r="O21" s="153">
        <v>1</v>
      </c>
      <c r="P21" s="152">
        <v>17.52</v>
      </c>
      <c r="Q21" s="152">
        <f>O21*P21</f>
        <v>17.52</v>
      </c>
      <c r="R21" s="154">
        <f t="shared" si="16"/>
        <v>125.53999999999999</v>
      </c>
    </row>
    <row r="22" spans="1:28" s="155" customFormat="1" ht="25.5" x14ac:dyDescent="0.2">
      <c r="A22" t="s">
        <v>106</v>
      </c>
      <c r="B22" t="s">
        <v>107</v>
      </c>
      <c r="C22" s="33"/>
      <c r="D22" s="20" t="s">
        <v>108</v>
      </c>
      <c r="E22" s="34" t="s">
        <v>109</v>
      </c>
      <c r="F22" s="34" t="s">
        <v>110</v>
      </c>
      <c r="G22" s="147" t="s">
        <v>111</v>
      </c>
      <c r="H22" s="6"/>
      <c r="I22" s="31"/>
      <c r="J22" s="50"/>
      <c r="K22" s="6"/>
      <c r="L22" s="150">
        <v>1</v>
      </c>
      <c r="M22" s="151">
        <v>237.56</v>
      </c>
      <c r="N22" s="152">
        <f>L22*M22</f>
        <v>237.56</v>
      </c>
      <c r="O22" s="153">
        <v>1</v>
      </c>
      <c r="P22" s="152">
        <v>71.27</v>
      </c>
      <c r="Q22" s="152">
        <f>O22*P22</f>
        <v>71.27</v>
      </c>
      <c r="R22" s="154">
        <f t="shared" si="16"/>
        <v>308.83</v>
      </c>
    </row>
    <row r="23" spans="1:28" s="15" customFormat="1" ht="25.5" x14ac:dyDescent="0.2">
      <c r="A23" s="7" t="s">
        <v>35</v>
      </c>
      <c r="B23" s="32" t="s">
        <v>41</v>
      </c>
      <c r="C23" s="8" t="s">
        <v>49</v>
      </c>
      <c r="D23" s="20" t="s">
        <v>36</v>
      </c>
      <c r="E23" s="66" t="s">
        <v>70</v>
      </c>
      <c r="F23" s="34" t="s">
        <v>112</v>
      </c>
      <c r="G23" s="179" t="s">
        <v>37</v>
      </c>
      <c r="H23" s="49"/>
      <c r="I23" s="9"/>
      <c r="J23" s="10"/>
      <c r="K23" s="11"/>
      <c r="L23" s="94">
        <v>9</v>
      </c>
      <c r="M23" s="77">
        <v>54.01</v>
      </c>
      <c r="N23" s="77">
        <f>L23*M23</f>
        <v>486.09</v>
      </c>
      <c r="O23" s="94">
        <v>3</v>
      </c>
      <c r="P23" s="77">
        <v>17.52</v>
      </c>
      <c r="Q23" s="77">
        <f>O23*P23</f>
        <v>52.56</v>
      </c>
      <c r="R23" s="78">
        <f>N23+Q23</f>
        <v>538.65</v>
      </c>
      <c r="S23" s="14"/>
      <c r="T23" s="14"/>
      <c r="U23" s="14"/>
      <c r="V23" s="14"/>
      <c r="W23" s="14"/>
      <c r="X23" s="14"/>
      <c r="Y23" s="14"/>
      <c r="Z23" s="14"/>
      <c r="AA23" s="14"/>
      <c r="AB23" s="14"/>
    </row>
    <row r="24" spans="1:28" s="15" customFormat="1" ht="12.75" x14ac:dyDescent="0.2">
      <c r="A24" s="164"/>
      <c r="B24" s="165"/>
      <c r="C24" s="158"/>
      <c r="D24" s="156"/>
      <c r="E24" s="164"/>
      <c r="F24" s="164"/>
      <c r="G24" s="156"/>
      <c r="H24" s="138"/>
      <c r="I24" s="139"/>
      <c r="J24" s="166"/>
      <c r="K24" s="167"/>
      <c r="L24" s="168"/>
      <c r="M24" s="169"/>
      <c r="N24" s="169"/>
      <c r="O24" s="168"/>
      <c r="P24" s="169"/>
      <c r="Q24" s="123" t="s">
        <v>58</v>
      </c>
      <c r="R24" s="170">
        <f>SUM(R12:R23)</f>
        <v>1819.7799999999997</v>
      </c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1:28" s="36" customFormat="1" ht="12.75" x14ac:dyDescent="0.2">
      <c r="A25" s="104"/>
      <c r="B25" s="89"/>
      <c r="C25" s="31"/>
      <c r="D25" s="6"/>
      <c r="E25" s="20"/>
      <c r="F25" s="107"/>
      <c r="G25" s="66"/>
      <c r="H25" s="6"/>
      <c r="I25" s="6"/>
      <c r="J25" s="74"/>
      <c r="K25" s="70"/>
      <c r="L25" s="93"/>
      <c r="M25" s="80"/>
      <c r="N25" s="77"/>
      <c r="O25" s="94"/>
      <c r="P25" s="26"/>
      <c r="Q25" s="81"/>
      <c r="R25" s="78"/>
    </row>
    <row r="26" spans="1:28" s="35" customFormat="1" ht="12.75" x14ac:dyDescent="0.2">
      <c r="A26" s="34"/>
      <c r="B26" s="31"/>
      <c r="C26" s="8"/>
      <c r="D26" s="6"/>
      <c r="E26" s="20"/>
      <c r="F26" s="59"/>
      <c r="G26" s="66"/>
      <c r="H26" s="46"/>
      <c r="I26" s="46"/>
      <c r="J26" s="47"/>
      <c r="K26" s="46"/>
      <c r="L26" s="93"/>
      <c r="M26" s="80"/>
      <c r="N26" s="77"/>
      <c r="O26" s="94"/>
      <c r="P26" s="26"/>
      <c r="Q26" s="81"/>
      <c r="R26" s="78"/>
    </row>
    <row r="27" spans="1:28" s="35" customFormat="1" ht="12.75" x14ac:dyDescent="0.2">
      <c r="A27" s="6"/>
      <c r="B27" s="6"/>
      <c r="C27" s="8"/>
      <c r="D27" s="20"/>
      <c r="E27" s="20"/>
      <c r="F27" s="53"/>
      <c r="G27" s="66"/>
      <c r="H27" s="46"/>
      <c r="I27" s="46"/>
      <c r="J27" s="47"/>
      <c r="K27" s="46"/>
      <c r="L27" s="145"/>
      <c r="M27" s="30"/>
      <c r="N27" s="26"/>
      <c r="O27" s="94"/>
      <c r="P27" s="26"/>
      <c r="Q27" s="26"/>
      <c r="R27" s="26"/>
    </row>
    <row r="28" spans="1:28" s="29" customFormat="1" ht="15" customHeight="1" x14ac:dyDescent="0.2">
      <c r="A28" s="3"/>
      <c r="B28" s="3"/>
      <c r="C28" s="8"/>
      <c r="D28" s="3"/>
      <c r="E28" s="6"/>
      <c r="F28" s="48"/>
      <c r="G28" s="66"/>
      <c r="H28" s="27"/>
      <c r="I28" s="22"/>
      <c r="J28" s="23"/>
      <c r="K28" s="24"/>
      <c r="L28" s="145"/>
      <c r="M28" s="30"/>
      <c r="N28" s="26"/>
      <c r="O28" s="94"/>
      <c r="P28" s="26"/>
      <c r="Q28" s="26"/>
      <c r="R28" s="26"/>
    </row>
    <row r="29" spans="1:28" x14ac:dyDescent="0.2">
      <c r="A29" s="7"/>
      <c r="B29" s="6"/>
      <c r="C29" s="8"/>
      <c r="D29" s="6"/>
      <c r="E29" s="6"/>
      <c r="F29" s="32"/>
      <c r="G29" s="19"/>
      <c r="H29" s="43"/>
      <c r="I29" s="37"/>
      <c r="J29" s="38"/>
      <c r="K29" s="39"/>
      <c r="L29" s="146"/>
      <c r="M29" s="40"/>
      <c r="N29" s="41"/>
      <c r="O29" s="145"/>
      <c r="P29" s="40"/>
      <c r="Q29" s="41"/>
      <c r="R29" s="42"/>
    </row>
    <row r="30" spans="1:28" x14ac:dyDescent="0.2">
      <c r="A30" s="171"/>
      <c r="B30" s="172"/>
      <c r="C30" s="173"/>
      <c r="D30" s="172"/>
      <c r="E30" s="172"/>
      <c r="F30" s="157"/>
      <c r="G30" s="174"/>
      <c r="H30" s="140"/>
      <c r="I30" s="140"/>
      <c r="J30" s="123" t="s">
        <v>59</v>
      </c>
      <c r="K30" s="124">
        <f>SUM(K25:K29)</f>
        <v>0</v>
      </c>
      <c r="L30" s="175"/>
      <c r="M30" s="176"/>
      <c r="N30" s="177"/>
      <c r="O30" s="178"/>
      <c r="P30" s="176"/>
      <c r="Q30" s="123" t="s">
        <v>59</v>
      </c>
      <c r="R30" s="124">
        <f>SUM(R25:R29)</f>
        <v>0</v>
      </c>
    </row>
    <row r="31" spans="1:28" x14ac:dyDescent="0.2">
      <c r="A31" s="46"/>
      <c r="B31" s="46"/>
      <c r="C31" s="44"/>
      <c r="D31" s="6"/>
      <c r="E31" s="69"/>
      <c r="F31" s="31"/>
      <c r="G31" s="67"/>
      <c r="H31" s="141"/>
      <c r="I31" s="142"/>
      <c r="J31" s="143"/>
      <c r="K31" s="144"/>
      <c r="L31" s="146"/>
      <c r="M31" s="40"/>
      <c r="N31" s="41"/>
      <c r="O31" s="145"/>
      <c r="P31" s="40"/>
      <c r="Q31" s="41"/>
      <c r="R31" s="42"/>
    </row>
    <row r="32" spans="1:28" x14ac:dyDescent="0.2">
      <c r="J32" s="61" t="s">
        <v>10</v>
      </c>
      <c r="K32" s="82">
        <f>SUM(K7:K31)</f>
        <v>0</v>
      </c>
      <c r="Q32" s="61" t="s">
        <v>10</v>
      </c>
      <c r="R32" s="82">
        <f>R30+R24+R11</f>
        <v>2646</v>
      </c>
    </row>
  </sheetData>
  <mergeCells count="23">
    <mergeCell ref="R4:R5"/>
    <mergeCell ref="E3:E5"/>
    <mergeCell ref="F3:F5"/>
    <mergeCell ref="I4:I5"/>
    <mergeCell ref="J4:J5"/>
    <mergeCell ref="K4:K5"/>
    <mergeCell ref="L4:L5"/>
    <mergeCell ref="L3:N3"/>
    <mergeCell ref="O3:Q3"/>
    <mergeCell ref="M4:M5"/>
    <mergeCell ref="N4:N5"/>
    <mergeCell ref="A2:O2"/>
    <mergeCell ref="P2:Q2"/>
    <mergeCell ref="A3:A5"/>
    <mergeCell ref="B3:B5"/>
    <mergeCell ref="C3:C5"/>
    <mergeCell ref="D3:D5"/>
    <mergeCell ref="G3:G5"/>
    <mergeCell ref="H3:K3"/>
    <mergeCell ref="O4:O5"/>
    <mergeCell ref="P4:P5"/>
    <mergeCell ref="Q4:Q5"/>
    <mergeCell ref="H4:H5"/>
  </mergeCells>
  <pageMargins left="0.74791666666666701" right="0.74791666666666701" top="0.98402777777777795" bottom="0.9840277777777779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34"/>
  <sheetViews>
    <sheetView showGridLines="0" zoomScale="90" zoomScaleNormal="90" workbookViewId="0">
      <pane xSplit="1" ySplit="4" topLeftCell="H5" activePane="bottomRight" state="frozen"/>
      <selection pane="topRight" activeCell="B1" sqref="B1"/>
      <selection pane="bottomLeft" activeCell="A5" sqref="A5"/>
      <selection pane="bottomRight" activeCell="T7" sqref="T7"/>
    </sheetView>
  </sheetViews>
  <sheetFormatPr defaultRowHeight="15" x14ac:dyDescent="0.2"/>
  <cols>
    <col min="1" max="1" width="45.28515625" style="1" customWidth="1"/>
    <col min="2" max="2" width="17.5703125" style="4" bestFit="1" customWidth="1"/>
    <col min="3" max="3" width="15" style="4" bestFit="1" customWidth="1"/>
    <col min="4" max="4" width="50.85546875" style="4" bestFit="1" customWidth="1"/>
    <col min="5" max="6" width="50.85546875" style="4" customWidth="1"/>
    <col min="7" max="7" width="61.42578125" style="65" bestFit="1" customWidth="1"/>
    <col min="8" max="8" width="18.7109375" style="1" customWidth="1"/>
    <col min="9" max="9" width="9.28515625" style="1" bestFit="1" customWidth="1"/>
    <col min="10" max="10" width="10" style="1" bestFit="1" customWidth="1"/>
    <col min="11" max="11" width="11.7109375" style="1" customWidth="1"/>
    <col min="12" max="12" width="10.42578125" style="1" customWidth="1"/>
    <col min="13" max="13" width="9.7109375" style="1" customWidth="1"/>
    <col min="14" max="14" width="11.7109375" style="1" customWidth="1"/>
    <col min="15" max="15" width="10.28515625" style="1" customWidth="1"/>
    <col min="16" max="16" width="9.5703125" style="1" customWidth="1"/>
    <col min="17" max="17" width="9.140625" style="1"/>
    <col min="18" max="18" width="14.5703125" style="1" bestFit="1" customWidth="1"/>
    <col min="19" max="19" width="10.140625" style="1" bestFit="1" customWidth="1"/>
    <col min="20" max="20" width="9.7109375" style="1" bestFit="1" customWidth="1"/>
    <col min="21" max="1026" width="9.140625" style="1"/>
  </cols>
  <sheetData>
    <row r="1" spans="1:1026" ht="18" customHeight="1" x14ac:dyDescent="0.2">
      <c r="A1" s="194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  <c r="P1" s="181" t="s">
        <v>1</v>
      </c>
      <c r="Q1" s="181"/>
      <c r="R1" s="5" t="s">
        <v>133</v>
      </c>
      <c r="S1" s="2"/>
      <c r="T1" s="2"/>
      <c r="U1" s="2"/>
      <c r="V1" s="2"/>
      <c r="W1" s="2"/>
      <c r="X1" s="2"/>
      <c r="Y1" s="2"/>
      <c r="Z1" s="2"/>
      <c r="AA1" s="2"/>
      <c r="AB1" s="2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</row>
    <row r="2" spans="1:1026" ht="21" customHeight="1" x14ac:dyDescent="0.2">
      <c r="A2" s="181" t="s">
        <v>2</v>
      </c>
      <c r="B2" s="185" t="s">
        <v>3</v>
      </c>
      <c r="C2" s="185" t="s">
        <v>4</v>
      </c>
      <c r="D2" s="181" t="s">
        <v>5</v>
      </c>
      <c r="E2" s="181" t="s">
        <v>21</v>
      </c>
      <c r="F2" s="181" t="s">
        <v>22</v>
      </c>
      <c r="G2" s="182" t="s">
        <v>6</v>
      </c>
      <c r="H2" s="187" t="s">
        <v>7</v>
      </c>
      <c r="I2" s="187"/>
      <c r="J2" s="187"/>
      <c r="K2" s="187"/>
      <c r="L2" s="189" t="s">
        <v>8</v>
      </c>
      <c r="M2" s="189"/>
      <c r="N2" s="189"/>
      <c r="O2" s="189" t="s">
        <v>9</v>
      </c>
      <c r="P2" s="189"/>
      <c r="Q2" s="189"/>
      <c r="R2" s="54" t="s">
        <v>10</v>
      </c>
      <c r="S2" s="2"/>
      <c r="T2" s="2"/>
      <c r="U2" s="2"/>
      <c r="V2" s="2"/>
      <c r="W2" s="2"/>
      <c r="X2" s="2"/>
      <c r="Y2" s="2"/>
      <c r="Z2" s="2"/>
      <c r="AA2" s="2"/>
      <c r="AB2" s="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</row>
    <row r="3" spans="1:1026" ht="15" customHeight="1" x14ac:dyDescent="0.2">
      <c r="A3" s="181"/>
      <c r="B3" s="181"/>
      <c r="C3" s="181"/>
      <c r="D3" s="181"/>
      <c r="E3" s="181"/>
      <c r="F3" s="181"/>
      <c r="G3" s="183"/>
      <c r="H3" s="60" t="s">
        <v>11</v>
      </c>
      <c r="I3" s="192" t="s">
        <v>12</v>
      </c>
      <c r="J3" s="187" t="s">
        <v>13</v>
      </c>
      <c r="K3" s="187" t="s">
        <v>10</v>
      </c>
      <c r="L3" s="188" t="s">
        <v>14</v>
      </c>
      <c r="M3" s="189" t="s">
        <v>13</v>
      </c>
      <c r="N3" s="189" t="s">
        <v>10</v>
      </c>
      <c r="O3" s="188" t="s">
        <v>14</v>
      </c>
      <c r="P3" s="189" t="s">
        <v>13</v>
      </c>
      <c r="Q3" s="189" t="s">
        <v>10</v>
      </c>
      <c r="R3" s="189" t="s">
        <v>13</v>
      </c>
      <c r="S3" s="2"/>
      <c r="T3" s="2"/>
      <c r="U3" s="2"/>
      <c r="V3" s="2"/>
      <c r="W3" s="2"/>
      <c r="X3" s="2"/>
      <c r="Y3" s="2"/>
      <c r="Z3" s="2"/>
      <c r="AA3" s="2"/>
      <c r="AB3" s="2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</row>
    <row r="4" spans="1:1026" ht="15" customHeight="1" x14ac:dyDescent="0.2">
      <c r="A4" s="181"/>
      <c r="B4" s="181"/>
      <c r="C4" s="181"/>
      <c r="D4" s="181"/>
      <c r="E4" s="181"/>
      <c r="F4" s="181"/>
      <c r="G4" s="184"/>
      <c r="H4" s="60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2"/>
      <c r="T4" s="2"/>
      <c r="U4" s="2"/>
      <c r="V4" s="2"/>
      <c r="W4" s="2"/>
      <c r="X4" s="2"/>
      <c r="Y4" s="2"/>
      <c r="Z4" s="2"/>
      <c r="AA4" s="2"/>
      <c r="AB4" s="2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</row>
    <row r="5" spans="1:1026" s="35" customFormat="1" ht="25.5" x14ac:dyDescent="0.2">
      <c r="A5" s="55" t="s">
        <v>32</v>
      </c>
      <c r="B5" s="31" t="s">
        <v>17</v>
      </c>
      <c r="C5" s="8" t="s">
        <v>47</v>
      </c>
      <c r="D5" s="6" t="s">
        <v>18</v>
      </c>
      <c r="E5" s="6" t="s">
        <v>23</v>
      </c>
      <c r="F5" s="101" t="s">
        <v>117</v>
      </c>
      <c r="G5" s="6" t="s">
        <v>30</v>
      </c>
      <c r="H5" s="46"/>
      <c r="I5" s="96"/>
      <c r="J5" s="72"/>
      <c r="K5" s="70">
        <f>I5*J5</f>
        <v>0</v>
      </c>
      <c r="L5" s="93">
        <v>0</v>
      </c>
      <c r="M5" s="80">
        <v>54.01</v>
      </c>
      <c r="N5" s="26">
        <f>L5*M5</f>
        <v>0</v>
      </c>
      <c r="O5" s="94">
        <v>8</v>
      </c>
      <c r="P5" s="26">
        <v>17.52</v>
      </c>
      <c r="Q5" s="26">
        <f>O5*P5</f>
        <v>140.16</v>
      </c>
      <c r="R5" s="78">
        <f>N5+Q5</f>
        <v>140.16</v>
      </c>
    </row>
    <row r="6" spans="1:1026" s="35" customFormat="1" ht="25.5" x14ac:dyDescent="0.2">
      <c r="A6" s="106" t="s">
        <v>55</v>
      </c>
      <c r="B6" s="31" t="s">
        <v>17</v>
      </c>
      <c r="C6" s="8" t="s">
        <v>50</v>
      </c>
      <c r="D6" s="6" t="s">
        <v>34</v>
      </c>
      <c r="E6" s="6" t="s">
        <v>23</v>
      </c>
      <c r="F6" s="101" t="s">
        <v>116</v>
      </c>
      <c r="G6" s="6" t="s">
        <v>30</v>
      </c>
      <c r="H6" s="46"/>
      <c r="I6" s="96"/>
      <c r="J6" s="72"/>
      <c r="K6" s="70">
        <f>I6*J6</f>
        <v>0</v>
      </c>
      <c r="L6" s="93">
        <v>0</v>
      </c>
      <c r="M6" s="80">
        <v>54.01</v>
      </c>
      <c r="N6" s="26">
        <f>L6*M6</f>
        <v>0</v>
      </c>
      <c r="O6" s="94">
        <v>2</v>
      </c>
      <c r="P6" s="26">
        <v>17.52</v>
      </c>
      <c r="Q6" s="26">
        <f>O6*P6</f>
        <v>35.04</v>
      </c>
      <c r="R6" s="78">
        <f>N6+Q6</f>
        <v>35.04</v>
      </c>
    </row>
    <row r="7" spans="1:1026" s="29" customFormat="1" ht="25.5" x14ac:dyDescent="0.2">
      <c r="A7" s="57" t="s">
        <v>27</v>
      </c>
      <c r="B7" s="25" t="s">
        <v>15</v>
      </c>
      <c r="C7" s="8" t="s">
        <v>46</v>
      </c>
      <c r="D7" s="3" t="s">
        <v>16</v>
      </c>
      <c r="E7" s="6" t="s">
        <v>23</v>
      </c>
      <c r="F7" s="101" t="s">
        <v>117</v>
      </c>
      <c r="G7" s="6" t="s">
        <v>30</v>
      </c>
      <c r="H7" s="27"/>
      <c r="I7" s="97"/>
      <c r="J7" s="73"/>
      <c r="K7" s="70">
        <f>I7*J7</f>
        <v>0</v>
      </c>
      <c r="L7" s="93">
        <v>0</v>
      </c>
      <c r="M7" s="80">
        <v>54.01</v>
      </c>
      <c r="N7" s="26">
        <f t="shared" ref="N7" si="0">L7*M7</f>
        <v>0</v>
      </c>
      <c r="O7" s="94">
        <v>8</v>
      </c>
      <c r="P7" s="26">
        <v>17.52</v>
      </c>
      <c r="Q7" s="26">
        <f t="shared" ref="Q7" si="1">O7*P7</f>
        <v>140.16</v>
      </c>
      <c r="R7" s="78">
        <f t="shared" ref="R7" si="2">N7+Q7</f>
        <v>140.16</v>
      </c>
    </row>
    <row r="8" spans="1:1026" s="29" customFormat="1" ht="25.5" x14ac:dyDescent="0.2">
      <c r="A8" s="57" t="s">
        <v>26</v>
      </c>
      <c r="B8" s="25" t="s">
        <v>33</v>
      </c>
      <c r="C8" s="21" t="s">
        <v>51</v>
      </c>
      <c r="D8" s="85" t="s">
        <v>44</v>
      </c>
      <c r="E8" s="6" t="s">
        <v>23</v>
      </c>
      <c r="F8" s="101" t="s">
        <v>117</v>
      </c>
      <c r="G8" s="3" t="s">
        <v>25</v>
      </c>
      <c r="H8" s="27"/>
      <c r="I8" s="97"/>
      <c r="J8" s="73"/>
      <c r="K8" s="70">
        <f>I8*J8</f>
        <v>0</v>
      </c>
      <c r="L8" s="93">
        <v>0</v>
      </c>
      <c r="M8" s="80">
        <v>54.01</v>
      </c>
      <c r="N8" s="26">
        <f>L8*M8</f>
        <v>0</v>
      </c>
      <c r="O8" s="94">
        <v>8</v>
      </c>
      <c r="P8" s="26">
        <v>17.52</v>
      </c>
      <c r="Q8" s="26">
        <f>O8*P8</f>
        <v>140.16</v>
      </c>
      <c r="R8" s="78">
        <f>N8+Q8</f>
        <v>140.16</v>
      </c>
    </row>
    <row r="9" spans="1:1026" s="109" customFormat="1" ht="25.5" x14ac:dyDescent="0.2">
      <c r="A9" s="105" t="s">
        <v>54</v>
      </c>
      <c r="B9" s="130" t="s">
        <v>28</v>
      </c>
      <c r="C9" s="131" t="s">
        <v>50</v>
      </c>
      <c r="D9" s="132" t="s">
        <v>29</v>
      </c>
      <c r="E9" s="132" t="s">
        <v>23</v>
      </c>
      <c r="F9" s="133" t="s">
        <v>118</v>
      </c>
      <c r="G9" s="132" t="s">
        <v>30</v>
      </c>
      <c r="H9" s="132"/>
      <c r="I9" s="134"/>
      <c r="J9" s="135"/>
      <c r="K9" s="70">
        <f t="shared" ref="K9" si="3">I9*J9</f>
        <v>0</v>
      </c>
      <c r="L9" s="93">
        <v>0</v>
      </c>
      <c r="M9" s="79">
        <v>54.01</v>
      </c>
      <c r="N9" s="79">
        <f>L9*M9</f>
        <v>0</v>
      </c>
      <c r="O9" s="93">
        <v>4</v>
      </c>
      <c r="P9" s="79">
        <v>17.52</v>
      </c>
      <c r="Q9" s="79">
        <f>O9*P9</f>
        <v>70.08</v>
      </c>
      <c r="R9" s="79">
        <f>N9+Q9</f>
        <v>70.08</v>
      </c>
    </row>
    <row r="10" spans="1:1026" s="29" customFormat="1" ht="12.75" customHeight="1" x14ac:dyDescent="0.2">
      <c r="A10" s="57" t="s">
        <v>61</v>
      </c>
      <c r="B10" s="25" t="s">
        <v>62</v>
      </c>
      <c r="C10" s="21" t="s">
        <v>63</v>
      </c>
      <c r="D10" s="85" t="s">
        <v>64</v>
      </c>
      <c r="E10" s="6" t="s">
        <v>23</v>
      </c>
      <c r="F10" s="34" t="s">
        <v>119</v>
      </c>
      <c r="G10" s="34" t="s">
        <v>115</v>
      </c>
      <c r="H10" s="27"/>
      <c r="I10" s="97"/>
      <c r="J10" s="73"/>
      <c r="K10" s="70"/>
      <c r="L10" s="93">
        <v>0</v>
      </c>
      <c r="M10" s="80">
        <v>54.01</v>
      </c>
      <c r="N10" s="26">
        <f>L10*M10</f>
        <v>0</v>
      </c>
      <c r="O10" s="94">
        <v>4</v>
      </c>
      <c r="P10" s="26">
        <v>17.52</v>
      </c>
      <c r="Q10" s="26">
        <f>O10*P10</f>
        <v>70.08</v>
      </c>
      <c r="R10" s="78">
        <f>N10+Q10</f>
        <v>70.08</v>
      </c>
    </row>
    <row r="11" spans="1:1026" s="15" customFormat="1" ht="25.5" x14ac:dyDescent="0.2">
      <c r="A11" s="56" t="s">
        <v>42</v>
      </c>
      <c r="B11" s="8" t="s">
        <v>53</v>
      </c>
      <c r="C11" s="8" t="s">
        <v>52</v>
      </c>
      <c r="D11" s="64" t="s">
        <v>43</v>
      </c>
      <c r="E11" s="34" t="s">
        <v>69</v>
      </c>
      <c r="F11" s="136" t="s">
        <v>120</v>
      </c>
      <c r="G11" s="85" t="s">
        <v>60</v>
      </c>
      <c r="H11" s="16"/>
      <c r="I11" s="95"/>
      <c r="J11" s="70"/>
      <c r="K11" s="70">
        <f t="shared" ref="K11" si="4">I11*J11</f>
        <v>0</v>
      </c>
      <c r="L11" s="93">
        <v>4</v>
      </c>
      <c r="M11" s="77">
        <v>54.01</v>
      </c>
      <c r="N11" s="77">
        <f>L11*M11</f>
        <v>216.04</v>
      </c>
      <c r="O11" s="93">
        <v>2</v>
      </c>
      <c r="P11" s="77">
        <v>17.52</v>
      </c>
      <c r="Q11" s="77">
        <f>O11*P11</f>
        <v>35.04</v>
      </c>
      <c r="R11" s="77">
        <f>N11+Q11</f>
        <v>251.07999999999998</v>
      </c>
      <c r="S11" s="14"/>
      <c r="T11" s="14"/>
      <c r="U11" s="14"/>
      <c r="V11" s="14"/>
      <c r="W11" s="14"/>
      <c r="X11" s="14"/>
      <c r="Y11" s="14"/>
      <c r="Z11" s="14"/>
      <c r="AA11" s="14"/>
      <c r="AB11" s="14"/>
    </row>
    <row r="12" spans="1:1026" s="15" customFormat="1" ht="12.75" x14ac:dyDescent="0.2">
      <c r="A12" s="56" t="s">
        <v>121</v>
      </c>
      <c r="B12" s="8" t="s">
        <v>122</v>
      </c>
      <c r="C12" s="8" t="s">
        <v>123</v>
      </c>
      <c r="D12" s="64" t="s">
        <v>124</v>
      </c>
      <c r="E12" s="64" t="s">
        <v>126</v>
      </c>
      <c r="F12" s="162" t="s">
        <v>127</v>
      </c>
      <c r="G12" s="64" t="s">
        <v>125</v>
      </c>
      <c r="H12" s="16"/>
      <c r="I12" s="9"/>
      <c r="J12" s="10"/>
      <c r="K12" s="10"/>
      <c r="L12" s="93">
        <v>2</v>
      </c>
      <c r="M12" s="77">
        <v>54.01</v>
      </c>
      <c r="N12" s="77">
        <f t="shared" ref="N12:N13" si="5">L12*M12</f>
        <v>108.02</v>
      </c>
      <c r="O12" s="93">
        <v>1</v>
      </c>
      <c r="P12" s="77">
        <v>17.52</v>
      </c>
      <c r="Q12" s="77">
        <f t="shared" ref="Q12:Q13" si="6">O12*P12</f>
        <v>17.52</v>
      </c>
      <c r="R12" s="77">
        <f t="shared" ref="R12:R13" si="7">N12+Q12</f>
        <v>125.53999999999999</v>
      </c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1026" s="15" customFormat="1" ht="12.75" x14ac:dyDescent="0.2">
      <c r="A13" s="7" t="s">
        <v>38</v>
      </c>
      <c r="B13" s="31" t="s">
        <v>39</v>
      </c>
      <c r="C13" s="8">
        <v>3630188</v>
      </c>
      <c r="D13" s="6" t="s">
        <v>40</v>
      </c>
      <c r="E13" s="20" t="s">
        <v>130</v>
      </c>
      <c r="F13" s="101" t="s">
        <v>131</v>
      </c>
      <c r="G13" s="6" t="s">
        <v>128</v>
      </c>
      <c r="H13" s="49"/>
      <c r="I13" s="9"/>
      <c r="J13" s="10"/>
      <c r="K13" s="11"/>
      <c r="L13" s="93">
        <v>2</v>
      </c>
      <c r="M13" s="77">
        <v>54.01</v>
      </c>
      <c r="N13" s="77">
        <f t="shared" si="5"/>
        <v>108.02</v>
      </c>
      <c r="O13" s="93">
        <v>1</v>
      </c>
      <c r="P13" s="77">
        <v>17.52</v>
      </c>
      <c r="Q13" s="77">
        <f t="shared" si="6"/>
        <v>17.52</v>
      </c>
      <c r="R13" s="78">
        <f t="shared" si="7"/>
        <v>125.53999999999999</v>
      </c>
      <c r="S13" s="14"/>
      <c r="T13" s="14"/>
      <c r="U13" s="14"/>
      <c r="V13" s="14"/>
      <c r="W13" s="14"/>
      <c r="X13" s="14"/>
      <c r="Y13" s="14"/>
      <c r="Z13" s="14"/>
      <c r="AA13" s="14"/>
      <c r="AB13" s="14"/>
    </row>
    <row r="14" spans="1:1026" s="15" customFormat="1" ht="25.5" x14ac:dyDescent="0.2">
      <c r="A14" s="55" t="s">
        <v>31</v>
      </c>
      <c r="B14" s="31" t="s">
        <v>19</v>
      </c>
      <c r="C14" s="8">
        <v>2619504</v>
      </c>
      <c r="D14" s="6" t="s">
        <v>20</v>
      </c>
      <c r="E14" s="20" t="s">
        <v>129</v>
      </c>
      <c r="F14" s="20" t="s">
        <v>132</v>
      </c>
      <c r="G14" s="64" t="s">
        <v>24</v>
      </c>
      <c r="H14" s="16"/>
      <c r="I14" s="9"/>
      <c r="J14" s="10"/>
      <c r="K14" s="11"/>
      <c r="L14" s="93">
        <v>8</v>
      </c>
      <c r="M14" s="77">
        <v>54.01</v>
      </c>
      <c r="N14" s="77">
        <f>L14*M14</f>
        <v>432.08</v>
      </c>
      <c r="O14" s="93">
        <v>3</v>
      </c>
      <c r="P14" s="77">
        <v>17.52</v>
      </c>
      <c r="Q14" s="77">
        <f>O14*P14</f>
        <v>52.56</v>
      </c>
      <c r="R14" s="78">
        <f>N14+Q14</f>
        <v>484.64</v>
      </c>
      <c r="S14" s="14"/>
      <c r="T14" s="14"/>
      <c r="U14" s="14"/>
      <c r="V14" s="14"/>
      <c r="W14" s="14"/>
      <c r="X14" s="14"/>
      <c r="Y14" s="14"/>
      <c r="Z14" s="14"/>
      <c r="AA14" s="14"/>
      <c r="AB14" s="14"/>
    </row>
    <row r="15" spans="1:1026" s="15" customFormat="1" ht="12.75" x14ac:dyDescent="0.2">
      <c r="A15" s="86"/>
      <c r="B15" s="87"/>
      <c r="C15" s="8"/>
      <c r="D15" s="64"/>
      <c r="E15" s="64"/>
      <c r="F15" s="116"/>
      <c r="G15" s="34"/>
      <c r="H15" s="137"/>
      <c r="I15" s="122"/>
      <c r="J15" s="118" t="s">
        <v>57</v>
      </c>
      <c r="K15" s="119">
        <f ca="1">SUM(K9:K22)</f>
        <v>0</v>
      </c>
      <c r="L15" s="93"/>
      <c r="M15" s="77"/>
      <c r="N15" s="77"/>
      <c r="O15" s="93"/>
      <c r="P15" s="77"/>
      <c r="Q15" s="118" t="s">
        <v>57</v>
      </c>
      <c r="R15" s="119">
        <f>SUM(R5:R14)</f>
        <v>1582.48</v>
      </c>
      <c r="S15" s="14"/>
      <c r="T15" s="14"/>
      <c r="U15" s="14"/>
      <c r="V15" s="14"/>
      <c r="W15" s="14"/>
      <c r="X15" s="14"/>
      <c r="Y15" s="14"/>
      <c r="Z15" s="14"/>
      <c r="AA15" s="14"/>
      <c r="AB15" s="14"/>
    </row>
    <row r="16" spans="1:1026" s="35" customFormat="1" ht="12.75" x14ac:dyDescent="0.2">
      <c r="A16" s="46"/>
      <c r="B16" s="90"/>
      <c r="C16" s="87"/>
      <c r="D16" s="46"/>
      <c r="E16" s="20"/>
      <c r="F16" s="136"/>
      <c r="G16" s="85"/>
      <c r="H16" s="46"/>
      <c r="I16" s="75"/>
      <c r="J16" s="72"/>
      <c r="K16" s="70"/>
      <c r="L16" s="17"/>
      <c r="M16" s="115"/>
      <c r="N16" s="26"/>
      <c r="O16" s="18"/>
      <c r="P16" s="115"/>
      <c r="Q16" s="26"/>
      <c r="R16" s="42"/>
    </row>
    <row r="17" spans="1:1026" s="35" customFormat="1" ht="12.75" x14ac:dyDescent="0.2">
      <c r="A17" s="20"/>
      <c r="B17" s="31"/>
      <c r="C17" s="8"/>
      <c r="D17" s="6"/>
      <c r="E17" s="6"/>
      <c r="F17" s="101"/>
      <c r="G17" s="6"/>
      <c r="H17" s="49"/>
      <c r="I17" s="95"/>
      <c r="J17" s="71"/>
      <c r="K17" s="70"/>
      <c r="L17" s="93"/>
      <c r="M17" s="80"/>
      <c r="N17" s="26"/>
      <c r="O17" s="94"/>
      <c r="P17" s="26"/>
      <c r="Q17" s="26"/>
      <c r="R17" s="78"/>
    </row>
    <row r="18" spans="1:1026" s="35" customFormat="1" ht="12.75" x14ac:dyDescent="0.2">
      <c r="A18" s="6"/>
      <c r="B18" s="31"/>
      <c r="C18" s="8"/>
      <c r="D18" s="6"/>
      <c r="E18" s="6"/>
      <c r="F18" s="101"/>
      <c r="G18" s="6"/>
      <c r="H18" s="49"/>
      <c r="I18" s="95"/>
      <c r="J18" s="71"/>
      <c r="K18" s="70"/>
      <c r="L18" s="93"/>
      <c r="M18" s="80"/>
      <c r="N18" s="26"/>
      <c r="O18" s="94"/>
      <c r="P18" s="26"/>
      <c r="Q18" s="26"/>
      <c r="R18" s="78"/>
    </row>
    <row r="19" spans="1:1026" s="15" customFormat="1" ht="12.75" x14ac:dyDescent="0.2">
      <c r="A19" s="55"/>
      <c r="B19" s="89"/>
      <c r="C19" s="8"/>
      <c r="D19" s="6"/>
      <c r="E19" s="34"/>
      <c r="F19" s="136"/>
      <c r="G19" s="85"/>
      <c r="H19" s="16"/>
      <c r="I19" s="120"/>
      <c r="J19" s="10"/>
      <c r="K19" s="70"/>
      <c r="L19" s="94"/>
      <c r="M19" s="77"/>
      <c r="N19" s="77"/>
      <c r="O19" s="94"/>
      <c r="P19" s="77"/>
      <c r="Q19" s="77"/>
      <c r="R19" s="78"/>
      <c r="S19" s="14"/>
      <c r="T19" s="14"/>
      <c r="U19" s="14"/>
      <c r="V19" s="14"/>
      <c r="W19" s="14"/>
      <c r="X19" s="14"/>
      <c r="Y19" s="14"/>
      <c r="Z19" s="14"/>
      <c r="AA19" s="14"/>
      <c r="AB19" s="14"/>
    </row>
    <row r="20" spans="1:1026" s="15" customFormat="1" ht="12.75" x14ac:dyDescent="0.2">
      <c r="A20" s="56"/>
      <c r="B20" s="87"/>
      <c r="C20" s="8"/>
      <c r="D20" s="20"/>
      <c r="E20" s="86"/>
      <c r="F20" s="34"/>
      <c r="G20" s="34"/>
      <c r="H20" s="16"/>
      <c r="I20" s="95"/>
      <c r="J20" s="70"/>
      <c r="K20" s="70"/>
      <c r="L20" s="93"/>
      <c r="M20" s="77"/>
      <c r="N20" s="77"/>
      <c r="O20" s="93"/>
      <c r="P20" s="77"/>
      <c r="Q20" s="77"/>
      <c r="R20" s="77"/>
      <c r="S20" s="14"/>
      <c r="T20" s="14"/>
      <c r="U20" s="14"/>
      <c r="V20" s="14"/>
      <c r="W20" s="14"/>
      <c r="X20" s="14"/>
      <c r="Y20" s="14"/>
      <c r="Z20" s="14"/>
      <c r="AA20" s="14"/>
      <c r="AB20" s="14"/>
    </row>
    <row r="21" spans="1:1026" s="15" customFormat="1" ht="12.75" x14ac:dyDescent="0.2">
      <c r="A21" s="55"/>
      <c r="B21" s="89"/>
      <c r="C21" s="8"/>
      <c r="D21" s="6"/>
      <c r="E21" s="34"/>
      <c r="F21" s="34"/>
      <c r="G21" s="85"/>
      <c r="H21" s="16"/>
      <c r="I21" s="120"/>
      <c r="J21" s="10"/>
      <c r="K21" s="70"/>
      <c r="L21" s="94"/>
      <c r="M21" s="77"/>
      <c r="N21" s="77"/>
      <c r="O21" s="94"/>
      <c r="P21" s="77"/>
      <c r="Q21" s="77"/>
      <c r="R21" s="78"/>
      <c r="S21" s="14"/>
      <c r="T21" s="14"/>
      <c r="U21" s="14"/>
      <c r="V21" s="14"/>
      <c r="W21" s="14"/>
      <c r="X21" s="14"/>
      <c r="Y21" s="14"/>
      <c r="Z21" s="14"/>
      <c r="AA21" s="14"/>
      <c r="AB21" s="14"/>
    </row>
    <row r="22" spans="1:1026" s="15" customFormat="1" ht="12.75" x14ac:dyDescent="0.2">
      <c r="A22" s="86"/>
      <c r="B22" s="87"/>
      <c r="C22" s="8"/>
      <c r="D22" s="64"/>
      <c r="E22" s="64"/>
      <c r="F22" s="116"/>
      <c r="G22" s="34"/>
      <c r="H22" s="16"/>
      <c r="I22" s="95"/>
      <c r="J22" s="70"/>
      <c r="K22" s="70"/>
      <c r="L22" s="93"/>
      <c r="M22" s="77"/>
      <c r="N22" s="77"/>
      <c r="O22" s="93"/>
      <c r="P22" s="77"/>
      <c r="Q22" s="77"/>
      <c r="R22" s="77"/>
      <c r="S22" s="14"/>
      <c r="T22" s="14"/>
      <c r="U22" s="14"/>
      <c r="V22" s="14"/>
      <c r="W22" s="14"/>
      <c r="X22" s="14"/>
      <c r="Y22" s="14"/>
      <c r="Z22" s="14"/>
      <c r="AA22" s="14"/>
      <c r="AB22" s="14"/>
    </row>
    <row r="23" spans="1:1026" s="98" customFormat="1" ht="12.75" x14ac:dyDescent="0.2">
      <c r="A23" s="86"/>
      <c r="B23" s="110"/>
      <c r="C23" s="110"/>
      <c r="D23" s="111"/>
      <c r="E23" s="112"/>
      <c r="F23" s="117"/>
      <c r="G23" s="34"/>
      <c r="H23" s="113"/>
      <c r="I23" s="121"/>
      <c r="J23" s="125"/>
      <c r="K23" s="70"/>
      <c r="L23" s="114"/>
      <c r="M23" s="115"/>
      <c r="N23" s="26"/>
      <c r="O23" s="114"/>
      <c r="P23" s="115"/>
      <c r="Q23" s="26"/>
      <c r="R23" s="7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</row>
    <row r="24" spans="1:1026" s="15" customFormat="1" ht="12.75" x14ac:dyDescent="0.2">
      <c r="A24" s="86"/>
      <c r="B24" s="91"/>
      <c r="C24" s="8"/>
      <c r="D24" s="20"/>
      <c r="E24" s="86"/>
      <c r="F24" s="86"/>
      <c r="G24" s="20"/>
      <c r="H24" s="49"/>
      <c r="I24" s="120"/>
      <c r="J24" s="10"/>
      <c r="K24" s="70"/>
      <c r="L24" s="94"/>
      <c r="M24" s="77"/>
      <c r="N24" s="77"/>
      <c r="O24" s="94"/>
      <c r="P24" s="77"/>
      <c r="Q24" s="77"/>
      <c r="R24" s="78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1:1026" s="15" customFormat="1" ht="12.75" x14ac:dyDescent="0.2">
      <c r="A25" s="7"/>
      <c r="B25" s="32"/>
      <c r="C25" s="8"/>
      <c r="D25" s="20"/>
      <c r="E25" s="100"/>
      <c r="F25" s="103"/>
      <c r="G25" s="64"/>
      <c r="H25" s="33"/>
      <c r="I25" s="95"/>
      <c r="J25" s="70"/>
      <c r="K25" s="70"/>
      <c r="L25" s="93"/>
      <c r="M25" s="77"/>
      <c r="N25" s="77"/>
      <c r="O25" s="93"/>
      <c r="P25" s="77"/>
      <c r="Q25" s="77"/>
      <c r="R25" s="78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spans="1:1026" s="15" customFormat="1" ht="12.75" x14ac:dyDescent="0.2">
      <c r="A26" s="56"/>
      <c r="B26" s="8"/>
      <c r="C26" s="8"/>
      <c r="D26" s="64"/>
      <c r="E26" s="64"/>
      <c r="F26" s="101"/>
      <c r="G26" s="64"/>
      <c r="H26" s="137"/>
      <c r="I26" s="122"/>
      <c r="J26" s="123" t="s">
        <v>58</v>
      </c>
      <c r="K26" s="124">
        <f>SUM(K23:K25)</f>
        <v>0</v>
      </c>
      <c r="L26" s="93"/>
      <c r="M26" s="77"/>
      <c r="N26" s="77"/>
      <c r="O26" s="93"/>
      <c r="P26" s="77"/>
      <c r="Q26" s="118" t="s">
        <v>58</v>
      </c>
      <c r="R26" s="119">
        <f>SUM(R16:R25)</f>
        <v>0</v>
      </c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27" spans="1:1026" s="35" customFormat="1" ht="12.75" x14ac:dyDescent="0.2">
      <c r="A27" s="46"/>
      <c r="B27" s="90"/>
      <c r="C27" s="87"/>
      <c r="D27" s="46"/>
      <c r="E27" s="20"/>
      <c r="F27" s="34"/>
      <c r="G27" s="85"/>
      <c r="H27" s="86"/>
      <c r="I27" s="96"/>
      <c r="J27" s="72"/>
      <c r="K27" s="70"/>
      <c r="L27" s="17"/>
      <c r="M27" s="115"/>
      <c r="N27" s="26"/>
      <c r="O27" s="18"/>
      <c r="P27" s="115"/>
      <c r="Q27" s="26"/>
      <c r="R27" s="42"/>
    </row>
    <row r="28" spans="1:1026" ht="12.75" x14ac:dyDescent="0.2">
      <c r="A28" s="86"/>
      <c r="B28" s="87"/>
      <c r="C28" s="87"/>
      <c r="D28" s="20"/>
      <c r="E28" s="88"/>
      <c r="F28" s="86"/>
      <c r="G28" s="20"/>
      <c r="H28" s="49"/>
      <c r="I28" s="95"/>
      <c r="J28" s="71"/>
      <c r="K28" s="70"/>
      <c r="L28" s="17"/>
      <c r="M28" s="13"/>
      <c r="N28" s="12"/>
      <c r="O28" s="18"/>
      <c r="P28" s="13"/>
      <c r="Q28" s="12"/>
      <c r="R28" s="13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</row>
    <row r="29" spans="1:1026" s="98" customFormat="1" ht="12.75" x14ac:dyDescent="0.2">
      <c r="A29" s="86"/>
      <c r="B29" s="110"/>
      <c r="C29" s="110"/>
      <c r="D29" s="111"/>
      <c r="E29" s="126"/>
      <c r="F29" s="117"/>
      <c r="G29" s="34"/>
      <c r="H29" s="113"/>
      <c r="I29" s="121"/>
      <c r="J29" s="127"/>
      <c r="K29" s="70"/>
      <c r="L29" s="114"/>
      <c r="M29" s="115"/>
      <c r="N29" s="26"/>
      <c r="O29" s="114"/>
      <c r="P29" s="115"/>
      <c r="Q29" s="26"/>
      <c r="R29" s="7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</row>
    <row r="30" spans="1:1026" s="98" customFormat="1" ht="12.75" x14ac:dyDescent="0.2">
      <c r="A30" s="86"/>
      <c r="B30" s="110"/>
      <c r="C30" s="110"/>
      <c r="D30" s="111"/>
      <c r="E30" s="126"/>
      <c r="F30" s="117"/>
      <c r="G30" s="34"/>
      <c r="H30" s="86"/>
      <c r="I30" s="121"/>
      <c r="J30" s="127"/>
      <c r="K30" s="70"/>
      <c r="L30" s="114"/>
      <c r="M30" s="115"/>
      <c r="N30" s="26"/>
      <c r="O30" s="114"/>
      <c r="P30" s="115"/>
      <c r="Q30" s="26"/>
      <c r="R30" s="7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</row>
    <row r="31" spans="1:1026" s="29" customFormat="1" ht="12.75" x14ac:dyDescent="0.2">
      <c r="A31" s="3"/>
      <c r="B31" s="25"/>
      <c r="C31" s="21"/>
      <c r="D31" s="3"/>
      <c r="E31" s="3"/>
      <c r="F31" s="102"/>
      <c r="G31" s="3"/>
      <c r="H31" s="128"/>
      <c r="I31" s="129"/>
      <c r="J31" s="123" t="s">
        <v>59</v>
      </c>
      <c r="K31" s="124">
        <f>SUM(K27:K30)</f>
        <v>0</v>
      </c>
      <c r="L31" s="93"/>
      <c r="M31" s="80"/>
      <c r="N31" s="26"/>
      <c r="O31" s="94"/>
      <c r="P31" s="26"/>
      <c r="Q31" s="123" t="s">
        <v>59</v>
      </c>
      <c r="R31" s="124">
        <f>SUM(R27:R30)</f>
        <v>0</v>
      </c>
      <c r="S31" s="28"/>
      <c r="T31" s="28"/>
      <c r="U31" s="28"/>
      <c r="V31" s="28"/>
      <c r="W31" s="28"/>
      <c r="X31" s="28"/>
      <c r="Y31" s="28"/>
      <c r="Z31" s="28"/>
      <c r="AA31" s="28"/>
      <c r="AB31" s="28"/>
    </row>
    <row r="32" spans="1:1026" x14ac:dyDescent="0.2">
      <c r="I32" s="92"/>
      <c r="J32" s="83" t="s">
        <v>10</v>
      </c>
      <c r="K32" s="84">
        <f ca="1">K31+K26+K15</f>
        <v>9879.4900000000016</v>
      </c>
      <c r="L32" s="92"/>
      <c r="M32" s="92"/>
      <c r="N32" s="92"/>
      <c r="O32" s="92"/>
      <c r="P32" s="92"/>
      <c r="Q32" s="83" t="s">
        <v>10</v>
      </c>
      <c r="R32" s="84">
        <f>R15+R26+R31</f>
        <v>1582.48</v>
      </c>
      <c r="S32" s="62"/>
      <c r="T32" s="63"/>
    </row>
    <row r="33" spans="19:1026" x14ac:dyDescent="0.2"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</row>
    <row r="34" spans="19:1026" x14ac:dyDescent="0.2"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</row>
  </sheetData>
  <mergeCells count="22">
    <mergeCell ref="P1:Q1"/>
    <mergeCell ref="A2:A4"/>
    <mergeCell ref="B2:B4"/>
    <mergeCell ref="C2:C4"/>
    <mergeCell ref="D2:D4"/>
    <mergeCell ref="E2:E4"/>
    <mergeCell ref="F2:F4"/>
    <mergeCell ref="G2:G4"/>
    <mergeCell ref="H2:K2"/>
    <mergeCell ref="L2:N2"/>
    <mergeCell ref="A1:O1"/>
    <mergeCell ref="R3:R4"/>
    <mergeCell ref="O2:Q2"/>
    <mergeCell ref="I3:I4"/>
    <mergeCell ref="J3:J4"/>
    <mergeCell ref="K3:K4"/>
    <mergeCell ref="L3:L4"/>
    <mergeCell ref="M3:M4"/>
    <mergeCell ref="N3:N4"/>
    <mergeCell ref="O3:O4"/>
    <mergeCell ref="P3:P4"/>
    <mergeCell ref="Q3:Q4"/>
  </mergeCells>
  <pageMargins left="0.74791666666666701" right="0.74791666666666701" top="0.98402777777777795" bottom="0.9840277777777779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EXECUTADO OUTUBRO</vt:lpstr>
      <vt:lpstr>PLANEJADO NOVEMBRO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roberto.cavalcanti</dc:creator>
  <cp:lastModifiedBy>manoel.souto</cp:lastModifiedBy>
  <cp:revision>1</cp:revision>
  <cp:lastPrinted>2016-02-22T17:44:45Z</cp:lastPrinted>
  <dcterms:created xsi:type="dcterms:W3CDTF">2016-02-18T13:05:41Z</dcterms:created>
  <dcterms:modified xsi:type="dcterms:W3CDTF">2016-11-18T14:38:45Z</dcterms:modified>
  <dc:language>pt-BR</dc:language>
</cp:coreProperties>
</file>