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oel.souto\Documents\"/>
    </mc:Choice>
  </mc:AlternateContent>
  <bookViews>
    <workbookView xWindow="0" yWindow="0" windowWidth="20490" windowHeight="7755" tabRatio="720"/>
  </bookViews>
  <sheets>
    <sheet name="EXECUTADO -  ABRIL" sheetId="4" r:id="rId1"/>
    <sheet name="PLANEJADO - MAIO" sheetId="5" r:id="rId2"/>
  </sheets>
  <calcPr calcId="152511"/>
</workbook>
</file>

<file path=xl/calcChain.xml><?xml version="1.0" encoding="utf-8"?>
<calcChain xmlns="http://schemas.openxmlformats.org/spreadsheetml/2006/main">
  <c r="Q15" i="5" l="1"/>
  <c r="N15" i="5"/>
  <c r="R15" i="5" s="1"/>
  <c r="Q14" i="5"/>
  <c r="N14" i="5"/>
  <c r="R14" i="5" l="1"/>
  <c r="Q18" i="4" l="1"/>
  <c r="N18" i="4"/>
  <c r="R18" i="4" l="1"/>
  <c r="Q16" i="4"/>
  <c r="N16" i="4"/>
  <c r="Q8" i="4"/>
  <c r="N8" i="4"/>
  <c r="R16" i="4" l="1"/>
  <c r="R8" i="4"/>
  <c r="Q13" i="5" l="1"/>
  <c r="N13" i="5"/>
  <c r="Q12" i="5"/>
  <c r="N12" i="5"/>
  <c r="Q10" i="5"/>
  <c r="N10" i="5"/>
  <c r="Q9" i="5"/>
  <c r="N9" i="5"/>
  <c r="R9" i="5" s="1"/>
  <c r="Q8" i="5"/>
  <c r="N8" i="5"/>
  <c r="Q7" i="5"/>
  <c r="N7" i="5"/>
  <c r="R7" i="5" s="1"/>
  <c r="Q6" i="5"/>
  <c r="N6" i="5"/>
  <c r="Q5" i="5"/>
  <c r="N5" i="5"/>
  <c r="N9" i="4"/>
  <c r="Q9" i="4"/>
  <c r="N12" i="4"/>
  <c r="Q12" i="4"/>
  <c r="N17" i="4"/>
  <c r="Q17" i="4"/>
  <c r="N10" i="4"/>
  <c r="Q10" i="4"/>
  <c r="N11" i="4"/>
  <c r="Q11" i="4"/>
  <c r="Q15" i="4"/>
  <c r="N15" i="4"/>
  <c r="Q14" i="4"/>
  <c r="N14" i="4"/>
  <c r="Q13" i="4"/>
  <c r="N13" i="4"/>
  <c r="R6" i="5" l="1"/>
  <c r="R10" i="5"/>
  <c r="R13" i="5"/>
  <c r="R12" i="5"/>
  <c r="R17" i="4"/>
  <c r="R5" i="5"/>
  <c r="R8" i="5"/>
  <c r="R11" i="4"/>
  <c r="R10" i="4"/>
  <c r="R13" i="4"/>
  <c r="R15" i="4"/>
  <c r="R12" i="4"/>
  <c r="R9" i="4"/>
  <c r="R14" i="4"/>
  <c r="Q11" i="5" l="1"/>
  <c r="N11" i="5"/>
  <c r="R1" i="5"/>
  <c r="N7" i="4"/>
  <c r="Q7" i="4"/>
  <c r="Q6" i="4"/>
  <c r="N6" i="4"/>
  <c r="R6" i="4" l="1"/>
  <c r="R23" i="4" s="1"/>
  <c r="R7" i="4"/>
  <c r="R11" i="5"/>
  <c r="R17" i="5" s="1"/>
</calcChain>
</file>

<file path=xl/sharedStrings.xml><?xml version="1.0" encoding="utf-8"?>
<sst xmlns="http://schemas.openxmlformats.org/spreadsheetml/2006/main" count="187" uniqueCount="115">
  <si>
    <t>MATRIZ DE GERENCIAMENTO DE PASSAGENS E DIÁRIAS</t>
  </si>
  <si>
    <t>MÊS REFERÊNCIA:</t>
  </si>
  <si>
    <t>NOME DO SERVIDOR</t>
  </si>
  <si>
    <t>CPF</t>
  </si>
  <si>
    <t>MATRÍCULA</t>
  </si>
  <si>
    <t>CARGO /FUNÇÃO</t>
  </si>
  <si>
    <t>MOTIVO</t>
  </si>
  <si>
    <t>PASSAGENS</t>
  </si>
  <si>
    <t>DIÁRIAS INTEGRAIS</t>
  </si>
  <si>
    <t>DIÁRIAS PARCIAIS</t>
  </si>
  <si>
    <t>TOTAL</t>
  </si>
  <si>
    <t>Origem/ Destino</t>
  </si>
  <si>
    <t>Quantidade</t>
  </si>
  <si>
    <t>VALOR</t>
  </si>
  <si>
    <t>Executado</t>
  </si>
  <si>
    <t>003.022.283-49</t>
  </si>
  <si>
    <t>Chefe do Núcleo de Segurança de Obras</t>
  </si>
  <si>
    <t>007.478.774-83</t>
  </si>
  <si>
    <t>Gerente de Construção de Obras Hídricas</t>
  </si>
  <si>
    <t>907.589.358-20</t>
  </si>
  <si>
    <t>179.721.164-15</t>
  </si>
  <si>
    <t>Gerente de Sistemas</t>
  </si>
  <si>
    <t>Acompanhar os sistemas de dessalinização</t>
  </si>
  <si>
    <t>Realizar visitar técnica e acompanhamento de obras das barragens</t>
  </si>
  <si>
    <t>Chefe de Núcleo de Articulação Social</t>
  </si>
  <si>
    <t>DESTINO</t>
  </si>
  <si>
    <t>PERÍODO</t>
  </si>
  <si>
    <t>Palmares/PE, Barra de Guabiraba/PE, São Benedito do Sul/PE</t>
  </si>
  <si>
    <t>084.290.074-82</t>
  </si>
  <si>
    <t>Chefe do Núcleo de Análise de Projetos</t>
  </si>
  <si>
    <t>179.721.164-16</t>
  </si>
  <si>
    <t>Bonito, Capoeiras e Garanhuns/PE</t>
  </si>
  <si>
    <t>Visita técnica às Barragens Prata, Gurjão e Neves</t>
  </si>
  <si>
    <t>Representar a SERH junto aos CONSU's e COBH's</t>
  </si>
  <si>
    <t>212.318.204-72</t>
  </si>
  <si>
    <t>318.156-1</t>
  </si>
  <si>
    <t>monitorar o andamento da manutenção dos dessalinizadores e as obras do FEM</t>
  </si>
  <si>
    <t>JORGE LUIZ DE ARAUJO</t>
  </si>
  <si>
    <t>499.913.374-15</t>
  </si>
  <si>
    <t>Gestor do Núcleo de Patrimônio de Infraestrutura Hídrica</t>
  </si>
  <si>
    <t>REALIZAR VISITA TECNICA E ACOMPANHAMENTO AS OBRAS DAS BARRAGENS NA ZONA DA MATA SUL</t>
  </si>
  <si>
    <t>JUPUIRA AGUIAR G. DE SOUZA</t>
  </si>
  <si>
    <t>264.804.764-68</t>
  </si>
  <si>
    <t>Chefe do Núcleo de Desapropriação</t>
  </si>
  <si>
    <t>RAIMUNDO PATRIOTA DE ALMEIDA FILHO</t>
  </si>
  <si>
    <t>032.154.084-06</t>
  </si>
  <si>
    <t>Gerente de Supervisão de Obras Hídricas</t>
  </si>
  <si>
    <t>ARMANDO FRANCISCO DA SILVA FILHO</t>
  </si>
  <si>
    <t>JURACY PAIXAO DOS REIS</t>
  </si>
  <si>
    <t>PEDRO WANDERLEY DE VASCONCELOS CAVALCANTI</t>
  </si>
  <si>
    <t>830.740.234-49</t>
  </si>
  <si>
    <t>Gerente Geral de Acompanhamento de planos e programas</t>
  </si>
  <si>
    <t>Iati, águas Belas, Riacho das Almas e Caruaru/PE</t>
  </si>
  <si>
    <t>Sertânia, Serra Talhada e São José do Egito/PE</t>
  </si>
  <si>
    <t>Fiscalização de Obras do FEM e acompanhar os sistemas de dessalinização</t>
  </si>
  <si>
    <t>Sertânia/PE</t>
  </si>
  <si>
    <t>Palmares</t>
  </si>
  <si>
    <t>Desapropriação referente à Barragem de Serro Azul</t>
  </si>
  <si>
    <t>Área Ambiental referente à Barragem de Serro Azul</t>
  </si>
  <si>
    <t>Ouricuri, Parnamirim, Salgueiro, Ibimirim, Floresta, Afogados da Ingazeira, Pesqueira</t>
  </si>
  <si>
    <t>26/04 a 29/04/2017</t>
  </si>
  <si>
    <t>26/04 a 29/04/2018</t>
  </si>
  <si>
    <t>04 a 05, 08, 11 a 12, 15, 18 a 19, 25 a 26 e 29/04</t>
  </si>
  <si>
    <t>5 a 05, 08, 11 a 12, 15, 18 a 19, 25 a 26 e 29/04</t>
  </si>
  <si>
    <t>6 a 05, 08, 11 a 12, 15, 18 a 19, 25 a 26 e 29/04</t>
  </si>
  <si>
    <t>MARCO POLO PURISOL</t>
  </si>
  <si>
    <t>MARCELO AMYNTHAS</t>
  </si>
  <si>
    <t>834.648.404-68</t>
  </si>
  <si>
    <t>398.339.404-00</t>
  </si>
  <si>
    <t>Gerente Geral de Infraestrutura Hídrica e Sanitária</t>
  </si>
  <si>
    <t>Gerente de Construção de Obras e Saneamento</t>
  </si>
  <si>
    <t>06 a 08, 13 a 15, 19 a 20, 22, 27 a 29/04/2016</t>
  </si>
  <si>
    <t>Visita técnica para fiscalizar as obras das Barragens de Serro Azul, Barra de Guabiraba e Igarapeba</t>
  </si>
  <si>
    <t>06 a 07, 13 a 14, 19 a 20, 27 a 28/04/2016</t>
  </si>
  <si>
    <t>JOSÉ DE ASSIS FERREIRA</t>
  </si>
  <si>
    <t>JORGE STANDISLAU</t>
  </si>
  <si>
    <t>JACILENE CÉZAR</t>
  </si>
  <si>
    <t>ANTONIO FERREIRA</t>
  </si>
  <si>
    <t>ANDRÉ LUIZ CATANHEDE</t>
  </si>
  <si>
    <t>BRUNO DE MELO E SILVA</t>
  </si>
  <si>
    <t>VLADIMIR FONSECA</t>
  </si>
  <si>
    <t>FELIPE DA COSTA MACHADO RIOS</t>
  </si>
  <si>
    <t>GUILHERME CORREIA LEMOS</t>
  </si>
  <si>
    <t>03/05 a 06/05/2016</t>
  </si>
  <si>
    <t>17/05 a 20/05/2016</t>
  </si>
  <si>
    <t>09/05 a 13/05/2016</t>
  </si>
  <si>
    <t>23/05 a 25/05/2016</t>
  </si>
  <si>
    <t>23/05 a 27/05/2016</t>
  </si>
  <si>
    <t>Cumaru. Surubim, Riacho das Almas e Camocim de São Félix</t>
  </si>
  <si>
    <t>Vicência e Palmeirina</t>
  </si>
  <si>
    <t>18 a 19/05/2017</t>
  </si>
  <si>
    <t>Visita técnica às Barragens Siriji e Palmeirina</t>
  </si>
  <si>
    <t>17 a 18/03/16</t>
  </si>
  <si>
    <t>01, 09, 15, 22 e 29/04/2016</t>
  </si>
  <si>
    <t>MAURO ROBERTO DE SOUZA LACERDA</t>
  </si>
  <si>
    <t>754.878.104-00</t>
  </si>
  <si>
    <t>Gerente Geral de Revitalização e sistemas Rurais</t>
  </si>
  <si>
    <t>Camocim de São Félix/PE</t>
  </si>
  <si>
    <t>Fiscalização de Obras do FEM</t>
  </si>
  <si>
    <t>SÉRGIO DE ALBUQUERQUE MARANHÃO NEVES</t>
  </si>
  <si>
    <t>103.716.054-15</t>
  </si>
  <si>
    <t>366.659-0</t>
  </si>
  <si>
    <t>Chefe de Núcleo</t>
  </si>
  <si>
    <r>
      <t>Petrolina, Parnamirim,</t>
    </r>
    <r>
      <rPr>
        <sz val="10"/>
        <color rgb="FF000000"/>
        <rFont val="Arial"/>
        <family val="2"/>
        <charset val="1"/>
      </rPr>
      <t>Ouricuri, Bodocó, Salgueiro, Terra Nova e Trindade.</t>
    </r>
  </si>
  <si>
    <t>Viagem para acompanhamento dos serviços de desapropriação referente à Ferrovia Transnordestina.</t>
  </si>
  <si>
    <t>Recife/Interior do Estado</t>
  </si>
  <si>
    <t>De 02/05/2016 a 03/06/2016</t>
  </si>
  <si>
    <t>EDUARDO AZEVEDO RODRIGUES</t>
  </si>
  <si>
    <t>583.263.754-20</t>
  </si>
  <si>
    <t>309.657-2</t>
  </si>
  <si>
    <t>Secretário Executivo de Energia</t>
  </si>
  <si>
    <t>Rio de Janeiro</t>
  </si>
  <si>
    <t>De 17/05/16 a 18/05/16</t>
  </si>
  <si>
    <t>Participar do Evento: Fórum de Secretários de Energia</t>
  </si>
  <si>
    <t>Recife/Rio – Rio/Recife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</si>
</sst>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#"/>
    <numFmt numFmtId="165" formatCode="_(* #,##0.00_);_(* \(#,##0.00\);_(* \-??_);_(@_)"/>
    <numFmt numFmtId="166" formatCode="#,##0.00_);\(#,##0.00\)"/>
    <numFmt numFmtId="167" formatCode="_-* #,##0.00_-;\-* #,##0.00_-;_-* \-??_-;_-@_-"/>
    <numFmt numFmtId="168" formatCode="[$R$-416]\ #,##0.00;[Red]\-[$R$-416]\ #,##0.00"/>
  </numFmts>
  <fonts count="6" x14ac:knownFonts="1">
    <font>
      <sz val="1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A5A5A5"/>
        <bgColor rgb="FFBFBFBF"/>
      </patternFill>
    </fill>
    <fill>
      <patternFill patternType="solid">
        <fgColor rgb="FFF2F2F2"/>
        <bgColor rgb="FFFFFFFF"/>
      </patternFill>
    </fill>
    <fill>
      <patternFill patternType="solid">
        <fgColor rgb="FFBFBFBF"/>
        <bgColor rgb="FFCCCCFF"/>
      </patternFill>
    </fill>
    <fill>
      <patternFill patternType="solid">
        <fgColor rgb="FFBFBFBF"/>
        <bgColor rgb="FFB9CDE5"/>
      </patternFill>
    </fill>
    <fill>
      <patternFill patternType="solid">
        <fgColor rgb="FFF2F2F2"/>
        <bgColor rgb="FFFFFF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0" fillId="0" borderId="1" xfId="0" applyFont="1" applyBorder="1" applyAlignment="1">
      <alignment wrapText="1"/>
    </xf>
    <xf numFmtId="0" fontId="2" fillId="2" borderId="5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3" borderId="3" xfId="0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vertical="center"/>
    </xf>
    <xf numFmtId="165" fontId="5" fillId="3" borderId="1" xfId="0" applyNumberFormat="1" applyFont="1" applyFill="1" applyBorder="1" applyAlignment="1">
      <alignment vertical="center"/>
    </xf>
    <xf numFmtId="165" fontId="5" fillId="5" borderId="1" xfId="0" applyNumberFormat="1" applyFont="1" applyFill="1" applyBorder="1" applyAlignment="1">
      <alignment vertical="center"/>
    </xf>
    <xf numFmtId="166" fontId="5" fillId="5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5" borderId="1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5" fillId="5" borderId="1" xfId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4" fontId="5" fillId="3" borderId="1" xfId="0" applyNumberFormat="1" applyFont="1" applyFill="1" applyBorder="1" applyAlignment="1"/>
    <xf numFmtId="165" fontId="5" fillId="3" borderId="1" xfId="0" applyNumberFormat="1" applyFont="1" applyFill="1" applyBorder="1" applyAlignment="1"/>
    <xf numFmtId="0" fontId="0" fillId="0" borderId="1" xfId="0" applyFont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left" vertical="center"/>
    </xf>
    <xf numFmtId="4" fontId="5" fillId="3" borderId="1" xfId="0" applyNumberFormat="1" applyFont="1" applyFill="1" applyBorder="1" applyAlignment="1">
      <alignment horizontal="left" vertical="center"/>
    </xf>
    <xf numFmtId="165" fontId="5" fillId="3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5" fillId="5" borderId="1" xfId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wrapText="1"/>
    </xf>
    <xf numFmtId="0" fontId="5" fillId="0" borderId="0" xfId="0" applyFont="1" applyAlignment="1"/>
    <xf numFmtId="0" fontId="0" fillId="0" borderId="0" xfId="0" applyFont="1" applyAlignment="1"/>
    <xf numFmtId="165" fontId="5" fillId="4" borderId="1" xfId="0" applyNumberFormat="1" applyFont="1" applyFill="1" applyBorder="1" applyAlignment="1">
      <alignment horizontal="left" vertical="center"/>
    </xf>
    <xf numFmtId="4" fontId="5" fillId="3" borderId="1" xfId="0" applyNumberFormat="1" applyFont="1" applyFill="1" applyBorder="1" applyAlignment="1">
      <alignment horizontal="justify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3" borderId="1" xfId="0" applyFont="1" applyFill="1" applyBorder="1" applyAlignment="1">
      <alignment horizontal="left" vertical="center" wrapText="1"/>
    </xf>
    <xf numFmtId="43" fontId="5" fillId="5" borderId="1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5" fillId="6" borderId="3" xfId="0" applyFont="1" applyFill="1" applyBorder="1" applyAlignment="1">
      <alignment vertical="center" wrapText="1"/>
    </xf>
    <xf numFmtId="164" fontId="5" fillId="6" borderId="1" xfId="0" applyNumberFormat="1" applyFont="1" applyFill="1" applyBorder="1" applyAlignment="1">
      <alignment horizontal="center" vertical="center"/>
    </xf>
    <xf numFmtId="4" fontId="5" fillId="6" borderId="1" xfId="0" applyNumberFormat="1" applyFont="1" applyFill="1" applyBorder="1" applyAlignment="1">
      <alignment vertical="center"/>
    </xf>
    <xf numFmtId="165" fontId="5" fillId="6" borderId="1" xfId="0" applyNumberFormat="1" applyFont="1" applyFill="1" applyBorder="1" applyAlignment="1">
      <alignment vertical="center"/>
    </xf>
    <xf numFmtId="0" fontId="5" fillId="4" borderId="1" xfId="1" applyNumberFormat="1" applyFont="1" applyFill="1" applyBorder="1" applyAlignment="1" applyProtection="1">
      <alignment horizontal="center" vertical="center"/>
    </xf>
    <xf numFmtId="166" fontId="5" fillId="4" borderId="1" xfId="0" applyNumberFormat="1" applyFont="1" applyFill="1" applyBorder="1" applyAlignment="1">
      <alignment vertical="center"/>
    </xf>
    <xf numFmtId="165" fontId="5" fillId="4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167" fontId="5" fillId="4" borderId="1" xfId="1" applyNumberFormat="1" applyFont="1" applyFill="1" applyBorder="1" applyAlignment="1" applyProtection="1">
      <alignment vertical="center"/>
    </xf>
    <xf numFmtId="0" fontId="5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168" fontId="0" fillId="6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14" fontId="0" fillId="0" borderId="1" xfId="0" applyNumberForma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justify" vertical="center"/>
    </xf>
    <xf numFmtId="4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justify"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166" fontId="0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L23"/>
  <sheetViews>
    <sheetView showGridLines="0" tabSelected="1" zoomScale="90" zoomScaleNormal="90" workbookViewId="0">
      <pane xSplit="1" ySplit="5" topLeftCell="H9" activePane="bottomRight" state="frozen"/>
      <selection pane="topRight" activeCell="B1" sqref="B1"/>
      <selection pane="bottomLeft" activeCell="A6" sqref="A6"/>
      <selection pane="bottomRight" activeCell="R2" sqref="R2"/>
    </sheetView>
  </sheetViews>
  <sheetFormatPr defaultRowHeight="15" x14ac:dyDescent="0.2"/>
  <cols>
    <col min="1" max="1" width="42.85546875" style="81" bestFit="1" customWidth="1"/>
    <col min="2" max="2" width="17.5703125" style="73" bestFit="1" customWidth="1"/>
    <col min="3" max="3" width="15" style="73" bestFit="1" customWidth="1"/>
    <col min="4" max="4" width="43.42578125" style="73" bestFit="1" customWidth="1"/>
    <col min="5" max="5" width="43.42578125" style="81" customWidth="1"/>
    <col min="6" max="6" width="43.42578125" style="73" customWidth="1"/>
    <col min="7" max="7" width="59.42578125" style="81" customWidth="1"/>
    <col min="8" max="8" width="20.140625" style="81" customWidth="1"/>
    <col min="9" max="9" width="9.140625" style="81"/>
    <col min="10" max="10" width="9.140625" style="82"/>
    <col min="11" max="11" width="9.140625" style="81"/>
    <col min="12" max="12" width="10" style="81" bestFit="1" customWidth="1"/>
    <col min="13" max="13" width="9.140625" style="81"/>
    <col min="14" max="14" width="9.7109375" style="81" bestFit="1" customWidth="1"/>
    <col min="15" max="15" width="10" style="81" bestFit="1" customWidth="1"/>
    <col min="16" max="17" width="9.140625" style="81"/>
    <col min="18" max="18" width="10.85546875" style="81" bestFit="1" customWidth="1"/>
    <col min="19" max="1026" width="9.140625" style="1"/>
  </cols>
  <sheetData>
    <row r="2" spans="1:1026" ht="18" customHeight="1" x14ac:dyDescent="0.2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9" t="s">
        <v>1</v>
      </c>
      <c r="Q2" s="89"/>
      <c r="R2" s="12">
        <v>42461</v>
      </c>
      <c r="S2" s="2"/>
      <c r="T2" s="2"/>
      <c r="U2" s="2"/>
      <c r="V2" s="2"/>
      <c r="W2" s="2"/>
      <c r="X2" s="2"/>
      <c r="Y2" s="2"/>
      <c r="Z2" s="2"/>
      <c r="AA2" s="2"/>
      <c r="AB2" s="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</row>
    <row r="3" spans="1:1026" ht="21" customHeight="1" x14ac:dyDescent="0.2">
      <c r="A3" s="89" t="s">
        <v>2</v>
      </c>
      <c r="B3" s="90" t="s">
        <v>3</v>
      </c>
      <c r="C3" s="90" t="s">
        <v>4</v>
      </c>
      <c r="D3" s="89" t="s">
        <v>5</v>
      </c>
      <c r="E3" s="94" t="s">
        <v>25</v>
      </c>
      <c r="F3" s="94" t="s">
        <v>26</v>
      </c>
      <c r="G3" s="90" t="s">
        <v>6</v>
      </c>
      <c r="H3" s="91" t="s">
        <v>7</v>
      </c>
      <c r="I3" s="91"/>
      <c r="J3" s="91"/>
      <c r="K3" s="91"/>
      <c r="L3" s="93" t="s">
        <v>8</v>
      </c>
      <c r="M3" s="93"/>
      <c r="N3" s="93"/>
      <c r="O3" s="93" t="s">
        <v>9</v>
      </c>
      <c r="P3" s="93"/>
      <c r="Q3" s="93"/>
      <c r="R3" s="56" t="s">
        <v>10</v>
      </c>
      <c r="S3" s="2"/>
      <c r="T3" s="2"/>
      <c r="U3" s="2"/>
      <c r="V3" s="2"/>
      <c r="W3" s="2"/>
      <c r="X3" s="2"/>
      <c r="Y3" s="2"/>
      <c r="Z3" s="2"/>
      <c r="AA3" s="2"/>
      <c r="AB3" s="2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</row>
    <row r="4" spans="1:1026" ht="15" customHeight="1" x14ac:dyDescent="0.2">
      <c r="A4" s="89"/>
      <c r="B4" s="89"/>
      <c r="C4" s="89"/>
      <c r="D4" s="89"/>
      <c r="E4" s="95"/>
      <c r="F4" s="95"/>
      <c r="G4" s="89"/>
      <c r="H4" s="8" t="s">
        <v>11</v>
      </c>
      <c r="I4" s="97" t="s">
        <v>12</v>
      </c>
      <c r="J4" s="98" t="s">
        <v>13</v>
      </c>
      <c r="K4" s="91" t="s">
        <v>10</v>
      </c>
      <c r="L4" s="92" t="s">
        <v>14</v>
      </c>
      <c r="M4" s="93" t="s">
        <v>13</v>
      </c>
      <c r="N4" s="93" t="s">
        <v>10</v>
      </c>
      <c r="O4" s="92" t="s">
        <v>14</v>
      </c>
      <c r="P4" s="93" t="s">
        <v>13</v>
      </c>
      <c r="Q4" s="93" t="s">
        <v>10</v>
      </c>
      <c r="R4" s="93" t="s">
        <v>13</v>
      </c>
      <c r="S4" s="2"/>
      <c r="T4" s="2"/>
      <c r="U4" s="2"/>
      <c r="V4" s="2"/>
      <c r="W4" s="2"/>
      <c r="X4" s="2"/>
      <c r="Y4" s="2"/>
      <c r="Z4" s="2"/>
      <c r="AA4" s="2"/>
      <c r="AB4" s="2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</row>
    <row r="5" spans="1:1026" ht="15" customHeight="1" x14ac:dyDescent="0.2">
      <c r="A5" s="89"/>
      <c r="B5" s="89"/>
      <c r="C5" s="89"/>
      <c r="D5" s="89"/>
      <c r="E5" s="96"/>
      <c r="F5" s="96"/>
      <c r="G5" s="89"/>
      <c r="H5" s="9"/>
      <c r="I5" s="97"/>
      <c r="J5" s="98"/>
      <c r="K5" s="91"/>
      <c r="L5" s="91"/>
      <c r="M5" s="91"/>
      <c r="N5" s="91"/>
      <c r="O5" s="91"/>
      <c r="P5" s="91"/>
      <c r="Q5" s="91"/>
      <c r="R5" s="91"/>
      <c r="S5" s="2"/>
      <c r="T5" s="2"/>
      <c r="U5" s="2"/>
      <c r="V5" s="2"/>
      <c r="W5" s="2"/>
      <c r="X5" s="2"/>
      <c r="Y5" s="2"/>
      <c r="Z5" s="2"/>
      <c r="AA5" s="2"/>
      <c r="AB5" s="2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</row>
    <row r="6" spans="1:1026" s="23" customFormat="1" ht="12.75" x14ac:dyDescent="0.2">
      <c r="A6" s="26" t="s">
        <v>79</v>
      </c>
      <c r="B6" s="72" t="s">
        <v>28</v>
      </c>
      <c r="C6" s="15">
        <v>3640477</v>
      </c>
      <c r="D6" s="52" t="s">
        <v>29</v>
      </c>
      <c r="E6" s="52" t="s">
        <v>31</v>
      </c>
      <c r="F6" s="76" t="s">
        <v>60</v>
      </c>
      <c r="G6" s="25" t="s">
        <v>32</v>
      </c>
      <c r="H6" s="24"/>
      <c r="I6" s="27"/>
      <c r="J6" s="18"/>
      <c r="K6" s="18"/>
      <c r="L6" s="29">
        <v>1</v>
      </c>
      <c r="M6" s="21">
        <v>54.01</v>
      </c>
      <c r="N6" s="20">
        <f t="shared" ref="N6" si="0">L6*M6</f>
        <v>54.01</v>
      </c>
      <c r="O6" s="29">
        <v>1</v>
      </c>
      <c r="P6" s="21">
        <v>17.52</v>
      </c>
      <c r="Q6" s="20">
        <f t="shared" ref="Q6" si="1">O6*P6</f>
        <v>17.52</v>
      </c>
      <c r="R6" s="21">
        <f t="shared" ref="R6:R15" si="2">N6+Q6</f>
        <v>71.53</v>
      </c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1026" s="23" customFormat="1" ht="12.75" x14ac:dyDescent="0.2">
      <c r="A7" s="26" t="s">
        <v>80</v>
      </c>
      <c r="B7" s="15"/>
      <c r="C7" s="15">
        <v>3618899</v>
      </c>
      <c r="D7" s="52"/>
      <c r="E7" s="52" t="s">
        <v>31</v>
      </c>
      <c r="F7" s="76" t="s">
        <v>61</v>
      </c>
      <c r="G7" s="25" t="s">
        <v>32</v>
      </c>
      <c r="H7" s="24"/>
      <c r="I7" s="17"/>
      <c r="J7" s="18"/>
      <c r="K7" s="18"/>
      <c r="L7" s="29">
        <v>1</v>
      </c>
      <c r="M7" s="21">
        <v>54.01</v>
      </c>
      <c r="N7" s="20">
        <f t="shared" ref="N7:N15" si="3">L7*M7</f>
        <v>54.01</v>
      </c>
      <c r="O7" s="29">
        <v>1</v>
      </c>
      <c r="P7" s="21">
        <v>17.52</v>
      </c>
      <c r="Q7" s="20">
        <f t="shared" ref="Q7:Q15" si="4">O7*P7</f>
        <v>17.52</v>
      </c>
      <c r="R7" s="21">
        <f t="shared" si="2"/>
        <v>71.53</v>
      </c>
      <c r="S7" s="22"/>
      <c r="T7" s="22"/>
      <c r="U7" s="22"/>
      <c r="V7" s="22"/>
      <c r="W7" s="22"/>
      <c r="X7" s="22"/>
      <c r="Y7" s="22"/>
      <c r="Z7" s="22"/>
      <c r="AA7" s="22"/>
      <c r="AB7" s="22"/>
    </row>
    <row r="8" spans="1:1026" s="47" customFormat="1" ht="25.5" x14ac:dyDescent="0.2">
      <c r="A8" s="3" t="s">
        <v>44</v>
      </c>
      <c r="B8" s="37" t="s">
        <v>45</v>
      </c>
      <c r="C8" s="33"/>
      <c r="D8" s="37" t="s">
        <v>46</v>
      </c>
      <c r="E8" s="37" t="s">
        <v>27</v>
      </c>
      <c r="F8" s="86" t="s">
        <v>92</v>
      </c>
      <c r="G8" s="37" t="s">
        <v>40</v>
      </c>
      <c r="H8" s="45"/>
      <c r="I8" s="34"/>
      <c r="J8" s="49"/>
      <c r="K8" s="35"/>
      <c r="L8" s="29">
        <v>1</v>
      </c>
      <c r="M8" s="48">
        <v>54.01</v>
      </c>
      <c r="N8" s="43">
        <f t="shared" si="3"/>
        <v>54.01</v>
      </c>
      <c r="O8" s="30">
        <v>1</v>
      </c>
      <c r="P8" s="43">
        <v>17.52</v>
      </c>
      <c r="Q8" s="43">
        <f t="shared" si="4"/>
        <v>17.52</v>
      </c>
      <c r="R8" s="43">
        <f t="shared" si="2"/>
        <v>71.53</v>
      </c>
      <c r="S8" s="46"/>
      <c r="T8" s="46"/>
      <c r="U8" s="46"/>
      <c r="V8" s="46"/>
      <c r="W8" s="46"/>
      <c r="X8" s="46"/>
      <c r="Y8" s="46"/>
      <c r="Z8" s="46"/>
      <c r="AA8" s="46"/>
      <c r="AB8" s="46"/>
    </row>
    <row r="9" spans="1:1026" s="57" customFormat="1" ht="25.5" x14ac:dyDescent="0.2">
      <c r="A9" s="14" t="s">
        <v>81</v>
      </c>
      <c r="B9" s="50" t="s">
        <v>15</v>
      </c>
      <c r="C9" s="15">
        <v>3491587</v>
      </c>
      <c r="D9" s="50" t="s">
        <v>16</v>
      </c>
      <c r="E9" s="51" t="s">
        <v>27</v>
      </c>
      <c r="F9" s="84" t="s">
        <v>71</v>
      </c>
      <c r="G9" s="32" t="s">
        <v>72</v>
      </c>
      <c r="H9" s="74"/>
      <c r="I9" s="74"/>
      <c r="J9" s="75"/>
      <c r="K9" s="74"/>
      <c r="L9" s="29">
        <v>11</v>
      </c>
      <c r="M9" s="48">
        <v>54.01</v>
      </c>
      <c r="N9" s="43">
        <f>L9*M9</f>
        <v>594.11</v>
      </c>
      <c r="O9" s="30">
        <v>10</v>
      </c>
      <c r="P9" s="43">
        <v>17.52</v>
      </c>
      <c r="Q9" s="43">
        <f>O9*P9</f>
        <v>175.2</v>
      </c>
      <c r="R9" s="43">
        <f>N9+Q9</f>
        <v>769.31</v>
      </c>
    </row>
    <row r="10" spans="1:1026" s="58" customFormat="1" ht="25.5" x14ac:dyDescent="0.2">
      <c r="A10" s="13" t="s">
        <v>47</v>
      </c>
      <c r="B10" s="50" t="s">
        <v>68</v>
      </c>
      <c r="C10" s="50"/>
      <c r="D10" s="50" t="s">
        <v>70</v>
      </c>
      <c r="E10" s="51" t="s">
        <v>27</v>
      </c>
      <c r="F10" s="84" t="s">
        <v>93</v>
      </c>
      <c r="G10" s="32" t="s">
        <v>72</v>
      </c>
      <c r="H10" s="13"/>
      <c r="I10" s="13"/>
      <c r="J10" s="79"/>
      <c r="K10" s="13"/>
      <c r="L10" s="29">
        <v>6</v>
      </c>
      <c r="M10" s="48">
        <v>54.01</v>
      </c>
      <c r="N10" s="43">
        <f>L10*M10</f>
        <v>324.06</v>
      </c>
      <c r="O10" s="30">
        <v>10</v>
      </c>
      <c r="P10" s="43">
        <v>17.52</v>
      </c>
      <c r="Q10" s="43">
        <f>O10*P10</f>
        <v>175.2</v>
      </c>
      <c r="R10" s="43">
        <f>N10+Q10</f>
        <v>499.26</v>
      </c>
    </row>
    <row r="11" spans="1:1026" s="58" customFormat="1" ht="27" customHeight="1" x14ac:dyDescent="0.2">
      <c r="A11" s="13" t="s">
        <v>66</v>
      </c>
      <c r="B11" s="50" t="s">
        <v>67</v>
      </c>
      <c r="C11" s="50"/>
      <c r="D11" s="50" t="s">
        <v>69</v>
      </c>
      <c r="E11" s="51" t="s">
        <v>27</v>
      </c>
      <c r="F11" s="84" t="s">
        <v>73</v>
      </c>
      <c r="G11" s="32" t="s">
        <v>72</v>
      </c>
      <c r="H11" s="13"/>
      <c r="I11" s="13"/>
      <c r="J11" s="79"/>
      <c r="K11" s="13"/>
      <c r="L11" s="29">
        <v>9</v>
      </c>
      <c r="M11" s="48">
        <v>54.01</v>
      </c>
      <c r="N11" s="43">
        <f>L11*M11</f>
        <v>486.09</v>
      </c>
      <c r="O11" s="30">
        <v>9</v>
      </c>
      <c r="P11" s="43">
        <v>17.52</v>
      </c>
      <c r="Q11" s="43">
        <f>O11*P11</f>
        <v>157.68</v>
      </c>
      <c r="R11" s="43">
        <f>N11+Q11</f>
        <v>643.77</v>
      </c>
    </row>
    <row r="12" spans="1:1026" s="57" customFormat="1" ht="25.5" x14ac:dyDescent="0.2">
      <c r="A12" s="13" t="s">
        <v>65</v>
      </c>
      <c r="B12" s="50" t="s">
        <v>17</v>
      </c>
      <c r="C12" s="15">
        <v>3521605</v>
      </c>
      <c r="D12" s="50" t="s">
        <v>18</v>
      </c>
      <c r="E12" s="51" t="s">
        <v>27</v>
      </c>
      <c r="F12" s="84" t="s">
        <v>71</v>
      </c>
      <c r="G12" s="32" t="s">
        <v>72</v>
      </c>
      <c r="H12" s="74"/>
      <c r="I12" s="74"/>
      <c r="J12" s="75"/>
      <c r="K12" s="74"/>
      <c r="L12" s="29">
        <v>11</v>
      </c>
      <c r="M12" s="48">
        <v>54.01</v>
      </c>
      <c r="N12" s="43">
        <f>L12*M12</f>
        <v>594.11</v>
      </c>
      <c r="O12" s="30">
        <v>10</v>
      </c>
      <c r="P12" s="43">
        <v>17.52</v>
      </c>
      <c r="Q12" s="43">
        <f>O12*P12</f>
        <v>175.2</v>
      </c>
      <c r="R12" s="43">
        <f>N12+Q12</f>
        <v>769.31</v>
      </c>
    </row>
    <row r="13" spans="1:1026" ht="25.5" x14ac:dyDescent="0.2">
      <c r="A13" s="13" t="s">
        <v>37</v>
      </c>
      <c r="B13" s="50" t="s">
        <v>38</v>
      </c>
      <c r="C13" s="15"/>
      <c r="D13" s="50" t="s">
        <v>39</v>
      </c>
      <c r="E13" s="50" t="s">
        <v>27</v>
      </c>
      <c r="F13" s="76" t="s">
        <v>62</v>
      </c>
      <c r="G13" s="31" t="s">
        <v>40</v>
      </c>
      <c r="H13" s="77"/>
      <c r="I13" s="17"/>
      <c r="J13" s="78"/>
      <c r="K13" s="18"/>
      <c r="L13" s="29">
        <v>3</v>
      </c>
      <c r="M13" s="48">
        <v>54.01</v>
      </c>
      <c r="N13" s="43">
        <f t="shared" si="3"/>
        <v>162.03</v>
      </c>
      <c r="O13" s="30">
        <v>5</v>
      </c>
      <c r="P13" s="43">
        <v>17.52</v>
      </c>
      <c r="Q13" s="43">
        <f t="shared" si="4"/>
        <v>87.6</v>
      </c>
      <c r="R13" s="43">
        <f t="shared" si="2"/>
        <v>249.63</v>
      </c>
    </row>
    <row r="14" spans="1:1026" ht="25.5" x14ac:dyDescent="0.2">
      <c r="A14" s="13" t="s">
        <v>41</v>
      </c>
      <c r="B14" s="50" t="s">
        <v>42</v>
      </c>
      <c r="C14" s="15"/>
      <c r="D14" s="50" t="s">
        <v>43</v>
      </c>
      <c r="E14" s="50" t="s">
        <v>27</v>
      </c>
      <c r="F14" s="76" t="s">
        <v>63</v>
      </c>
      <c r="G14" s="31" t="s">
        <v>40</v>
      </c>
      <c r="H14" s="77"/>
      <c r="I14" s="17"/>
      <c r="J14" s="78"/>
      <c r="K14" s="18"/>
      <c r="L14" s="29">
        <v>3</v>
      </c>
      <c r="M14" s="48">
        <v>54.01</v>
      </c>
      <c r="N14" s="43">
        <f t="shared" si="3"/>
        <v>162.03</v>
      </c>
      <c r="O14" s="30">
        <v>6</v>
      </c>
      <c r="P14" s="43">
        <v>17.52</v>
      </c>
      <c r="Q14" s="43">
        <f t="shared" si="4"/>
        <v>105.12</v>
      </c>
      <c r="R14" s="43">
        <f t="shared" si="2"/>
        <v>267.14999999999998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</row>
    <row r="15" spans="1:1026" ht="25.5" x14ac:dyDescent="0.2">
      <c r="A15" s="13" t="s">
        <v>49</v>
      </c>
      <c r="B15" s="50" t="s">
        <v>50</v>
      </c>
      <c r="C15" s="15"/>
      <c r="D15" s="51" t="s">
        <v>51</v>
      </c>
      <c r="E15" s="50" t="s">
        <v>27</v>
      </c>
      <c r="F15" s="76" t="s">
        <v>64</v>
      </c>
      <c r="G15" s="31" t="s">
        <v>40</v>
      </c>
      <c r="H15" s="77"/>
      <c r="I15" s="17"/>
      <c r="J15" s="78"/>
      <c r="K15" s="18"/>
      <c r="L15" s="29">
        <v>4</v>
      </c>
      <c r="M15" s="48">
        <v>54.01</v>
      </c>
      <c r="N15" s="43">
        <f t="shared" si="3"/>
        <v>216.04</v>
      </c>
      <c r="O15" s="30">
        <v>7</v>
      </c>
      <c r="P15" s="43">
        <v>17.52</v>
      </c>
      <c r="Q15" s="43">
        <f t="shared" si="4"/>
        <v>122.64</v>
      </c>
      <c r="R15" s="43">
        <f t="shared" si="2"/>
        <v>338.68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</row>
    <row r="16" spans="1:1026" s="42" customFormat="1" ht="25.5" x14ac:dyDescent="0.2">
      <c r="A16" s="53" t="s">
        <v>82</v>
      </c>
      <c r="B16" s="85" t="s">
        <v>34</v>
      </c>
      <c r="C16" s="85" t="s">
        <v>35</v>
      </c>
      <c r="D16" s="50"/>
      <c r="E16" s="51" t="s">
        <v>88</v>
      </c>
      <c r="F16" s="51" t="s">
        <v>87</v>
      </c>
      <c r="G16" s="10" t="s">
        <v>36</v>
      </c>
      <c r="H16" s="54"/>
      <c r="I16" s="38"/>
      <c r="J16" s="39"/>
      <c r="K16" s="40"/>
      <c r="L16" s="30">
        <v>0</v>
      </c>
      <c r="M16" s="43">
        <v>54.01</v>
      </c>
      <c r="N16" s="43">
        <f>L16*M16</f>
        <v>0</v>
      </c>
      <c r="O16" s="30">
        <v>2</v>
      </c>
      <c r="P16" s="43">
        <v>17.52</v>
      </c>
      <c r="Q16" s="43">
        <f>O16*P16</f>
        <v>35.04</v>
      </c>
      <c r="R16" s="43">
        <f>N16+Q16</f>
        <v>35.04</v>
      </c>
      <c r="S16" s="41"/>
      <c r="T16" s="41"/>
      <c r="U16" s="41"/>
      <c r="V16" s="41"/>
      <c r="W16" s="41"/>
      <c r="X16" s="41"/>
      <c r="Y16" s="41"/>
      <c r="Z16" s="41"/>
      <c r="AA16" s="41"/>
      <c r="AB16" s="41"/>
    </row>
    <row r="17" spans="1:18" s="57" customFormat="1" ht="12.75" x14ac:dyDescent="0.2">
      <c r="A17" s="13" t="s">
        <v>94</v>
      </c>
      <c r="B17" s="50" t="s">
        <v>95</v>
      </c>
      <c r="C17" s="15"/>
      <c r="D17" s="51" t="s">
        <v>96</v>
      </c>
      <c r="E17" s="51" t="s">
        <v>97</v>
      </c>
      <c r="F17" s="87">
        <v>42487</v>
      </c>
      <c r="G17" s="32" t="s">
        <v>98</v>
      </c>
      <c r="H17" s="74"/>
      <c r="I17" s="74"/>
      <c r="J17" s="75"/>
      <c r="K17" s="74"/>
      <c r="L17" s="29">
        <v>0</v>
      </c>
      <c r="M17" s="48">
        <v>54.01</v>
      </c>
      <c r="N17" s="43">
        <f t="shared" ref="N17:N18" si="5">L17*M17</f>
        <v>0</v>
      </c>
      <c r="O17" s="30">
        <v>1</v>
      </c>
      <c r="P17" s="43">
        <v>17.52</v>
      </c>
      <c r="Q17" s="43">
        <f t="shared" ref="Q17:Q18" si="6">O17*P17</f>
        <v>17.52</v>
      </c>
      <c r="R17" s="43">
        <f t="shared" ref="R17:R18" si="7">N17+Q17</f>
        <v>17.52</v>
      </c>
    </row>
    <row r="18" spans="1:18" s="47" customFormat="1" ht="15" customHeight="1" x14ac:dyDescent="0.2">
      <c r="A18" s="3" t="s">
        <v>48</v>
      </c>
      <c r="B18" s="37" t="s">
        <v>15</v>
      </c>
      <c r="C18" s="15">
        <v>3491587</v>
      </c>
      <c r="D18" s="37" t="s">
        <v>16</v>
      </c>
      <c r="E18" s="50" t="s">
        <v>27</v>
      </c>
      <c r="F18" s="76" t="s">
        <v>64</v>
      </c>
      <c r="G18" s="32" t="s">
        <v>72</v>
      </c>
      <c r="H18" s="45"/>
      <c r="I18" s="34"/>
      <c r="J18" s="35"/>
      <c r="K18" s="36"/>
      <c r="L18" s="29">
        <v>4</v>
      </c>
      <c r="M18" s="48">
        <v>54.01</v>
      </c>
      <c r="N18" s="43">
        <f t="shared" si="5"/>
        <v>216.04</v>
      </c>
      <c r="O18" s="30">
        <v>4</v>
      </c>
      <c r="P18" s="43">
        <v>17.52</v>
      </c>
      <c r="Q18" s="43">
        <f t="shared" si="6"/>
        <v>70.08</v>
      </c>
      <c r="R18" s="43">
        <f t="shared" si="7"/>
        <v>286.12</v>
      </c>
    </row>
    <row r="19" spans="1:18" x14ac:dyDescent="0.2">
      <c r="A19" s="14"/>
      <c r="B19" s="50"/>
      <c r="C19" s="15"/>
      <c r="D19" s="50"/>
      <c r="E19" s="50"/>
      <c r="F19" s="51"/>
      <c r="G19" s="13"/>
      <c r="H19" s="59"/>
      <c r="I19" s="60"/>
      <c r="J19" s="61"/>
      <c r="K19" s="62"/>
      <c r="L19" s="63"/>
      <c r="M19" s="64"/>
      <c r="N19" s="65"/>
      <c r="O19" s="66"/>
      <c r="P19" s="64"/>
      <c r="Q19" s="65"/>
      <c r="R19" s="67"/>
    </row>
    <row r="20" spans="1:18" x14ac:dyDescent="0.2">
      <c r="A20" s="80"/>
      <c r="B20" s="72"/>
      <c r="C20" s="72"/>
      <c r="D20" s="72"/>
      <c r="E20" s="72"/>
      <c r="F20" s="50"/>
      <c r="G20" s="68"/>
      <c r="H20" s="69"/>
      <c r="I20" s="69"/>
      <c r="J20" s="70"/>
      <c r="K20" s="71"/>
      <c r="L20" s="63"/>
      <c r="M20" s="64"/>
      <c r="N20" s="65"/>
      <c r="O20" s="66"/>
      <c r="P20" s="64"/>
      <c r="Q20" s="65"/>
      <c r="R20" s="67"/>
    </row>
    <row r="21" spans="1:18" x14ac:dyDescent="0.2">
      <c r="A21" s="74"/>
      <c r="B21" s="72"/>
      <c r="C21" s="72"/>
      <c r="D21" s="50"/>
      <c r="E21" s="72"/>
      <c r="F21" s="50"/>
      <c r="G21" s="68"/>
      <c r="H21" s="68"/>
      <c r="I21" s="60"/>
      <c r="J21" s="61"/>
      <c r="K21" s="62"/>
      <c r="L21" s="63"/>
      <c r="M21" s="64"/>
      <c r="N21" s="65"/>
      <c r="O21" s="66"/>
      <c r="P21" s="64"/>
      <c r="Q21" s="65"/>
      <c r="R21" s="67"/>
    </row>
    <row r="23" spans="1:18" x14ac:dyDescent="0.2">
      <c r="Q23" s="74" t="s">
        <v>10</v>
      </c>
      <c r="R23" s="83">
        <f>SUM(R6:R21)</f>
        <v>4090.3799999999997</v>
      </c>
    </row>
  </sheetData>
  <mergeCells count="22">
    <mergeCell ref="R4:R5"/>
    <mergeCell ref="E3:E5"/>
    <mergeCell ref="F3:F5"/>
    <mergeCell ref="I4:I5"/>
    <mergeCell ref="J4:J5"/>
    <mergeCell ref="K4:K5"/>
    <mergeCell ref="L4:L5"/>
    <mergeCell ref="L3:N3"/>
    <mergeCell ref="O3:Q3"/>
    <mergeCell ref="M4:M5"/>
    <mergeCell ref="N4:N5"/>
    <mergeCell ref="A2:O2"/>
    <mergeCell ref="P2:Q2"/>
    <mergeCell ref="A3:A5"/>
    <mergeCell ref="B3:B5"/>
    <mergeCell ref="C3:C5"/>
    <mergeCell ref="D3:D5"/>
    <mergeCell ref="G3:G5"/>
    <mergeCell ref="H3:K3"/>
    <mergeCell ref="O4:O5"/>
    <mergeCell ref="P4:P5"/>
    <mergeCell ref="Q4:Q5"/>
  </mergeCells>
  <pageMargins left="0.74791666666666701" right="0.74791666666666701" top="0.98402777777777795" bottom="0.9840277777777779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20"/>
  <sheetViews>
    <sheetView showGridLines="0" zoomScale="90" zoomScaleNormal="90" workbookViewId="0">
      <pane xSplit="1" ySplit="4" topLeftCell="H5" activePane="bottomRight" state="frozen"/>
      <selection pane="topRight" activeCell="B1" sqref="B1"/>
      <selection pane="bottomLeft" activeCell="A5" sqref="A5"/>
      <selection pane="bottomRight" activeCell="K21" sqref="K21"/>
    </sheetView>
  </sheetViews>
  <sheetFormatPr defaultRowHeight="15" x14ac:dyDescent="0.2"/>
  <cols>
    <col min="1" max="1" width="45.28515625" style="1" customWidth="1"/>
    <col min="2" max="2" width="17.5703125" style="7" bestFit="1" customWidth="1"/>
    <col min="3" max="3" width="15" style="7" bestFit="1" customWidth="1"/>
    <col min="4" max="4" width="50.85546875" style="7" bestFit="1" customWidth="1"/>
    <col min="5" max="6" width="50.85546875" style="7" customWidth="1"/>
    <col min="7" max="7" width="61.42578125" style="7" bestFit="1" customWidth="1"/>
    <col min="8" max="8" width="18.7109375" style="1" customWidth="1"/>
    <col min="9" max="10" width="9.140625" style="1"/>
    <col min="11" max="11" width="11.7109375" style="1" customWidth="1"/>
    <col min="12" max="12" width="10.42578125" style="1" customWidth="1"/>
    <col min="13" max="13" width="9.7109375" style="1" customWidth="1"/>
    <col min="14" max="14" width="11.7109375" style="1" customWidth="1"/>
    <col min="15" max="15" width="10.28515625" style="1" customWidth="1"/>
    <col min="16" max="16" width="9.5703125" style="1" customWidth="1"/>
    <col min="17" max="17" width="9.140625" style="1"/>
    <col min="18" max="18" width="11.7109375" style="1" customWidth="1"/>
    <col min="19" max="1026" width="9.140625" style="1"/>
  </cols>
  <sheetData>
    <row r="1" spans="1:1026" ht="18" customHeight="1" x14ac:dyDescent="0.2">
      <c r="A1" s="44" t="s">
        <v>0</v>
      </c>
      <c r="B1" s="6"/>
      <c r="C1" s="6"/>
      <c r="D1" s="6"/>
      <c r="E1" s="6"/>
      <c r="F1" s="6"/>
      <c r="G1" s="6"/>
      <c r="H1" s="4"/>
      <c r="I1" s="4"/>
      <c r="J1" s="4"/>
      <c r="K1" s="4"/>
      <c r="L1" s="4"/>
      <c r="M1" s="4"/>
      <c r="N1" s="4"/>
      <c r="O1" s="5"/>
      <c r="P1" s="89" t="s">
        <v>1</v>
      </c>
      <c r="Q1" s="89"/>
      <c r="R1" s="12" t="e">
        <f>#REF!</f>
        <v>#REF!</v>
      </c>
      <c r="S1" s="2"/>
      <c r="T1" s="2"/>
      <c r="U1" s="2"/>
      <c r="V1" s="2"/>
      <c r="W1" s="2"/>
      <c r="X1" s="2"/>
      <c r="Y1" s="2"/>
      <c r="Z1" s="2"/>
      <c r="AA1" s="2"/>
      <c r="AB1" s="2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</row>
    <row r="2" spans="1:1026" ht="21" customHeight="1" x14ac:dyDescent="0.2">
      <c r="A2" s="89" t="s">
        <v>2</v>
      </c>
      <c r="B2" s="90" t="s">
        <v>3</v>
      </c>
      <c r="C2" s="90" t="s">
        <v>4</v>
      </c>
      <c r="D2" s="89" t="s">
        <v>5</v>
      </c>
      <c r="E2" s="94" t="s">
        <v>25</v>
      </c>
      <c r="F2" s="94" t="s">
        <v>26</v>
      </c>
      <c r="G2" s="90" t="s">
        <v>6</v>
      </c>
      <c r="H2" s="91" t="s">
        <v>7</v>
      </c>
      <c r="I2" s="91"/>
      <c r="J2" s="91"/>
      <c r="K2" s="91"/>
      <c r="L2" s="93" t="s">
        <v>8</v>
      </c>
      <c r="M2" s="93"/>
      <c r="N2" s="93"/>
      <c r="O2" s="93" t="s">
        <v>9</v>
      </c>
      <c r="P2" s="93"/>
      <c r="Q2" s="93"/>
      <c r="R2" s="11" t="s">
        <v>10</v>
      </c>
      <c r="S2" s="2"/>
      <c r="T2" s="2"/>
      <c r="U2" s="2"/>
      <c r="V2" s="2"/>
      <c r="W2" s="2"/>
      <c r="X2" s="2"/>
      <c r="Y2" s="2"/>
      <c r="Z2" s="2"/>
      <c r="AA2" s="2"/>
      <c r="AB2" s="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</row>
    <row r="3" spans="1:1026" ht="15" customHeight="1" x14ac:dyDescent="0.2">
      <c r="A3" s="89"/>
      <c r="B3" s="89"/>
      <c r="C3" s="89"/>
      <c r="D3" s="89"/>
      <c r="E3" s="95"/>
      <c r="F3" s="95"/>
      <c r="G3" s="89"/>
      <c r="H3" s="8" t="s">
        <v>11</v>
      </c>
      <c r="I3" s="97" t="s">
        <v>12</v>
      </c>
      <c r="J3" s="91" t="s">
        <v>13</v>
      </c>
      <c r="K3" s="91" t="s">
        <v>10</v>
      </c>
      <c r="L3" s="92" t="s">
        <v>14</v>
      </c>
      <c r="M3" s="93" t="s">
        <v>13</v>
      </c>
      <c r="N3" s="93" t="s">
        <v>10</v>
      </c>
      <c r="O3" s="92" t="s">
        <v>14</v>
      </c>
      <c r="P3" s="93" t="s">
        <v>13</v>
      </c>
      <c r="Q3" s="93" t="s">
        <v>10</v>
      </c>
      <c r="R3" s="93" t="s">
        <v>13</v>
      </c>
      <c r="S3" s="2"/>
      <c r="T3" s="2"/>
      <c r="U3" s="2"/>
      <c r="V3" s="2"/>
      <c r="W3" s="2"/>
      <c r="X3" s="2"/>
      <c r="Y3" s="2"/>
      <c r="Z3" s="2"/>
      <c r="AA3" s="2"/>
      <c r="AB3" s="2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</row>
    <row r="4" spans="1:1026" ht="15" customHeight="1" x14ac:dyDescent="0.2">
      <c r="A4" s="89"/>
      <c r="B4" s="89"/>
      <c r="C4" s="89"/>
      <c r="D4" s="89"/>
      <c r="E4" s="96"/>
      <c r="F4" s="96"/>
      <c r="G4" s="89"/>
      <c r="H4" s="9"/>
      <c r="I4" s="97"/>
      <c r="J4" s="97"/>
      <c r="K4" s="97"/>
      <c r="L4" s="97"/>
      <c r="M4" s="97"/>
      <c r="N4" s="97"/>
      <c r="O4" s="97"/>
      <c r="P4" s="97"/>
      <c r="Q4" s="97"/>
      <c r="R4" s="97"/>
      <c r="S4" s="2"/>
      <c r="T4" s="2"/>
      <c r="U4" s="2"/>
      <c r="V4" s="2"/>
      <c r="W4" s="2"/>
      <c r="X4" s="2"/>
      <c r="Y4" s="2"/>
      <c r="Z4" s="2"/>
      <c r="AA4" s="2"/>
      <c r="AB4" s="2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</row>
    <row r="5" spans="1:1026" s="23" customFormat="1" ht="15" customHeight="1" x14ac:dyDescent="0.2">
      <c r="A5" s="14" t="s">
        <v>74</v>
      </c>
      <c r="B5" s="50" t="s">
        <v>20</v>
      </c>
      <c r="C5" s="15">
        <v>3630188</v>
      </c>
      <c r="D5" s="50" t="s">
        <v>21</v>
      </c>
      <c r="E5" s="51" t="s">
        <v>52</v>
      </c>
      <c r="F5" s="51" t="s">
        <v>83</v>
      </c>
      <c r="G5" s="13" t="s">
        <v>22</v>
      </c>
      <c r="H5" s="16"/>
      <c r="I5" s="17"/>
      <c r="J5" s="18"/>
      <c r="K5" s="19"/>
      <c r="L5" s="30">
        <v>3</v>
      </c>
      <c r="M5" s="21">
        <v>54.01</v>
      </c>
      <c r="N5" s="20">
        <f>L5*M5</f>
        <v>162.03</v>
      </c>
      <c r="O5" s="28">
        <v>1</v>
      </c>
      <c r="P5" s="21">
        <v>17.52</v>
      </c>
      <c r="Q5" s="20">
        <f>O5*P5</f>
        <v>17.52</v>
      </c>
      <c r="R5" s="21">
        <f>N5+Q5</f>
        <v>179.55</v>
      </c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1026" s="23" customFormat="1" ht="25.5" x14ac:dyDescent="0.2">
      <c r="A6" s="14" t="s">
        <v>74</v>
      </c>
      <c r="B6" s="50" t="s">
        <v>30</v>
      </c>
      <c r="C6" s="15">
        <v>3630189</v>
      </c>
      <c r="D6" s="50" t="s">
        <v>21</v>
      </c>
      <c r="E6" s="51" t="s">
        <v>53</v>
      </c>
      <c r="F6" s="51" t="s">
        <v>84</v>
      </c>
      <c r="G6" s="32" t="s">
        <v>54</v>
      </c>
      <c r="H6" s="16"/>
      <c r="I6" s="17"/>
      <c r="J6" s="18"/>
      <c r="K6" s="19"/>
      <c r="L6" s="30">
        <v>3</v>
      </c>
      <c r="M6" s="21">
        <v>54.01</v>
      </c>
      <c r="N6" s="20">
        <f t="shared" ref="N6:N15" si="0">L6*M6</f>
        <v>162.03</v>
      </c>
      <c r="O6" s="28">
        <v>1</v>
      </c>
      <c r="P6" s="21">
        <v>17.52</v>
      </c>
      <c r="Q6" s="20">
        <f t="shared" ref="Q6:Q15" si="1">O6*P6</f>
        <v>17.52</v>
      </c>
      <c r="R6" s="21">
        <f t="shared" ref="R6:R15" si="2">N6+Q6</f>
        <v>179.55</v>
      </c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1026" s="23" customFormat="1" ht="12.75" x14ac:dyDescent="0.2">
      <c r="A7" s="14" t="s">
        <v>75</v>
      </c>
      <c r="B7" s="50"/>
      <c r="C7" s="15">
        <v>3543463</v>
      </c>
      <c r="D7" s="52"/>
      <c r="E7" s="51" t="s">
        <v>55</v>
      </c>
      <c r="F7" s="51" t="s">
        <v>85</v>
      </c>
      <c r="G7" s="13" t="s">
        <v>23</v>
      </c>
      <c r="H7" s="24"/>
      <c r="I7" s="17"/>
      <c r="J7" s="18"/>
      <c r="K7" s="18"/>
      <c r="L7" s="30">
        <v>4</v>
      </c>
      <c r="M7" s="21">
        <v>54.01</v>
      </c>
      <c r="N7" s="20">
        <f t="shared" si="0"/>
        <v>216.04</v>
      </c>
      <c r="O7" s="28">
        <v>1</v>
      </c>
      <c r="P7" s="21">
        <v>17.52</v>
      </c>
      <c r="Q7" s="20">
        <f t="shared" si="1"/>
        <v>17.52</v>
      </c>
      <c r="R7" s="21">
        <f t="shared" si="2"/>
        <v>233.56</v>
      </c>
      <c r="S7" s="22"/>
      <c r="T7" s="22"/>
      <c r="U7" s="22"/>
      <c r="V7" s="22"/>
      <c r="W7" s="22"/>
      <c r="X7" s="22"/>
      <c r="Y7" s="22"/>
      <c r="Z7" s="22"/>
      <c r="AA7" s="22"/>
      <c r="AB7" s="22"/>
    </row>
    <row r="8" spans="1:1026" s="23" customFormat="1" ht="12.75" x14ac:dyDescent="0.2">
      <c r="A8" s="14" t="s">
        <v>76</v>
      </c>
      <c r="B8" s="50"/>
      <c r="C8" s="15"/>
      <c r="D8" s="52"/>
      <c r="E8" s="51" t="s">
        <v>56</v>
      </c>
      <c r="F8" s="51" t="s">
        <v>86</v>
      </c>
      <c r="G8" s="32" t="s">
        <v>57</v>
      </c>
      <c r="H8" s="24"/>
      <c r="I8" s="17"/>
      <c r="J8" s="18"/>
      <c r="K8" s="18"/>
      <c r="L8" s="30">
        <v>2</v>
      </c>
      <c r="M8" s="21">
        <v>54.01</v>
      </c>
      <c r="N8" s="20">
        <f t="shared" si="0"/>
        <v>108.02</v>
      </c>
      <c r="O8" s="28">
        <v>1</v>
      </c>
      <c r="P8" s="21">
        <v>17.52</v>
      </c>
      <c r="Q8" s="20">
        <f t="shared" si="1"/>
        <v>17.52</v>
      </c>
      <c r="R8" s="21">
        <f t="shared" si="2"/>
        <v>125.53999999999999</v>
      </c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spans="1:1026" s="23" customFormat="1" ht="12.75" x14ac:dyDescent="0.2">
      <c r="A9" s="14" t="s">
        <v>77</v>
      </c>
      <c r="B9" s="50"/>
      <c r="C9" s="15"/>
      <c r="D9" s="52"/>
      <c r="E9" s="51" t="s">
        <v>56</v>
      </c>
      <c r="F9" s="51" t="s">
        <v>86</v>
      </c>
      <c r="G9" s="32" t="s">
        <v>58</v>
      </c>
      <c r="H9" s="24"/>
      <c r="I9" s="17"/>
      <c r="J9" s="18"/>
      <c r="K9" s="18"/>
      <c r="L9" s="30">
        <v>2</v>
      </c>
      <c r="M9" s="21">
        <v>54.01</v>
      </c>
      <c r="N9" s="20">
        <f t="shared" si="0"/>
        <v>108.02</v>
      </c>
      <c r="O9" s="28">
        <v>1</v>
      </c>
      <c r="P9" s="21">
        <v>17.52</v>
      </c>
      <c r="Q9" s="20">
        <f t="shared" si="1"/>
        <v>17.52</v>
      </c>
      <c r="R9" s="21">
        <f t="shared" si="2"/>
        <v>125.53999999999999</v>
      </c>
      <c r="S9" s="22"/>
      <c r="T9" s="22"/>
      <c r="U9" s="22"/>
      <c r="V9" s="22"/>
      <c r="W9" s="22"/>
      <c r="X9" s="22"/>
      <c r="Y9" s="22"/>
      <c r="Z9" s="22"/>
      <c r="AA9" s="22"/>
      <c r="AB9" s="22"/>
    </row>
    <row r="10" spans="1:1026" s="23" customFormat="1" ht="25.5" x14ac:dyDescent="0.2">
      <c r="A10" s="14" t="s">
        <v>78</v>
      </c>
      <c r="B10" s="50" t="s">
        <v>19</v>
      </c>
      <c r="C10" s="15">
        <v>2619504</v>
      </c>
      <c r="D10" s="50" t="s">
        <v>24</v>
      </c>
      <c r="E10" s="51" t="s">
        <v>59</v>
      </c>
      <c r="F10" s="51" t="s">
        <v>87</v>
      </c>
      <c r="G10" s="25" t="s">
        <v>33</v>
      </c>
      <c r="H10" s="24"/>
      <c r="I10" s="17"/>
      <c r="J10" s="18"/>
      <c r="K10" s="19"/>
      <c r="L10" s="30">
        <v>4</v>
      </c>
      <c r="M10" s="21">
        <v>54.01</v>
      </c>
      <c r="N10" s="20">
        <f t="shared" si="0"/>
        <v>216.04</v>
      </c>
      <c r="O10" s="28">
        <v>1</v>
      </c>
      <c r="P10" s="21">
        <v>17.52</v>
      </c>
      <c r="Q10" s="20">
        <f t="shared" si="1"/>
        <v>17.52</v>
      </c>
      <c r="R10" s="21">
        <f t="shared" si="2"/>
        <v>233.56</v>
      </c>
      <c r="S10" s="22"/>
      <c r="T10" s="22"/>
      <c r="U10" s="22"/>
      <c r="V10" s="22"/>
      <c r="W10" s="22"/>
      <c r="X10" s="22"/>
      <c r="Y10" s="22"/>
      <c r="Z10" s="22"/>
      <c r="AA10" s="22"/>
      <c r="AB10" s="22"/>
    </row>
    <row r="11" spans="1:1026" s="42" customFormat="1" ht="25.5" x14ac:dyDescent="0.2">
      <c r="A11" s="53" t="s">
        <v>82</v>
      </c>
      <c r="B11" s="85" t="s">
        <v>34</v>
      </c>
      <c r="C11" s="85" t="s">
        <v>35</v>
      </c>
      <c r="D11" s="50"/>
      <c r="E11" s="51" t="s">
        <v>88</v>
      </c>
      <c r="F11" s="51" t="s">
        <v>87</v>
      </c>
      <c r="G11" s="10" t="s">
        <v>36</v>
      </c>
      <c r="H11" s="54"/>
      <c r="I11" s="38"/>
      <c r="J11" s="39"/>
      <c r="K11" s="40"/>
      <c r="L11" s="30">
        <v>4</v>
      </c>
      <c r="M11" s="43">
        <v>54.01</v>
      </c>
      <c r="N11" s="43">
        <f>L11*M11</f>
        <v>216.04</v>
      </c>
      <c r="O11" s="30">
        <v>1</v>
      </c>
      <c r="P11" s="43">
        <v>17.52</v>
      </c>
      <c r="Q11" s="43">
        <f>O11*P11</f>
        <v>17.52</v>
      </c>
      <c r="R11" s="43">
        <f>N11+Q11</f>
        <v>233.56</v>
      </c>
      <c r="S11" s="41"/>
      <c r="T11" s="41"/>
      <c r="U11" s="41"/>
      <c r="V11" s="41"/>
      <c r="W11" s="41"/>
      <c r="X11" s="41"/>
      <c r="Y11" s="41"/>
      <c r="Z11" s="41"/>
      <c r="AA11" s="41"/>
      <c r="AB11" s="41"/>
    </row>
    <row r="12" spans="1:1026" s="23" customFormat="1" ht="12.75" x14ac:dyDescent="0.2">
      <c r="A12" s="26" t="s">
        <v>79</v>
      </c>
      <c r="B12" s="72" t="s">
        <v>28</v>
      </c>
      <c r="C12" s="15">
        <v>3640477</v>
      </c>
      <c r="D12" s="52" t="s">
        <v>29</v>
      </c>
      <c r="E12" s="52" t="s">
        <v>89</v>
      </c>
      <c r="F12" s="76" t="s">
        <v>90</v>
      </c>
      <c r="G12" s="25" t="s">
        <v>91</v>
      </c>
      <c r="H12" s="24"/>
      <c r="I12" s="27"/>
      <c r="J12" s="18"/>
      <c r="K12" s="18"/>
      <c r="L12" s="29">
        <v>1</v>
      </c>
      <c r="M12" s="21">
        <v>54.01</v>
      </c>
      <c r="N12" s="20">
        <f t="shared" si="0"/>
        <v>54.01</v>
      </c>
      <c r="O12" s="29">
        <v>1</v>
      </c>
      <c r="P12" s="21">
        <v>17.52</v>
      </c>
      <c r="Q12" s="20">
        <f t="shared" si="1"/>
        <v>17.52</v>
      </c>
      <c r="R12" s="21">
        <f t="shared" si="2"/>
        <v>71.53</v>
      </c>
      <c r="S12" s="22"/>
      <c r="T12" s="22"/>
      <c r="U12" s="22"/>
      <c r="V12" s="22"/>
      <c r="W12" s="22"/>
      <c r="X12" s="22"/>
      <c r="Y12" s="22"/>
      <c r="Z12" s="22"/>
      <c r="AA12" s="22"/>
      <c r="AB12" s="22"/>
    </row>
    <row r="13" spans="1:1026" s="23" customFormat="1" ht="12.75" x14ac:dyDescent="0.2">
      <c r="A13" s="26" t="s">
        <v>80</v>
      </c>
      <c r="B13" s="15"/>
      <c r="C13" s="15">
        <v>3618899</v>
      </c>
      <c r="D13" s="52"/>
      <c r="E13" s="52" t="s">
        <v>89</v>
      </c>
      <c r="F13" s="76" t="s">
        <v>90</v>
      </c>
      <c r="G13" s="25" t="s">
        <v>91</v>
      </c>
      <c r="H13" s="24"/>
      <c r="I13" s="17"/>
      <c r="J13" s="18"/>
      <c r="K13" s="18"/>
      <c r="L13" s="29">
        <v>1</v>
      </c>
      <c r="M13" s="21">
        <v>54.01</v>
      </c>
      <c r="N13" s="20">
        <f t="shared" si="0"/>
        <v>54.01</v>
      </c>
      <c r="O13" s="29">
        <v>1</v>
      </c>
      <c r="P13" s="21">
        <v>17.52</v>
      </c>
      <c r="Q13" s="20">
        <f t="shared" si="1"/>
        <v>17.52</v>
      </c>
      <c r="R13" s="21">
        <f t="shared" si="2"/>
        <v>71.53</v>
      </c>
      <c r="S13" s="22"/>
      <c r="T13" s="22"/>
      <c r="U13" s="22"/>
      <c r="V13" s="22"/>
      <c r="W13" s="22"/>
      <c r="X13" s="22"/>
      <c r="Y13" s="22"/>
      <c r="Z13" s="22"/>
      <c r="AA13" s="22"/>
      <c r="AB13" s="22"/>
    </row>
    <row r="14" spans="1:1026" ht="25.5" x14ac:dyDescent="0.2">
      <c r="A14" s="80" t="s">
        <v>99</v>
      </c>
      <c r="B14" s="72" t="s">
        <v>100</v>
      </c>
      <c r="C14" s="72" t="s">
        <v>101</v>
      </c>
      <c r="D14" s="72" t="s">
        <v>102</v>
      </c>
      <c r="E14" s="72" t="s">
        <v>103</v>
      </c>
      <c r="F14" s="51" t="s">
        <v>106</v>
      </c>
      <c r="G14" s="68" t="s">
        <v>104</v>
      </c>
      <c r="H14" s="69" t="s">
        <v>105</v>
      </c>
      <c r="I14" s="69">
        <v>2</v>
      </c>
      <c r="J14" s="70"/>
      <c r="K14" s="71"/>
      <c r="L14" s="63">
        <v>20</v>
      </c>
      <c r="M14" s="64">
        <v>54.01</v>
      </c>
      <c r="N14" s="65">
        <f t="shared" si="0"/>
        <v>1080.2</v>
      </c>
      <c r="O14" s="66">
        <v>5</v>
      </c>
      <c r="P14" s="64">
        <v>17.52</v>
      </c>
      <c r="Q14" s="65">
        <f t="shared" si="1"/>
        <v>87.6</v>
      </c>
      <c r="R14" s="67">
        <f t="shared" si="2"/>
        <v>1167.8</v>
      </c>
    </row>
    <row r="15" spans="1:1026" ht="25.5" x14ac:dyDescent="0.2">
      <c r="A15" s="74" t="s">
        <v>107</v>
      </c>
      <c r="B15" s="72" t="s">
        <v>108</v>
      </c>
      <c r="C15" s="72" t="s">
        <v>109</v>
      </c>
      <c r="D15" s="50" t="s">
        <v>110</v>
      </c>
      <c r="E15" s="84" t="s">
        <v>111</v>
      </c>
      <c r="F15" s="51" t="s">
        <v>112</v>
      </c>
      <c r="G15" s="68" t="s">
        <v>113</v>
      </c>
      <c r="H15" s="68" t="s">
        <v>114</v>
      </c>
      <c r="I15" s="60">
        <v>2</v>
      </c>
      <c r="J15" s="61"/>
      <c r="K15" s="62"/>
      <c r="L15" s="63">
        <v>1</v>
      </c>
      <c r="M15" s="64">
        <v>237.56</v>
      </c>
      <c r="N15" s="65">
        <f t="shared" si="0"/>
        <v>237.56</v>
      </c>
      <c r="O15" s="66">
        <v>1</v>
      </c>
      <c r="P15" s="64">
        <v>71.27</v>
      </c>
      <c r="Q15" s="65">
        <f t="shared" si="1"/>
        <v>71.27</v>
      </c>
      <c r="R15" s="67">
        <f t="shared" si="2"/>
        <v>308.83</v>
      </c>
    </row>
    <row r="17" spans="17:1026" x14ac:dyDescent="0.2">
      <c r="Q17" s="55" t="s">
        <v>10</v>
      </c>
      <c r="R17" s="43">
        <f>SUM(R5:R15)</f>
        <v>2930.5499999999997</v>
      </c>
    </row>
    <row r="19" spans="17:1026" x14ac:dyDescent="0.2"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</row>
    <row r="20" spans="17:1026" x14ac:dyDescent="0.2"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</row>
  </sheetData>
  <mergeCells count="21">
    <mergeCell ref="P1:Q1"/>
    <mergeCell ref="A2:A4"/>
    <mergeCell ref="B2:B4"/>
    <mergeCell ref="C2:C4"/>
    <mergeCell ref="D2:D4"/>
    <mergeCell ref="E2:E4"/>
    <mergeCell ref="F2:F4"/>
    <mergeCell ref="G2:G4"/>
    <mergeCell ref="H2:K2"/>
    <mergeCell ref="L2:N2"/>
    <mergeCell ref="R3:R4"/>
    <mergeCell ref="O2:Q2"/>
    <mergeCell ref="I3:I4"/>
    <mergeCell ref="J3:J4"/>
    <mergeCell ref="K3:K4"/>
    <mergeCell ref="L3:L4"/>
    <mergeCell ref="M3:M4"/>
    <mergeCell ref="N3:N4"/>
    <mergeCell ref="O3:O4"/>
    <mergeCell ref="P3:P4"/>
    <mergeCell ref="Q3:Q4"/>
  </mergeCells>
  <pageMargins left="0.74791666666666701" right="0.74791666666666701" top="0.98402777777777795" bottom="0.9840277777777779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EXECUTADO -  ABRIL</vt:lpstr>
      <vt:lpstr>PLANEJADO - MAIO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roberto.cavalcanti</dc:creator>
  <cp:lastModifiedBy>manoel.souto</cp:lastModifiedBy>
  <cp:revision>1</cp:revision>
  <cp:lastPrinted>2016-02-22T17:44:45Z</cp:lastPrinted>
  <dcterms:created xsi:type="dcterms:W3CDTF">2016-02-18T13:05:41Z</dcterms:created>
  <dcterms:modified xsi:type="dcterms:W3CDTF">2016-08-25T13:00:08Z</dcterms:modified>
  <dc:language>pt-BR</dc:language>
</cp:coreProperties>
</file>