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ivisao\FOLHA DE PAGAMENTO\CARGOS COMISSIONADOS E FUNÇOES GRATIFICADAS\RELATÓRIO MENSAL\2026\"/>
    </mc:Choice>
  </mc:AlternateContent>
  <xr:revisionPtr revIDLastSave="0" documentId="13_ncr:1_{F8BB6D50-6FD6-4ED5-9AFD-152B2662DBE7}" xr6:coauthVersionLast="47" xr6:coauthVersionMax="47" xr10:uidLastSave="{00000000-0000-0000-0000-000000000000}"/>
  <bookViews>
    <workbookView xWindow="-120" yWindow="-120" windowWidth="29040" windowHeight="15720" tabRatio="763" xr2:uid="{00000000-000D-0000-FFFF-FFFF00000000}"/>
  </bookViews>
  <sheets>
    <sheet name="CARGOS COMISSIONADOS" sheetId="1" r:id="rId1"/>
    <sheet name="FUNÇÕES GRATIFICADAS" sheetId="6" r:id="rId2"/>
    <sheet name="CONSELHEIROS E COMISSÕES" sheetId="17" r:id="rId3"/>
    <sheet name="EQUIVALÊNCIA" sheetId="16" r:id="rId4"/>
  </sheets>
  <definedNames>
    <definedName name="_xlnm._FilterDatabase" localSheetId="0" hidden="1">'CARGOS COMISSIONADOS'!$A$6:$N$96</definedName>
    <definedName name="_xlnm.Print_Area" localSheetId="0">'CARGOS COMISSIONADOS'!$A$1:$L$97</definedName>
    <definedName name="_xlnm.Print_Area" localSheetId="1">'FUNÇÕES GRATIFICADAS'!$A$1:$K$107</definedName>
    <definedName name="_xlnm.Print_Titles" localSheetId="0">'CARGOS COMISSIONADOS'!$1:$6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4" i="6" l="1"/>
  <c r="H32" i="17" l="1"/>
  <c r="H31" i="17"/>
  <c r="H30" i="17"/>
  <c r="H25" i="17"/>
  <c r="H24" i="17"/>
  <c r="H23" i="17"/>
  <c r="H18" i="17"/>
  <c r="H16" i="17"/>
  <c r="H17" i="17"/>
  <c r="H15" i="17"/>
  <c r="H10" i="17"/>
  <c r="H14" i="17"/>
  <c r="H13" i="17"/>
  <c r="H12" i="17"/>
  <c r="H11" i="17"/>
  <c r="H9" i="17" l="1"/>
  <c r="L33" i="1"/>
  <c r="L9" i="1"/>
  <c r="L10" i="1"/>
  <c r="L11" i="1"/>
  <c r="L12" i="1"/>
  <c r="L94" i="1"/>
  <c r="L95" i="1"/>
  <c r="L96" i="1"/>
  <c r="L92" i="1"/>
  <c r="L84" i="1"/>
  <c r="L85" i="1"/>
  <c r="L86" i="1"/>
  <c r="L87" i="1"/>
  <c r="L88" i="1"/>
  <c r="L89" i="1"/>
  <c r="L90" i="1"/>
  <c r="L79" i="1"/>
  <c r="L80" i="1"/>
  <c r="L76" i="1"/>
  <c r="L81" i="1"/>
  <c r="L77" i="1"/>
  <c r="L71" i="1"/>
  <c r="L72" i="1"/>
  <c r="L73" i="1"/>
  <c r="L74" i="1"/>
  <c r="L63" i="1"/>
  <c r="L61" i="1"/>
  <c r="L64" i="1"/>
  <c r="L65" i="1"/>
  <c r="L66" i="1"/>
  <c r="L67" i="1"/>
  <c r="L68" i="1"/>
  <c r="L62" i="1"/>
  <c r="L27" i="1"/>
  <c r="L28" i="1"/>
  <c r="L29" i="1"/>
  <c r="L30" i="1"/>
  <c r="L31" i="1"/>
  <c r="L19" i="1"/>
  <c r="L16" i="1"/>
  <c r="L20" i="1"/>
  <c r="L21" i="1"/>
  <c r="L18" i="1"/>
  <c r="L17" i="1"/>
  <c r="L22" i="1"/>
  <c r="L2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G40" i="16" l="1"/>
  <c r="F40" i="16"/>
  <c r="D40" i="16"/>
  <c r="H39" i="16"/>
  <c r="H38" i="16"/>
  <c r="H40" i="16" l="1"/>
  <c r="H33" i="16"/>
  <c r="H34" i="16"/>
  <c r="H35" i="16"/>
  <c r="H32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10" i="16"/>
  <c r="L83" i="1"/>
  <c r="L14" i="1"/>
  <c r="L24" i="1"/>
  <c r="L26" i="1"/>
  <c r="L60" i="1"/>
  <c r="L70" i="1"/>
  <c r="L78" i="1"/>
  <c r="L93" i="1"/>
  <c r="L8" i="1"/>
  <c r="H30" i="16" l="1"/>
  <c r="H36" i="16"/>
  <c r="H42" i="16"/>
  <c r="D36" i="16"/>
  <c r="H43" i="16" l="1"/>
  <c r="F36" i="16" l="1"/>
  <c r="E30" i="16"/>
  <c r="E43" i="16" s="1"/>
  <c r="F30" i="16"/>
  <c r="D30" i="16"/>
  <c r="D43" i="16" s="1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7" i="6" s="1"/>
  <c r="F43" i="16" l="1"/>
  <c r="G30" i="16"/>
  <c r="G36" i="16"/>
  <c r="A48" i="6" l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G43" i="16"/>
  <c r="A9" i="1" l="1"/>
  <c r="A10" i="1" s="1"/>
  <c r="A11" i="1" s="1"/>
  <c r="A12" i="1" s="1"/>
  <c r="A14" i="1" s="1"/>
  <c r="A16" i="1" s="1"/>
  <c r="A17" i="1" s="1"/>
  <c r="A18" i="1" s="1"/>
  <c r="A19" i="1" s="1"/>
  <c r="A20" i="1" l="1"/>
  <c r="A21" i="1" s="1"/>
  <c r="A22" i="1" s="1"/>
  <c r="A23" i="1" s="1"/>
  <c r="A24" i="1" s="1"/>
  <c r="A26" i="1" s="1"/>
  <c r="A27" i="1" s="1"/>
  <c r="A28" i="1" s="1"/>
  <c r="A29" i="1" s="1"/>
  <c r="A30" i="1" s="1"/>
  <c r="A31" i="1" s="1"/>
  <c r="A33" i="1" s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60" i="1" l="1"/>
  <c r="A61" i="1" s="1"/>
  <c r="A62" i="1" s="1"/>
  <c r="A63" i="1" s="1"/>
  <c r="A64" i="1" s="1"/>
  <c r="A65" i="1" s="1"/>
  <c r="A66" i="1" s="1"/>
  <c r="A67" i="1" s="1"/>
  <c r="A68" i="1" s="1"/>
  <c r="A70" i="1" s="1"/>
  <c r="A71" i="1" s="1"/>
  <c r="A72" i="1" s="1"/>
  <c r="A73" i="1" s="1"/>
  <c r="A74" i="1" s="1"/>
  <c r="A76" i="1" s="1"/>
  <c r="A77" i="1" s="1"/>
  <c r="A78" i="1" s="1"/>
  <c r="A79" i="1" s="1"/>
  <c r="A80" i="1" s="1"/>
  <c r="A81" i="1" s="1"/>
  <c r="A83" i="1" s="1"/>
  <c r="A84" i="1" s="1"/>
  <c r="A85" i="1" s="1"/>
  <c r="A86" i="1" s="1"/>
  <c r="A87" i="1" s="1"/>
  <c r="A88" i="1" s="1"/>
  <c r="A89" i="1" s="1"/>
  <c r="A90" i="1" s="1"/>
  <c r="A92" i="1" l="1"/>
  <c r="A93" i="1" s="1"/>
  <c r="A94" i="1" s="1"/>
  <c r="A95" i="1" s="1"/>
  <c r="A96" i="1" s="1"/>
  <c r="E102" i="1" l="1"/>
  <c r="E100" i="1" s="1"/>
  <c r="A68" i="6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100" i="6" s="1"/>
  <c r="A101" i="6" s="1"/>
  <c r="A102" i="6" s="1"/>
  <c r="A103" i="6" s="1"/>
  <c r="A104" i="6" s="1"/>
  <c r="A105" i="6" s="1"/>
  <c r="A106" i="6" s="1"/>
  <c r="A107" i="6" s="1"/>
</calcChain>
</file>

<file path=xl/sharedStrings.xml><?xml version="1.0" encoding="utf-8"?>
<sst xmlns="http://schemas.openxmlformats.org/spreadsheetml/2006/main" count="1381" uniqueCount="575">
  <si>
    <t>CORHU/DIVAP</t>
  </si>
  <si>
    <t>Nº ORD.</t>
  </si>
  <si>
    <t>Matricula</t>
  </si>
  <si>
    <t>VINCULO</t>
  </si>
  <si>
    <t>Nome</t>
  </si>
  <si>
    <t>CARGO</t>
  </si>
  <si>
    <t>LOTAÇÃO</t>
  </si>
  <si>
    <t>GRAT. COMISSIONADA</t>
  </si>
  <si>
    <t>TOTAL</t>
  </si>
  <si>
    <t>PORTARIA / ATA</t>
  </si>
  <si>
    <t>DATA</t>
  </si>
  <si>
    <t>COM</t>
  </si>
  <si>
    <t>MAILTON NOBRE DE MEDEIROS</t>
  </si>
  <si>
    <t>COLOG - COORDENADORIA DE LOGISTICA</t>
  </si>
  <si>
    <t>ASSESSOR DIRETORIA</t>
  </si>
  <si>
    <t>CORHU - COORD. DE RECURSOS HUMANOS</t>
  </si>
  <si>
    <t>ADEILDO CARLOS DIAS BEZERRA</t>
  </si>
  <si>
    <t>DISOL- DIVISAO DE SOLIDOS</t>
  </si>
  <si>
    <t>RIVALDO GOMES DA SILVA</t>
  </si>
  <si>
    <t>IVETE ANTONIETA B  DE CARVALHO</t>
  </si>
  <si>
    <t>ANANIAS TEIXEIRA DE LIMA</t>
  </si>
  <si>
    <t>JOSE ALEXANDRE DE BARROS ALVES</t>
  </si>
  <si>
    <t>ALDEMIR NASCIMENTO DA SILVA</t>
  </si>
  <si>
    <t>COINF-COORDENADORIA DE INFORMATICA</t>
  </si>
  <si>
    <t>CLT</t>
  </si>
  <si>
    <t>JOSE VITAL DUARTE JUNIOR</t>
  </si>
  <si>
    <t>COADM-COORDENADORIA DE ADMINISTRACAO</t>
  </si>
  <si>
    <t>CHEFE DE GABINETE</t>
  </si>
  <si>
    <t>PRES- PRESIDENCIA</t>
  </si>
  <si>
    <t>COORD. AP. TEC. INST</t>
  </si>
  <si>
    <t>COATI - COORD. DE APOIO TEC. E INSTIT.</t>
  </si>
  <si>
    <t>COORD. COMUNIC. SOCI</t>
  </si>
  <si>
    <t>COORDENADORIA DE COMUNIC. SOCIAL</t>
  </si>
  <si>
    <t>COORD. DE ADM.</t>
  </si>
  <si>
    <t>COORD. DE ART. INST.</t>
  </si>
  <si>
    <t>COARI- COORDENADORIA DE ARTICULACAO INST</t>
  </si>
  <si>
    <t>COORD. FINANCEIRA</t>
  </si>
  <si>
    <t>COFIN-COORDENADORIA FINANCEIRA</t>
  </si>
  <si>
    <t>COORD. LOGISTICA</t>
  </si>
  <si>
    <t>COORD. RESP. SOCIAL</t>
  </si>
  <si>
    <t>CORES - COORD. DE RESPONSAB. SOCIAL</t>
  </si>
  <si>
    <t>COORD. SEG. TRABALHO</t>
  </si>
  <si>
    <t>COORD. SUPRIMENTOS</t>
  </si>
  <si>
    <t>COSUP - COORDENADORIA DE SUPRIMENTOS</t>
  </si>
  <si>
    <t>DJALMA LIMA DE OLIVEIRA DANTAS</t>
  </si>
  <si>
    <t>COVEN- COORDENADORIA DE VENDAS</t>
  </si>
  <si>
    <t>COORD.DE REC.HUM.</t>
  </si>
  <si>
    <t>COPCP- COORD. DE PLANEJ. E CONTROLE PROD</t>
  </si>
  <si>
    <t>MARIA ROSEANE DOS A CLEMENTINO</t>
  </si>
  <si>
    <t>COORDENADOR DE PRODUÇÃO</t>
  </si>
  <si>
    <t>COPRO- COORD.DE PRODUCAO</t>
  </si>
  <si>
    <t>AILA KARLA MOTA SANTANA</t>
  </si>
  <si>
    <t>COORDENADORA DE PESQUISA E DESENVOLVIMENTO</t>
  </si>
  <si>
    <t>COPED- COORD. DE PESQUISA E DESENV.</t>
  </si>
  <si>
    <t>COQUA- COORD. DE CONTROLE DE QUALID.</t>
  </si>
  <si>
    <t>COCON - COORDENADORIA DE CONTABILIDADE</t>
  </si>
  <si>
    <t>ATA CONS. ADM</t>
  </si>
  <si>
    <t>DIR. ADM. FINANCEIRO</t>
  </si>
  <si>
    <t>DIRAF-DIRETORIA ADMINISTR.E FINANCEIRA</t>
  </si>
  <si>
    <t>DIRETOR COMERCIAL</t>
  </si>
  <si>
    <t>DICOM- DIRETORIA COMERCIAL</t>
  </si>
  <si>
    <t>GESTOR DE DESENV.</t>
  </si>
  <si>
    <t>VINCENZO PAPARIELLO</t>
  </si>
  <si>
    <t>TRATAMENTO DAGUA</t>
  </si>
  <si>
    <t>JACQUELINE CESAR DE GUSMAO</t>
  </si>
  <si>
    <t>SELMA BEZERRA DE CARVALHO</t>
  </si>
  <si>
    <t xml:space="preserve">ELIANA PEREIRA SANTANA        </t>
  </si>
  <si>
    <t>SECRETÁRIA DA DIRETORIA</t>
  </si>
  <si>
    <t>SUJUR - SUPERINTENDENTE JURIDICO</t>
  </si>
  <si>
    <t>SUADM-SUPERINTENDENCIA ADMINISTRATIVA</t>
  </si>
  <si>
    <t>BETY ANNE DE A S CORDULA</t>
  </si>
  <si>
    <t>COORD. INFORMÁTICA</t>
  </si>
  <si>
    <t>RESUMO</t>
  </si>
  <si>
    <t>QUANTIDADE</t>
  </si>
  <si>
    <t>OBS</t>
  </si>
  <si>
    <t>CARGOS OCUPADAS</t>
  </si>
  <si>
    <t>CARGOS VAGOS</t>
  </si>
  <si>
    <t>Emissão: CORHU/Divap</t>
  </si>
  <si>
    <t>Nº Ordem</t>
  </si>
  <si>
    <t>Setor</t>
  </si>
  <si>
    <t>Função</t>
  </si>
  <si>
    <t>Função Gratificada</t>
  </si>
  <si>
    <t>Apoio I</t>
  </si>
  <si>
    <t>KLEYTON DA SILVA A PEREIRA</t>
  </si>
  <si>
    <t>TEC UTI TRA EFLUENTE</t>
  </si>
  <si>
    <t>TEC. EM ADM. E FIN.</t>
  </si>
  <si>
    <t>Apoio II</t>
  </si>
  <si>
    <t>DISEG - DIVISAO DE SERVICOS GERAIS</t>
  </si>
  <si>
    <t>ASS. DE SERVICOS</t>
  </si>
  <si>
    <t>DIVCO - DIVISAO DE COMPRAS</t>
  </si>
  <si>
    <t>COFAR- COORDENADORIA DE FARMACIAS</t>
  </si>
  <si>
    <t>GESIEL DAVID DE CASTRO</t>
  </si>
  <si>
    <t xml:space="preserve">ANA CLAUDIA NUNES DE MOURA    </t>
  </si>
  <si>
    <t>DIDEP - DIVISAO DE DESENVOLV PESSOAL</t>
  </si>
  <si>
    <t xml:space="preserve">PAULA FRASSINETTI S L BELIAN  </t>
  </si>
  <si>
    <t>Chefe de Divisão</t>
  </si>
  <si>
    <t>DIFIS- DIVISAO FISCAL</t>
  </si>
  <si>
    <t>ANALISTA CONTABIL</t>
  </si>
  <si>
    <t>FARMACEUTICO IND</t>
  </si>
  <si>
    <t>MARCOS ANDRE CUNHA DE OLIVEIRA</t>
  </si>
  <si>
    <t>DIMIC - DIVISÃO DE MICROBIOLOGIA</t>
  </si>
  <si>
    <t>SILVIA RENATA QUEIROZ D FARIAS</t>
  </si>
  <si>
    <t>TEREZA RAQUEL F ALMEIDA</t>
  </si>
  <si>
    <t>RODRIGO VASCONCELOS DINIZ</t>
  </si>
  <si>
    <t>DILOG - DIVISAO DE LOGISTICA</t>
  </si>
  <si>
    <t>MARCO ANDRE ANTUNES CORREIA</t>
  </si>
  <si>
    <t>DIALM - DIVISAO DE ALMOXARIFADO</t>
  </si>
  <si>
    <t>ANA APARECIDA DE ANDRADE LIMA</t>
  </si>
  <si>
    <t>TEC. CONTABIL</t>
  </si>
  <si>
    <t>DIVAP - DIVISAO DE ADMINST. PESSOAL</t>
  </si>
  <si>
    <t>ANALISTA QUALI IND</t>
  </si>
  <si>
    <t xml:space="preserve">JAMESSON AMANCIO DA ROCHA     </t>
  </si>
  <si>
    <t>Secretária de Coordenadoria</t>
  </si>
  <si>
    <t>OP. DE PROD. IND.</t>
  </si>
  <si>
    <t>FUNÇÕES OCUPADAS</t>
  </si>
  <si>
    <t>FUNÇÕES VAGAS</t>
  </si>
  <si>
    <t>NOME</t>
  </si>
  <si>
    <t>EDVÂNIA GOMES DE SOUZA PONTES</t>
  </si>
  <si>
    <t>ERICK RENAN PEREIRA DE ACIOLI</t>
  </si>
  <si>
    <t>ANALISTA INFORMATICA</t>
  </si>
  <si>
    <t>JOSE NEVES DA SILVA JUNIOR</t>
  </si>
  <si>
    <t>ROMARIO LUIZ DO NASCIMENTO</t>
  </si>
  <si>
    <t>DIMAM - DIVISÃO DE MEIO AMBIENTE</t>
  </si>
  <si>
    <t>ANA GESTAO AMBIENTAL</t>
  </si>
  <si>
    <t xml:space="preserve">GILMAR GALVAO SANTANA         </t>
  </si>
  <si>
    <t xml:space="preserve">FABIOLA LAPORTE DE A TRINDADE </t>
  </si>
  <si>
    <t>SUPERINTENDENTE COMERCIAL</t>
  </si>
  <si>
    <t>SUPERINTENDENTE JURIDICO</t>
  </si>
  <si>
    <t>SUPERINTENDENTE ADMINISTRATIVO</t>
  </si>
  <si>
    <t>SECRETÁRIA DA PRESIDÊNCIA</t>
  </si>
  <si>
    <t>COSET - COORD. DE SEG. DO TRAB E DO MEIO AMBIENTE</t>
  </si>
  <si>
    <t>SALARIO COMISSIONADO</t>
  </si>
  <si>
    <t>ALBANITA LUCIANA DA SILVA</t>
  </si>
  <si>
    <t xml:space="preserve">ANDERSON SANTOS DE L  FARIAS  </t>
  </si>
  <si>
    <t>SIMBOLOS</t>
  </si>
  <si>
    <t>CCS</t>
  </si>
  <si>
    <t>CCS1</t>
  </si>
  <si>
    <t>CCS2</t>
  </si>
  <si>
    <t>CCS3</t>
  </si>
  <si>
    <t>CCS4</t>
  </si>
  <si>
    <t>CCS5</t>
  </si>
  <si>
    <t>CCA1</t>
  </si>
  <si>
    <t>CCA2</t>
  </si>
  <si>
    <t>CCA4</t>
  </si>
  <si>
    <t>FGS1</t>
  </si>
  <si>
    <t>FGA2</t>
  </si>
  <si>
    <t>FGA1</t>
  </si>
  <si>
    <t>FGA3</t>
  </si>
  <si>
    <t>DIRETORA TECNICA</t>
  </si>
  <si>
    <t>DITEC - DIRETORIA TÉCNICA</t>
  </si>
  <si>
    <t>MONICA MARIA G R F DE OLIVEIRA</t>
  </si>
  <si>
    <t>Diretoria</t>
  </si>
  <si>
    <t>DIRAF</t>
  </si>
  <si>
    <t>DITEC</t>
  </si>
  <si>
    <t>DICOM</t>
  </si>
  <si>
    <t>DPRES</t>
  </si>
  <si>
    <t>DIRETORIA</t>
  </si>
  <si>
    <t>LUCICLEIDE MARIA DE ANDRADE CAMPOS</t>
  </si>
  <si>
    <t>JOSILENE FARIAS DOS SANTOS</t>
  </si>
  <si>
    <t xml:space="preserve">DEBORA GUEDES NERES </t>
  </si>
  <si>
    <t>VIVIANE SOARES DE JESUS</t>
  </si>
  <si>
    <t xml:space="preserve">            APOIO I</t>
  </si>
  <si>
    <t xml:space="preserve">                                             CHEFE DE DIVISÃO</t>
  </si>
  <si>
    <t xml:space="preserve">            APOIO II</t>
  </si>
  <si>
    <t xml:space="preserve">              ASSESSOR</t>
  </si>
  <si>
    <t xml:space="preserve">Conselho Fiscal </t>
  </si>
  <si>
    <t>VALOR R$</t>
  </si>
  <si>
    <t xml:space="preserve">ITHALO IGOR DANTAS E SILVA    </t>
  </si>
  <si>
    <t>JOSE CARLOS FERREIRA DE ARRUDA</t>
  </si>
  <si>
    <t xml:space="preserve">             Gestor de Apoio Técnico</t>
  </si>
  <si>
    <t>Gestor de Apoio Técnico</t>
  </si>
  <si>
    <t>MAT</t>
  </si>
  <si>
    <t>AUT</t>
  </si>
  <si>
    <t xml:space="preserve">Conselho de Administração </t>
  </si>
  <si>
    <t>DESCRIÇÃO</t>
  </si>
  <si>
    <t>ANGELINA MEDEIROS VERONESE</t>
  </si>
  <si>
    <t>ELIANE MOREIRA DE SOUZA</t>
  </si>
  <si>
    <t>MANOEL DE LIMA BARBOSA</t>
  </si>
  <si>
    <t>AUGUSTO CESAR N  A  DA SILVA</t>
  </si>
  <si>
    <t>THAIS REGINA BORGES LOPES</t>
  </si>
  <si>
    <t>ROSIANE SANTOS BRITO</t>
  </si>
  <si>
    <t>AMANDA BEZERRA MASCARENHAS</t>
  </si>
  <si>
    <t>CAETANO SILVA DIAS</t>
  </si>
  <si>
    <t>DIEGO SCHMITH OLIVEIRA DE LIMA</t>
  </si>
  <si>
    <t>MANUELA SILVA DE LIMA B DA PAZ</t>
  </si>
  <si>
    <t>DEMOSTENES FIGUEIREDO DE SOUSA</t>
  </si>
  <si>
    <t>HOSANA SUELEM S DE MIRANDA</t>
  </si>
  <si>
    <t>MARCELO BARLAVENTO DAS CHAGAS</t>
  </si>
  <si>
    <t>LIBNI DE MEDEIROS MELO</t>
  </si>
  <si>
    <t>LEYRIANE TELMA V FARIAS</t>
  </si>
  <si>
    <t>THIAGO SANTOS DE OLIVEIRA</t>
  </si>
  <si>
    <t xml:space="preserve">LEONARDO ARAUJO PAES BARRETO  </t>
  </si>
  <si>
    <t>PREGOEIRO</t>
  </si>
  <si>
    <t>LUCIA MARIA ARAÚJO LAVOR</t>
  </si>
  <si>
    <t xml:space="preserve">PORTARIA </t>
  </si>
  <si>
    <t>ANA CECILIA DE SENA TAVARES</t>
  </si>
  <si>
    <t>JOÃO ALFREDO SOARES DE AVELLAR</t>
  </si>
  <si>
    <t>JULIANA SILVA CEDRIN</t>
  </si>
  <si>
    <t>MANUELA A DE SENA N VENTURA</t>
  </si>
  <si>
    <t>ANA GERTRUDES GUERRA</t>
  </si>
  <si>
    <t xml:space="preserve">CARLA CRISTINA OLIVEIRA MATOS </t>
  </si>
  <si>
    <t>CAIO CESAR DE ANDRADE RODRIGUES SILVA</t>
  </si>
  <si>
    <t>VINICIUS JOSE OLIVEIRA D SOUSA</t>
  </si>
  <si>
    <t xml:space="preserve">NATALIA  DOURADO DA FONTE     </t>
  </si>
  <si>
    <t>ANA GERTRUDES DE ANDRADE F GUERRA</t>
  </si>
  <si>
    <t xml:space="preserve">ADELE GOMES DE SANTANA        </t>
  </si>
  <si>
    <t>IAN THIAGO DE LIMA BARBOSA</t>
  </si>
  <si>
    <t>SANDRO MARQUES TEIXEIRA</t>
  </si>
  <si>
    <t>COORDENADOR DE GESTÃO E PLANEJAMENTO</t>
  </si>
  <si>
    <t>COGEP - COORDENADORIA DE GESTÃO E PLANEJAMENTO</t>
  </si>
  <si>
    <t>GERENTE ADMINISTRATIVO</t>
  </si>
  <si>
    <t>GESTOR DE APOIO ADMINISTRATIVO</t>
  </si>
  <si>
    <t>MAYARA CRISTINA NUNES DE LIRA</t>
  </si>
  <si>
    <t>SUJUR - SUPERINTENDENCIA JURIDICA</t>
  </si>
  <si>
    <t>BEZALIEL ROSA DOS S JUNIOR</t>
  </si>
  <si>
    <t>CLAUDIO HENRIQUE G DE OLIVEIRA</t>
  </si>
  <si>
    <t>ANA CAROLINA CALLAND ROSA</t>
  </si>
  <si>
    <t>KATIA DA CONCEIÇÃO SILVA</t>
  </si>
  <si>
    <t xml:space="preserve">MARCELO MONTEIRO DE C. FILHO  </t>
  </si>
  <si>
    <t>Simbolos</t>
  </si>
  <si>
    <t>SERGIO LUIZ NORONHA</t>
  </si>
  <si>
    <t>JOSE VICTOR MATHEUS ARAÚJO BARBOSA</t>
  </si>
  <si>
    <t>ODAYANNA KESSY FELIX MONTEIRO</t>
  </si>
  <si>
    <t>ALICE ANA BARBOSA ROSENDO</t>
  </si>
  <si>
    <t>Conselho de Administração - Rep. Funcionários</t>
  </si>
  <si>
    <t>JORGE CARLOS OLIVEIRA FILHO</t>
  </si>
  <si>
    <t>LEANDRA NASCIMENTO ESTEFÂNIO</t>
  </si>
  <si>
    <t>DANIELLY CAVALCANTE DO NASCIMENTO</t>
  </si>
  <si>
    <t xml:space="preserve">                SECRETÁRIA </t>
  </si>
  <si>
    <t xml:space="preserve">    CHEFE DE GABINETE</t>
  </si>
  <si>
    <t xml:space="preserve">    DIRETORIA</t>
  </si>
  <si>
    <t xml:space="preserve">    SUPERINTENTENDE</t>
  </si>
  <si>
    <t xml:space="preserve">   COORDENADOR</t>
  </si>
  <si>
    <t xml:space="preserve">   GESTOR DE DESENVOLVIMENTO</t>
  </si>
  <si>
    <t xml:space="preserve">  Gestor de Apoio Administrativo</t>
  </si>
  <si>
    <t xml:space="preserve">  Gerente Administrativo</t>
  </si>
  <si>
    <t>COORD. DE GOVERNANÇA COOPORATIVA</t>
  </si>
  <si>
    <t>COGOV - COORD. DE GOVERNANÇA COOPORATIVA</t>
  </si>
  <si>
    <t>COCGC - COORD. COMPLIANCE, G. DE RISCOS E C. INTERNO</t>
  </si>
  <si>
    <t>COORD. DE COMPLIANCE, G. DE RISCOS E C. INTERNO</t>
  </si>
  <si>
    <t>COORD. DE AUDITORIA INTERNA</t>
  </si>
  <si>
    <t>COAUD - COORD. DE AUDITORIA INTERNA</t>
  </si>
  <si>
    <t>LEANDRO RAMOS MARQUES</t>
  </si>
  <si>
    <t>COORD. DE FARMÁCIA POPULARES</t>
  </si>
  <si>
    <t>COFAR - COORDENADORIA DE FARMÁCIA POPULARES</t>
  </si>
  <si>
    <t>COORD. DE VENDAS</t>
  </si>
  <si>
    <t>DICOS - DIVISÃO DE COSMÉTICOS</t>
  </si>
  <si>
    <t>DIDAN - DIVISÃO DE DESENVOLVIMENTO ANALÍTICO</t>
  </si>
  <si>
    <t>TABELA DE CARGOS COMISSIONADOS E FUNÇÕES GRATIFICADAS</t>
  </si>
  <si>
    <t>DENOMINAÇÃO</t>
  </si>
  <si>
    <t>QUANT.</t>
  </si>
  <si>
    <t>SITUAÇÃO ATUAL</t>
  </si>
  <si>
    <t>EQUIVALENCIA DA LEI Nº 16.520</t>
  </si>
  <si>
    <t>REMUNERAÇÃO (R$)</t>
  </si>
  <si>
    <t>DISPÊNDIO MENSAL</t>
  </si>
  <si>
    <t xml:space="preserve">SALÁRIO </t>
  </si>
  <si>
    <t>GRATIF.</t>
  </si>
  <si>
    <t>CARGOS COMISSIONADOS</t>
  </si>
  <si>
    <t>Diretor Presidente</t>
  </si>
  <si>
    <t>DAS</t>
  </si>
  <si>
    <t>Diretor Administrativo-Financeiro</t>
  </si>
  <si>
    <t>DAS - 1</t>
  </si>
  <si>
    <t xml:space="preserve">Diretor Técnico Industrial </t>
  </si>
  <si>
    <t>Diretor Comercial</t>
  </si>
  <si>
    <t>Superintendente Administrativo</t>
  </si>
  <si>
    <t>DAS - 2</t>
  </si>
  <si>
    <t>Superintendente Técnico</t>
  </si>
  <si>
    <t>Superintendente Comercial</t>
  </si>
  <si>
    <t>Superintendente Jurídico</t>
  </si>
  <si>
    <t>Chefe de Gabinete</t>
  </si>
  <si>
    <t>Coordenador</t>
  </si>
  <si>
    <t>DAS - 3</t>
  </si>
  <si>
    <t>Assessor</t>
  </si>
  <si>
    <t>DAS - 4</t>
  </si>
  <si>
    <t>Gestor de Desenvolvimento</t>
  </si>
  <si>
    <t>DAS - 5</t>
  </si>
  <si>
    <t>Secretária da Presidência</t>
  </si>
  <si>
    <t>CAA - 1</t>
  </si>
  <si>
    <t>Gerente Administrativo</t>
  </si>
  <si>
    <t>Secretária da Diretoria</t>
  </si>
  <si>
    <t>CAA - 2</t>
  </si>
  <si>
    <t>CAA -4</t>
  </si>
  <si>
    <t>Gestor de Apoio Administrativo</t>
  </si>
  <si>
    <t>FUNÇÕES GRATIFICADAS</t>
  </si>
  <si>
    <t>FDA - 4</t>
  </si>
  <si>
    <t>Secretária de Superintendência/ de Coordenadoria/ de Assessoria</t>
  </si>
  <si>
    <t>FGS - 1</t>
  </si>
  <si>
    <t>FGS - 2</t>
  </si>
  <si>
    <t>TOTAL GERAL</t>
  </si>
  <si>
    <t>TOTAL COMISSIONADOS</t>
  </si>
  <si>
    <t>TOTAL FUNÇÕES GRATIFICADAS</t>
  </si>
  <si>
    <t>Superintendente de Relacionamento Institucional</t>
  </si>
  <si>
    <t>DIMAN - DIVISÃO DE MANUTENÇÃO</t>
  </si>
  <si>
    <t>DICCP- DIVISAO DE CONTABILIDADE E CUSTOS</t>
  </si>
  <si>
    <t>DISET - DIVISÃO DE SEGURANÇA DO TRABALHO</t>
  </si>
  <si>
    <t>DIFIQ - DIVISAO DE FISICO QUIMICA</t>
  </si>
  <si>
    <t>DIACP - DIVISÃO DE ACOMP. E CONTROLE DA PROD.</t>
  </si>
  <si>
    <t>DIOTI - DIVISÃO DE ÓTICA</t>
  </si>
  <si>
    <t>DIVEN - DIVISAO DE VENDAS</t>
  </si>
  <si>
    <t>DIFIS - DIVISAO FISCAL</t>
  </si>
  <si>
    <t>DIFIN - DIVISAO FINANCEIRA</t>
  </si>
  <si>
    <t>DIABS - DIVISAO DE ABASTECIMENTO</t>
  </si>
  <si>
    <t>DIFAT - DIVISAO DE FATURAMENTO</t>
  </si>
  <si>
    <t>COSET - COOR. DE SEG. E SAUDE DO TRABALHO</t>
  </si>
  <si>
    <t>COINF - COORDENADORIA DE INFORMATICA</t>
  </si>
  <si>
    <t>COADM - COORDENADORIA DE ADMINISTRAÇÃO</t>
  </si>
  <si>
    <t>COQUA - COORD. DE CONTROLE DE QUALID.</t>
  </si>
  <si>
    <t>PLINIO ANTONIO L P FILHO</t>
  </si>
  <si>
    <t>DIRETOR PRESIDENTE</t>
  </si>
  <si>
    <t>ELHO WÊNIO DA SILVA</t>
  </si>
  <si>
    <t>EWERTON RODRIGO PAZ DE SANTANA</t>
  </si>
  <si>
    <t>ARISTEU DE OLIVEIRA P JUNIOR</t>
  </si>
  <si>
    <t>DIINF - DIVISÃO DE INFORMÁTICA</t>
  </si>
  <si>
    <t>DIPAT - DIVISÃO DE PATRIMÔNIO</t>
  </si>
  <si>
    <t>DIMON - DIVISÃO DE MONITORAMENTO</t>
  </si>
  <si>
    <t>DICEM - DIVISÃO CENTRAL DE EMBALAGEM</t>
  </si>
  <si>
    <t>DIDEM - DIVISÃO DE DESENVOLVIMENTO DE EMBALAGEM</t>
  </si>
  <si>
    <t>DIREN</t>
  </si>
  <si>
    <t>DIREN - DIRETORIA DE ENGENHARIA</t>
  </si>
  <si>
    <t>SUPERINTENDENTE DE ENG., PROJETOS E OBRAS</t>
  </si>
  <si>
    <t>SUEPO - SUPERINTENDENCIA DE ENG., PROJ E OBRAS</t>
  </si>
  <si>
    <t>SURIN - SUPERINTENDENCIA DE REL. INST.</t>
  </si>
  <si>
    <t>SURPERINTENDENTE DE RELACIONAMENTO INST.</t>
  </si>
  <si>
    <t>SUTEC - SUPERINTENDENCIA TÉCNICA</t>
  </si>
  <si>
    <t>COLIC - COORDENADORIA DE LICITAÇÕES E CONTRATOS</t>
  </si>
  <si>
    <t>COORD. ENGENHARIA, PROJETOS E OBRAS</t>
  </si>
  <si>
    <t>COEPO - COORD. DE ENGENHARIA, PROJETOS E OBRAS</t>
  </si>
  <si>
    <t>COORDENADOR DE MANUTENÇÃO</t>
  </si>
  <si>
    <t>COORDENADOR DE LICITAÇÕES E CONTRATOS</t>
  </si>
  <si>
    <t>COORDENADOR DE CONTABILIDADE</t>
  </si>
  <si>
    <t>SUCOM - SUPERINTENDENCIA COMERCIAL</t>
  </si>
  <si>
    <t>DIDEP - DIVISÃO DE DESENVLOVIMENTO DE PESSOAS</t>
  </si>
  <si>
    <t>SURIN</t>
  </si>
  <si>
    <t>COMITÊ DE AUDITORIA ESTATUTÁRIA</t>
  </si>
  <si>
    <t>VÍNCULO</t>
  </si>
  <si>
    <t xml:space="preserve">                                        SECRETÁRIA DE COORDENADORIA</t>
  </si>
  <si>
    <t>ADMISSÃO</t>
  </si>
  <si>
    <t>MAT.</t>
  </si>
  <si>
    <t>Data</t>
  </si>
  <si>
    <t>Portaria</t>
  </si>
  <si>
    <t>CONSELHO / COMITÊ / COMISSÃO</t>
  </si>
  <si>
    <t>Diretor de Engenharia</t>
  </si>
  <si>
    <t>Superintendente de Engenharia, Projetos e Obras</t>
  </si>
  <si>
    <t>DISOL I - DIVISAO DE SOLIDOS</t>
  </si>
  <si>
    <t>DISOL II - DIVISÃO DE SÓLIDOS II</t>
  </si>
  <si>
    <t>COPRO - COORD. DE PRODUÇÃO</t>
  </si>
  <si>
    <t>INÍCIO</t>
  </si>
  <si>
    <t>TERMINO</t>
  </si>
  <si>
    <t>CONSELHO ADMINISTRATIVO E FISCAL</t>
  </si>
  <si>
    <t>COMITÊ DE AUDITORIA ESTATUTÁRIO</t>
  </si>
  <si>
    <t>-</t>
  </si>
  <si>
    <t>Membro do Comitê de Auditoria</t>
  </si>
  <si>
    <t>DIRETOR DE ENGENHARIA</t>
  </si>
  <si>
    <t>COMAM - COORD. DE  MANUTENÇÃO</t>
  </si>
  <si>
    <t>SERGIO GOUVEIA LOYO</t>
  </si>
  <si>
    <t>MEMBRO DO COMITÊ</t>
  </si>
  <si>
    <t>COORDENADOR DE PLAN. E CONT. DA PROD.</t>
  </si>
  <si>
    <t>SUYANE KELLY DE SOUZA</t>
  </si>
  <si>
    <t>DISEG - DIVISÃO DE SERVIÇOS GERAIS</t>
  </si>
  <si>
    <t>MARCILIO BATISTA MAGALHÃES MOURA</t>
  </si>
  <si>
    <t>MARCIA ANDREA FERNANDES SECUNDINO</t>
  </si>
  <si>
    <t>TEC EM UTI CALDEIRA</t>
  </si>
  <si>
    <t>TEC. EM INFORMATICA</t>
  </si>
  <si>
    <t>GENIMAR TAVARES GANDOLFO</t>
  </si>
  <si>
    <t>ALEXANDER BEZERRA</t>
  </si>
  <si>
    <t>RINALDO SOARES DE BARROS</t>
  </si>
  <si>
    <t>PREGOEIROS</t>
  </si>
  <si>
    <t>JAMESSON AMANCIO DA ROCHA</t>
  </si>
  <si>
    <t>LUCIANO ALVES DE SIQUEIRA JUNIOR</t>
  </si>
  <si>
    <t>FGS - 3</t>
  </si>
  <si>
    <t>Grat. Função</t>
  </si>
  <si>
    <t>EMANUELA AMELIA DE A  AGUIAR</t>
  </si>
  <si>
    <t>JOSE RICARDO OLIVEIRA CHAGAS</t>
  </si>
  <si>
    <t>SARA MEDEIROS CAPITULINO CABRAL</t>
  </si>
  <si>
    <t>DANIELLE MARIA P NASCIMENTO</t>
  </si>
  <si>
    <t>PAULA SHEMILLY GALDINO SANTIAG</t>
  </si>
  <si>
    <t>MARIA GILVANEIDE SANTOS LIMA</t>
  </si>
  <si>
    <t>SWEET GALLEGHER CAETANO COSTA</t>
  </si>
  <si>
    <t>COORDENADORA DE CONTROLE DE QUALIDADE</t>
  </si>
  <si>
    <t>ANTONIO LUIZ DOLIVEIRA AZEVEDO</t>
  </si>
  <si>
    <t>EXQ</t>
  </si>
  <si>
    <t>DOMANY C GONZAGA DA SILVA</t>
  </si>
  <si>
    <t>RODRIGO ANTUNES LIRA</t>
  </si>
  <si>
    <t>DOUGLAS ROBERTO D P RODRIGUES</t>
  </si>
  <si>
    <t>YURI MARCELIANO P T CORIOLANO</t>
  </si>
  <si>
    <t>PAULO GALDINO DA SILVA</t>
  </si>
  <si>
    <t>SUPERINTENDENTE TÉCNICO</t>
  </si>
  <si>
    <t>DULCE NARIELE ANHAIA LEMES</t>
  </si>
  <si>
    <t>RONALDO FRANCISCO DOS SANTOS</t>
  </si>
  <si>
    <t>FERNANDA DE LOURDES GOMES ALONSO</t>
  </si>
  <si>
    <t>RENATA BEZERRA DA SILVA</t>
  </si>
  <si>
    <t xml:space="preserve">DAYVSON ALVES VANDERLEI       </t>
  </si>
  <si>
    <t>DOMINGOS SAVIO F C DA S JUNIOR</t>
  </si>
  <si>
    <t>LUCIANA COSTA ANUNCIACAO CUNHA</t>
  </si>
  <si>
    <t>ROSEANE LOPES DA SILVA</t>
  </si>
  <si>
    <t>CECILIA REGINA DO N S CABRAL</t>
  </si>
  <si>
    <t>CONSELHO DE ADMINISTRAÇÃO E FISCAL</t>
  </si>
  <si>
    <t>JETON</t>
  </si>
  <si>
    <t>AMANDA MAYARA DE QUEIROZ RODRIGUES</t>
  </si>
  <si>
    <t>WEVERTON RODRIGO CARVALHO DA SILVA</t>
  </si>
  <si>
    <t>ELIZABETE BARBOSA W D OLIVEIRA</t>
  </si>
  <si>
    <t>ISMAR HENRIQUE RAMOS BARBOSA</t>
  </si>
  <si>
    <t>LIVIA DA SILVA LIMA</t>
  </si>
  <si>
    <t>PETULLA DE MOURA E SILVA</t>
  </si>
  <si>
    <t>CARLA SABRINA DE FREITAS LIMA</t>
  </si>
  <si>
    <t>ISIS RUANA PARENTE GONÇALVES</t>
  </si>
  <si>
    <t>UDO DE MELO AMAZONAS</t>
  </si>
  <si>
    <t>JARBAS FERREIRA DE LIMA JUNIOR</t>
  </si>
  <si>
    <t>DAYVSON ALVES VANDERLEI</t>
  </si>
  <si>
    <t>MARIA CAROLINA FERREIRA ALVES</t>
  </si>
  <si>
    <t>BRUNA LINS DUARTE</t>
  </si>
  <si>
    <t>ELIENE PAES BARRETO</t>
  </si>
  <si>
    <t>PAULO AUGUSTO DA SILVA</t>
  </si>
  <si>
    <t>TATIANA NOGUEIRA SANTOS</t>
  </si>
  <si>
    <t>DANIEL PEREIRA DA SILVA</t>
  </si>
  <si>
    <t>BRENDAH NICHOLLY ALVES MACIEL FRAZAO</t>
  </si>
  <si>
    <t>SAMIA RAFAELA BARRETO CAVALCANTE</t>
  </si>
  <si>
    <t>EVELYN TAYRINE SANTOS DE OLIVEIRA</t>
  </si>
  <si>
    <t>LEONARDO ARAÚJO PAES BARRETO</t>
  </si>
  <si>
    <t>EVELINE ALMEIDA OLIVEIRA DOS SANTOS</t>
  </si>
  <si>
    <t>FABIO RICARDO SILVA</t>
  </si>
  <si>
    <t>MARIA SONIA CORDEIRO DE VASCONCELOS</t>
  </si>
  <si>
    <t>KELBY DE MENEZEZ LAFAYETTE</t>
  </si>
  <si>
    <t xml:space="preserve">ELISON CARLOS FERREIRA SILVA  </t>
  </si>
  <si>
    <t>LIVIA MARIA DE MORAES</t>
  </si>
  <si>
    <t>PATRICIA SERPA PEIXOTO</t>
  </si>
  <si>
    <t>CAIO HENRIQUE SOUZA FERREIRA</t>
  </si>
  <si>
    <t>COMAN - CORDENADORIA DE MANUTEÇÃO</t>
  </si>
  <si>
    <t>COGAQ - COORDENADORIA DE GARANTIA DA QUALIDADE</t>
  </si>
  <si>
    <t xml:space="preserve">MARIA SOCORRO MARQUES NUNES   </t>
  </si>
  <si>
    <t>VAGO</t>
  </si>
  <si>
    <t>JOAO BOSCO GONCALVES DA SILVA</t>
  </si>
  <si>
    <t>ITAMAR XAVIER DE SÁ</t>
  </si>
  <si>
    <t>CASSIA ELIANAI CABRAL DE MELO</t>
  </si>
  <si>
    <t>RAFAEL DE MENEZES E S PIRES</t>
  </si>
  <si>
    <t>ANALISTA EM PCP</t>
  </si>
  <si>
    <t>EMILLY INOCENCIO DA SILVA</t>
  </si>
  <si>
    <t>JOSIAS PITANGA DE MACEDO SILVA AMORIM</t>
  </si>
  <si>
    <t>COMISSÃO PERMANENTE DE LICITAÇÃO I</t>
  </si>
  <si>
    <t>PRESIDENTE - CPL I</t>
  </si>
  <si>
    <t>MEMBRO - CPL I</t>
  </si>
  <si>
    <t>MEMBRO - CPL II</t>
  </si>
  <si>
    <t>PRESIDENTE - CPL II</t>
  </si>
  <si>
    <t>LORENA ESTHER L M CAVALCANTI</t>
  </si>
  <si>
    <t>COMISSÃO PERMANENTE DE LICITAÇÃO II - ASSUNTOS ESTRATÉGICOS</t>
  </si>
  <si>
    <t>TACIANA HENRIQUE DE FARIAS BRAGA</t>
  </si>
  <si>
    <t>DIEOP - DIVISÃO DE EXCELÊNCIA OPERACIONAL</t>
  </si>
  <si>
    <t>COORDENADORA DE GARANTIA DA QUALIDADE</t>
  </si>
  <si>
    <t>EDIVALDO MANOEL DA SILVA FILHO</t>
  </si>
  <si>
    <t>CLOVIS VIEIRA DE AQUINO</t>
  </si>
  <si>
    <t>ADSON JOSE DA SILVA MARQUES</t>
  </si>
  <si>
    <t>GERALDO CRISTOVAO DE OLIVEIRA FILHO</t>
  </si>
  <si>
    <t>DANIEL CIRILO DOS SANTOS</t>
  </si>
  <si>
    <t>MARIA EUZENI DA SILVA GARCEZ</t>
  </si>
  <si>
    <t>COMITÊ DE INDICAÇÃO E AVALIAÇÃO</t>
  </si>
  <si>
    <t>PLINIO ANTONIO LEITE PIMENTEL FILHO</t>
  </si>
  <si>
    <t>ZILDA DO REGO CAVALCANTI</t>
  </si>
  <si>
    <t>BRUNO HENRIQUE NASCIMENTO DE ARAUJO</t>
  </si>
  <si>
    <t>ANA MARAIZA DE SOUZA SILVA</t>
  </si>
  <si>
    <t>BARBARA DE ASSIS FLORENCIO</t>
  </si>
  <si>
    <t>ALBANITA LUCIANA DA SILVA FIDELIS</t>
  </si>
  <si>
    <t>Chefe de Divisão - DIMON</t>
  </si>
  <si>
    <t>Chefe de Divisão - DIFAT</t>
  </si>
  <si>
    <t>Chefe de Divisão - DIVEN</t>
  </si>
  <si>
    <t>Chefe de Divisão - DIOTI</t>
  </si>
  <si>
    <t>Chefe de Divisão - DIABS</t>
  </si>
  <si>
    <t>Chefe de Divisão - DIINF</t>
  </si>
  <si>
    <t>Chefe de Divisão - DIDEP</t>
  </si>
  <si>
    <t>Chefe de Divisão - DIFIN</t>
  </si>
  <si>
    <t>Chefe de Divisão - DIVAP</t>
  </si>
  <si>
    <t>Chefe de Divisão - DILOG</t>
  </si>
  <si>
    <t>Chefe de Divisão - DIPAT</t>
  </si>
  <si>
    <t>Chefe de Divisão - DIALM</t>
  </si>
  <si>
    <t>Chefe de Divisão - DICCP</t>
  </si>
  <si>
    <t>Chefe de Divisão - DIVCO</t>
  </si>
  <si>
    <t>Chefe de Divisão - DIFIS</t>
  </si>
  <si>
    <t>Chefe de Divisão - DISEG</t>
  </si>
  <si>
    <t>Chefe de Divisão - DISET</t>
  </si>
  <si>
    <t>Chefe de Divisão - DIMAM</t>
  </si>
  <si>
    <t>Chefe de Divisão - DICOS</t>
  </si>
  <si>
    <t>Chefe de Divisão - DIFIQ</t>
  </si>
  <si>
    <t>Chefe de Divisão - DISOL II</t>
  </si>
  <si>
    <t>Chefe de Divisão - DIEOP</t>
  </si>
  <si>
    <t>Chefe de Divisão - DICEM</t>
  </si>
  <si>
    <t>Chefe de Divisão - DIDEM</t>
  </si>
  <si>
    <t>Chefe de Divisão - DIACP</t>
  </si>
  <si>
    <t>Chefe de Divisão - DIDAN</t>
  </si>
  <si>
    <t>Chefe de Divisão - DIMIC</t>
  </si>
  <si>
    <t>Chefe de Divisão - DISOL I</t>
  </si>
  <si>
    <t>DIGAQ I - DIVISAO DE GARANTIA DE QUALIDADE</t>
  </si>
  <si>
    <t>Chefe de Divisão - DIGAQ I</t>
  </si>
  <si>
    <t>DIGAQ II - DIVISAO DE GARANTIA DE QUALIDADE</t>
  </si>
  <si>
    <t>Chefe de Divisão - DIGAQ II</t>
  </si>
  <si>
    <t>DIGAQ III - DIVISAO DE GARANTIA DE QUALIDADE</t>
  </si>
  <si>
    <t>Chefe de Divisão - DIGAQ III</t>
  </si>
  <si>
    <t>DIGAQ IV - DIVISAO DE GARANTIA DE QUALIDADE</t>
  </si>
  <si>
    <t>Chefe de Divisão - DIGAQ IV</t>
  </si>
  <si>
    <t>DIGAQ V - DIVISAO DE GARANTIA DE QUALIDADE</t>
  </si>
  <si>
    <t>Chefe de Divisão - DIGAQ V</t>
  </si>
  <si>
    <t>DIMAN II - DIVISAO DE MANUTENÇÃO</t>
  </si>
  <si>
    <t>DIMAN I - DIVISAO DE MANUTENÇÃO</t>
  </si>
  <si>
    <t>DIMAN III - DIVISAO DE MANUTENÇÃO</t>
  </si>
  <si>
    <t>Chefe de Divisão - DIMAN I</t>
  </si>
  <si>
    <t>Chefe de Divisão - DIMAN II</t>
  </si>
  <si>
    <t>Chefe de Divisão - DIMAN III</t>
  </si>
  <si>
    <t>DIEPO - DIVISÃO DE ENGENHARIA, PROJETOS E OBRAS</t>
  </si>
  <si>
    <t>DIMAS CARDOSO CAMPOS</t>
  </si>
  <si>
    <t>WELTON FERNANDES DE PAULA</t>
  </si>
  <si>
    <t>Chefe de Divisão - DIEPO</t>
  </si>
  <si>
    <t>TEREZINHA DE J  DE L  M  NETA</t>
  </si>
  <si>
    <t>HAMILTON LINO ALVES</t>
  </si>
  <si>
    <t>EDNALDO LUIZ TRAJANO</t>
  </si>
  <si>
    <t>MIRIAM ALVES BASTOS DA SILVA</t>
  </si>
  <si>
    <t>KARLA FERREIRA DA SILVA</t>
  </si>
  <si>
    <t>ADRIANA MARIA DA SILVA</t>
  </si>
  <si>
    <t>TEC.EM QUALIDADE IND</t>
  </si>
  <si>
    <t>MANOEL CORREIA DOS SANTOS</t>
  </si>
  <si>
    <t>OP. PROD. IND. (D)</t>
  </si>
  <si>
    <t>TEC.EM MAN. MEC. IND</t>
  </si>
  <si>
    <t>TEC. EM OPTICA</t>
  </si>
  <si>
    <t>JOAO LUIZ BRAGA DE PONTES</t>
  </si>
  <si>
    <t>PRISCILLA RODRIGUES P DA SILVA</t>
  </si>
  <si>
    <t>TEC EM SEG DO TRAB.</t>
  </si>
  <si>
    <t>ANALISTA EM RH</t>
  </si>
  <si>
    <t>JULIO CESAR DA SILVA</t>
  </si>
  <si>
    <t>ANA ASS FARMACEUTICA</t>
  </si>
  <si>
    <t>PAULO ROBERTO DA SILVA CUNHA</t>
  </si>
  <si>
    <t>TEC.EM MAN. ELE. IND</t>
  </si>
  <si>
    <t>OP. DE PROD. IND.(C)</t>
  </si>
  <si>
    <t>JAQUELINE P F DE OLIVEIRA</t>
  </si>
  <si>
    <t>EMANOEL VIEIRA LAURIA</t>
  </si>
  <si>
    <t>CARMEM ALUISIA LEITE DE ANDRAD</t>
  </si>
  <si>
    <t>JOSIMAR SILVA</t>
  </si>
  <si>
    <t>DULCE HELENA PEREIRA</t>
  </si>
  <si>
    <t>JOELNA DINIZ PEREIRA DE SOUSA</t>
  </si>
  <si>
    <t>ROBSON CARNEIRO DA SILVA</t>
  </si>
  <si>
    <t>TEC. EM ADM. E VEN.</t>
  </si>
  <si>
    <t>ANALISTA FINANCEIRO</t>
  </si>
  <si>
    <t>KELEN CRISTINA DE AL F E SILVA</t>
  </si>
  <si>
    <t>ANA. SEG DO TRABALHO</t>
  </si>
  <si>
    <t>ANALISTA COMERC. L</t>
  </si>
  <si>
    <t>JEANE DE ALMEIDA C REVOREDO</t>
  </si>
  <si>
    <t>DIFIN- DIVISAO FINANCEIRA</t>
  </si>
  <si>
    <t>DISOL I - DIVISAO DE SOLIDOS I</t>
  </si>
  <si>
    <t>DIOTI - DIVISAO DE OTICA (ADMINISTRACAO)</t>
  </si>
  <si>
    <t>DICEM - DIVISAO CENTRAL DE EMBALAGEM</t>
  </si>
  <si>
    <t>DIFAT- DIVISAO DE FATURAMENTO</t>
  </si>
  <si>
    <t>COCON- COORD. DE CONTABIL. GERAL</t>
  </si>
  <si>
    <t>DIVEN- DIVISAO DE VENDAS</t>
  </si>
  <si>
    <t>DIFIQ- DIV.FISICO-E CONTROLE DE PRODUTO</t>
  </si>
  <si>
    <t>DIOTI - DIVISAO DE OTICA (MONTAGEM)</t>
  </si>
  <si>
    <t>DISET- DIV. DE SAUDE OCUPAC. E SEG.TRAB.</t>
  </si>
  <si>
    <t>DIINF - DIVISAO DE INFORMATICA</t>
  </si>
  <si>
    <t>DIPIT - DIVISAO DE PROJETO &amp; INOVAC. TEC</t>
  </si>
  <si>
    <t>DIDEM - DIVISAO DE DESENVOLV. DE EMBALAG</t>
  </si>
  <si>
    <t>DIMAM - DIVISAO DO MEIO AMBIENTE</t>
  </si>
  <si>
    <t>DIMAN II - DIVISAO DE MANUTENCAO II</t>
  </si>
  <si>
    <t>DIGAQ I - DIVISAO DE GARANTIA DA QUAL. I</t>
  </si>
  <si>
    <t>Chefe de Divisão - DIPIT</t>
  </si>
  <si>
    <t>DIMAN I - DIVISAO DE MANUTENCAO I</t>
  </si>
  <si>
    <t>DIGAQ III - DIVISAO DE GARANTIA DA QUAL. III</t>
  </si>
  <si>
    <t>DIGAQ IV - DIVISAO DE GARANTIA DA QUAL. IV</t>
  </si>
  <si>
    <t>DIFIQ - DIV.FISICO-E CONTROLE DE PRODUTO</t>
  </si>
  <si>
    <t>DIGAQ II - DIVISAO DE GARANTIA DA QUAL. II</t>
  </si>
  <si>
    <t>BRUNO EURICO DE SOUZA TRAVASSOS</t>
  </si>
  <si>
    <t>ALEXANDRE BARBOSA DA SILVA</t>
  </si>
  <si>
    <t>PRESIDENTE - CPAAP</t>
  </si>
  <si>
    <t>SECRETÁRIO</t>
  </si>
  <si>
    <t>MEMBRO</t>
  </si>
  <si>
    <t>COMISSÃO PERMANENTE DE APURAÇÃO E APLICAÇÃO DE PENALIDADES - CPAAP</t>
  </si>
  <si>
    <t>DAYANE M VALENCA DE OLIVEIRA</t>
  </si>
  <si>
    <t>THAMIRYS CLÁUDIA RODRIGUES BATISTA</t>
  </si>
  <si>
    <t>XÊNIA KELY VERÍSSIMO DINIZ</t>
  </si>
  <si>
    <t>31.01.2026</t>
  </si>
  <si>
    <t>DATA: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</si>
</sst>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"/>
    <numFmt numFmtId="165" formatCode="_-* #,##0.00\ _€_-;\-* #,##0.00\ _€_-;_-* &quot;-&quot;??\ _€_-;_-@_-"/>
    <numFmt numFmtId="166" formatCode="_(* #,##0.00_);_(* \(#,##0.00\);_(* &quot;-&quot;??_);_(@_)"/>
    <numFmt numFmtId="167" formatCode="000000"/>
    <numFmt numFmtId="168" formatCode="#,##0.00_ ;\-#,##0.00\ "/>
    <numFmt numFmtId="169" formatCode="dd/mm/yy;@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sz val="14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9"/>
      <name val="Courier New"/>
      <family val="3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  <scheme val="minor"/>
    </font>
    <font>
      <b/>
      <sz val="11"/>
      <name val="Calibri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2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248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8" fillId="0" borderId="0"/>
    <xf numFmtId="0" fontId="1" fillId="0" borderId="0"/>
    <xf numFmtId="0" fontId="1" fillId="0" borderId="0"/>
    <xf numFmtId="165" fontId="38" fillId="0" borderId="0" applyFont="0" applyFill="0" applyBorder="0" applyAlignment="0" applyProtection="0"/>
    <xf numFmtId="0" fontId="38" fillId="0" borderId="0"/>
    <xf numFmtId="0" fontId="39" fillId="0" borderId="0"/>
    <xf numFmtId="0" fontId="1" fillId="0" borderId="0"/>
    <xf numFmtId="0" fontId="38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8" fillId="0" borderId="0" applyFont="0" applyFill="0" applyBorder="0" applyAlignment="0" applyProtection="0"/>
    <xf numFmtId="0" fontId="38" fillId="0" borderId="0"/>
    <xf numFmtId="44" fontId="38" fillId="0" borderId="0" applyFont="0" applyFill="0" applyBorder="0" applyAlignment="0" applyProtection="0"/>
    <xf numFmtId="0" fontId="38" fillId="0" borderId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38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9" fillId="0" borderId="0" applyFont="0" applyFill="0" applyBorder="0" applyAlignment="0" applyProtection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4" fillId="0" borderId="0" applyNumberFormat="0" applyFill="0" applyBorder="0" applyAlignment="0" applyProtection="0"/>
    <xf numFmtId="0" fontId="1" fillId="0" borderId="0"/>
  </cellStyleXfs>
  <cellXfs count="507">
    <xf numFmtId="0" fontId="0" fillId="0" borderId="0" xfId="0"/>
    <xf numFmtId="0" fontId="18" fillId="0" borderId="0" xfId="42"/>
    <xf numFmtId="0" fontId="0" fillId="0" borderId="0" xfId="0" applyAlignment="1">
      <alignment horizontal="center"/>
    </xf>
    <xf numFmtId="0" fontId="18" fillId="0" borderId="0" xfId="42" applyAlignment="1">
      <alignment horizontal="center"/>
    </xf>
    <xf numFmtId="0" fontId="19" fillId="0" borderId="0" xfId="0" applyFont="1"/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6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0" fontId="21" fillId="0" borderId="0" xfId="0" applyFont="1"/>
    <xf numFmtId="0" fontId="19" fillId="0" borderId="0" xfId="42" applyFont="1" applyAlignment="1">
      <alignment horizontal="left"/>
    </xf>
    <xf numFmtId="0" fontId="24" fillId="0" borderId="0" xfId="42" applyFont="1" applyAlignment="1">
      <alignment horizontal="left"/>
    </xf>
    <xf numFmtId="4" fontId="19" fillId="0" borderId="0" xfId="0" applyNumberFormat="1" applyFont="1" applyAlignment="1">
      <alignment horizontal="center"/>
    </xf>
    <xf numFmtId="0" fontId="18" fillId="0" borderId="0" xfId="42" applyAlignment="1">
      <alignment horizontal="left"/>
    </xf>
    <xf numFmtId="0" fontId="25" fillId="0" borderId="12" xfId="42" applyFont="1" applyBorder="1" applyAlignment="1">
      <alignment horizontal="center" vertical="center" wrapText="1"/>
    </xf>
    <xf numFmtId="14" fontId="25" fillId="0" borderId="12" xfId="42" applyNumberFormat="1" applyFont="1" applyBorder="1" applyAlignment="1">
      <alignment horizontal="center" vertical="center" wrapText="1"/>
    </xf>
    <xf numFmtId="0" fontId="27" fillId="0" borderId="35" xfId="0" applyFont="1" applyBorder="1" applyAlignment="1">
      <alignment horizontal="left" vertical="center"/>
    </xf>
    <xf numFmtId="0" fontId="22" fillId="0" borderId="0" xfId="42" applyFont="1" applyAlignment="1">
      <alignment horizontal="left"/>
    </xf>
    <xf numFmtId="0" fontId="30" fillId="0" borderId="0" xfId="42" applyFont="1" applyAlignment="1">
      <alignment horizontal="center"/>
    </xf>
    <xf numFmtId="0" fontId="33" fillId="0" borderId="12" xfId="42" applyFont="1" applyBorder="1" applyAlignment="1">
      <alignment horizontal="center" vertical="center"/>
    </xf>
    <xf numFmtId="0" fontId="33" fillId="0" borderId="25" xfId="42" applyFont="1" applyBorder="1" applyAlignment="1">
      <alignment horizontal="center" vertical="center"/>
    </xf>
    <xf numFmtId="0" fontId="33" fillId="0" borderId="12" xfId="42" applyFont="1" applyBorder="1" applyAlignment="1">
      <alignment horizontal="center" vertical="center" wrapText="1"/>
    </xf>
    <xf numFmtId="14" fontId="33" fillId="0" borderId="25" xfId="42" applyNumberFormat="1" applyFont="1" applyBorder="1" applyAlignment="1">
      <alignment horizontal="center" vertical="center"/>
    </xf>
    <xf numFmtId="14" fontId="33" fillId="0" borderId="12" xfId="42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6" fillId="0" borderId="0" xfId="0" applyFont="1"/>
    <xf numFmtId="0" fontId="16" fillId="35" borderId="12" xfId="0" applyFont="1" applyFill="1" applyBorder="1" applyAlignment="1">
      <alignment horizontal="center"/>
    </xf>
    <xf numFmtId="0" fontId="16" fillId="36" borderId="12" xfId="0" applyFont="1" applyFill="1" applyBorder="1"/>
    <xf numFmtId="0" fontId="0" fillId="33" borderId="12" xfId="0" applyFill="1" applyBorder="1" applyAlignment="1">
      <alignment wrapText="1"/>
    </xf>
    <xf numFmtId="0" fontId="33" fillId="33" borderId="12" xfId="0" applyFont="1" applyFill="1" applyBorder="1" applyAlignment="1">
      <alignment wrapText="1"/>
    </xf>
    <xf numFmtId="43" fontId="33" fillId="0" borderId="12" xfId="0" applyNumberFormat="1" applyFont="1" applyBorder="1"/>
    <xf numFmtId="43" fontId="33" fillId="0" borderId="12" xfId="0" applyNumberFormat="1" applyFont="1" applyBorder="1" applyAlignment="1">
      <alignment horizontal="right"/>
    </xf>
    <xf numFmtId="0" fontId="33" fillId="0" borderId="12" xfId="0" applyFont="1" applyBorder="1" applyAlignment="1">
      <alignment horizontal="left" vertical="center" wrapText="1"/>
    </xf>
    <xf numFmtId="0" fontId="33" fillId="0" borderId="12" xfId="0" applyFont="1" applyBorder="1" applyAlignment="1">
      <alignment wrapText="1"/>
    </xf>
    <xf numFmtId="0" fontId="37" fillId="35" borderId="12" xfId="0" applyFont="1" applyFill="1" applyBorder="1" applyAlignment="1">
      <alignment wrapText="1"/>
    </xf>
    <xf numFmtId="0" fontId="37" fillId="35" borderId="12" xfId="0" applyFont="1" applyFill="1" applyBorder="1" applyAlignment="1">
      <alignment horizontal="center" wrapText="1"/>
    </xf>
    <xf numFmtId="43" fontId="37" fillId="35" borderId="12" xfId="0" applyNumberFormat="1" applyFont="1" applyFill="1" applyBorder="1"/>
    <xf numFmtId="43" fontId="37" fillId="35" borderId="12" xfId="0" applyNumberFormat="1" applyFont="1" applyFill="1" applyBorder="1" applyAlignment="1">
      <alignment horizontal="right"/>
    </xf>
    <xf numFmtId="0" fontId="37" fillId="36" borderId="12" xfId="0" applyFont="1" applyFill="1" applyBorder="1" applyAlignment="1">
      <alignment wrapText="1"/>
    </xf>
    <xf numFmtId="43" fontId="37" fillId="36" borderId="12" xfId="0" applyNumberFormat="1" applyFont="1" applyFill="1" applyBorder="1"/>
    <xf numFmtId="0" fontId="37" fillId="36" borderId="12" xfId="0" applyFont="1" applyFill="1" applyBorder="1" applyAlignment="1">
      <alignment horizontal="center" vertical="center"/>
    </xf>
    <xf numFmtId="0" fontId="37" fillId="35" borderId="12" xfId="0" applyFont="1" applyFill="1" applyBorder="1" applyAlignment="1">
      <alignment horizontal="center"/>
    </xf>
    <xf numFmtId="0" fontId="37" fillId="36" borderId="12" xfId="0" applyFont="1" applyFill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23" fillId="0" borderId="10" xfId="42" applyFont="1" applyBorder="1" applyAlignment="1">
      <alignment horizontal="center" vertical="center"/>
    </xf>
    <xf numFmtId="0" fontId="20" fillId="0" borderId="10" xfId="42" applyFont="1" applyBorder="1" applyAlignment="1">
      <alignment horizontal="center" vertical="center" wrapText="1"/>
    </xf>
    <xf numFmtId="0" fontId="24" fillId="0" borderId="10" xfId="42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3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7" fillId="0" borderId="37" xfId="0" applyFont="1" applyBorder="1" applyAlignment="1">
      <alignment vertical="center"/>
    </xf>
    <xf numFmtId="0" fontId="29" fillId="0" borderId="0" xfId="0" applyFont="1" applyAlignment="1">
      <alignment vertical="center"/>
    </xf>
    <xf numFmtId="4" fontId="28" fillId="0" borderId="0" xfId="0" applyNumberFormat="1" applyFont="1" applyAlignment="1">
      <alignment horizontal="center"/>
    </xf>
    <xf numFmtId="0" fontId="34" fillId="0" borderId="0" xfId="2484" applyNumberFormat="1" applyFill="1" applyBorder="1" applyAlignment="1">
      <alignment horizontal="left"/>
    </xf>
    <xf numFmtId="0" fontId="34" fillId="0" borderId="0" xfId="2484" applyFill="1" applyBorder="1" applyAlignment="1">
      <alignment horizontal="left"/>
    </xf>
    <xf numFmtId="0" fontId="34" fillId="0" borderId="0" xfId="2484" applyNumberFormat="1" applyBorder="1" applyAlignment="1">
      <alignment horizontal="left"/>
    </xf>
    <xf numFmtId="0" fontId="34" fillId="0" borderId="0" xfId="2484" applyBorder="1" applyAlignment="1">
      <alignment horizontal="left"/>
    </xf>
    <xf numFmtId="0" fontId="36" fillId="0" borderId="20" xfId="2484" applyFont="1" applyFill="1" applyBorder="1" applyAlignment="1">
      <alignment horizontal="left"/>
    </xf>
    <xf numFmtId="0" fontId="36" fillId="0" borderId="12" xfId="2484" applyFont="1" applyFill="1" applyBorder="1" applyAlignment="1">
      <alignment horizontal="left"/>
    </xf>
    <xf numFmtId="0" fontId="32" fillId="0" borderId="12" xfId="0" applyFont="1" applyBorder="1"/>
    <xf numFmtId="0" fontId="20" fillId="0" borderId="10" xfId="0" applyFont="1" applyBorder="1" applyAlignment="1">
      <alignment horizontal="center"/>
    </xf>
    <xf numFmtId="0" fontId="32" fillId="0" borderId="0" xfId="0" applyFont="1"/>
    <xf numFmtId="0" fontId="18" fillId="0" borderId="27" xfId="0" applyFont="1" applyBorder="1"/>
    <xf numFmtId="0" fontId="18" fillId="0" borderId="27" xfId="0" applyFont="1" applyBorder="1" applyAlignment="1">
      <alignment horizontal="center"/>
    </xf>
    <xf numFmtId="0" fontId="32" fillId="0" borderId="20" xfId="0" applyFont="1" applyBorder="1"/>
    <xf numFmtId="14" fontId="18" fillId="0" borderId="45" xfId="0" applyNumberFormat="1" applyFont="1" applyBorder="1" applyAlignment="1">
      <alignment horizontal="center"/>
    </xf>
    <xf numFmtId="0" fontId="18" fillId="0" borderId="12" xfId="0" applyFont="1" applyBorder="1"/>
    <xf numFmtId="0" fontId="18" fillId="0" borderId="12" xfId="0" applyFont="1" applyBorder="1" applyAlignment="1">
      <alignment horizontal="center"/>
    </xf>
    <xf numFmtId="14" fontId="18" fillId="0" borderId="23" xfId="0" applyNumberFormat="1" applyFont="1" applyBorder="1" applyAlignment="1">
      <alignment horizontal="center"/>
    </xf>
    <xf numFmtId="0" fontId="18" fillId="0" borderId="12" xfId="0" applyFont="1" applyBorder="1" applyAlignment="1">
      <alignment horizontal="left"/>
    </xf>
    <xf numFmtId="0" fontId="18" fillId="0" borderId="0" xfId="0" applyFont="1" applyAlignment="1">
      <alignment horizontal="center"/>
    </xf>
    <xf numFmtId="167" fontId="36" fillId="0" borderId="19" xfId="2484" applyNumberFormat="1" applyFont="1" applyFill="1" applyBorder="1" applyAlignment="1">
      <alignment horizontal="center"/>
    </xf>
    <xf numFmtId="167" fontId="36" fillId="0" borderId="22" xfId="2484" applyNumberFormat="1" applyFont="1" applyFill="1" applyBorder="1" applyAlignment="1">
      <alignment horizontal="center"/>
    </xf>
    <xf numFmtId="167" fontId="20" fillId="0" borderId="10" xfId="0" applyNumberFormat="1" applyFont="1" applyBorder="1" applyAlignment="1">
      <alignment horizontal="center"/>
    </xf>
    <xf numFmtId="167" fontId="18" fillId="0" borderId="34" xfId="0" applyNumberFormat="1" applyFont="1" applyBorder="1" applyAlignment="1">
      <alignment horizontal="center"/>
    </xf>
    <xf numFmtId="167" fontId="18" fillId="0" borderId="22" xfId="0" applyNumberFormat="1" applyFont="1" applyBorder="1" applyAlignment="1">
      <alignment horizontal="center"/>
    </xf>
    <xf numFmtId="167" fontId="18" fillId="0" borderId="24" xfId="0" applyNumberFormat="1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43" fontId="18" fillId="0" borderId="27" xfId="0" applyNumberFormat="1" applyFont="1" applyBorder="1" applyAlignment="1">
      <alignment horizontal="center"/>
    </xf>
    <xf numFmtId="43" fontId="18" fillId="0" borderId="12" xfId="0" applyNumberFormat="1" applyFont="1" applyBorder="1" applyAlignment="1">
      <alignment horizontal="center"/>
    </xf>
    <xf numFmtId="43" fontId="32" fillId="0" borderId="0" xfId="0" applyNumberFormat="1" applyFont="1"/>
    <xf numFmtId="0" fontId="32" fillId="0" borderId="0" xfId="0" applyFont="1" applyAlignment="1">
      <alignment horizontal="center"/>
    </xf>
    <xf numFmtId="0" fontId="41" fillId="0" borderId="0" xfId="0" applyFont="1"/>
    <xf numFmtId="43" fontId="41" fillId="0" borderId="0" xfId="0" applyNumberFormat="1" applyFont="1"/>
    <xf numFmtId="167" fontId="20" fillId="0" borderId="10" xfId="42" applyNumberFormat="1" applyFont="1" applyBorder="1" applyAlignment="1">
      <alignment horizontal="center"/>
    </xf>
    <xf numFmtId="0" fontId="20" fillId="0" borderId="10" xfId="42" applyFont="1" applyBorder="1" applyAlignment="1">
      <alignment horizontal="center"/>
    </xf>
    <xf numFmtId="43" fontId="20" fillId="0" borderId="10" xfId="42" applyNumberFormat="1" applyFont="1" applyBorder="1" applyAlignment="1">
      <alignment horizontal="center"/>
    </xf>
    <xf numFmtId="0" fontId="20" fillId="0" borderId="31" xfId="42" applyFont="1" applyBorder="1" applyAlignment="1">
      <alignment horizontal="center" vertical="center" wrapText="1"/>
    </xf>
    <xf numFmtId="0" fontId="20" fillId="0" borderId="32" xfId="42" applyFont="1" applyBorder="1" applyAlignment="1">
      <alignment horizontal="center" vertical="center"/>
    </xf>
    <xf numFmtId="167" fontId="32" fillId="0" borderId="22" xfId="0" applyNumberFormat="1" applyFont="1" applyBorder="1" applyAlignment="1">
      <alignment horizontal="center"/>
    </xf>
    <xf numFmtId="0" fontId="32" fillId="0" borderId="25" xfId="0" applyFont="1" applyBorder="1"/>
    <xf numFmtId="167" fontId="36" fillId="0" borderId="0" xfId="2484" applyNumberFormat="1" applyFont="1" applyFill="1" applyBorder="1" applyAlignment="1">
      <alignment horizontal="center"/>
    </xf>
    <xf numFmtId="0" fontId="36" fillId="0" borderId="0" xfId="2484" applyFont="1" applyFill="1" applyBorder="1" applyAlignment="1">
      <alignment horizontal="left"/>
    </xf>
    <xf numFmtId="43" fontId="32" fillId="0" borderId="0" xfId="0" applyNumberFormat="1" applyFont="1" applyAlignment="1">
      <alignment horizontal="center"/>
    </xf>
    <xf numFmtId="0" fontId="18" fillId="0" borderId="25" xfId="0" applyFont="1" applyBorder="1" applyAlignment="1">
      <alignment horizontal="left"/>
    </xf>
    <xf numFmtId="43" fontId="18" fillId="0" borderId="25" xfId="0" applyNumberFormat="1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14" fontId="18" fillId="0" borderId="26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center" wrapText="1"/>
    </xf>
    <xf numFmtId="0" fontId="20" fillId="0" borderId="20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center" wrapText="1"/>
    </xf>
    <xf numFmtId="0" fontId="20" fillId="0" borderId="12" xfId="0" applyFont="1" applyBorder="1" applyAlignment="1">
      <alignment horizontal="center" vertical="center"/>
    </xf>
    <xf numFmtId="14" fontId="18" fillId="0" borderId="23" xfId="0" applyNumberFormat="1" applyFont="1" applyBorder="1" applyAlignment="1">
      <alignment horizontal="center" vertical="center"/>
    </xf>
    <xf numFmtId="164" fontId="18" fillId="0" borderId="12" xfId="0" applyNumberFormat="1" applyFont="1" applyBorder="1" applyAlignment="1">
      <alignment horizontal="center" vertical="center"/>
    </xf>
    <xf numFmtId="164" fontId="18" fillId="0" borderId="12" xfId="0" applyNumberFormat="1" applyFont="1" applyBorder="1" applyAlignment="1">
      <alignment horizontal="center" vertical="center" wrapText="1"/>
    </xf>
    <xf numFmtId="14" fontId="18" fillId="0" borderId="23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164" fontId="32" fillId="0" borderId="12" xfId="0" applyNumberFormat="1" applyFont="1" applyBorder="1" applyAlignment="1">
      <alignment horizontal="center" vertical="center" wrapText="1"/>
    </xf>
    <xf numFmtId="14" fontId="32" fillId="0" borderId="23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wrapText="1"/>
    </xf>
    <xf numFmtId="0" fontId="20" fillId="0" borderId="25" xfId="0" applyFont="1" applyBorder="1" applyAlignment="1">
      <alignment horizontal="center" vertical="center"/>
    </xf>
    <xf numFmtId="0" fontId="42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42" fillId="0" borderId="0" xfId="0" applyFont="1"/>
    <xf numFmtId="4" fontId="42" fillId="0" borderId="0" xfId="0" applyNumberFormat="1" applyFont="1" applyAlignment="1">
      <alignment horizontal="center"/>
    </xf>
    <xf numFmtId="0" fontId="42" fillId="0" borderId="35" xfId="0" applyFont="1" applyBorder="1"/>
    <xf numFmtId="0" fontId="18" fillId="0" borderId="12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38" xfId="0" applyFont="1" applyBorder="1" applyAlignment="1">
      <alignment vertical="center"/>
    </xf>
    <xf numFmtId="0" fontId="26" fillId="0" borderId="35" xfId="0" applyFont="1" applyBorder="1" applyAlignment="1">
      <alignment vertical="center"/>
    </xf>
    <xf numFmtId="0" fontId="26" fillId="0" borderId="35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164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6" fillId="0" borderId="15" xfId="0" applyFont="1" applyBorder="1" applyAlignment="1">
      <alignment vertical="center"/>
    </xf>
    <xf numFmtId="0" fontId="26" fillId="0" borderId="37" xfId="0" applyFont="1" applyBorder="1" applyAlignment="1">
      <alignment vertical="center"/>
    </xf>
    <xf numFmtId="0" fontId="26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164" fontId="43" fillId="0" borderId="37" xfId="0" applyNumberFormat="1" applyFont="1" applyBorder="1" applyAlignment="1">
      <alignment horizontal="center" vertical="center"/>
    </xf>
    <xf numFmtId="0" fontId="43" fillId="0" borderId="37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0" xfId="0" applyFont="1" applyBorder="1" applyAlignment="1">
      <alignment vertical="center" wrapText="1"/>
    </xf>
    <xf numFmtId="0" fontId="0" fillId="0" borderId="20" xfId="0" applyBorder="1" applyAlignment="1">
      <alignment horizontal="center" wrapText="1"/>
    </xf>
    <xf numFmtId="0" fontId="23" fillId="0" borderId="20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vertical="center" wrapText="1"/>
    </xf>
    <xf numFmtId="0" fontId="0" fillId="0" borderId="12" xfId="0" applyBorder="1" applyAlignment="1">
      <alignment horizontal="center" wrapText="1"/>
    </xf>
    <xf numFmtId="0" fontId="23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vertical="center"/>
    </xf>
    <xf numFmtId="0" fontId="25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5" xfId="0" applyFont="1" applyBorder="1" applyAlignment="1">
      <alignment vertical="center"/>
    </xf>
    <xf numFmtId="0" fontId="25" fillId="0" borderId="25" xfId="0" applyFont="1" applyBorder="1" applyAlignment="1">
      <alignment vertical="center" wrapText="1"/>
    </xf>
    <xf numFmtId="0" fontId="0" fillId="0" borderId="25" xfId="0" applyBorder="1" applyAlignment="1">
      <alignment horizontal="center" wrapText="1"/>
    </xf>
    <xf numFmtId="0" fontId="23" fillId="0" borderId="25" xfId="0" applyFont="1" applyBorder="1" applyAlignment="1">
      <alignment horizontal="center" vertical="center"/>
    </xf>
    <xf numFmtId="164" fontId="25" fillId="0" borderId="20" xfId="0" applyNumberFormat="1" applyFont="1" applyBorder="1" applyAlignment="1">
      <alignment horizontal="center" vertical="center"/>
    </xf>
    <xf numFmtId="14" fontId="25" fillId="0" borderId="21" xfId="0" applyNumberFormat="1" applyFont="1" applyBorder="1" applyAlignment="1">
      <alignment horizontal="center" vertical="center"/>
    </xf>
    <xf numFmtId="164" fontId="25" fillId="0" borderId="12" xfId="0" applyNumberFormat="1" applyFont="1" applyBorder="1" applyAlignment="1">
      <alignment horizontal="center" vertical="center"/>
    </xf>
    <xf numFmtId="14" fontId="25" fillId="0" borderId="23" xfId="0" applyNumberFormat="1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164" fontId="25" fillId="0" borderId="25" xfId="0" applyNumberFormat="1" applyFont="1" applyBorder="1" applyAlignment="1">
      <alignment horizontal="center" vertical="center"/>
    </xf>
    <xf numFmtId="14" fontId="25" fillId="0" borderId="26" xfId="0" applyNumberFormat="1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 wrapText="1"/>
    </xf>
    <xf numFmtId="0" fontId="25" fillId="0" borderId="19" xfId="0" applyFont="1" applyBorder="1"/>
    <xf numFmtId="4" fontId="25" fillId="0" borderId="21" xfId="0" applyNumberFormat="1" applyFont="1" applyBorder="1" applyAlignment="1">
      <alignment horizontal="center"/>
    </xf>
    <xf numFmtId="0" fontId="25" fillId="0" borderId="22" xfId="0" applyFont="1" applyBorder="1"/>
    <xf numFmtId="0" fontId="25" fillId="0" borderId="23" xfId="0" applyFont="1" applyBorder="1" applyAlignment="1">
      <alignment horizontal="center"/>
    </xf>
    <xf numFmtId="0" fontId="23" fillId="0" borderId="24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33" fillId="0" borderId="20" xfId="42" applyFont="1" applyBorder="1" applyAlignment="1">
      <alignment horizontal="center" vertical="center"/>
    </xf>
    <xf numFmtId="14" fontId="33" fillId="0" borderId="20" xfId="42" applyNumberFormat="1" applyFont="1" applyBorder="1" applyAlignment="1">
      <alignment horizontal="center" vertical="center"/>
    </xf>
    <xf numFmtId="14" fontId="33" fillId="0" borderId="23" xfId="42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36" xfId="0" applyFont="1" applyBorder="1" applyAlignment="1">
      <alignment horizontal="center" vertical="center"/>
    </xf>
    <xf numFmtId="0" fontId="23" fillId="34" borderId="30" xfId="42" applyFont="1" applyFill="1" applyBorder="1" applyAlignment="1">
      <alignment horizontal="center" vertical="center"/>
    </xf>
    <xf numFmtId="0" fontId="23" fillId="34" borderId="31" xfId="42" applyFont="1" applyFill="1" applyBorder="1" applyAlignment="1">
      <alignment horizontal="center" vertical="center"/>
    </xf>
    <xf numFmtId="0" fontId="23" fillId="34" borderId="31" xfId="42" applyFont="1" applyFill="1" applyBorder="1" applyAlignment="1">
      <alignment horizontal="center" vertical="center" wrapText="1"/>
    </xf>
    <xf numFmtId="0" fontId="23" fillId="34" borderId="32" xfId="4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0" fillId="0" borderId="15" xfId="0" applyFont="1" applyBorder="1" applyAlignment="1">
      <alignment vertical="center"/>
    </xf>
    <xf numFmtId="0" fontId="40" fillId="0" borderId="37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19" fillId="0" borderId="0" xfId="42" applyFont="1"/>
    <xf numFmtId="0" fontId="37" fillId="36" borderId="11" xfId="0" applyFont="1" applyFill="1" applyBorder="1" applyAlignment="1">
      <alignment horizontal="centerContinuous" wrapText="1"/>
    </xf>
    <xf numFmtId="0" fontId="37" fillId="36" borderId="42" xfId="0" applyFont="1" applyFill="1" applyBorder="1" applyAlignment="1">
      <alignment horizontal="centerContinuous" wrapText="1"/>
    </xf>
    <xf numFmtId="0" fontId="37" fillId="36" borderId="33" xfId="0" applyFont="1" applyFill="1" applyBorder="1" applyAlignment="1">
      <alignment horizontal="centerContinuous" wrapText="1"/>
    </xf>
    <xf numFmtId="0" fontId="37" fillId="36" borderId="11" xfId="0" applyFont="1" applyFill="1" applyBorder="1" applyAlignment="1">
      <alignment horizontal="centerContinuous"/>
    </xf>
    <xf numFmtId="0" fontId="37" fillId="36" borderId="42" xfId="0" applyFont="1" applyFill="1" applyBorder="1" applyAlignment="1">
      <alignment horizontal="centerContinuous"/>
    </xf>
    <xf numFmtId="0" fontId="37" fillId="36" borderId="33" xfId="0" applyFont="1" applyFill="1" applyBorder="1" applyAlignment="1">
      <alignment horizontal="centerContinuous"/>
    </xf>
    <xf numFmtId="0" fontId="25" fillId="0" borderId="28" xfId="42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36" fillId="0" borderId="12" xfId="42" applyFont="1" applyBorder="1" applyAlignment="1">
      <alignment horizontal="center" vertical="center"/>
    </xf>
    <xf numFmtId="0" fontId="0" fillId="0" borderId="12" xfId="0" applyBorder="1"/>
    <xf numFmtId="167" fontId="32" fillId="0" borderId="24" xfId="0" applyNumberFormat="1" applyFont="1" applyBorder="1" applyAlignment="1">
      <alignment horizontal="center"/>
    </xf>
    <xf numFmtId="167" fontId="32" fillId="0" borderId="19" xfId="0" applyNumberFormat="1" applyFont="1" applyBorder="1" applyAlignment="1">
      <alignment horizontal="center"/>
    </xf>
    <xf numFmtId="43" fontId="32" fillId="0" borderId="20" xfId="0" applyNumberFormat="1" applyFont="1" applyBorder="1"/>
    <xf numFmtId="14" fontId="32" fillId="0" borderId="12" xfId="0" applyNumberFormat="1" applyFont="1" applyBorder="1" applyAlignment="1">
      <alignment horizontal="center"/>
    </xf>
    <xf numFmtId="0" fontId="18" fillId="0" borderId="25" xfId="0" applyFont="1" applyBorder="1" applyAlignment="1">
      <alignment horizontal="left" vertical="center" wrapText="1"/>
    </xf>
    <xf numFmtId="14" fontId="36" fillId="0" borderId="23" xfId="42" applyNumberFormat="1" applyFont="1" applyBorder="1" applyAlignment="1">
      <alignment horizontal="center" vertical="center"/>
    </xf>
    <xf numFmtId="14" fontId="33" fillId="0" borderId="26" xfId="42" applyNumberFormat="1" applyFont="1" applyBorder="1" applyAlignment="1">
      <alignment horizontal="center" vertical="center"/>
    </xf>
    <xf numFmtId="0" fontId="33" fillId="0" borderId="22" xfId="42" applyFont="1" applyBorder="1" applyAlignment="1">
      <alignment horizontal="center" vertical="center"/>
    </xf>
    <xf numFmtId="14" fontId="33" fillId="0" borderId="12" xfId="42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14" fontId="33" fillId="0" borderId="21" xfId="42" applyNumberFormat="1" applyFont="1" applyBorder="1" applyAlignment="1">
      <alignment horizontal="center" vertical="center"/>
    </xf>
    <xf numFmtId="14" fontId="26" fillId="0" borderId="35" xfId="0" applyNumberFormat="1" applyFont="1" applyBorder="1" applyAlignment="1">
      <alignment horizontal="center" vertical="center"/>
    </xf>
    <xf numFmtId="167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43" fontId="18" fillId="0" borderId="0" xfId="0" applyNumberFormat="1" applyFont="1" applyAlignment="1">
      <alignment horizontal="center"/>
    </xf>
    <xf numFmtId="14" fontId="18" fillId="0" borderId="0" xfId="0" applyNumberFormat="1" applyFont="1" applyAlignment="1">
      <alignment horizontal="center"/>
    </xf>
    <xf numFmtId="167" fontId="41" fillId="0" borderId="0" xfId="0" applyNumberFormat="1" applyFont="1" applyAlignment="1">
      <alignment horizontal="center"/>
    </xf>
    <xf numFmtId="167" fontId="32" fillId="0" borderId="0" xfId="0" applyNumberFormat="1" applyFont="1" applyAlignment="1">
      <alignment horizontal="center"/>
    </xf>
    <xf numFmtId="167" fontId="18" fillId="0" borderId="19" xfId="0" applyNumberFormat="1" applyFont="1" applyBorder="1" applyAlignment="1">
      <alignment horizontal="center"/>
    </xf>
    <xf numFmtId="0" fontId="18" fillId="0" borderId="20" xfId="0" applyFont="1" applyBorder="1" applyAlignment="1">
      <alignment horizontal="left"/>
    </xf>
    <xf numFmtId="164" fontId="33" fillId="0" borderId="12" xfId="42" applyNumberFormat="1" applyFont="1" applyBorder="1" applyAlignment="1">
      <alignment horizontal="center" vertical="center"/>
    </xf>
    <xf numFmtId="0" fontId="33" fillId="0" borderId="19" xfId="42" applyFont="1" applyBorder="1" applyAlignment="1">
      <alignment horizontal="center" vertical="center"/>
    </xf>
    <xf numFmtId="14" fontId="33" fillId="0" borderId="20" xfId="42" applyNumberFormat="1" applyFont="1" applyBorder="1" applyAlignment="1">
      <alignment horizontal="center" vertical="center" wrapText="1"/>
    </xf>
    <xf numFmtId="0" fontId="33" fillId="0" borderId="20" xfId="42" applyFont="1" applyBorder="1" applyAlignment="1">
      <alignment horizontal="center" vertical="center" wrapText="1"/>
    </xf>
    <xf numFmtId="0" fontId="36" fillId="0" borderId="12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center" wrapText="1"/>
    </xf>
    <xf numFmtId="0" fontId="46" fillId="0" borderId="12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36" fillId="0" borderId="12" xfId="42" applyFont="1" applyBorder="1" applyAlignment="1">
      <alignment horizontal="left" vertical="center"/>
    </xf>
    <xf numFmtId="14" fontId="25" fillId="0" borderId="27" xfId="42" applyNumberFormat="1" applyFont="1" applyBorder="1" applyAlignment="1">
      <alignment horizontal="center" vertical="center" wrapText="1"/>
    </xf>
    <xf numFmtId="0" fontId="25" fillId="0" borderId="27" xfId="42" applyFont="1" applyBorder="1" applyAlignment="1">
      <alignment horizontal="center" vertical="center" wrapText="1"/>
    </xf>
    <xf numFmtId="14" fontId="25" fillId="0" borderId="28" xfId="42" applyNumberFormat="1" applyFont="1" applyBorder="1" applyAlignment="1">
      <alignment horizontal="center" vertical="center" wrapText="1"/>
    </xf>
    <xf numFmtId="43" fontId="25" fillId="0" borderId="27" xfId="42" applyNumberFormat="1" applyFont="1" applyBorder="1" applyAlignment="1">
      <alignment horizontal="center"/>
    </xf>
    <xf numFmtId="0" fontId="25" fillId="0" borderId="27" xfId="42" applyFont="1" applyBorder="1" applyAlignment="1">
      <alignment horizontal="center"/>
    </xf>
    <xf numFmtId="43" fontId="1" fillId="0" borderId="27" xfId="0" applyNumberFormat="1" applyFont="1" applyBorder="1"/>
    <xf numFmtId="43" fontId="25" fillId="0" borderId="12" xfId="42" applyNumberFormat="1" applyFont="1" applyBorder="1" applyAlignment="1">
      <alignment horizontal="center"/>
    </xf>
    <xf numFmtId="0" fontId="25" fillId="0" borderId="12" xfId="42" applyFont="1" applyBorder="1" applyAlignment="1">
      <alignment horizontal="center"/>
    </xf>
    <xf numFmtId="43" fontId="1" fillId="0" borderId="12" xfId="0" applyNumberFormat="1" applyFont="1" applyBorder="1"/>
    <xf numFmtId="43" fontId="25" fillId="0" borderId="28" xfId="42" applyNumberFormat="1" applyFont="1" applyBorder="1" applyAlignment="1">
      <alignment horizontal="center"/>
    </xf>
    <xf numFmtId="0" fontId="25" fillId="0" borderId="28" xfId="42" applyFont="1" applyBorder="1" applyAlignment="1">
      <alignment horizontal="center"/>
    </xf>
    <xf numFmtId="43" fontId="1" fillId="0" borderId="28" xfId="0" applyNumberFormat="1" applyFont="1" applyBorder="1"/>
    <xf numFmtId="0" fontId="37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vertical="center" wrapText="1"/>
    </xf>
    <xf numFmtId="0" fontId="33" fillId="0" borderId="12" xfId="0" applyFont="1" applyBorder="1" applyAlignment="1">
      <alignment horizontal="center" wrapText="1"/>
    </xf>
    <xf numFmtId="0" fontId="47" fillId="0" borderId="0" xfId="0" applyFont="1" applyAlignment="1">
      <alignment vertical="center"/>
    </xf>
    <xf numFmtId="14" fontId="32" fillId="0" borderId="23" xfId="0" applyNumberFormat="1" applyFont="1" applyBorder="1" applyAlignment="1">
      <alignment horizontal="center"/>
    </xf>
    <xf numFmtId="0" fontId="0" fillId="0" borderId="25" xfId="0" applyBorder="1"/>
    <xf numFmtId="14" fontId="36" fillId="0" borderId="26" xfId="42" applyNumberFormat="1" applyFont="1" applyBorder="1" applyAlignment="1">
      <alignment horizontal="center" vertical="center"/>
    </xf>
    <xf numFmtId="0" fontId="32" fillId="0" borderId="22" xfId="0" applyFont="1" applyBorder="1" applyAlignment="1">
      <alignment horizontal="center"/>
    </xf>
    <xf numFmtId="14" fontId="18" fillId="0" borderId="0" xfId="42" applyNumberFormat="1" applyAlignment="1">
      <alignment horizontal="right"/>
    </xf>
    <xf numFmtId="0" fontId="37" fillId="0" borderId="12" xfId="0" applyFont="1" applyBorder="1" applyAlignment="1">
      <alignment horizontal="center" wrapText="1"/>
    </xf>
    <xf numFmtId="0" fontId="37" fillId="0" borderId="12" xfId="0" applyFont="1" applyBorder="1" applyAlignment="1">
      <alignment horizontal="center"/>
    </xf>
    <xf numFmtId="43" fontId="37" fillId="0" borderId="12" xfId="0" applyNumberFormat="1" applyFont="1" applyBorder="1"/>
    <xf numFmtId="43" fontId="37" fillId="0" borderId="12" xfId="0" applyNumberFormat="1" applyFont="1" applyBorder="1" applyAlignment="1">
      <alignment horizontal="right"/>
    </xf>
    <xf numFmtId="0" fontId="16" fillId="0" borderId="12" xfId="0" applyFont="1" applyBorder="1" applyAlignment="1">
      <alignment horizontal="center"/>
    </xf>
    <xf numFmtId="0" fontId="32" fillId="0" borderId="12" xfId="0" applyFont="1" applyBorder="1" applyAlignment="1">
      <alignment horizontal="left"/>
    </xf>
    <xf numFmtId="0" fontId="16" fillId="35" borderId="12" xfId="0" applyFont="1" applyFill="1" applyBorder="1"/>
    <xf numFmtId="14" fontId="18" fillId="0" borderId="0" xfId="42" applyNumberFormat="1" applyAlignment="1">
      <alignment horizontal="center"/>
    </xf>
    <xf numFmtId="14" fontId="23" fillId="34" borderId="31" xfId="42" applyNumberFormat="1" applyFont="1" applyFill="1" applyBorder="1" applyAlignment="1">
      <alignment horizontal="center" vertical="center"/>
    </xf>
    <xf numFmtId="14" fontId="19" fillId="0" borderId="0" xfId="42" applyNumberFormat="1" applyFont="1" applyAlignment="1">
      <alignment horizontal="left"/>
    </xf>
    <xf numFmtId="14" fontId="26" fillId="0" borderId="0" xfId="0" applyNumberFormat="1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12" xfId="0" applyBorder="1" applyAlignment="1">
      <alignment horizontal="center" vertical="center" wrapText="1"/>
    </xf>
    <xf numFmtId="164" fontId="36" fillId="0" borderId="12" xfId="42" applyNumberFormat="1" applyFont="1" applyBorder="1" applyAlignment="1">
      <alignment horizontal="center" vertical="center"/>
    </xf>
    <xf numFmtId="14" fontId="18" fillId="0" borderId="21" xfId="0" applyNumberFormat="1" applyFont="1" applyBorder="1" applyAlignment="1">
      <alignment horizontal="center"/>
    </xf>
    <xf numFmtId="1" fontId="33" fillId="0" borderId="20" xfId="42" applyNumberFormat="1" applyFont="1" applyBorder="1" applyAlignment="1">
      <alignment horizontal="center" vertical="center"/>
    </xf>
    <xf numFmtId="0" fontId="33" fillId="0" borderId="24" xfId="42" applyFont="1" applyBorder="1" applyAlignment="1">
      <alignment horizontal="center" vertical="center"/>
    </xf>
    <xf numFmtId="14" fontId="33" fillId="0" borderId="25" xfId="42" applyNumberFormat="1" applyFont="1" applyBorder="1" applyAlignment="1">
      <alignment horizontal="center" vertical="center" wrapText="1"/>
    </xf>
    <xf numFmtId="0" fontId="33" fillId="0" borderId="25" xfId="42" applyFont="1" applyBorder="1" applyAlignment="1">
      <alignment horizontal="center" vertical="center" wrapText="1"/>
    </xf>
    <xf numFmtId="0" fontId="50" fillId="0" borderId="37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center"/>
    </xf>
    <xf numFmtId="14" fontId="45" fillId="0" borderId="37" xfId="0" applyNumberFormat="1" applyFont="1" applyBorder="1" applyAlignment="1">
      <alignment horizontal="center" vertical="center"/>
    </xf>
    <xf numFmtId="43" fontId="45" fillId="0" borderId="37" xfId="0" applyNumberFormat="1" applyFont="1" applyBorder="1" applyAlignment="1">
      <alignment horizontal="center" vertical="center"/>
    </xf>
    <xf numFmtId="0" fontId="33" fillId="0" borderId="30" xfId="42" applyFont="1" applyBorder="1" applyAlignment="1">
      <alignment horizontal="center" vertical="center"/>
    </xf>
    <xf numFmtId="0" fontId="33" fillId="0" borderId="31" xfId="42" applyFont="1" applyBorder="1" applyAlignment="1">
      <alignment horizontal="center" vertical="center"/>
    </xf>
    <xf numFmtId="14" fontId="33" fillId="0" borderId="31" xfId="42" applyNumberFormat="1" applyFont="1" applyBorder="1" applyAlignment="1">
      <alignment horizontal="center" vertical="center"/>
    </xf>
    <xf numFmtId="14" fontId="33" fillId="0" borderId="31" xfId="42" applyNumberFormat="1" applyFont="1" applyBorder="1" applyAlignment="1">
      <alignment horizontal="center" vertical="center" wrapText="1"/>
    </xf>
    <xf numFmtId="0" fontId="33" fillId="0" borderId="31" xfId="42" applyFont="1" applyBorder="1" applyAlignment="1">
      <alignment horizontal="center" vertical="center" wrapText="1"/>
    </xf>
    <xf numFmtId="164" fontId="33" fillId="0" borderId="31" xfId="42" applyNumberFormat="1" applyFont="1" applyBorder="1" applyAlignment="1">
      <alignment horizontal="center" vertical="center"/>
    </xf>
    <xf numFmtId="14" fontId="33" fillId="0" borderId="32" xfId="42" applyNumberFormat="1" applyFont="1" applyBorder="1" applyAlignment="1">
      <alignment horizontal="center" vertical="center"/>
    </xf>
    <xf numFmtId="0" fontId="50" fillId="0" borderId="37" xfId="0" applyFont="1" applyBorder="1" applyAlignment="1">
      <alignment horizontal="center" vertical="center"/>
    </xf>
    <xf numFmtId="164" fontId="45" fillId="0" borderId="37" xfId="0" applyNumberFormat="1" applyFont="1" applyBorder="1" applyAlignment="1">
      <alignment horizontal="center" vertical="center"/>
    </xf>
    <xf numFmtId="164" fontId="33" fillId="0" borderId="20" xfId="42" applyNumberFormat="1" applyFont="1" applyBorder="1" applyAlignment="1">
      <alignment horizontal="center" vertical="center"/>
    </xf>
    <xf numFmtId="0" fontId="33" fillId="0" borderId="43" xfId="42" applyFont="1" applyBorder="1" applyAlignment="1">
      <alignment horizontal="center" vertical="center"/>
    </xf>
    <xf numFmtId="164" fontId="33" fillId="0" borderId="25" xfId="42" applyNumberFormat="1" applyFont="1" applyBorder="1" applyAlignment="1">
      <alignment horizontal="center" vertical="center"/>
    </xf>
    <xf numFmtId="0" fontId="50" fillId="0" borderId="36" xfId="0" applyFont="1" applyBorder="1" applyAlignment="1">
      <alignment vertical="center"/>
    </xf>
    <xf numFmtId="0" fontId="33" fillId="0" borderId="20" xfId="0" applyFont="1" applyBorder="1" applyAlignment="1">
      <alignment horizontal="center" vertical="center"/>
    </xf>
    <xf numFmtId="0" fontId="33" fillId="0" borderId="12" xfId="158" applyFont="1" applyBorder="1" applyAlignment="1">
      <alignment horizontal="center" vertical="center"/>
    </xf>
    <xf numFmtId="14" fontId="33" fillId="0" borderId="12" xfId="158" applyNumberFormat="1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14" fontId="33" fillId="0" borderId="0" xfId="0" applyNumberFormat="1" applyFont="1" applyAlignment="1">
      <alignment horizontal="center" vertical="center"/>
    </xf>
    <xf numFmtId="14" fontId="33" fillId="0" borderId="12" xfId="0" applyNumberFormat="1" applyFont="1" applyBorder="1" applyAlignment="1">
      <alignment horizontal="center" vertical="center"/>
    </xf>
    <xf numFmtId="0" fontId="45" fillId="0" borderId="35" xfId="0" applyFont="1" applyBorder="1" applyAlignment="1">
      <alignment horizontal="center" vertical="center"/>
    </xf>
    <xf numFmtId="14" fontId="45" fillId="0" borderId="35" xfId="0" applyNumberFormat="1" applyFont="1" applyBorder="1" applyAlignment="1">
      <alignment horizontal="center" vertical="center"/>
    </xf>
    <xf numFmtId="164" fontId="45" fillId="0" borderId="35" xfId="0" applyNumberFormat="1" applyFont="1" applyBorder="1" applyAlignment="1">
      <alignment horizontal="center" vertical="center"/>
    </xf>
    <xf numFmtId="0" fontId="33" fillId="0" borderId="28" xfId="42" applyFont="1" applyBorder="1" applyAlignment="1">
      <alignment horizontal="center" vertical="center" wrapText="1"/>
    </xf>
    <xf numFmtId="14" fontId="45" fillId="0" borderId="0" xfId="0" applyNumberFormat="1" applyFont="1" applyAlignment="1">
      <alignment horizontal="center" vertical="center"/>
    </xf>
    <xf numFmtId="0" fontId="33" fillId="0" borderId="0" xfId="42" applyFont="1" applyAlignment="1">
      <alignment horizontal="center" vertical="center"/>
    </xf>
    <xf numFmtId="14" fontId="33" fillId="0" borderId="0" xfId="42" applyNumberFormat="1" applyFont="1" applyAlignment="1">
      <alignment horizontal="center" vertical="center"/>
    </xf>
    <xf numFmtId="14" fontId="33" fillId="0" borderId="0" xfId="42" applyNumberFormat="1" applyFont="1" applyAlignment="1">
      <alignment horizontal="center" vertical="center" wrapText="1"/>
    </xf>
    <xf numFmtId="0" fontId="33" fillId="0" borderId="0" xfId="42" applyFont="1" applyAlignment="1">
      <alignment horizontal="center" vertical="center" wrapText="1"/>
    </xf>
    <xf numFmtId="164" fontId="33" fillId="0" borderId="0" xfId="42" applyNumberFormat="1" applyFont="1" applyAlignment="1">
      <alignment horizontal="center" vertical="center"/>
    </xf>
    <xf numFmtId="0" fontId="33" fillId="0" borderId="0" xfId="42" applyFont="1" applyAlignment="1">
      <alignment horizontal="center"/>
    </xf>
    <xf numFmtId="0" fontId="33" fillId="0" borderId="0" xfId="42" applyFont="1"/>
    <xf numFmtId="0" fontId="33" fillId="0" borderId="0" xfId="42" applyFont="1" applyAlignment="1">
      <alignment vertical="center" wrapText="1"/>
    </xf>
    <xf numFmtId="0" fontId="33" fillId="0" borderId="0" xfId="0" applyFont="1"/>
    <xf numFmtId="14" fontId="37" fillId="0" borderId="10" xfId="42" applyNumberFormat="1" applyFont="1" applyBorder="1" applyAlignment="1">
      <alignment horizontal="center"/>
    </xf>
    <xf numFmtId="0" fontId="37" fillId="0" borderId="16" xfId="42" applyFont="1" applyBorder="1" applyAlignment="1">
      <alignment horizontal="center"/>
    </xf>
    <xf numFmtId="0" fontId="37" fillId="0" borderId="0" xfId="42" applyFont="1" applyAlignment="1">
      <alignment horizontal="center"/>
    </xf>
    <xf numFmtId="0" fontId="33" fillId="0" borderId="39" xfId="42" applyFont="1" applyBorder="1" applyAlignment="1">
      <alignment horizontal="center"/>
    </xf>
    <xf numFmtId="0" fontId="33" fillId="0" borderId="17" xfId="42" applyFont="1" applyBorder="1" applyAlignment="1">
      <alignment horizontal="center"/>
    </xf>
    <xf numFmtId="0" fontId="33" fillId="0" borderId="40" xfId="42" applyFont="1" applyBorder="1" applyAlignment="1">
      <alignment horizontal="center" vertical="center"/>
    </xf>
    <xf numFmtId="0" fontId="33" fillId="0" borderId="18" xfId="42" applyFont="1" applyBorder="1" applyAlignment="1">
      <alignment horizontal="center" vertical="center" wrapText="1"/>
    </xf>
    <xf numFmtId="0" fontId="33" fillId="0" borderId="10" xfId="42" applyFont="1" applyBorder="1" applyAlignment="1">
      <alignment horizontal="center" vertical="center"/>
    </xf>
    <xf numFmtId="0" fontId="33" fillId="0" borderId="16" xfId="42" applyFont="1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169" fontId="19" fillId="0" borderId="0" xfId="0" applyNumberFormat="1" applyFont="1"/>
    <xf numFmtId="169" fontId="42" fillId="0" borderId="0" xfId="0" applyNumberFormat="1" applyFont="1"/>
    <xf numFmtId="169" fontId="19" fillId="0" borderId="0" xfId="0" applyNumberFormat="1" applyFont="1" applyAlignment="1">
      <alignment horizontal="center" vertical="center"/>
    </xf>
    <xf numFmtId="169" fontId="18" fillId="0" borderId="0" xfId="0" applyNumberFormat="1" applyFont="1" applyAlignment="1">
      <alignment horizontal="center" vertical="center"/>
    </xf>
    <xf numFmtId="169" fontId="33" fillId="0" borderId="0" xfId="0" applyNumberFormat="1" applyFont="1" applyAlignment="1">
      <alignment horizontal="center" vertical="center"/>
    </xf>
    <xf numFmtId="0" fontId="0" fillId="37" borderId="12" xfId="0" applyFill="1" applyBorder="1" applyAlignment="1">
      <alignment horizontal="center" vertical="center"/>
    </xf>
    <xf numFmtId="14" fontId="25" fillId="37" borderId="23" xfId="0" applyNumberFormat="1" applyFont="1" applyFill="1" applyBorder="1" applyAlignment="1">
      <alignment horizontal="center" vertical="center"/>
    </xf>
    <xf numFmtId="0" fontId="51" fillId="37" borderId="12" xfId="0" applyFont="1" applyFill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14" fontId="33" fillId="0" borderId="49" xfId="0" applyNumberFormat="1" applyFont="1" applyBorder="1" applyAlignment="1">
      <alignment horizontal="center" vertical="center"/>
    </xf>
    <xf numFmtId="168" fontId="1" fillId="0" borderId="12" xfId="0" applyNumberFormat="1" applyFont="1" applyBorder="1" applyAlignment="1">
      <alignment horizontal="center" vertical="center"/>
    </xf>
    <xf numFmtId="168" fontId="1" fillId="0" borderId="20" xfId="0" applyNumberFormat="1" applyFont="1" applyBorder="1" applyAlignment="1">
      <alignment horizontal="center" vertical="center"/>
    </xf>
    <xf numFmtId="168" fontId="1" fillId="0" borderId="25" xfId="0" applyNumberFormat="1" applyFont="1" applyBorder="1" applyAlignment="1">
      <alignment horizontal="center" vertical="center"/>
    </xf>
    <xf numFmtId="168" fontId="1" fillId="0" borderId="27" xfId="0" applyNumberFormat="1" applyFont="1" applyBorder="1" applyAlignment="1">
      <alignment horizontal="center" vertical="center"/>
    </xf>
    <xf numFmtId="43" fontId="1" fillId="0" borderId="47" xfId="0" applyNumberFormat="1" applyFont="1" applyBorder="1"/>
    <xf numFmtId="43" fontId="1" fillId="0" borderId="12" xfId="0" applyNumberFormat="1" applyFont="1" applyBorder="1" applyAlignment="1">
      <alignment horizontal="center" vertical="center"/>
    </xf>
    <xf numFmtId="43" fontId="1" fillId="0" borderId="11" xfId="0" applyNumberFormat="1" applyFont="1" applyBorder="1" applyAlignment="1">
      <alignment horizontal="center" vertical="center"/>
    </xf>
    <xf numFmtId="43" fontId="1" fillId="0" borderId="27" xfId="0" applyNumberFormat="1" applyFont="1" applyBorder="1" applyAlignment="1">
      <alignment horizontal="center" vertical="center"/>
    </xf>
    <xf numFmtId="43" fontId="1" fillId="0" borderId="47" xfId="0" applyNumberFormat="1" applyFont="1" applyBorder="1" applyAlignment="1">
      <alignment horizontal="center" vertical="center"/>
    </xf>
    <xf numFmtId="43" fontId="1" fillId="0" borderId="28" xfId="0" applyNumberFormat="1" applyFont="1" applyBorder="1" applyAlignment="1">
      <alignment horizontal="center" vertical="center"/>
    </xf>
    <xf numFmtId="43" fontId="1" fillId="0" borderId="46" xfId="0" applyNumberFormat="1" applyFont="1" applyBorder="1" applyAlignment="1">
      <alignment horizontal="center" vertical="center"/>
    </xf>
    <xf numFmtId="43" fontId="1" fillId="0" borderId="11" xfId="0" applyNumberFormat="1" applyFont="1" applyBorder="1"/>
    <xf numFmtId="43" fontId="1" fillId="0" borderId="46" xfId="0" applyNumberFormat="1" applyFont="1" applyBorder="1"/>
    <xf numFmtId="43" fontId="1" fillId="0" borderId="29" xfId="0" applyNumberFormat="1" applyFont="1" applyBorder="1" applyAlignment="1">
      <alignment horizontal="center" vertical="center"/>
    </xf>
    <xf numFmtId="43" fontId="1" fillId="0" borderId="50" xfId="0" applyNumberFormat="1" applyFont="1" applyBorder="1"/>
    <xf numFmtId="164" fontId="36" fillId="0" borderId="25" xfId="42" applyNumberFormat="1" applyFont="1" applyBorder="1" applyAlignment="1">
      <alignment horizontal="center" vertical="center"/>
    </xf>
    <xf numFmtId="164" fontId="27" fillId="0" borderId="37" xfId="0" applyNumberFormat="1" applyFont="1" applyBorder="1" applyAlignment="1">
      <alignment vertical="center"/>
    </xf>
    <xf numFmtId="164" fontId="45" fillId="0" borderId="0" xfId="0" applyNumberFormat="1" applyFont="1" applyAlignment="1">
      <alignment horizontal="center" vertical="center"/>
    </xf>
    <xf numFmtId="14" fontId="32" fillId="0" borderId="0" xfId="0" applyNumberFormat="1" applyFont="1"/>
    <xf numFmtId="0" fontId="18" fillId="0" borderId="0" xfId="42" applyAlignment="1">
      <alignment horizontal="right"/>
    </xf>
    <xf numFmtId="43" fontId="18" fillId="0" borderId="20" xfId="0" applyNumberFormat="1" applyFont="1" applyBorder="1" applyAlignment="1">
      <alignment horizontal="center"/>
    </xf>
    <xf numFmtId="167" fontId="18" fillId="0" borderId="43" xfId="0" applyNumberFormat="1" applyFont="1" applyBorder="1" applyAlignment="1">
      <alignment horizontal="center"/>
    </xf>
    <xf numFmtId="0" fontId="18" fillId="0" borderId="28" xfId="0" applyFont="1" applyBorder="1" applyAlignment="1">
      <alignment horizontal="left"/>
    </xf>
    <xf numFmtId="43" fontId="18" fillId="0" borderId="28" xfId="0" applyNumberFormat="1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14" fontId="18" fillId="0" borderId="52" xfId="0" applyNumberFormat="1" applyFont="1" applyBorder="1" applyAlignment="1">
      <alignment horizontal="center"/>
    </xf>
    <xf numFmtId="0" fontId="18" fillId="0" borderId="25" xfId="0" applyFont="1" applyBorder="1"/>
    <xf numFmtId="164" fontId="36" fillId="0" borderId="20" xfId="42" applyNumberFormat="1" applyFont="1" applyBorder="1" applyAlignment="1">
      <alignment horizontal="center" vertical="center"/>
    </xf>
    <xf numFmtId="14" fontId="36" fillId="0" borderId="21" xfId="42" applyNumberFormat="1" applyFont="1" applyBorder="1" applyAlignment="1">
      <alignment horizontal="center" vertical="center"/>
    </xf>
    <xf numFmtId="0" fontId="33" fillId="0" borderId="20" xfId="42" applyFont="1" applyBorder="1" applyAlignment="1">
      <alignment horizontal="left" vertical="center" wrapText="1"/>
    </xf>
    <xf numFmtId="43" fontId="1" fillId="0" borderId="20" xfId="0" applyNumberFormat="1" applyFont="1" applyBorder="1"/>
    <xf numFmtId="14" fontId="32" fillId="0" borderId="20" xfId="0" applyNumberFormat="1" applyFont="1" applyBorder="1" applyAlignment="1">
      <alignment horizontal="center"/>
    </xf>
    <xf numFmtId="14" fontId="32" fillId="0" borderId="21" xfId="0" applyNumberFormat="1" applyFont="1" applyBorder="1" applyAlignment="1">
      <alignment horizontal="center"/>
    </xf>
    <xf numFmtId="43" fontId="1" fillId="0" borderId="25" xfId="0" applyNumberFormat="1" applyFont="1" applyBorder="1"/>
    <xf numFmtId="14" fontId="32" fillId="0" borderId="25" xfId="0" applyNumberFormat="1" applyFont="1" applyBorder="1" applyAlignment="1">
      <alignment horizontal="center"/>
    </xf>
    <xf numFmtId="14" fontId="32" fillId="0" borderId="26" xfId="0" applyNumberFormat="1" applyFont="1" applyBorder="1" applyAlignment="1">
      <alignment horizontal="center"/>
    </xf>
    <xf numFmtId="43" fontId="32" fillId="0" borderId="12" xfId="0" applyNumberFormat="1" applyFont="1" applyBorder="1"/>
    <xf numFmtId="43" fontId="32" fillId="0" borderId="25" xfId="0" applyNumberFormat="1" applyFont="1" applyBorder="1"/>
    <xf numFmtId="0" fontId="32" fillId="0" borderId="24" xfId="0" applyFont="1" applyBorder="1" applyAlignment="1">
      <alignment horizontal="center"/>
    </xf>
    <xf numFmtId="14" fontId="0" fillId="0" borderId="23" xfId="0" applyNumberFormat="1" applyBorder="1" applyAlignment="1">
      <alignment horizontal="center"/>
    </xf>
    <xf numFmtId="0" fontId="18" fillId="0" borderId="53" xfId="0" applyFont="1" applyBorder="1" applyAlignment="1">
      <alignment horizontal="center" vertical="center"/>
    </xf>
    <xf numFmtId="43" fontId="29" fillId="0" borderId="0" xfId="0" applyNumberFormat="1" applyFont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164" fontId="25" fillId="37" borderId="12" xfId="0" applyNumberFormat="1" applyFont="1" applyFill="1" applyBorder="1" applyAlignment="1">
      <alignment horizontal="center" vertical="center"/>
    </xf>
    <xf numFmtId="14" fontId="0" fillId="0" borderId="26" xfId="0" applyNumberFormat="1" applyBorder="1" applyAlignment="1">
      <alignment horizontal="center"/>
    </xf>
    <xf numFmtId="0" fontId="23" fillId="0" borderId="48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 wrapText="1"/>
    </xf>
    <xf numFmtId="0" fontId="33" fillId="0" borderId="12" xfId="42" applyFont="1" applyBorder="1" applyAlignment="1">
      <alignment horizontal="left" vertical="center"/>
    </xf>
    <xf numFmtId="0" fontId="25" fillId="0" borderId="2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3" fillId="0" borderId="0" xfId="158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36" fillId="0" borderId="0" xfId="158" applyFont="1" applyAlignment="1">
      <alignment horizontal="center" vertical="center"/>
    </xf>
    <xf numFmtId="0" fontId="36" fillId="0" borderId="0" xfId="158" applyFont="1" applyAlignment="1">
      <alignment horizontal="left" vertical="center"/>
    </xf>
    <xf numFmtId="0" fontId="33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43" fontId="18" fillId="0" borderId="0" xfId="42" applyNumberFormat="1"/>
    <xf numFmtId="43" fontId="18" fillId="0" borderId="0" xfId="42" applyNumberFormat="1" applyAlignment="1">
      <alignment horizontal="center"/>
    </xf>
    <xf numFmtId="43" fontId="18" fillId="0" borderId="0" xfId="42" applyNumberFormat="1" applyAlignment="1">
      <alignment horizontal="right"/>
    </xf>
    <xf numFmtId="43" fontId="23" fillId="34" borderId="31" xfId="42" applyNumberFormat="1" applyFont="1" applyFill="1" applyBorder="1" applyAlignment="1">
      <alignment horizontal="center" vertical="center" wrapText="1"/>
    </xf>
    <xf numFmtId="43" fontId="23" fillId="34" borderId="41" xfId="42" applyNumberFormat="1" applyFont="1" applyFill="1" applyBorder="1" applyAlignment="1">
      <alignment horizontal="center" vertical="center"/>
    </xf>
    <xf numFmtId="43" fontId="26" fillId="0" borderId="35" xfId="0" applyNumberFormat="1" applyFont="1" applyBorder="1" applyAlignment="1">
      <alignment horizontal="center" vertical="center"/>
    </xf>
    <xf numFmtId="43" fontId="33" fillId="0" borderId="20" xfId="42" applyNumberFormat="1" applyFont="1" applyBorder="1" applyAlignment="1">
      <alignment horizontal="center" vertical="center"/>
    </xf>
    <xf numFmtId="43" fontId="33" fillId="0" borderId="12" xfId="42" applyNumberFormat="1" applyFont="1" applyBorder="1" applyAlignment="1">
      <alignment horizontal="center" vertical="center"/>
    </xf>
    <xf numFmtId="43" fontId="33" fillId="0" borderId="25" xfId="42" applyNumberFormat="1" applyFont="1" applyBorder="1" applyAlignment="1">
      <alignment horizontal="center" vertical="center"/>
    </xf>
    <xf numFmtId="43" fontId="1" fillId="0" borderId="25" xfId="0" applyNumberFormat="1" applyFont="1" applyBorder="1" applyAlignment="1">
      <alignment horizontal="center" vertical="center"/>
    </xf>
    <xf numFmtId="43" fontId="45" fillId="0" borderId="0" xfId="0" applyNumberFormat="1" applyFont="1" applyAlignment="1">
      <alignment horizontal="center" vertical="center"/>
    </xf>
    <xf numFmtId="43" fontId="45" fillId="0" borderId="35" xfId="0" applyNumberFormat="1" applyFont="1" applyBorder="1" applyAlignment="1">
      <alignment horizontal="center" vertical="center"/>
    </xf>
    <xf numFmtId="43" fontId="1" fillId="0" borderId="20" xfId="0" applyNumberFormat="1" applyFont="1" applyBorder="1" applyAlignment="1">
      <alignment horizontal="center" vertical="center"/>
    </xf>
    <xf numFmtId="43" fontId="33" fillId="0" borderId="0" xfId="42" applyNumberFormat="1" applyFont="1" applyAlignment="1">
      <alignment horizontal="center" vertical="center"/>
    </xf>
    <xf numFmtId="43" fontId="33" fillId="0" borderId="0" xfId="42" applyNumberFormat="1" applyFont="1" applyAlignment="1">
      <alignment vertical="center"/>
    </xf>
    <xf numFmtId="43" fontId="33" fillId="0" borderId="0" xfId="42" applyNumberFormat="1" applyFont="1"/>
    <xf numFmtId="43" fontId="33" fillId="0" borderId="0" xfId="42" applyNumberFormat="1" applyFont="1" applyAlignment="1">
      <alignment horizontal="center"/>
    </xf>
    <xf numFmtId="43" fontId="19" fillId="0" borderId="0" xfId="42" applyNumberFormat="1" applyFont="1"/>
    <xf numFmtId="43" fontId="19" fillId="0" borderId="0" xfId="42" applyNumberFormat="1" applyFont="1" applyAlignment="1">
      <alignment horizontal="center"/>
    </xf>
    <xf numFmtId="43" fontId="19" fillId="0" borderId="0" xfId="42" applyNumberFormat="1" applyFont="1" applyAlignment="1">
      <alignment horizontal="left"/>
    </xf>
    <xf numFmtId="43" fontId="22" fillId="0" borderId="0" xfId="42" applyNumberFormat="1" applyFont="1" applyAlignment="1">
      <alignment horizontal="left"/>
    </xf>
    <xf numFmtId="43" fontId="22" fillId="0" borderId="0" xfId="42" applyNumberFormat="1" applyFont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0" fontId="0" fillId="0" borderId="20" xfId="0" applyBorder="1" applyAlignment="1">
      <alignment horizontal="center"/>
    </xf>
    <xf numFmtId="0" fontId="1" fillId="0" borderId="12" xfId="0" applyFont="1" applyBorder="1" applyAlignment="1" applyProtection="1">
      <alignment horizontal="center" vertical="center"/>
      <protection locked="0"/>
    </xf>
    <xf numFmtId="0" fontId="37" fillId="0" borderId="15" xfId="42" applyFont="1" applyBorder="1"/>
    <xf numFmtId="0" fontId="33" fillId="0" borderId="13" xfId="42" applyFont="1" applyBorder="1" applyAlignment="1">
      <alignment vertical="center"/>
    </xf>
    <xf numFmtId="0" fontId="33" fillId="0" borderId="14" xfId="42" applyFont="1" applyBorder="1" applyAlignment="1">
      <alignment vertical="center"/>
    </xf>
    <xf numFmtId="0" fontId="37" fillId="0" borderId="15" xfId="42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8" fillId="0" borderId="12" xfId="0" applyFont="1" applyBorder="1" applyAlignment="1">
      <alignment vertical="center"/>
    </xf>
    <xf numFmtId="0" fontId="25" fillId="0" borderId="12" xfId="42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33" fillId="0" borderId="12" xfId="0" applyFont="1" applyBorder="1"/>
    <xf numFmtId="167" fontId="36" fillId="0" borderId="22" xfId="42" applyNumberFormat="1" applyFont="1" applyBorder="1" applyAlignment="1">
      <alignment horizontal="center" vertical="center"/>
    </xf>
    <xf numFmtId="164" fontId="18" fillId="0" borderId="28" xfId="0" applyNumberFormat="1" applyFont="1" applyBorder="1" applyAlignment="1">
      <alignment horizontal="center"/>
    </xf>
    <xf numFmtId="164" fontId="18" fillId="0" borderId="25" xfId="0" applyNumberFormat="1" applyFont="1" applyBorder="1" applyAlignment="1">
      <alignment horizontal="center"/>
    </xf>
    <xf numFmtId="0" fontId="18" fillId="0" borderId="35" xfId="0" applyFont="1" applyBorder="1" applyAlignment="1">
      <alignment horizontal="left"/>
    </xf>
    <xf numFmtId="43" fontId="18" fillId="0" borderId="35" xfId="0" applyNumberFormat="1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32" fillId="0" borderId="35" xfId="0" applyFont="1" applyBorder="1" applyAlignment="1">
      <alignment horizontal="center"/>
    </xf>
    <xf numFmtId="167" fontId="18" fillId="0" borderId="36" xfId="0" applyNumberFormat="1" applyFont="1" applyBorder="1" applyAlignment="1">
      <alignment horizontal="center"/>
    </xf>
    <xf numFmtId="0" fontId="18" fillId="0" borderId="36" xfId="0" applyFont="1" applyBorder="1" applyAlignment="1">
      <alignment horizontal="left"/>
    </xf>
    <xf numFmtId="43" fontId="18" fillId="0" borderId="36" xfId="0" applyNumberFormat="1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32" fillId="0" borderId="36" xfId="0" applyFont="1" applyBorder="1" applyAlignment="1">
      <alignment horizontal="center"/>
    </xf>
    <xf numFmtId="14" fontId="18" fillId="0" borderId="36" xfId="0" applyNumberFormat="1" applyFont="1" applyBorder="1" applyAlignment="1">
      <alignment horizontal="center"/>
    </xf>
    <xf numFmtId="167" fontId="18" fillId="0" borderId="35" xfId="0" applyNumberFormat="1" applyFont="1" applyBorder="1" applyAlignment="1">
      <alignment horizontal="center"/>
    </xf>
    <xf numFmtId="14" fontId="18" fillId="0" borderId="35" xfId="0" applyNumberFormat="1" applyFont="1" applyBorder="1" applyAlignment="1">
      <alignment horizontal="center"/>
    </xf>
    <xf numFmtId="0" fontId="33" fillId="0" borderId="0" xfId="0" applyFont="1" applyAlignment="1">
      <alignment horizontal="left" vertical="center"/>
    </xf>
    <xf numFmtId="0" fontId="18" fillId="37" borderId="12" xfId="0" applyFont="1" applyFill="1" applyBorder="1" applyAlignment="1">
      <alignment horizontal="center" vertical="center"/>
    </xf>
    <xf numFmtId="164" fontId="18" fillId="37" borderId="12" xfId="0" applyNumberFormat="1" applyFont="1" applyFill="1" applyBorder="1" applyAlignment="1">
      <alignment horizontal="center" vertical="center"/>
    </xf>
    <xf numFmtId="0" fontId="36" fillId="37" borderId="12" xfId="42" applyFont="1" applyFill="1" applyBorder="1" applyAlignment="1">
      <alignment horizontal="center" vertical="center"/>
    </xf>
    <xf numFmtId="0" fontId="18" fillId="37" borderId="23" xfId="0" applyFont="1" applyFill="1" applyBorder="1" applyAlignment="1">
      <alignment horizontal="center" vertical="center"/>
    </xf>
    <xf numFmtId="0" fontId="52" fillId="0" borderId="0" xfId="0" applyFont="1"/>
    <xf numFmtId="0" fontId="0" fillId="0" borderId="28" xfId="0" applyBorder="1"/>
    <xf numFmtId="0" fontId="52" fillId="0" borderId="12" xfId="0" applyFont="1" applyBorder="1"/>
    <xf numFmtId="0" fontId="25" fillId="37" borderId="20" xfId="0" applyFont="1" applyFill="1" applyBorder="1" applyAlignment="1">
      <alignment horizontal="center" vertical="center"/>
    </xf>
    <xf numFmtId="164" fontId="25" fillId="37" borderId="20" xfId="0" applyNumberFormat="1" applyFont="1" applyFill="1" applyBorder="1" applyAlignment="1">
      <alignment horizontal="center" vertical="center"/>
    </xf>
    <xf numFmtId="14" fontId="0" fillId="37" borderId="21" xfId="0" applyNumberForma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6" fillId="0" borderId="28" xfId="42" applyFont="1" applyBorder="1" applyAlignment="1">
      <alignment horizontal="center" vertical="center"/>
    </xf>
    <xf numFmtId="0" fontId="25" fillId="0" borderId="12" xfId="42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52" fillId="0" borderId="12" xfId="0" applyFont="1" applyBorder="1" applyAlignment="1">
      <alignment horizontal="center"/>
    </xf>
    <xf numFmtId="14" fontId="33" fillId="0" borderId="51" xfId="42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left" vertical="center"/>
    </xf>
    <xf numFmtId="14" fontId="45" fillId="0" borderId="44" xfId="0" applyNumberFormat="1" applyFont="1" applyBorder="1" applyAlignment="1">
      <alignment horizontal="center" vertical="center"/>
    </xf>
    <xf numFmtId="164" fontId="33" fillId="0" borderId="12" xfId="0" applyNumberFormat="1" applyFont="1" applyBorder="1" applyAlignment="1">
      <alignment horizontal="center" vertical="center"/>
    </xf>
    <xf numFmtId="14" fontId="33" fillId="0" borderId="23" xfId="0" applyNumberFormat="1" applyFont="1" applyBorder="1" applyAlignment="1">
      <alignment horizontal="center" vertical="center"/>
    </xf>
    <xf numFmtId="14" fontId="36" fillId="0" borderId="12" xfId="42" applyNumberFormat="1" applyFont="1" applyBorder="1" applyAlignment="1">
      <alignment horizontal="center" vertical="center"/>
    </xf>
    <xf numFmtId="0" fontId="45" fillId="0" borderId="38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43" fontId="33" fillId="0" borderId="12" xfId="0" applyNumberFormat="1" applyFont="1" applyBorder="1" applyAlignment="1">
      <alignment horizontal="center" vertical="center"/>
    </xf>
    <xf numFmtId="0" fontId="33" fillId="0" borderId="25" xfId="0" applyFont="1" applyBorder="1" applyAlignment="1">
      <alignment horizontal="center"/>
    </xf>
    <xf numFmtId="0" fontId="49" fillId="0" borderId="0" xfId="42" applyFont="1" applyAlignment="1">
      <alignment horizontal="center" vertical="center"/>
    </xf>
    <xf numFmtId="0" fontId="18" fillId="0" borderId="0" xfId="42" applyAlignment="1">
      <alignment horizontal="center"/>
    </xf>
    <xf numFmtId="0" fontId="18" fillId="0" borderId="0" xfId="42" applyAlignment="1">
      <alignment horizontal="right"/>
    </xf>
    <xf numFmtId="0" fontId="31" fillId="0" borderId="0" xfId="0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 wrapText="1"/>
    </xf>
    <xf numFmtId="0" fontId="20" fillId="0" borderId="15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5" xfId="42" applyFont="1" applyBorder="1" applyAlignment="1">
      <alignment horizontal="center"/>
    </xf>
    <xf numFmtId="0" fontId="20" fillId="0" borderId="37" xfId="42" applyFont="1" applyBorder="1" applyAlignment="1">
      <alignment horizontal="center"/>
    </xf>
    <xf numFmtId="0" fontId="20" fillId="0" borderId="16" xfId="42" applyFont="1" applyBorder="1" applyAlignment="1">
      <alignment horizontal="center"/>
    </xf>
    <xf numFmtId="0" fontId="37" fillId="36" borderId="11" xfId="0" applyFont="1" applyFill="1" applyBorder="1" applyAlignment="1">
      <alignment horizontal="center" wrapText="1"/>
    </xf>
    <xf numFmtId="0" fontId="37" fillId="36" borderId="42" xfId="0" applyFont="1" applyFill="1" applyBorder="1" applyAlignment="1">
      <alignment horizontal="center" wrapText="1"/>
    </xf>
    <xf numFmtId="0" fontId="37" fillId="36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37" fillId="36" borderId="12" xfId="0" applyFont="1" applyFill="1" applyBorder="1" applyAlignment="1">
      <alignment horizontal="center" vertical="center" wrapText="1"/>
    </xf>
    <xf numFmtId="0" fontId="37" fillId="36" borderId="12" xfId="0" applyFont="1" applyFill="1" applyBorder="1" applyAlignment="1">
      <alignment horizontal="center" vertical="center"/>
    </xf>
    <xf numFmtId="0" fontId="37" fillId="36" borderId="28" xfId="0" applyFont="1" applyFill="1" applyBorder="1" applyAlignment="1">
      <alignment horizontal="center" vertical="center" wrapText="1"/>
    </xf>
    <xf numFmtId="0" fontId="37" fillId="36" borderId="29" xfId="0" applyFont="1" applyFill="1" applyBorder="1" applyAlignment="1">
      <alignment horizontal="center" vertical="center" wrapText="1"/>
    </xf>
    <xf numFmtId="0" fontId="37" fillId="36" borderId="27" xfId="0" applyFont="1" applyFill="1" applyBorder="1" applyAlignment="1">
      <alignment horizontal="center" vertical="center" wrapText="1"/>
    </xf>
    <xf numFmtId="0" fontId="37" fillId="36" borderId="28" xfId="0" applyFont="1" applyFill="1" applyBorder="1" applyAlignment="1">
      <alignment horizontal="center" vertical="center"/>
    </xf>
    <xf numFmtId="0" fontId="37" fillId="36" borderId="29" xfId="0" applyFont="1" applyFill="1" applyBorder="1" applyAlignment="1">
      <alignment horizontal="center" vertical="center"/>
    </xf>
    <xf numFmtId="0" fontId="37" fillId="36" borderId="27" xfId="0" applyFont="1" applyFill="1" applyBorder="1" applyAlignment="1">
      <alignment horizontal="center" vertical="center"/>
    </xf>
  </cellXfs>
  <cellStyles count="2486">
    <cellStyle name="20% - Ênfase1" xfId="19" builtinId="30" customBuiltin="1"/>
    <cellStyle name="20% - Ênfase1 2" xfId="60" xr:uid="{00000000-0005-0000-0000-000001000000}"/>
    <cellStyle name="20% - Ênfase1 3" xfId="74" xr:uid="{00000000-0005-0000-0000-000002000000}"/>
    <cellStyle name="20% - Ênfase1 4" xfId="88" xr:uid="{00000000-0005-0000-0000-000003000000}"/>
    <cellStyle name="20% - Ênfase1 5" xfId="102" xr:uid="{00000000-0005-0000-0000-000004000000}"/>
    <cellStyle name="20% - Ênfase2" xfId="23" builtinId="34" customBuiltin="1"/>
    <cellStyle name="20% - Ênfase2 2" xfId="62" xr:uid="{00000000-0005-0000-0000-000006000000}"/>
    <cellStyle name="20% - Ênfase2 3" xfId="76" xr:uid="{00000000-0005-0000-0000-000007000000}"/>
    <cellStyle name="20% - Ênfase2 4" xfId="90" xr:uid="{00000000-0005-0000-0000-000008000000}"/>
    <cellStyle name="20% - Ênfase2 5" xfId="104" xr:uid="{00000000-0005-0000-0000-000009000000}"/>
    <cellStyle name="20% - Ênfase3" xfId="27" builtinId="38" customBuiltin="1"/>
    <cellStyle name="20% - Ênfase3 2" xfId="64" xr:uid="{00000000-0005-0000-0000-00000B000000}"/>
    <cellStyle name="20% - Ênfase3 3" xfId="78" xr:uid="{00000000-0005-0000-0000-00000C000000}"/>
    <cellStyle name="20% - Ênfase3 4" xfId="92" xr:uid="{00000000-0005-0000-0000-00000D000000}"/>
    <cellStyle name="20% - Ênfase3 5" xfId="106" xr:uid="{00000000-0005-0000-0000-00000E000000}"/>
    <cellStyle name="20% - Ênfase4" xfId="31" builtinId="42" customBuiltin="1"/>
    <cellStyle name="20% - Ênfase4 2" xfId="66" xr:uid="{00000000-0005-0000-0000-000010000000}"/>
    <cellStyle name="20% - Ênfase4 3" xfId="80" xr:uid="{00000000-0005-0000-0000-000011000000}"/>
    <cellStyle name="20% - Ênfase4 4" xfId="94" xr:uid="{00000000-0005-0000-0000-000012000000}"/>
    <cellStyle name="20% - Ênfase4 5" xfId="108" xr:uid="{00000000-0005-0000-0000-000013000000}"/>
    <cellStyle name="20% - Ênfase5" xfId="35" builtinId="46" customBuiltin="1"/>
    <cellStyle name="20% - Ênfase5 2" xfId="68" xr:uid="{00000000-0005-0000-0000-000015000000}"/>
    <cellStyle name="20% - Ênfase5 3" xfId="82" xr:uid="{00000000-0005-0000-0000-000016000000}"/>
    <cellStyle name="20% - Ênfase5 4" xfId="96" xr:uid="{00000000-0005-0000-0000-000017000000}"/>
    <cellStyle name="20% - Ênfase5 5" xfId="110" xr:uid="{00000000-0005-0000-0000-000018000000}"/>
    <cellStyle name="20% - Ênfase6" xfId="39" builtinId="50" customBuiltin="1"/>
    <cellStyle name="20% - Ênfase6 2" xfId="70" xr:uid="{00000000-0005-0000-0000-00001A000000}"/>
    <cellStyle name="20% - Ênfase6 3" xfId="84" xr:uid="{00000000-0005-0000-0000-00001B000000}"/>
    <cellStyle name="20% - Ênfase6 4" xfId="98" xr:uid="{00000000-0005-0000-0000-00001C000000}"/>
    <cellStyle name="20% - Ênfase6 5" xfId="112" xr:uid="{00000000-0005-0000-0000-00001D000000}"/>
    <cellStyle name="40% - Ênfase1" xfId="20" builtinId="31" customBuiltin="1"/>
    <cellStyle name="40% - Ênfase1 2" xfId="61" xr:uid="{00000000-0005-0000-0000-00001F000000}"/>
    <cellStyle name="40% - Ênfase1 3" xfId="75" xr:uid="{00000000-0005-0000-0000-000020000000}"/>
    <cellStyle name="40% - Ênfase1 4" xfId="89" xr:uid="{00000000-0005-0000-0000-000021000000}"/>
    <cellStyle name="40% - Ênfase1 5" xfId="103" xr:uid="{00000000-0005-0000-0000-000022000000}"/>
    <cellStyle name="40% - Ênfase2" xfId="24" builtinId="35" customBuiltin="1"/>
    <cellStyle name="40% - Ênfase2 2" xfId="63" xr:uid="{00000000-0005-0000-0000-000024000000}"/>
    <cellStyle name="40% - Ênfase2 3" xfId="77" xr:uid="{00000000-0005-0000-0000-000025000000}"/>
    <cellStyle name="40% - Ênfase2 4" xfId="91" xr:uid="{00000000-0005-0000-0000-000026000000}"/>
    <cellStyle name="40% - Ênfase2 5" xfId="105" xr:uid="{00000000-0005-0000-0000-000027000000}"/>
    <cellStyle name="40% - Ênfase3" xfId="28" builtinId="39" customBuiltin="1"/>
    <cellStyle name="40% - Ênfase3 2" xfId="65" xr:uid="{00000000-0005-0000-0000-000029000000}"/>
    <cellStyle name="40% - Ênfase3 3" xfId="79" xr:uid="{00000000-0005-0000-0000-00002A000000}"/>
    <cellStyle name="40% - Ênfase3 4" xfId="93" xr:uid="{00000000-0005-0000-0000-00002B000000}"/>
    <cellStyle name="40% - Ênfase3 5" xfId="107" xr:uid="{00000000-0005-0000-0000-00002C000000}"/>
    <cellStyle name="40% - Ênfase4" xfId="32" builtinId="43" customBuiltin="1"/>
    <cellStyle name="40% - Ênfase4 2" xfId="67" xr:uid="{00000000-0005-0000-0000-00002E000000}"/>
    <cellStyle name="40% - Ênfase4 3" xfId="81" xr:uid="{00000000-0005-0000-0000-00002F000000}"/>
    <cellStyle name="40% - Ênfase4 4" xfId="95" xr:uid="{00000000-0005-0000-0000-000030000000}"/>
    <cellStyle name="40% - Ênfase4 5" xfId="109" xr:uid="{00000000-0005-0000-0000-000031000000}"/>
    <cellStyle name="40% - Ênfase5" xfId="36" builtinId="47" customBuiltin="1"/>
    <cellStyle name="40% - Ênfase5 2" xfId="69" xr:uid="{00000000-0005-0000-0000-000033000000}"/>
    <cellStyle name="40% - Ênfase5 3" xfId="83" xr:uid="{00000000-0005-0000-0000-000034000000}"/>
    <cellStyle name="40% - Ênfase5 4" xfId="97" xr:uid="{00000000-0005-0000-0000-000035000000}"/>
    <cellStyle name="40% - Ênfase5 5" xfId="111" xr:uid="{00000000-0005-0000-0000-000036000000}"/>
    <cellStyle name="40% - Ênfase6" xfId="40" builtinId="51" customBuiltin="1"/>
    <cellStyle name="40% - Ênfase6 2" xfId="71" xr:uid="{00000000-0005-0000-0000-000038000000}"/>
    <cellStyle name="40% - Ênfase6 3" xfId="85" xr:uid="{00000000-0005-0000-0000-000039000000}"/>
    <cellStyle name="40% - Ênfase6 4" xfId="99" xr:uid="{00000000-0005-0000-0000-00003A000000}"/>
    <cellStyle name="40% - Ênfase6 5" xfId="113" xr:uid="{00000000-0005-0000-0000-00003B000000}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 10" xfId="435" xr:uid="{00000000-0005-0000-0000-00004E000000}"/>
    <cellStyle name="Moeda 11" xfId="436" xr:uid="{00000000-0005-0000-0000-00004F000000}"/>
    <cellStyle name="Moeda 12" xfId="443" xr:uid="{00000000-0005-0000-0000-000050000000}"/>
    <cellStyle name="Moeda 13" xfId="735" xr:uid="{00000000-0005-0000-0000-000051000000}"/>
    <cellStyle name="Moeda 14" xfId="1314" xr:uid="{00000000-0005-0000-0000-000052000000}"/>
    <cellStyle name="Moeda 15" xfId="1317" xr:uid="{00000000-0005-0000-0000-000053000000}"/>
    <cellStyle name="Moeda 16" xfId="125" xr:uid="{00000000-0005-0000-0000-000054000000}"/>
    <cellStyle name="Moeda 2" xfId="131" xr:uid="{00000000-0005-0000-0000-000055000000}"/>
    <cellStyle name="Moeda 3" xfId="136" xr:uid="{00000000-0005-0000-0000-000056000000}"/>
    <cellStyle name="Moeda 4" xfId="135" xr:uid="{00000000-0005-0000-0000-000057000000}"/>
    <cellStyle name="Moeda 5" xfId="144" xr:uid="{00000000-0005-0000-0000-000058000000}"/>
    <cellStyle name="Moeda 6" xfId="160" xr:uid="{00000000-0005-0000-0000-000059000000}"/>
    <cellStyle name="Moeda 7" xfId="211" xr:uid="{00000000-0005-0000-0000-00005A000000}"/>
    <cellStyle name="Moeda 8" xfId="286" xr:uid="{00000000-0005-0000-0000-00005B000000}"/>
    <cellStyle name="Moeda 9" xfId="433" xr:uid="{00000000-0005-0000-0000-00005C000000}"/>
    <cellStyle name="Neutro" xfId="8" builtinId="28" customBuiltin="1"/>
    <cellStyle name="Normal" xfId="0" builtinId="0"/>
    <cellStyle name="Normal 10" xfId="43" xr:uid="{00000000-0005-0000-0000-00005F000000}"/>
    <cellStyle name="Normal 10 10" xfId="127" xr:uid="{00000000-0005-0000-0000-000060000000}"/>
    <cellStyle name="Normal 10 2" xfId="150" xr:uid="{00000000-0005-0000-0000-000061000000}"/>
    <cellStyle name="Normal 10 2 2" xfId="178" xr:uid="{00000000-0005-0000-0000-000062000000}"/>
    <cellStyle name="Normal 10 2 2 2" xfId="253" xr:uid="{00000000-0005-0000-0000-000063000000}"/>
    <cellStyle name="Normal 10 2 2 2 2" xfId="401" xr:uid="{00000000-0005-0000-0000-000064000000}"/>
    <cellStyle name="Normal 10 2 2 2 2 2" xfId="701" xr:uid="{00000000-0005-0000-0000-000065000000}"/>
    <cellStyle name="Normal 10 2 2 2 2 2 2" xfId="1281" xr:uid="{00000000-0005-0000-0000-000066000000}"/>
    <cellStyle name="Normal 10 2 2 2 2 2 2 2" xfId="2441" xr:uid="{00000000-0005-0000-0000-000067000000}"/>
    <cellStyle name="Normal 10 2 2 2 2 2 3" xfId="1863" xr:uid="{00000000-0005-0000-0000-000068000000}"/>
    <cellStyle name="Normal 10 2 2 2 2 3" xfId="993" xr:uid="{00000000-0005-0000-0000-000069000000}"/>
    <cellStyle name="Normal 10 2 2 2 2 3 2" xfId="2153" xr:uid="{00000000-0005-0000-0000-00006A000000}"/>
    <cellStyle name="Normal 10 2 2 2 2 4" xfId="1575" xr:uid="{00000000-0005-0000-0000-00006B000000}"/>
    <cellStyle name="Normal 10 2 2 2 3" xfId="557" xr:uid="{00000000-0005-0000-0000-00006C000000}"/>
    <cellStyle name="Normal 10 2 2 2 3 2" xfId="1137" xr:uid="{00000000-0005-0000-0000-00006D000000}"/>
    <cellStyle name="Normal 10 2 2 2 3 2 2" xfId="2297" xr:uid="{00000000-0005-0000-0000-00006E000000}"/>
    <cellStyle name="Normal 10 2 2 2 3 3" xfId="1719" xr:uid="{00000000-0005-0000-0000-00006F000000}"/>
    <cellStyle name="Normal 10 2 2 2 4" xfId="849" xr:uid="{00000000-0005-0000-0000-000070000000}"/>
    <cellStyle name="Normal 10 2 2 2 4 2" xfId="2009" xr:uid="{00000000-0005-0000-0000-000071000000}"/>
    <cellStyle name="Normal 10 2 2 2 5" xfId="1431" xr:uid="{00000000-0005-0000-0000-000072000000}"/>
    <cellStyle name="Normal 10 2 2 3" xfId="329" xr:uid="{00000000-0005-0000-0000-000073000000}"/>
    <cellStyle name="Normal 10 2 2 3 2" xfId="629" xr:uid="{00000000-0005-0000-0000-000074000000}"/>
    <cellStyle name="Normal 10 2 2 3 2 2" xfId="1209" xr:uid="{00000000-0005-0000-0000-000075000000}"/>
    <cellStyle name="Normal 10 2 2 3 2 2 2" xfId="2369" xr:uid="{00000000-0005-0000-0000-000076000000}"/>
    <cellStyle name="Normal 10 2 2 3 2 3" xfId="1791" xr:uid="{00000000-0005-0000-0000-000077000000}"/>
    <cellStyle name="Normal 10 2 2 3 3" xfId="921" xr:uid="{00000000-0005-0000-0000-000078000000}"/>
    <cellStyle name="Normal 10 2 2 3 3 2" xfId="2081" xr:uid="{00000000-0005-0000-0000-000079000000}"/>
    <cellStyle name="Normal 10 2 2 3 4" xfId="1503" xr:uid="{00000000-0005-0000-0000-00007A000000}"/>
    <cellStyle name="Normal 10 2 2 4" xfId="485" xr:uid="{00000000-0005-0000-0000-00007B000000}"/>
    <cellStyle name="Normal 10 2 2 4 2" xfId="1065" xr:uid="{00000000-0005-0000-0000-00007C000000}"/>
    <cellStyle name="Normal 10 2 2 4 2 2" xfId="2225" xr:uid="{00000000-0005-0000-0000-00007D000000}"/>
    <cellStyle name="Normal 10 2 2 4 3" xfId="1647" xr:uid="{00000000-0005-0000-0000-00007E000000}"/>
    <cellStyle name="Normal 10 2 2 5" xfId="777" xr:uid="{00000000-0005-0000-0000-00007F000000}"/>
    <cellStyle name="Normal 10 2 2 5 2" xfId="1937" xr:uid="{00000000-0005-0000-0000-000080000000}"/>
    <cellStyle name="Normal 10 2 2 6" xfId="1359" xr:uid="{00000000-0005-0000-0000-000081000000}"/>
    <cellStyle name="Normal 10 2 3" xfId="202" xr:uid="{00000000-0005-0000-0000-000082000000}"/>
    <cellStyle name="Normal 10 2 3 2" xfId="277" xr:uid="{00000000-0005-0000-0000-000083000000}"/>
    <cellStyle name="Normal 10 2 3 2 2" xfId="425" xr:uid="{00000000-0005-0000-0000-000084000000}"/>
    <cellStyle name="Normal 10 2 3 2 2 2" xfId="725" xr:uid="{00000000-0005-0000-0000-000085000000}"/>
    <cellStyle name="Normal 10 2 3 2 2 2 2" xfId="1305" xr:uid="{00000000-0005-0000-0000-000086000000}"/>
    <cellStyle name="Normal 10 2 3 2 2 2 2 2" xfId="2465" xr:uid="{00000000-0005-0000-0000-000087000000}"/>
    <cellStyle name="Normal 10 2 3 2 2 2 3" xfId="1887" xr:uid="{00000000-0005-0000-0000-000088000000}"/>
    <cellStyle name="Normal 10 2 3 2 2 3" xfId="1017" xr:uid="{00000000-0005-0000-0000-000089000000}"/>
    <cellStyle name="Normal 10 2 3 2 2 3 2" xfId="2177" xr:uid="{00000000-0005-0000-0000-00008A000000}"/>
    <cellStyle name="Normal 10 2 3 2 2 4" xfId="1599" xr:uid="{00000000-0005-0000-0000-00008B000000}"/>
    <cellStyle name="Normal 10 2 3 2 3" xfId="581" xr:uid="{00000000-0005-0000-0000-00008C000000}"/>
    <cellStyle name="Normal 10 2 3 2 3 2" xfId="1161" xr:uid="{00000000-0005-0000-0000-00008D000000}"/>
    <cellStyle name="Normal 10 2 3 2 3 2 2" xfId="2321" xr:uid="{00000000-0005-0000-0000-00008E000000}"/>
    <cellStyle name="Normal 10 2 3 2 3 3" xfId="1743" xr:uid="{00000000-0005-0000-0000-00008F000000}"/>
    <cellStyle name="Normal 10 2 3 2 4" xfId="873" xr:uid="{00000000-0005-0000-0000-000090000000}"/>
    <cellStyle name="Normal 10 2 3 2 4 2" xfId="2033" xr:uid="{00000000-0005-0000-0000-000091000000}"/>
    <cellStyle name="Normal 10 2 3 2 5" xfId="1455" xr:uid="{00000000-0005-0000-0000-000092000000}"/>
    <cellStyle name="Normal 10 2 3 3" xfId="353" xr:uid="{00000000-0005-0000-0000-000093000000}"/>
    <cellStyle name="Normal 10 2 3 3 2" xfId="653" xr:uid="{00000000-0005-0000-0000-000094000000}"/>
    <cellStyle name="Normal 10 2 3 3 2 2" xfId="1233" xr:uid="{00000000-0005-0000-0000-000095000000}"/>
    <cellStyle name="Normal 10 2 3 3 2 2 2" xfId="2393" xr:uid="{00000000-0005-0000-0000-000096000000}"/>
    <cellStyle name="Normal 10 2 3 3 2 3" xfId="1815" xr:uid="{00000000-0005-0000-0000-000097000000}"/>
    <cellStyle name="Normal 10 2 3 3 3" xfId="945" xr:uid="{00000000-0005-0000-0000-000098000000}"/>
    <cellStyle name="Normal 10 2 3 3 3 2" xfId="2105" xr:uid="{00000000-0005-0000-0000-000099000000}"/>
    <cellStyle name="Normal 10 2 3 3 4" xfId="1527" xr:uid="{00000000-0005-0000-0000-00009A000000}"/>
    <cellStyle name="Normal 10 2 3 4" xfId="509" xr:uid="{00000000-0005-0000-0000-00009B000000}"/>
    <cellStyle name="Normal 10 2 3 4 2" xfId="1089" xr:uid="{00000000-0005-0000-0000-00009C000000}"/>
    <cellStyle name="Normal 10 2 3 4 2 2" xfId="2249" xr:uid="{00000000-0005-0000-0000-00009D000000}"/>
    <cellStyle name="Normal 10 2 3 4 3" xfId="1671" xr:uid="{00000000-0005-0000-0000-00009E000000}"/>
    <cellStyle name="Normal 10 2 3 5" xfId="801" xr:uid="{00000000-0005-0000-0000-00009F000000}"/>
    <cellStyle name="Normal 10 2 3 5 2" xfId="1961" xr:uid="{00000000-0005-0000-0000-0000A0000000}"/>
    <cellStyle name="Normal 10 2 3 6" xfId="1383" xr:uid="{00000000-0005-0000-0000-0000A1000000}"/>
    <cellStyle name="Normal 10 2 4" xfId="229" xr:uid="{00000000-0005-0000-0000-0000A2000000}"/>
    <cellStyle name="Normal 10 2 4 2" xfId="377" xr:uid="{00000000-0005-0000-0000-0000A3000000}"/>
    <cellStyle name="Normal 10 2 4 2 2" xfId="677" xr:uid="{00000000-0005-0000-0000-0000A4000000}"/>
    <cellStyle name="Normal 10 2 4 2 2 2" xfId="1257" xr:uid="{00000000-0005-0000-0000-0000A5000000}"/>
    <cellStyle name="Normal 10 2 4 2 2 2 2" xfId="2417" xr:uid="{00000000-0005-0000-0000-0000A6000000}"/>
    <cellStyle name="Normal 10 2 4 2 2 3" xfId="1839" xr:uid="{00000000-0005-0000-0000-0000A7000000}"/>
    <cellStyle name="Normal 10 2 4 2 3" xfId="969" xr:uid="{00000000-0005-0000-0000-0000A8000000}"/>
    <cellStyle name="Normal 10 2 4 2 3 2" xfId="2129" xr:uid="{00000000-0005-0000-0000-0000A9000000}"/>
    <cellStyle name="Normal 10 2 4 2 4" xfId="1551" xr:uid="{00000000-0005-0000-0000-0000AA000000}"/>
    <cellStyle name="Normal 10 2 4 3" xfId="533" xr:uid="{00000000-0005-0000-0000-0000AB000000}"/>
    <cellStyle name="Normal 10 2 4 3 2" xfId="1113" xr:uid="{00000000-0005-0000-0000-0000AC000000}"/>
    <cellStyle name="Normal 10 2 4 3 2 2" xfId="2273" xr:uid="{00000000-0005-0000-0000-0000AD000000}"/>
    <cellStyle name="Normal 10 2 4 3 3" xfId="1695" xr:uid="{00000000-0005-0000-0000-0000AE000000}"/>
    <cellStyle name="Normal 10 2 4 4" xfId="825" xr:uid="{00000000-0005-0000-0000-0000AF000000}"/>
    <cellStyle name="Normal 10 2 4 4 2" xfId="1985" xr:uid="{00000000-0005-0000-0000-0000B0000000}"/>
    <cellStyle name="Normal 10 2 4 5" xfId="1407" xr:uid="{00000000-0005-0000-0000-0000B1000000}"/>
    <cellStyle name="Normal 10 2 5" xfId="305" xr:uid="{00000000-0005-0000-0000-0000B2000000}"/>
    <cellStyle name="Normal 10 2 5 2" xfId="605" xr:uid="{00000000-0005-0000-0000-0000B3000000}"/>
    <cellStyle name="Normal 10 2 5 2 2" xfId="1185" xr:uid="{00000000-0005-0000-0000-0000B4000000}"/>
    <cellStyle name="Normal 10 2 5 2 2 2" xfId="2345" xr:uid="{00000000-0005-0000-0000-0000B5000000}"/>
    <cellStyle name="Normal 10 2 5 2 3" xfId="1767" xr:uid="{00000000-0005-0000-0000-0000B6000000}"/>
    <cellStyle name="Normal 10 2 5 3" xfId="897" xr:uid="{00000000-0005-0000-0000-0000B7000000}"/>
    <cellStyle name="Normal 10 2 5 3 2" xfId="2057" xr:uid="{00000000-0005-0000-0000-0000B8000000}"/>
    <cellStyle name="Normal 10 2 5 4" xfId="1479" xr:uid="{00000000-0005-0000-0000-0000B9000000}"/>
    <cellStyle name="Normal 10 2 6" xfId="461" xr:uid="{00000000-0005-0000-0000-0000BA000000}"/>
    <cellStyle name="Normal 10 2 6 2" xfId="1041" xr:uid="{00000000-0005-0000-0000-0000BB000000}"/>
    <cellStyle name="Normal 10 2 6 2 2" xfId="2201" xr:uid="{00000000-0005-0000-0000-0000BC000000}"/>
    <cellStyle name="Normal 10 2 6 3" xfId="1623" xr:uid="{00000000-0005-0000-0000-0000BD000000}"/>
    <cellStyle name="Normal 10 2 7" xfId="753" xr:uid="{00000000-0005-0000-0000-0000BE000000}"/>
    <cellStyle name="Normal 10 2 7 2" xfId="1913" xr:uid="{00000000-0005-0000-0000-0000BF000000}"/>
    <cellStyle name="Normal 10 2 8" xfId="1335" xr:uid="{00000000-0005-0000-0000-0000C0000000}"/>
    <cellStyle name="Normal 10 3" xfId="166" xr:uid="{00000000-0005-0000-0000-0000C1000000}"/>
    <cellStyle name="Normal 10 3 2" xfId="241" xr:uid="{00000000-0005-0000-0000-0000C2000000}"/>
    <cellStyle name="Normal 10 3 2 2" xfId="389" xr:uid="{00000000-0005-0000-0000-0000C3000000}"/>
    <cellStyle name="Normal 10 3 2 2 2" xfId="689" xr:uid="{00000000-0005-0000-0000-0000C4000000}"/>
    <cellStyle name="Normal 10 3 2 2 2 2" xfId="1269" xr:uid="{00000000-0005-0000-0000-0000C5000000}"/>
    <cellStyle name="Normal 10 3 2 2 2 2 2" xfId="2429" xr:uid="{00000000-0005-0000-0000-0000C6000000}"/>
    <cellStyle name="Normal 10 3 2 2 2 3" xfId="1851" xr:uid="{00000000-0005-0000-0000-0000C7000000}"/>
    <cellStyle name="Normal 10 3 2 2 3" xfId="981" xr:uid="{00000000-0005-0000-0000-0000C8000000}"/>
    <cellStyle name="Normal 10 3 2 2 3 2" xfId="2141" xr:uid="{00000000-0005-0000-0000-0000C9000000}"/>
    <cellStyle name="Normal 10 3 2 2 4" xfId="1563" xr:uid="{00000000-0005-0000-0000-0000CA000000}"/>
    <cellStyle name="Normal 10 3 2 3" xfId="545" xr:uid="{00000000-0005-0000-0000-0000CB000000}"/>
    <cellStyle name="Normal 10 3 2 3 2" xfId="1125" xr:uid="{00000000-0005-0000-0000-0000CC000000}"/>
    <cellStyle name="Normal 10 3 2 3 2 2" xfId="2285" xr:uid="{00000000-0005-0000-0000-0000CD000000}"/>
    <cellStyle name="Normal 10 3 2 3 3" xfId="1707" xr:uid="{00000000-0005-0000-0000-0000CE000000}"/>
    <cellStyle name="Normal 10 3 2 4" xfId="837" xr:uid="{00000000-0005-0000-0000-0000CF000000}"/>
    <cellStyle name="Normal 10 3 2 4 2" xfId="1997" xr:uid="{00000000-0005-0000-0000-0000D0000000}"/>
    <cellStyle name="Normal 10 3 2 5" xfId="1419" xr:uid="{00000000-0005-0000-0000-0000D1000000}"/>
    <cellStyle name="Normal 10 3 3" xfId="317" xr:uid="{00000000-0005-0000-0000-0000D2000000}"/>
    <cellStyle name="Normal 10 3 3 2" xfId="617" xr:uid="{00000000-0005-0000-0000-0000D3000000}"/>
    <cellStyle name="Normal 10 3 3 2 2" xfId="1197" xr:uid="{00000000-0005-0000-0000-0000D4000000}"/>
    <cellStyle name="Normal 10 3 3 2 2 2" xfId="2357" xr:uid="{00000000-0005-0000-0000-0000D5000000}"/>
    <cellStyle name="Normal 10 3 3 2 3" xfId="1779" xr:uid="{00000000-0005-0000-0000-0000D6000000}"/>
    <cellStyle name="Normal 10 3 3 3" xfId="909" xr:uid="{00000000-0005-0000-0000-0000D7000000}"/>
    <cellStyle name="Normal 10 3 3 3 2" xfId="2069" xr:uid="{00000000-0005-0000-0000-0000D8000000}"/>
    <cellStyle name="Normal 10 3 3 4" xfId="1491" xr:uid="{00000000-0005-0000-0000-0000D9000000}"/>
    <cellStyle name="Normal 10 3 4" xfId="473" xr:uid="{00000000-0005-0000-0000-0000DA000000}"/>
    <cellStyle name="Normal 10 3 4 2" xfId="1053" xr:uid="{00000000-0005-0000-0000-0000DB000000}"/>
    <cellStyle name="Normal 10 3 4 2 2" xfId="2213" xr:uid="{00000000-0005-0000-0000-0000DC000000}"/>
    <cellStyle name="Normal 10 3 4 3" xfId="1635" xr:uid="{00000000-0005-0000-0000-0000DD000000}"/>
    <cellStyle name="Normal 10 3 5" xfId="765" xr:uid="{00000000-0005-0000-0000-0000DE000000}"/>
    <cellStyle name="Normal 10 3 5 2" xfId="1925" xr:uid="{00000000-0005-0000-0000-0000DF000000}"/>
    <cellStyle name="Normal 10 3 6" xfId="1347" xr:uid="{00000000-0005-0000-0000-0000E0000000}"/>
    <cellStyle name="Normal 10 4" xfId="190" xr:uid="{00000000-0005-0000-0000-0000E1000000}"/>
    <cellStyle name="Normal 10 4 2" xfId="265" xr:uid="{00000000-0005-0000-0000-0000E2000000}"/>
    <cellStyle name="Normal 10 4 2 2" xfId="413" xr:uid="{00000000-0005-0000-0000-0000E3000000}"/>
    <cellStyle name="Normal 10 4 2 2 2" xfId="713" xr:uid="{00000000-0005-0000-0000-0000E4000000}"/>
    <cellStyle name="Normal 10 4 2 2 2 2" xfId="1293" xr:uid="{00000000-0005-0000-0000-0000E5000000}"/>
    <cellStyle name="Normal 10 4 2 2 2 2 2" xfId="2453" xr:uid="{00000000-0005-0000-0000-0000E6000000}"/>
    <cellStyle name="Normal 10 4 2 2 2 3" xfId="1875" xr:uid="{00000000-0005-0000-0000-0000E7000000}"/>
    <cellStyle name="Normal 10 4 2 2 3" xfId="1005" xr:uid="{00000000-0005-0000-0000-0000E8000000}"/>
    <cellStyle name="Normal 10 4 2 2 3 2" xfId="2165" xr:uid="{00000000-0005-0000-0000-0000E9000000}"/>
    <cellStyle name="Normal 10 4 2 2 4" xfId="1587" xr:uid="{00000000-0005-0000-0000-0000EA000000}"/>
    <cellStyle name="Normal 10 4 2 3" xfId="569" xr:uid="{00000000-0005-0000-0000-0000EB000000}"/>
    <cellStyle name="Normal 10 4 2 3 2" xfId="1149" xr:uid="{00000000-0005-0000-0000-0000EC000000}"/>
    <cellStyle name="Normal 10 4 2 3 2 2" xfId="2309" xr:uid="{00000000-0005-0000-0000-0000ED000000}"/>
    <cellStyle name="Normal 10 4 2 3 3" xfId="1731" xr:uid="{00000000-0005-0000-0000-0000EE000000}"/>
    <cellStyle name="Normal 10 4 2 4" xfId="861" xr:uid="{00000000-0005-0000-0000-0000EF000000}"/>
    <cellStyle name="Normal 10 4 2 4 2" xfId="2021" xr:uid="{00000000-0005-0000-0000-0000F0000000}"/>
    <cellStyle name="Normal 10 4 2 5" xfId="1443" xr:uid="{00000000-0005-0000-0000-0000F1000000}"/>
    <cellStyle name="Normal 10 4 3" xfId="341" xr:uid="{00000000-0005-0000-0000-0000F2000000}"/>
    <cellStyle name="Normal 10 4 3 2" xfId="641" xr:uid="{00000000-0005-0000-0000-0000F3000000}"/>
    <cellStyle name="Normal 10 4 3 2 2" xfId="1221" xr:uid="{00000000-0005-0000-0000-0000F4000000}"/>
    <cellStyle name="Normal 10 4 3 2 2 2" xfId="2381" xr:uid="{00000000-0005-0000-0000-0000F5000000}"/>
    <cellStyle name="Normal 10 4 3 2 3" xfId="1803" xr:uid="{00000000-0005-0000-0000-0000F6000000}"/>
    <cellStyle name="Normal 10 4 3 3" xfId="933" xr:uid="{00000000-0005-0000-0000-0000F7000000}"/>
    <cellStyle name="Normal 10 4 3 3 2" xfId="2093" xr:uid="{00000000-0005-0000-0000-0000F8000000}"/>
    <cellStyle name="Normal 10 4 3 4" xfId="1515" xr:uid="{00000000-0005-0000-0000-0000F9000000}"/>
    <cellStyle name="Normal 10 4 4" xfId="497" xr:uid="{00000000-0005-0000-0000-0000FA000000}"/>
    <cellStyle name="Normal 10 4 4 2" xfId="1077" xr:uid="{00000000-0005-0000-0000-0000FB000000}"/>
    <cellStyle name="Normal 10 4 4 2 2" xfId="2237" xr:uid="{00000000-0005-0000-0000-0000FC000000}"/>
    <cellStyle name="Normal 10 4 4 3" xfId="1659" xr:uid="{00000000-0005-0000-0000-0000FD000000}"/>
    <cellStyle name="Normal 10 4 5" xfId="789" xr:uid="{00000000-0005-0000-0000-0000FE000000}"/>
    <cellStyle name="Normal 10 4 5 2" xfId="1949" xr:uid="{00000000-0005-0000-0000-0000FF000000}"/>
    <cellStyle name="Normal 10 4 6" xfId="1371" xr:uid="{00000000-0005-0000-0000-000000010000}"/>
    <cellStyle name="Normal 10 5" xfId="217" xr:uid="{00000000-0005-0000-0000-000001010000}"/>
    <cellStyle name="Normal 10 5 2" xfId="365" xr:uid="{00000000-0005-0000-0000-000002010000}"/>
    <cellStyle name="Normal 10 5 2 2" xfId="665" xr:uid="{00000000-0005-0000-0000-000003010000}"/>
    <cellStyle name="Normal 10 5 2 2 2" xfId="1245" xr:uid="{00000000-0005-0000-0000-000004010000}"/>
    <cellStyle name="Normal 10 5 2 2 2 2" xfId="2405" xr:uid="{00000000-0005-0000-0000-000005010000}"/>
    <cellStyle name="Normal 10 5 2 2 3" xfId="1827" xr:uid="{00000000-0005-0000-0000-000006010000}"/>
    <cellStyle name="Normal 10 5 2 3" xfId="957" xr:uid="{00000000-0005-0000-0000-000007010000}"/>
    <cellStyle name="Normal 10 5 2 3 2" xfId="2117" xr:uid="{00000000-0005-0000-0000-000008010000}"/>
    <cellStyle name="Normal 10 5 2 4" xfId="1539" xr:uid="{00000000-0005-0000-0000-000009010000}"/>
    <cellStyle name="Normal 10 5 3" xfId="521" xr:uid="{00000000-0005-0000-0000-00000A010000}"/>
    <cellStyle name="Normal 10 5 3 2" xfId="1101" xr:uid="{00000000-0005-0000-0000-00000B010000}"/>
    <cellStyle name="Normal 10 5 3 2 2" xfId="2261" xr:uid="{00000000-0005-0000-0000-00000C010000}"/>
    <cellStyle name="Normal 10 5 3 3" xfId="1683" xr:uid="{00000000-0005-0000-0000-00000D010000}"/>
    <cellStyle name="Normal 10 5 4" xfId="813" xr:uid="{00000000-0005-0000-0000-00000E010000}"/>
    <cellStyle name="Normal 10 5 4 2" xfId="1973" xr:uid="{00000000-0005-0000-0000-00000F010000}"/>
    <cellStyle name="Normal 10 5 5" xfId="1395" xr:uid="{00000000-0005-0000-0000-000010010000}"/>
    <cellStyle name="Normal 10 6" xfId="293" xr:uid="{00000000-0005-0000-0000-000011010000}"/>
    <cellStyle name="Normal 10 6 2" xfId="593" xr:uid="{00000000-0005-0000-0000-000012010000}"/>
    <cellStyle name="Normal 10 6 2 2" xfId="1173" xr:uid="{00000000-0005-0000-0000-000013010000}"/>
    <cellStyle name="Normal 10 6 2 2 2" xfId="2333" xr:uid="{00000000-0005-0000-0000-000014010000}"/>
    <cellStyle name="Normal 10 6 2 3" xfId="1755" xr:uid="{00000000-0005-0000-0000-000015010000}"/>
    <cellStyle name="Normal 10 6 3" xfId="885" xr:uid="{00000000-0005-0000-0000-000016010000}"/>
    <cellStyle name="Normal 10 6 3 2" xfId="2045" xr:uid="{00000000-0005-0000-0000-000017010000}"/>
    <cellStyle name="Normal 10 6 4" xfId="1467" xr:uid="{00000000-0005-0000-0000-000018010000}"/>
    <cellStyle name="Normal 10 7" xfId="449" xr:uid="{00000000-0005-0000-0000-000019010000}"/>
    <cellStyle name="Normal 10 7 2" xfId="1029" xr:uid="{00000000-0005-0000-0000-00001A010000}"/>
    <cellStyle name="Normal 10 7 2 2" xfId="2189" xr:uid="{00000000-0005-0000-0000-00001B010000}"/>
    <cellStyle name="Normal 10 7 3" xfId="1611" xr:uid="{00000000-0005-0000-0000-00001C010000}"/>
    <cellStyle name="Normal 10 8" xfId="741" xr:uid="{00000000-0005-0000-0000-00001D010000}"/>
    <cellStyle name="Normal 10 8 2" xfId="1901" xr:uid="{00000000-0005-0000-0000-00001E010000}"/>
    <cellStyle name="Normal 10 9" xfId="1323" xr:uid="{00000000-0005-0000-0000-00001F010000}"/>
    <cellStyle name="Normal 11" xfId="86" xr:uid="{00000000-0005-0000-0000-000020010000}"/>
    <cellStyle name="Normal 11 2" xfId="172" xr:uid="{00000000-0005-0000-0000-000021010000}"/>
    <cellStyle name="Normal 11 2 2" xfId="247" xr:uid="{00000000-0005-0000-0000-000022010000}"/>
    <cellStyle name="Normal 11 2 2 2" xfId="395" xr:uid="{00000000-0005-0000-0000-000023010000}"/>
    <cellStyle name="Normal 11 2 2 2 2" xfId="695" xr:uid="{00000000-0005-0000-0000-000024010000}"/>
    <cellStyle name="Normal 11 2 2 2 2 2" xfId="1275" xr:uid="{00000000-0005-0000-0000-000025010000}"/>
    <cellStyle name="Normal 11 2 2 2 2 2 2" xfId="2435" xr:uid="{00000000-0005-0000-0000-000026010000}"/>
    <cellStyle name="Normal 11 2 2 2 2 3" xfId="1857" xr:uid="{00000000-0005-0000-0000-000027010000}"/>
    <cellStyle name="Normal 11 2 2 2 3" xfId="987" xr:uid="{00000000-0005-0000-0000-000028010000}"/>
    <cellStyle name="Normal 11 2 2 2 3 2" xfId="2147" xr:uid="{00000000-0005-0000-0000-000029010000}"/>
    <cellStyle name="Normal 11 2 2 2 4" xfId="1569" xr:uid="{00000000-0005-0000-0000-00002A010000}"/>
    <cellStyle name="Normal 11 2 2 3" xfId="551" xr:uid="{00000000-0005-0000-0000-00002B010000}"/>
    <cellStyle name="Normal 11 2 2 3 2" xfId="1131" xr:uid="{00000000-0005-0000-0000-00002C010000}"/>
    <cellStyle name="Normal 11 2 2 3 2 2" xfId="2291" xr:uid="{00000000-0005-0000-0000-00002D010000}"/>
    <cellStyle name="Normal 11 2 2 3 3" xfId="1713" xr:uid="{00000000-0005-0000-0000-00002E010000}"/>
    <cellStyle name="Normal 11 2 2 4" xfId="843" xr:uid="{00000000-0005-0000-0000-00002F010000}"/>
    <cellStyle name="Normal 11 2 2 4 2" xfId="2003" xr:uid="{00000000-0005-0000-0000-000030010000}"/>
    <cellStyle name="Normal 11 2 2 5" xfId="1425" xr:uid="{00000000-0005-0000-0000-000031010000}"/>
    <cellStyle name="Normal 11 2 3" xfId="323" xr:uid="{00000000-0005-0000-0000-000032010000}"/>
    <cellStyle name="Normal 11 2 3 2" xfId="623" xr:uid="{00000000-0005-0000-0000-000033010000}"/>
    <cellStyle name="Normal 11 2 3 2 2" xfId="1203" xr:uid="{00000000-0005-0000-0000-000034010000}"/>
    <cellStyle name="Normal 11 2 3 2 2 2" xfId="2363" xr:uid="{00000000-0005-0000-0000-000035010000}"/>
    <cellStyle name="Normal 11 2 3 2 3" xfId="1785" xr:uid="{00000000-0005-0000-0000-000036010000}"/>
    <cellStyle name="Normal 11 2 3 3" xfId="915" xr:uid="{00000000-0005-0000-0000-000037010000}"/>
    <cellStyle name="Normal 11 2 3 3 2" xfId="2075" xr:uid="{00000000-0005-0000-0000-000038010000}"/>
    <cellStyle name="Normal 11 2 3 4" xfId="1497" xr:uid="{00000000-0005-0000-0000-000039010000}"/>
    <cellStyle name="Normal 11 2 4" xfId="479" xr:uid="{00000000-0005-0000-0000-00003A010000}"/>
    <cellStyle name="Normal 11 2 4 2" xfId="1059" xr:uid="{00000000-0005-0000-0000-00003B010000}"/>
    <cellStyle name="Normal 11 2 4 2 2" xfId="2219" xr:uid="{00000000-0005-0000-0000-00003C010000}"/>
    <cellStyle name="Normal 11 2 4 3" xfId="1641" xr:uid="{00000000-0005-0000-0000-00003D010000}"/>
    <cellStyle name="Normal 11 2 5" xfId="771" xr:uid="{00000000-0005-0000-0000-00003E010000}"/>
    <cellStyle name="Normal 11 2 5 2" xfId="1931" xr:uid="{00000000-0005-0000-0000-00003F010000}"/>
    <cellStyle name="Normal 11 2 6" xfId="1353" xr:uid="{00000000-0005-0000-0000-000040010000}"/>
    <cellStyle name="Normal 11 3" xfId="196" xr:uid="{00000000-0005-0000-0000-000041010000}"/>
    <cellStyle name="Normal 11 3 2" xfId="271" xr:uid="{00000000-0005-0000-0000-000042010000}"/>
    <cellStyle name="Normal 11 3 2 2" xfId="419" xr:uid="{00000000-0005-0000-0000-000043010000}"/>
    <cellStyle name="Normal 11 3 2 2 2" xfId="719" xr:uid="{00000000-0005-0000-0000-000044010000}"/>
    <cellStyle name="Normal 11 3 2 2 2 2" xfId="1299" xr:uid="{00000000-0005-0000-0000-000045010000}"/>
    <cellStyle name="Normal 11 3 2 2 2 2 2" xfId="2459" xr:uid="{00000000-0005-0000-0000-000046010000}"/>
    <cellStyle name="Normal 11 3 2 2 2 3" xfId="1881" xr:uid="{00000000-0005-0000-0000-000047010000}"/>
    <cellStyle name="Normal 11 3 2 2 3" xfId="1011" xr:uid="{00000000-0005-0000-0000-000048010000}"/>
    <cellStyle name="Normal 11 3 2 2 3 2" xfId="2171" xr:uid="{00000000-0005-0000-0000-000049010000}"/>
    <cellStyle name="Normal 11 3 2 2 4" xfId="1593" xr:uid="{00000000-0005-0000-0000-00004A010000}"/>
    <cellStyle name="Normal 11 3 2 3" xfId="575" xr:uid="{00000000-0005-0000-0000-00004B010000}"/>
    <cellStyle name="Normal 11 3 2 3 2" xfId="1155" xr:uid="{00000000-0005-0000-0000-00004C010000}"/>
    <cellStyle name="Normal 11 3 2 3 2 2" xfId="2315" xr:uid="{00000000-0005-0000-0000-00004D010000}"/>
    <cellStyle name="Normal 11 3 2 3 3" xfId="1737" xr:uid="{00000000-0005-0000-0000-00004E010000}"/>
    <cellStyle name="Normal 11 3 2 4" xfId="867" xr:uid="{00000000-0005-0000-0000-00004F010000}"/>
    <cellStyle name="Normal 11 3 2 4 2" xfId="2027" xr:uid="{00000000-0005-0000-0000-000050010000}"/>
    <cellStyle name="Normal 11 3 2 5" xfId="1449" xr:uid="{00000000-0005-0000-0000-000051010000}"/>
    <cellStyle name="Normal 11 3 3" xfId="347" xr:uid="{00000000-0005-0000-0000-000052010000}"/>
    <cellStyle name="Normal 11 3 3 2" xfId="647" xr:uid="{00000000-0005-0000-0000-000053010000}"/>
    <cellStyle name="Normal 11 3 3 2 2" xfId="1227" xr:uid="{00000000-0005-0000-0000-000054010000}"/>
    <cellStyle name="Normal 11 3 3 2 2 2" xfId="2387" xr:uid="{00000000-0005-0000-0000-000055010000}"/>
    <cellStyle name="Normal 11 3 3 2 3" xfId="1809" xr:uid="{00000000-0005-0000-0000-000056010000}"/>
    <cellStyle name="Normal 11 3 3 3" xfId="939" xr:uid="{00000000-0005-0000-0000-000057010000}"/>
    <cellStyle name="Normal 11 3 3 3 2" xfId="2099" xr:uid="{00000000-0005-0000-0000-000058010000}"/>
    <cellStyle name="Normal 11 3 3 4" xfId="1521" xr:uid="{00000000-0005-0000-0000-000059010000}"/>
    <cellStyle name="Normal 11 3 4" xfId="503" xr:uid="{00000000-0005-0000-0000-00005A010000}"/>
    <cellStyle name="Normal 11 3 4 2" xfId="1083" xr:uid="{00000000-0005-0000-0000-00005B010000}"/>
    <cellStyle name="Normal 11 3 4 2 2" xfId="2243" xr:uid="{00000000-0005-0000-0000-00005C010000}"/>
    <cellStyle name="Normal 11 3 4 3" xfId="1665" xr:uid="{00000000-0005-0000-0000-00005D010000}"/>
    <cellStyle name="Normal 11 3 5" xfId="795" xr:uid="{00000000-0005-0000-0000-00005E010000}"/>
    <cellStyle name="Normal 11 3 5 2" xfId="1955" xr:uid="{00000000-0005-0000-0000-00005F010000}"/>
    <cellStyle name="Normal 11 3 6" xfId="1377" xr:uid="{00000000-0005-0000-0000-000060010000}"/>
    <cellStyle name="Normal 11 4" xfId="223" xr:uid="{00000000-0005-0000-0000-000061010000}"/>
    <cellStyle name="Normal 11 4 2" xfId="371" xr:uid="{00000000-0005-0000-0000-000062010000}"/>
    <cellStyle name="Normal 11 4 2 2" xfId="671" xr:uid="{00000000-0005-0000-0000-000063010000}"/>
    <cellStyle name="Normal 11 4 2 2 2" xfId="1251" xr:uid="{00000000-0005-0000-0000-000064010000}"/>
    <cellStyle name="Normal 11 4 2 2 2 2" xfId="2411" xr:uid="{00000000-0005-0000-0000-000065010000}"/>
    <cellStyle name="Normal 11 4 2 2 3" xfId="1833" xr:uid="{00000000-0005-0000-0000-000066010000}"/>
    <cellStyle name="Normal 11 4 2 3" xfId="963" xr:uid="{00000000-0005-0000-0000-000067010000}"/>
    <cellStyle name="Normal 11 4 2 3 2" xfId="2123" xr:uid="{00000000-0005-0000-0000-000068010000}"/>
    <cellStyle name="Normal 11 4 2 4" xfId="1545" xr:uid="{00000000-0005-0000-0000-000069010000}"/>
    <cellStyle name="Normal 11 4 3" xfId="527" xr:uid="{00000000-0005-0000-0000-00006A010000}"/>
    <cellStyle name="Normal 11 4 3 2" xfId="1107" xr:uid="{00000000-0005-0000-0000-00006B010000}"/>
    <cellStyle name="Normal 11 4 3 2 2" xfId="2267" xr:uid="{00000000-0005-0000-0000-00006C010000}"/>
    <cellStyle name="Normal 11 4 3 3" xfId="1689" xr:uid="{00000000-0005-0000-0000-00006D010000}"/>
    <cellStyle name="Normal 11 4 4" xfId="819" xr:uid="{00000000-0005-0000-0000-00006E010000}"/>
    <cellStyle name="Normal 11 4 4 2" xfId="1979" xr:uid="{00000000-0005-0000-0000-00006F010000}"/>
    <cellStyle name="Normal 11 4 5" xfId="1401" xr:uid="{00000000-0005-0000-0000-000070010000}"/>
    <cellStyle name="Normal 11 5" xfId="299" xr:uid="{00000000-0005-0000-0000-000071010000}"/>
    <cellStyle name="Normal 11 5 2" xfId="599" xr:uid="{00000000-0005-0000-0000-000072010000}"/>
    <cellStyle name="Normal 11 5 2 2" xfId="1179" xr:uid="{00000000-0005-0000-0000-000073010000}"/>
    <cellStyle name="Normal 11 5 2 2 2" xfId="2339" xr:uid="{00000000-0005-0000-0000-000074010000}"/>
    <cellStyle name="Normal 11 5 2 3" xfId="1761" xr:uid="{00000000-0005-0000-0000-000075010000}"/>
    <cellStyle name="Normal 11 5 3" xfId="891" xr:uid="{00000000-0005-0000-0000-000076010000}"/>
    <cellStyle name="Normal 11 5 3 2" xfId="2051" xr:uid="{00000000-0005-0000-0000-000077010000}"/>
    <cellStyle name="Normal 11 5 4" xfId="1473" xr:uid="{00000000-0005-0000-0000-000078010000}"/>
    <cellStyle name="Normal 11 6" xfId="455" xr:uid="{00000000-0005-0000-0000-000079010000}"/>
    <cellStyle name="Normal 11 6 2" xfId="1035" xr:uid="{00000000-0005-0000-0000-00007A010000}"/>
    <cellStyle name="Normal 11 6 2 2" xfId="2195" xr:uid="{00000000-0005-0000-0000-00007B010000}"/>
    <cellStyle name="Normal 11 6 3" xfId="1617" xr:uid="{00000000-0005-0000-0000-00007C010000}"/>
    <cellStyle name="Normal 11 7" xfId="747" xr:uid="{00000000-0005-0000-0000-00007D010000}"/>
    <cellStyle name="Normal 11 7 2" xfId="1907" xr:uid="{00000000-0005-0000-0000-00007E010000}"/>
    <cellStyle name="Normal 11 8" xfId="1329" xr:uid="{00000000-0005-0000-0000-00007F010000}"/>
    <cellStyle name="Normal 113" xfId="115" xr:uid="{00000000-0005-0000-0000-000080010000}"/>
    <cellStyle name="Normal 12" xfId="100" xr:uid="{00000000-0005-0000-0000-000081010000}"/>
    <cellStyle name="Normal 12 2" xfId="142" xr:uid="{00000000-0005-0000-0000-000082010000}"/>
    <cellStyle name="Normal 13" xfId="42" xr:uid="{00000000-0005-0000-0000-000083010000}"/>
    <cellStyle name="Normal 13 2" xfId="158" xr:uid="{00000000-0005-0000-0000-000084010000}"/>
    <cellStyle name="Normal 14" xfId="157" xr:uid="{00000000-0005-0000-0000-000085010000}"/>
    <cellStyle name="Normal 14 2" xfId="235" xr:uid="{00000000-0005-0000-0000-000086010000}"/>
    <cellStyle name="Normal 14 2 2" xfId="383" xr:uid="{00000000-0005-0000-0000-000087010000}"/>
    <cellStyle name="Normal 14 2 2 2" xfId="683" xr:uid="{00000000-0005-0000-0000-000088010000}"/>
    <cellStyle name="Normal 14 2 2 2 2" xfId="1263" xr:uid="{00000000-0005-0000-0000-000089010000}"/>
    <cellStyle name="Normal 14 2 2 2 2 2" xfId="2423" xr:uid="{00000000-0005-0000-0000-00008A010000}"/>
    <cellStyle name="Normal 14 2 2 2 3" xfId="1845" xr:uid="{00000000-0005-0000-0000-00008B010000}"/>
    <cellStyle name="Normal 14 2 2 3" xfId="975" xr:uid="{00000000-0005-0000-0000-00008C010000}"/>
    <cellStyle name="Normal 14 2 2 3 2" xfId="2135" xr:uid="{00000000-0005-0000-0000-00008D010000}"/>
    <cellStyle name="Normal 14 2 2 4" xfId="1557" xr:uid="{00000000-0005-0000-0000-00008E010000}"/>
    <cellStyle name="Normal 14 2 3" xfId="539" xr:uid="{00000000-0005-0000-0000-00008F010000}"/>
    <cellStyle name="Normal 14 2 3 2" xfId="1119" xr:uid="{00000000-0005-0000-0000-000090010000}"/>
    <cellStyle name="Normal 14 2 3 2 2" xfId="2279" xr:uid="{00000000-0005-0000-0000-000091010000}"/>
    <cellStyle name="Normal 14 2 3 3" xfId="1701" xr:uid="{00000000-0005-0000-0000-000092010000}"/>
    <cellStyle name="Normal 14 2 4" xfId="831" xr:uid="{00000000-0005-0000-0000-000093010000}"/>
    <cellStyle name="Normal 14 2 4 2" xfId="1991" xr:uid="{00000000-0005-0000-0000-000094010000}"/>
    <cellStyle name="Normal 14 2 5" xfId="1413" xr:uid="{00000000-0005-0000-0000-000095010000}"/>
    <cellStyle name="Normal 14 3" xfId="311" xr:uid="{00000000-0005-0000-0000-000096010000}"/>
    <cellStyle name="Normal 14 3 2" xfId="611" xr:uid="{00000000-0005-0000-0000-000097010000}"/>
    <cellStyle name="Normal 14 3 2 2" xfId="1191" xr:uid="{00000000-0005-0000-0000-000098010000}"/>
    <cellStyle name="Normal 14 3 2 2 2" xfId="2351" xr:uid="{00000000-0005-0000-0000-000099010000}"/>
    <cellStyle name="Normal 14 3 2 3" xfId="1773" xr:uid="{00000000-0005-0000-0000-00009A010000}"/>
    <cellStyle name="Normal 14 3 3" xfId="903" xr:uid="{00000000-0005-0000-0000-00009B010000}"/>
    <cellStyle name="Normal 14 3 3 2" xfId="2063" xr:uid="{00000000-0005-0000-0000-00009C010000}"/>
    <cellStyle name="Normal 14 3 4" xfId="1485" xr:uid="{00000000-0005-0000-0000-00009D010000}"/>
    <cellStyle name="Normal 14 4" xfId="467" xr:uid="{00000000-0005-0000-0000-00009E010000}"/>
    <cellStyle name="Normal 14 4 2" xfId="1047" xr:uid="{00000000-0005-0000-0000-00009F010000}"/>
    <cellStyle name="Normal 14 4 2 2" xfId="2207" xr:uid="{00000000-0005-0000-0000-0000A0010000}"/>
    <cellStyle name="Normal 14 4 3" xfId="1629" xr:uid="{00000000-0005-0000-0000-0000A1010000}"/>
    <cellStyle name="Normal 14 5" xfId="759" xr:uid="{00000000-0005-0000-0000-0000A2010000}"/>
    <cellStyle name="Normal 14 5 2" xfId="1919" xr:uid="{00000000-0005-0000-0000-0000A3010000}"/>
    <cellStyle name="Normal 14 6" xfId="1341" xr:uid="{00000000-0005-0000-0000-0000A4010000}"/>
    <cellStyle name="Normal 15" xfId="156" xr:uid="{00000000-0005-0000-0000-0000A5010000}"/>
    <cellStyle name="Normal 15 3" xfId="2485" xr:uid="{00000000-0005-0000-0000-0000A6010000}"/>
    <cellStyle name="Normal 16" xfId="184" xr:uid="{00000000-0005-0000-0000-0000A7010000}"/>
    <cellStyle name="Normal 16 2" xfId="259" xr:uid="{00000000-0005-0000-0000-0000A8010000}"/>
    <cellStyle name="Normal 16 2 2" xfId="407" xr:uid="{00000000-0005-0000-0000-0000A9010000}"/>
    <cellStyle name="Normal 16 2 2 2" xfId="707" xr:uid="{00000000-0005-0000-0000-0000AA010000}"/>
    <cellStyle name="Normal 16 2 2 2 2" xfId="1287" xr:uid="{00000000-0005-0000-0000-0000AB010000}"/>
    <cellStyle name="Normal 16 2 2 2 2 2" xfId="2447" xr:uid="{00000000-0005-0000-0000-0000AC010000}"/>
    <cellStyle name="Normal 16 2 2 2 3" xfId="1869" xr:uid="{00000000-0005-0000-0000-0000AD010000}"/>
    <cellStyle name="Normal 16 2 2 3" xfId="999" xr:uid="{00000000-0005-0000-0000-0000AE010000}"/>
    <cellStyle name="Normal 16 2 2 3 2" xfId="2159" xr:uid="{00000000-0005-0000-0000-0000AF010000}"/>
    <cellStyle name="Normal 16 2 2 4" xfId="1581" xr:uid="{00000000-0005-0000-0000-0000B0010000}"/>
    <cellStyle name="Normal 16 2 3" xfId="563" xr:uid="{00000000-0005-0000-0000-0000B1010000}"/>
    <cellStyle name="Normal 16 2 3 2" xfId="1143" xr:uid="{00000000-0005-0000-0000-0000B2010000}"/>
    <cellStyle name="Normal 16 2 3 2 2" xfId="2303" xr:uid="{00000000-0005-0000-0000-0000B3010000}"/>
    <cellStyle name="Normal 16 2 3 3" xfId="1725" xr:uid="{00000000-0005-0000-0000-0000B4010000}"/>
    <cellStyle name="Normal 16 2 4" xfId="855" xr:uid="{00000000-0005-0000-0000-0000B5010000}"/>
    <cellStyle name="Normal 16 2 4 2" xfId="2015" xr:uid="{00000000-0005-0000-0000-0000B6010000}"/>
    <cellStyle name="Normal 16 2 5" xfId="1437" xr:uid="{00000000-0005-0000-0000-0000B7010000}"/>
    <cellStyle name="Normal 16 3" xfId="335" xr:uid="{00000000-0005-0000-0000-0000B8010000}"/>
    <cellStyle name="Normal 16 3 2" xfId="635" xr:uid="{00000000-0005-0000-0000-0000B9010000}"/>
    <cellStyle name="Normal 16 3 2 2" xfId="1215" xr:uid="{00000000-0005-0000-0000-0000BA010000}"/>
    <cellStyle name="Normal 16 3 2 2 2" xfId="2375" xr:uid="{00000000-0005-0000-0000-0000BB010000}"/>
    <cellStyle name="Normal 16 3 2 3" xfId="1797" xr:uid="{00000000-0005-0000-0000-0000BC010000}"/>
    <cellStyle name="Normal 16 3 3" xfId="927" xr:uid="{00000000-0005-0000-0000-0000BD010000}"/>
    <cellStyle name="Normal 16 3 3 2" xfId="2087" xr:uid="{00000000-0005-0000-0000-0000BE010000}"/>
    <cellStyle name="Normal 16 3 4" xfId="1509" xr:uid="{00000000-0005-0000-0000-0000BF010000}"/>
    <cellStyle name="Normal 16 4" xfId="491" xr:uid="{00000000-0005-0000-0000-0000C0010000}"/>
    <cellStyle name="Normal 16 4 2" xfId="1071" xr:uid="{00000000-0005-0000-0000-0000C1010000}"/>
    <cellStyle name="Normal 16 4 2 2" xfId="2231" xr:uid="{00000000-0005-0000-0000-0000C2010000}"/>
    <cellStyle name="Normal 16 4 3" xfId="1653" xr:uid="{00000000-0005-0000-0000-0000C3010000}"/>
    <cellStyle name="Normal 16 5" xfId="783" xr:uid="{00000000-0005-0000-0000-0000C4010000}"/>
    <cellStyle name="Normal 16 5 2" xfId="1943" xr:uid="{00000000-0005-0000-0000-0000C5010000}"/>
    <cellStyle name="Normal 16 6" xfId="1365" xr:uid="{00000000-0005-0000-0000-0000C6010000}"/>
    <cellStyle name="Normal 17" xfId="209" xr:uid="{00000000-0005-0000-0000-0000C7010000}"/>
    <cellStyle name="Normal 18" xfId="208" xr:uid="{00000000-0005-0000-0000-0000C8010000}"/>
    <cellStyle name="Normal 18 2" xfId="359" xr:uid="{00000000-0005-0000-0000-0000C9010000}"/>
    <cellStyle name="Normal 18 2 2" xfId="659" xr:uid="{00000000-0005-0000-0000-0000CA010000}"/>
    <cellStyle name="Normal 18 2 2 2" xfId="1239" xr:uid="{00000000-0005-0000-0000-0000CB010000}"/>
    <cellStyle name="Normal 18 2 2 2 2" xfId="2399" xr:uid="{00000000-0005-0000-0000-0000CC010000}"/>
    <cellStyle name="Normal 18 2 2 3" xfId="1821" xr:uid="{00000000-0005-0000-0000-0000CD010000}"/>
    <cellStyle name="Normal 18 2 3" xfId="951" xr:uid="{00000000-0005-0000-0000-0000CE010000}"/>
    <cellStyle name="Normal 18 2 3 2" xfId="2111" xr:uid="{00000000-0005-0000-0000-0000CF010000}"/>
    <cellStyle name="Normal 18 2 4" xfId="1533" xr:uid="{00000000-0005-0000-0000-0000D0010000}"/>
    <cellStyle name="Normal 18 3" xfId="515" xr:uid="{00000000-0005-0000-0000-0000D1010000}"/>
    <cellStyle name="Normal 18 3 2" xfId="1095" xr:uid="{00000000-0005-0000-0000-0000D2010000}"/>
    <cellStyle name="Normal 18 3 2 2" xfId="2255" xr:uid="{00000000-0005-0000-0000-0000D3010000}"/>
    <cellStyle name="Normal 18 3 3" xfId="1677" xr:uid="{00000000-0005-0000-0000-0000D4010000}"/>
    <cellStyle name="Normal 18 4" xfId="807" xr:uid="{00000000-0005-0000-0000-0000D5010000}"/>
    <cellStyle name="Normal 18 4 2" xfId="1967" xr:uid="{00000000-0005-0000-0000-0000D6010000}"/>
    <cellStyle name="Normal 18 5" xfId="1389" xr:uid="{00000000-0005-0000-0000-0000D7010000}"/>
    <cellStyle name="Normal 19" xfId="284" xr:uid="{00000000-0005-0000-0000-0000D8010000}"/>
    <cellStyle name="Normal 19 2" xfId="432" xr:uid="{00000000-0005-0000-0000-0000D9010000}"/>
    <cellStyle name="Normal 2" xfId="58" xr:uid="{00000000-0005-0000-0000-0000DA010000}"/>
    <cellStyle name="Normal 2 14" xfId="44" xr:uid="{00000000-0005-0000-0000-0000DB010000}"/>
    <cellStyle name="Normal 2 16" xfId="45" xr:uid="{00000000-0005-0000-0000-0000DC010000}"/>
    <cellStyle name="Normal 2 18" xfId="46" xr:uid="{00000000-0005-0000-0000-0000DD010000}"/>
    <cellStyle name="Normal 2 2" xfId="2483" xr:uid="{00000000-0005-0000-0000-0000DE010000}"/>
    <cellStyle name="Normal 2 21" xfId="47" xr:uid="{00000000-0005-0000-0000-0000DF010000}"/>
    <cellStyle name="Normal 2 3" xfId="48" xr:uid="{00000000-0005-0000-0000-0000E0010000}"/>
    <cellStyle name="Normal 2 3 2" xfId="2481" xr:uid="{00000000-0005-0000-0000-0000E1010000}"/>
    <cellStyle name="Normal 2 4" xfId="2480" xr:uid="{00000000-0005-0000-0000-0000E2010000}"/>
    <cellStyle name="Normal 2 5" xfId="2476" xr:uid="{00000000-0005-0000-0000-0000E3010000}"/>
    <cellStyle name="Normal 2 6" xfId="49" xr:uid="{00000000-0005-0000-0000-0000E4010000}"/>
    <cellStyle name="Normal 2 7" xfId="50" xr:uid="{00000000-0005-0000-0000-0000E5010000}"/>
    <cellStyle name="Normal 2 8" xfId="121" xr:uid="{00000000-0005-0000-0000-0000E6010000}"/>
    <cellStyle name="Normal 2 9" xfId="51" xr:uid="{00000000-0005-0000-0000-0000E7010000}"/>
    <cellStyle name="Normal 20" xfId="283" xr:uid="{00000000-0005-0000-0000-0000E8010000}"/>
    <cellStyle name="Normal 20 2" xfId="587" xr:uid="{00000000-0005-0000-0000-0000E9010000}"/>
    <cellStyle name="Normal 20 2 2" xfId="1167" xr:uid="{00000000-0005-0000-0000-0000EA010000}"/>
    <cellStyle name="Normal 20 2 2 2" xfId="2327" xr:uid="{00000000-0005-0000-0000-0000EB010000}"/>
    <cellStyle name="Normal 20 2 3" xfId="1749" xr:uid="{00000000-0005-0000-0000-0000EC010000}"/>
    <cellStyle name="Normal 20 3" xfId="879" xr:uid="{00000000-0005-0000-0000-0000ED010000}"/>
    <cellStyle name="Normal 20 3 2" xfId="2039" xr:uid="{00000000-0005-0000-0000-0000EE010000}"/>
    <cellStyle name="Normal 20 4" xfId="1461" xr:uid="{00000000-0005-0000-0000-0000EF010000}"/>
    <cellStyle name="Normal 21" xfId="434" xr:uid="{00000000-0005-0000-0000-0000F0010000}"/>
    <cellStyle name="Normal 22" xfId="437" xr:uid="{00000000-0005-0000-0000-0000F1010000}"/>
    <cellStyle name="Normal 23" xfId="439" xr:uid="{00000000-0005-0000-0000-0000F2010000}"/>
    <cellStyle name="Normal 24" xfId="440" xr:uid="{00000000-0005-0000-0000-0000F3010000}"/>
    <cellStyle name="Normal 24 2" xfId="1023" xr:uid="{00000000-0005-0000-0000-0000F4010000}"/>
    <cellStyle name="Normal 24 2 2" xfId="2183" xr:uid="{00000000-0005-0000-0000-0000F5010000}"/>
    <cellStyle name="Normal 24 3" xfId="1605" xr:uid="{00000000-0005-0000-0000-0000F6010000}"/>
    <cellStyle name="Normal 25" xfId="441" xr:uid="{00000000-0005-0000-0000-0000F7010000}"/>
    <cellStyle name="Normal 26" xfId="731" xr:uid="{00000000-0005-0000-0000-0000F8010000}"/>
    <cellStyle name="Normal 26 2" xfId="1311" xr:uid="{00000000-0005-0000-0000-0000F9010000}"/>
    <cellStyle name="Normal 26 2 2" xfId="2471" xr:uid="{00000000-0005-0000-0000-0000FA010000}"/>
    <cellStyle name="Normal 26 3" xfId="1893" xr:uid="{00000000-0005-0000-0000-0000FB010000}"/>
    <cellStyle name="Normal 27" xfId="732" xr:uid="{00000000-0005-0000-0000-0000FC010000}"/>
    <cellStyle name="Normal 27 2" xfId="1312" xr:uid="{00000000-0005-0000-0000-0000FD010000}"/>
    <cellStyle name="Normal 27 2 2" xfId="2472" xr:uid="{00000000-0005-0000-0000-0000FE010000}"/>
    <cellStyle name="Normal 27 3" xfId="1894" xr:uid="{00000000-0005-0000-0000-0000FF010000}"/>
    <cellStyle name="Normal 28" xfId="734" xr:uid="{00000000-0005-0000-0000-000000020000}"/>
    <cellStyle name="Normal 29" xfId="733" xr:uid="{00000000-0005-0000-0000-000001020000}"/>
    <cellStyle name="Normal 29 2" xfId="1895" xr:uid="{00000000-0005-0000-0000-000002020000}"/>
    <cellStyle name="Normal 3" xfId="52" xr:uid="{00000000-0005-0000-0000-000003020000}"/>
    <cellStyle name="Normal 3 2" xfId="2475" xr:uid="{00000000-0005-0000-0000-000004020000}"/>
    <cellStyle name="Normal 3 3" xfId="2482" xr:uid="{00000000-0005-0000-0000-000005020000}"/>
    <cellStyle name="Normal 3 4" xfId="2478" xr:uid="{00000000-0005-0000-0000-000006020000}"/>
    <cellStyle name="Normal 3 5" xfId="120" xr:uid="{00000000-0005-0000-0000-000007020000}"/>
    <cellStyle name="Normal 30" xfId="1313" xr:uid="{00000000-0005-0000-0000-000008020000}"/>
    <cellStyle name="Normal 31" xfId="1316" xr:uid="{00000000-0005-0000-0000-000009020000}"/>
    <cellStyle name="Normal 32" xfId="1315" xr:uid="{00000000-0005-0000-0000-00000A020000}"/>
    <cellStyle name="Normal 33" xfId="116" xr:uid="{00000000-0005-0000-0000-00000B020000}"/>
    <cellStyle name="Normal 4" xfId="53" xr:uid="{00000000-0005-0000-0000-00000C020000}"/>
    <cellStyle name="Normal 4 10" xfId="736" xr:uid="{00000000-0005-0000-0000-00000D020000}"/>
    <cellStyle name="Normal 4 10 2" xfId="1896" xr:uid="{00000000-0005-0000-0000-00000E020000}"/>
    <cellStyle name="Normal 4 11" xfId="1318" xr:uid="{00000000-0005-0000-0000-00000F020000}"/>
    <cellStyle name="Normal 4 12" xfId="2474" xr:uid="{00000000-0005-0000-0000-000010020000}"/>
    <cellStyle name="Normal 4 13" xfId="118" xr:uid="{00000000-0005-0000-0000-000011020000}"/>
    <cellStyle name="Normal 4 2" xfId="133" xr:uid="{00000000-0005-0000-0000-000012020000}"/>
    <cellStyle name="Normal 4 2 10" xfId="1322" xr:uid="{00000000-0005-0000-0000-000013020000}"/>
    <cellStyle name="Normal 4 2 2" xfId="141" xr:uid="{00000000-0005-0000-0000-000014020000}"/>
    <cellStyle name="Normal 4 2 2 2" xfId="155" xr:uid="{00000000-0005-0000-0000-000015020000}"/>
    <cellStyle name="Normal 4 2 2 2 2" xfId="183" xr:uid="{00000000-0005-0000-0000-000016020000}"/>
    <cellStyle name="Normal 4 2 2 2 2 2" xfId="258" xr:uid="{00000000-0005-0000-0000-000017020000}"/>
    <cellStyle name="Normal 4 2 2 2 2 2 2" xfId="406" xr:uid="{00000000-0005-0000-0000-000018020000}"/>
    <cellStyle name="Normal 4 2 2 2 2 2 2 2" xfId="706" xr:uid="{00000000-0005-0000-0000-000019020000}"/>
    <cellStyle name="Normal 4 2 2 2 2 2 2 2 2" xfId="1286" xr:uid="{00000000-0005-0000-0000-00001A020000}"/>
    <cellStyle name="Normal 4 2 2 2 2 2 2 2 2 2" xfId="2446" xr:uid="{00000000-0005-0000-0000-00001B020000}"/>
    <cellStyle name="Normal 4 2 2 2 2 2 2 2 3" xfId="1868" xr:uid="{00000000-0005-0000-0000-00001C020000}"/>
    <cellStyle name="Normal 4 2 2 2 2 2 2 3" xfId="998" xr:uid="{00000000-0005-0000-0000-00001D020000}"/>
    <cellStyle name="Normal 4 2 2 2 2 2 2 3 2" xfId="2158" xr:uid="{00000000-0005-0000-0000-00001E020000}"/>
    <cellStyle name="Normal 4 2 2 2 2 2 2 4" xfId="1580" xr:uid="{00000000-0005-0000-0000-00001F020000}"/>
    <cellStyle name="Normal 4 2 2 2 2 2 3" xfId="562" xr:uid="{00000000-0005-0000-0000-000020020000}"/>
    <cellStyle name="Normal 4 2 2 2 2 2 3 2" xfId="1142" xr:uid="{00000000-0005-0000-0000-000021020000}"/>
    <cellStyle name="Normal 4 2 2 2 2 2 3 2 2" xfId="2302" xr:uid="{00000000-0005-0000-0000-000022020000}"/>
    <cellStyle name="Normal 4 2 2 2 2 2 3 3" xfId="1724" xr:uid="{00000000-0005-0000-0000-000023020000}"/>
    <cellStyle name="Normal 4 2 2 2 2 2 4" xfId="854" xr:uid="{00000000-0005-0000-0000-000024020000}"/>
    <cellStyle name="Normal 4 2 2 2 2 2 4 2" xfId="2014" xr:uid="{00000000-0005-0000-0000-000025020000}"/>
    <cellStyle name="Normal 4 2 2 2 2 2 5" xfId="1436" xr:uid="{00000000-0005-0000-0000-000026020000}"/>
    <cellStyle name="Normal 4 2 2 2 2 3" xfId="334" xr:uid="{00000000-0005-0000-0000-000027020000}"/>
    <cellStyle name="Normal 4 2 2 2 2 3 2" xfId="634" xr:uid="{00000000-0005-0000-0000-000028020000}"/>
    <cellStyle name="Normal 4 2 2 2 2 3 2 2" xfId="1214" xr:uid="{00000000-0005-0000-0000-000029020000}"/>
    <cellStyle name="Normal 4 2 2 2 2 3 2 2 2" xfId="2374" xr:uid="{00000000-0005-0000-0000-00002A020000}"/>
    <cellStyle name="Normal 4 2 2 2 2 3 2 3" xfId="1796" xr:uid="{00000000-0005-0000-0000-00002B020000}"/>
    <cellStyle name="Normal 4 2 2 2 2 3 3" xfId="926" xr:uid="{00000000-0005-0000-0000-00002C020000}"/>
    <cellStyle name="Normal 4 2 2 2 2 3 3 2" xfId="2086" xr:uid="{00000000-0005-0000-0000-00002D020000}"/>
    <cellStyle name="Normal 4 2 2 2 2 3 4" xfId="1508" xr:uid="{00000000-0005-0000-0000-00002E020000}"/>
    <cellStyle name="Normal 4 2 2 2 2 4" xfId="490" xr:uid="{00000000-0005-0000-0000-00002F020000}"/>
    <cellStyle name="Normal 4 2 2 2 2 4 2" xfId="1070" xr:uid="{00000000-0005-0000-0000-000030020000}"/>
    <cellStyle name="Normal 4 2 2 2 2 4 2 2" xfId="2230" xr:uid="{00000000-0005-0000-0000-000031020000}"/>
    <cellStyle name="Normal 4 2 2 2 2 4 3" xfId="1652" xr:uid="{00000000-0005-0000-0000-000032020000}"/>
    <cellStyle name="Normal 4 2 2 2 2 5" xfId="782" xr:uid="{00000000-0005-0000-0000-000033020000}"/>
    <cellStyle name="Normal 4 2 2 2 2 5 2" xfId="1942" xr:uid="{00000000-0005-0000-0000-000034020000}"/>
    <cellStyle name="Normal 4 2 2 2 2 6" xfId="1364" xr:uid="{00000000-0005-0000-0000-000035020000}"/>
    <cellStyle name="Normal 4 2 2 2 3" xfId="207" xr:uid="{00000000-0005-0000-0000-000036020000}"/>
    <cellStyle name="Normal 4 2 2 2 3 2" xfId="282" xr:uid="{00000000-0005-0000-0000-000037020000}"/>
    <cellStyle name="Normal 4 2 2 2 3 2 2" xfId="430" xr:uid="{00000000-0005-0000-0000-000038020000}"/>
    <cellStyle name="Normal 4 2 2 2 3 2 2 2" xfId="730" xr:uid="{00000000-0005-0000-0000-000039020000}"/>
    <cellStyle name="Normal 4 2 2 2 3 2 2 2 2" xfId="1310" xr:uid="{00000000-0005-0000-0000-00003A020000}"/>
    <cellStyle name="Normal 4 2 2 2 3 2 2 2 2 2" xfId="2470" xr:uid="{00000000-0005-0000-0000-00003B020000}"/>
    <cellStyle name="Normal 4 2 2 2 3 2 2 2 3" xfId="1892" xr:uid="{00000000-0005-0000-0000-00003C020000}"/>
    <cellStyle name="Normal 4 2 2 2 3 2 2 3" xfId="1022" xr:uid="{00000000-0005-0000-0000-00003D020000}"/>
    <cellStyle name="Normal 4 2 2 2 3 2 2 3 2" xfId="2182" xr:uid="{00000000-0005-0000-0000-00003E020000}"/>
    <cellStyle name="Normal 4 2 2 2 3 2 2 4" xfId="1604" xr:uid="{00000000-0005-0000-0000-00003F020000}"/>
    <cellStyle name="Normal 4 2 2 2 3 2 3" xfId="586" xr:uid="{00000000-0005-0000-0000-000040020000}"/>
    <cellStyle name="Normal 4 2 2 2 3 2 3 2" xfId="1166" xr:uid="{00000000-0005-0000-0000-000041020000}"/>
    <cellStyle name="Normal 4 2 2 2 3 2 3 2 2" xfId="2326" xr:uid="{00000000-0005-0000-0000-000042020000}"/>
    <cellStyle name="Normal 4 2 2 2 3 2 3 3" xfId="1748" xr:uid="{00000000-0005-0000-0000-000043020000}"/>
    <cellStyle name="Normal 4 2 2 2 3 2 4" xfId="878" xr:uid="{00000000-0005-0000-0000-000044020000}"/>
    <cellStyle name="Normal 4 2 2 2 3 2 4 2" xfId="2038" xr:uid="{00000000-0005-0000-0000-000045020000}"/>
    <cellStyle name="Normal 4 2 2 2 3 2 5" xfId="1460" xr:uid="{00000000-0005-0000-0000-000046020000}"/>
    <cellStyle name="Normal 4 2 2 2 3 3" xfId="358" xr:uid="{00000000-0005-0000-0000-000047020000}"/>
    <cellStyle name="Normal 4 2 2 2 3 3 2" xfId="658" xr:uid="{00000000-0005-0000-0000-000048020000}"/>
    <cellStyle name="Normal 4 2 2 2 3 3 2 2" xfId="1238" xr:uid="{00000000-0005-0000-0000-000049020000}"/>
    <cellStyle name="Normal 4 2 2 2 3 3 2 2 2" xfId="2398" xr:uid="{00000000-0005-0000-0000-00004A020000}"/>
    <cellStyle name="Normal 4 2 2 2 3 3 2 3" xfId="1820" xr:uid="{00000000-0005-0000-0000-00004B020000}"/>
    <cellStyle name="Normal 4 2 2 2 3 3 3" xfId="950" xr:uid="{00000000-0005-0000-0000-00004C020000}"/>
    <cellStyle name="Normal 4 2 2 2 3 3 3 2" xfId="2110" xr:uid="{00000000-0005-0000-0000-00004D020000}"/>
    <cellStyle name="Normal 4 2 2 2 3 3 4" xfId="1532" xr:uid="{00000000-0005-0000-0000-00004E020000}"/>
    <cellStyle name="Normal 4 2 2 2 3 4" xfId="514" xr:uid="{00000000-0005-0000-0000-00004F020000}"/>
    <cellStyle name="Normal 4 2 2 2 3 4 2" xfId="1094" xr:uid="{00000000-0005-0000-0000-000050020000}"/>
    <cellStyle name="Normal 4 2 2 2 3 4 2 2" xfId="2254" xr:uid="{00000000-0005-0000-0000-000051020000}"/>
    <cellStyle name="Normal 4 2 2 2 3 4 3" xfId="1676" xr:uid="{00000000-0005-0000-0000-000052020000}"/>
    <cellStyle name="Normal 4 2 2 2 3 5" xfId="806" xr:uid="{00000000-0005-0000-0000-000053020000}"/>
    <cellStyle name="Normal 4 2 2 2 3 5 2" xfId="1966" xr:uid="{00000000-0005-0000-0000-000054020000}"/>
    <cellStyle name="Normal 4 2 2 2 3 6" xfId="1388" xr:uid="{00000000-0005-0000-0000-000055020000}"/>
    <cellStyle name="Normal 4 2 2 2 4" xfId="234" xr:uid="{00000000-0005-0000-0000-000056020000}"/>
    <cellStyle name="Normal 4 2 2 2 4 2" xfId="382" xr:uid="{00000000-0005-0000-0000-000057020000}"/>
    <cellStyle name="Normal 4 2 2 2 4 2 2" xfId="682" xr:uid="{00000000-0005-0000-0000-000058020000}"/>
    <cellStyle name="Normal 4 2 2 2 4 2 2 2" xfId="1262" xr:uid="{00000000-0005-0000-0000-000059020000}"/>
    <cellStyle name="Normal 4 2 2 2 4 2 2 2 2" xfId="2422" xr:uid="{00000000-0005-0000-0000-00005A020000}"/>
    <cellStyle name="Normal 4 2 2 2 4 2 2 3" xfId="1844" xr:uid="{00000000-0005-0000-0000-00005B020000}"/>
    <cellStyle name="Normal 4 2 2 2 4 2 3" xfId="974" xr:uid="{00000000-0005-0000-0000-00005C020000}"/>
    <cellStyle name="Normal 4 2 2 2 4 2 3 2" xfId="2134" xr:uid="{00000000-0005-0000-0000-00005D020000}"/>
    <cellStyle name="Normal 4 2 2 2 4 2 4" xfId="1556" xr:uid="{00000000-0005-0000-0000-00005E020000}"/>
    <cellStyle name="Normal 4 2 2 2 4 3" xfId="538" xr:uid="{00000000-0005-0000-0000-00005F020000}"/>
    <cellStyle name="Normal 4 2 2 2 4 3 2" xfId="1118" xr:uid="{00000000-0005-0000-0000-000060020000}"/>
    <cellStyle name="Normal 4 2 2 2 4 3 2 2" xfId="2278" xr:uid="{00000000-0005-0000-0000-000061020000}"/>
    <cellStyle name="Normal 4 2 2 2 4 3 3" xfId="1700" xr:uid="{00000000-0005-0000-0000-000062020000}"/>
    <cellStyle name="Normal 4 2 2 2 4 4" xfId="830" xr:uid="{00000000-0005-0000-0000-000063020000}"/>
    <cellStyle name="Normal 4 2 2 2 4 4 2" xfId="1990" xr:uid="{00000000-0005-0000-0000-000064020000}"/>
    <cellStyle name="Normal 4 2 2 2 4 5" xfId="1412" xr:uid="{00000000-0005-0000-0000-000065020000}"/>
    <cellStyle name="Normal 4 2 2 2 5" xfId="310" xr:uid="{00000000-0005-0000-0000-000066020000}"/>
    <cellStyle name="Normal 4 2 2 2 5 2" xfId="610" xr:uid="{00000000-0005-0000-0000-000067020000}"/>
    <cellStyle name="Normal 4 2 2 2 5 2 2" xfId="1190" xr:uid="{00000000-0005-0000-0000-000068020000}"/>
    <cellStyle name="Normal 4 2 2 2 5 2 2 2" xfId="2350" xr:uid="{00000000-0005-0000-0000-000069020000}"/>
    <cellStyle name="Normal 4 2 2 2 5 2 3" xfId="1772" xr:uid="{00000000-0005-0000-0000-00006A020000}"/>
    <cellStyle name="Normal 4 2 2 2 5 3" xfId="902" xr:uid="{00000000-0005-0000-0000-00006B020000}"/>
    <cellStyle name="Normal 4 2 2 2 5 3 2" xfId="2062" xr:uid="{00000000-0005-0000-0000-00006C020000}"/>
    <cellStyle name="Normal 4 2 2 2 5 4" xfId="1484" xr:uid="{00000000-0005-0000-0000-00006D020000}"/>
    <cellStyle name="Normal 4 2 2 2 6" xfId="466" xr:uid="{00000000-0005-0000-0000-00006E020000}"/>
    <cellStyle name="Normal 4 2 2 2 6 2" xfId="1046" xr:uid="{00000000-0005-0000-0000-00006F020000}"/>
    <cellStyle name="Normal 4 2 2 2 6 2 2" xfId="2206" xr:uid="{00000000-0005-0000-0000-000070020000}"/>
    <cellStyle name="Normal 4 2 2 2 6 3" xfId="1628" xr:uid="{00000000-0005-0000-0000-000071020000}"/>
    <cellStyle name="Normal 4 2 2 2 7" xfId="758" xr:uid="{00000000-0005-0000-0000-000072020000}"/>
    <cellStyle name="Normal 4 2 2 2 7 2" xfId="1918" xr:uid="{00000000-0005-0000-0000-000073020000}"/>
    <cellStyle name="Normal 4 2 2 2 8" xfId="1340" xr:uid="{00000000-0005-0000-0000-000074020000}"/>
    <cellStyle name="Normal 4 2 2 3" xfId="171" xr:uid="{00000000-0005-0000-0000-000075020000}"/>
    <cellStyle name="Normal 4 2 2 3 2" xfId="246" xr:uid="{00000000-0005-0000-0000-000076020000}"/>
    <cellStyle name="Normal 4 2 2 3 2 2" xfId="394" xr:uid="{00000000-0005-0000-0000-000077020000}"/>
    <cellStyle name="Normal 4 2 2 3 2 2 2" xfId="694" xr:uid="{00000000-0005-0000-0000-000078020000}"/>
    <cellStyle name="Normal 4 2 2 3 2 2 2 2" xfId="1274" xr:uid="{00000000-0005-0000-0000-000079020000}"/>
    <cellStyle name="Normal 4 2 2 3 2 2 2 2 2" xfId="2434" xr:uid="{00000000-0005-0000-0000-00007A020000}"/>
    <cellStyle name="Normal 4 2 2 3 2 2 2 3" xfId="1856" xr:uid="{00000000-0005-0000-0000-00007B020000}"/>
    <cellStyle name="Normal 4 2 2 3 2 2 3" xfId="986" xr:uid="{00000000-0005-0000-0000-00007C020000}"/>
    <cellStyle name="Normal 4 2 2 3 2 2 3 2" xfId="2146" xr:uid="{00000000-0005-0000-0000-00007D020000}"/>
    <cellStyle name="Normal 4 2 2 3 2 2 4" xfId="1568" xr:uid="{00000000-0005-0000-0000-00007E020000}"/>
    <cellStyle name="Normal 4 2 2 3 2 3" xfId="550" xr:uid="{00000000-0005-0000-0000-00007F020000}"/>
    <cellStyle name="Normal 4 2 2 3 2 3 2" xfId="1130" xr:uid="{00000000-0005-0000-0000-000080020000}"/>
    <cellStyle name="Normal 4 2 2 3 2 3 2 2" xfId="2290" xr:uid="{00000000-0005-0000-0000-000081020000}"/>
    <cellStyle name="Normal 4 2 2 3 2 3 3" xfId="1712" xr:uid="{00000000-0005-0000-0000-000082020000}"/>
    <cellStyle name="Normal 4 2 2 3 2 4" xfId="842" xr:uid="{00000000-0005-0000-0000-000083020000}"/>
    <cellStyle name="Normal 4 2 2 3 2 4 2" xfId="2002" xr:uid="{00000000-0005-0000-0000-000084020000}"/>
    <cellStyle name="Normal 4 2 2 3 2 5" xfId="1424" xr:uid="{00000000-0005-0000-0000-000085020000}"/>
    <cellStyle name="Normal 4 2 2 3 3" xfId="322" xr:uid="{00000000-0005-0000-0000-000086020000}"/>
    <cellStyle name="Normal 4 2 2 3 3 2" xfId="622" xr:uid="{00000000-0005-0000-0000-000087020000}"/>
    <cellStyle name="Normal 4 2 2 3 3 2 2" xfId="1202" xr:uid="{00000000-0005-0000-0000-000088020000}"/>
    <cellStyle name="Normal 4 2 2 3 3 2 2 2" xfId="2362" xr:uid="{00000000-0005-0000-0000-000089020000}"/>
    <cellStyle name="Normal 4 2 2 3 3 2 3" xfId="1784" xr:uid="{00000000-0005-0000-0000-00008A020000}"/>
    <cellStyle name="Normal 4 2 2 3 3 3" xfId="914" xr:uid="{00000000-0005-0000-0000-00008B020000}"/>
    <cellStyle name="Normal 4 2 2 3 3 3 2" xfId="2074" xr:uid="{00000000-0005-0000-0000-00008C020000}"/>
    <cellStyle name="Normal 4 2 2 3 3 4" xfId="1496" xr:uid="{00000000-0005-0000-0000-00008D020000}"/>
    <cellStyle name="Normal 4 2 2 3 4" xfId="478" xr:uid="{00000000-0005-0000-0000-00008E020000}"/>
    <cellStyle name="Normal 4 2 2 3 4 2" xfId="1058" xr:uid="{00000000-0005-0000-0000-00008F020000}"/>
    <cellStyle name="Normal 4 2 2 3 4 2 2" xfId="2218" xr:uid="{00000000-0005-0000-0000-000090020000}"/>
    <cellStyle name="Normal 4 2 2 3 4 3" xfId="1640" xr:uid="{00000000-0005-0000-0000-000091020000}"/>
    <cellStyle name="Normal 4 2 2 3 5" xfId="770" xr:uid="{00000000-0005-0000-0000-000092020000}"/>
    <cellStyle name="Normal 4 2 2 3 5 2" xfId="1930" xr:uid="{00000000-0005-0000-0000-000093020000}"/>
    <cellStyle name="Normal 4 2 2 3 6" xfId="1352" xr:uid="{00000000-0005-0000-0000-000094020000}"/>
    <cellStyle name="Normal 4 2 2 4" xfId="195" xr:uid="{00000000-0005-0000-0000-000095020000}"/>
    <cellStyle name="Normal 4 2 2 4 2" xfId="270" xr:uid="{00000000-0005-0000-0000-000096020000}"/>
    <cellStyle name="Normal 4 2 2 4 2 2" xfId="418" xr:uid="{00000000-0005-0000-0000-000097020000}"/>
    <cellStyle name="Normal 4 2 2 4 2 2 2" xfId="718" xr:uid="{00000000-0005-0000-0000-000098020000}"/>
    <cellStyle name="Normal 4 2 2 4 2 2 2 2" xfId="1298" xr:uid="{00000000-0005-0000-0000-000099020000}"/>
    <cellStyle name="Normal 4 2 2 4 2 2 2 2 2" xfId="2458" xr:uid="{00000000-0005-0000-0000-00009A020000}"/>
    <cellStyle name="Normal 4 2 2 4 2 2 2 3" xfId="1880" xr:uid="{00000000-0005-0000-0000-00009B020000}"/>
    <cellStyle name="Normal 4 2 2 4 2 2 3" xfId="1010" xr:uid="{00000000-0005-0000-0000-00009C020000}"/>
    <cellStyle name="Normal 4 2 2 4 2 2 3 2" xfId="2170" xr:uid="{00000000-0005-0000-0000-00009D020000}"/>
    <cellStyle name="Normal 4 2 2 4 2 2 4" xfId="1592" xr:uid="{00000000-0005-0000-0000-00009E020000}"/>
    <cellStyle name="Normal 4 2 2 4 2 3" xfId="574" xr:uid="{00000000-0005-0000-0000-00009F020000}"/>
    <cellStyle name="Normal 4 2 2 4 2 3 2" xfId="1154" xr:uid="{00000000-0005-0000-0000-0000A0020000}"/>
    <cellStyle name="Normal 4 2 2 4 2 3 2 2" xfId="2314" xr:uid="{00000000-0005-0000-0000-0000A1020000}"/>
    <cellStyle name="Normal 4 2 2 4 2 3 3" xfId="1736" xr:uid="{00000000-0005-0000-0000-0000A2020000}"/>
    <cellStyle name="Normal 4 2 2 4 2 4" xfId="866" xr:uid="{00000000-0005-0000-0000-0000A3020000}"/>
    <cellStyle name="Normal 4 2 2 4 2 4 2" xfId="2026" xr:uid="{00000000-0005-0000-0000-0000A4020000}"/>
    <cellStyle name="Normal 4 2 2 4 2 5" xfId="1448" xr:uid="{00000000-0005-0000-0000-0000A5020000}"/>
    <cellStyle name="Normal 4 2 2 4 3" xfId="346" xr:uid="{00000000-0005-0000-0000-0000A6020000}"/>
    <cellStyle name="Normal 4 2 2 4 3 2" xfId="646" xr:uid="{00000000-0005-0000-0000-0000A7020000}"/>
    <cellStyle name="Normal 4 2 2 4 3 2 2" xfId="1226" xr:uid="{00000000-0005-0000-0000-0000A8020000}"/>
    <cellStyle name="Normal 4 2 2 4 3 2 2 2" xfId="2386" xr:uid="{00000000-0005-0000-0000-0000A9020000}"/>
    <cellStyle name="Normal 4 2 2 4 3 2 3" xfId="1808" xr:uid="{00000000-0005-0000-0000-0000AA020000}"/>
    <cellStyle name="Normal 4 2 2 4 3 3" xfId="938" xr:uid="{00000000-0005-0000-0000-0000AB020000}"/>
    <cellStyle name="Normal 4 2 2 4 3 3 2" xfId="2098" xr:uid="{00000000-0005-0000-0000-0000AC020000}"/>
    <cellStyle name="Normal 4 2 2 4 3 4" xfId="1520" xr:uid="{00000000-0005-0000-0000-0000AD020000}"/>
    <cellStyle name="Normal 4 2 2 4 4" xfId="502" xr:uid="{00000000-0005-0000-0000-0000AE020000}"/>
    <cellStyle name="Normal 4 2 2 4 4 2" xfId="1082" xr:uid="{00000000-0005-0000-0000-0000AF020000}"/>
    <cellStyle name="Normal 4 2 2 4 4 2 2" xfId="2242" xr:uid="{00000000-0005-0000-0000-0000B0020000}"/>
    <cellStyle name="Normal 4 2 2 4 4 3" xfId="1664" xr:uid="{00000000-0005-0000-0000-0000B1020000}"/>
    <cellStyle name="Normal 4 2 2 4 5" xfId="794" xr:uid="{00000000-0005-0000-0000-0000B2020000}"/>
    <cellStyle name="Normal 4 2 2 4 5 2" xfId="1954" xr:uid="{00000000-0005-0000-0000-0000B3020000}"/>
    <cellStyle name="Normal 4 2 2 4 6" xfId="1376" xr:uid="{00000000-0005-0000-0000-0000B4020000}"/>
    <cellStyle name="Normal 4 2 2 5" xfId="222" xr:uid="{00000000-0005-0000-0000-0000B5020000}"/>
    <cellStyle name="Normal 4 2 2 5 2" xfId="370" xr:uid="{00000000-0005-0000-0000-0000B6020000}"/>
    <cellStyle name="Normal 4 2 2 5 2 2" xfId="670" xr:uid="{00000000-0005-0000-0000-0000B7020000}"/>
    <cellStyle name="Normal 4 2 2 5 2 2 2" xfId="1250" xr:uid="{00000000-0005-0000-0000-0000B8020000}"/>
    <cellStyle name="Normal 4 2 2 5 2 2 2 2" xfId="2410" xr:uid="{00000000-0005-0000-0000-0000B9020000}"/>
    <cellStyle name="Normal 4 2 2 5 2 2 3" xfId="1832" xr:uid="{00000000-0005-0000-0000-0000BA020000}"/>
    <cellStyle name="Normal 4 2 2 5 2 3" xfId="962" xr:uid="{00000000-0005-0000-0000-0000BB020000}"/>
    <cellStyle name="Normal 4 2 2 5 2 3 2" xfId="2122" xr:uid="{00000000-0005-0000-0000-0000BC020000}"/>
    <cellStyle name="Normal 4 2 2 5 2 4" xfId="1544" xr:uid="{00000000-0005-0000-0000-0000BD020000}"/>
    <cellStyle name="Normal 4 2 2 5 3" xfId="526" xr:uid="{00000000-0005-0000-0000-0000BE020000}"/>
    <cellStyle name="Normal 4 2 2 5 3 2" xfId="1106" xr:uid="{00000000-0005-0000-0000-0000BF020000}"/>
    <cellStyle name="Normal 4 2 2 5 3 2 2" xfId="2266" xr:uid="{00000000-0005-0000-0000-0000C0020000}"/>
    <cellStyle name="Normal 4 2 2 5 3 3" xfId="1688" xr:uid="{00000000-0005-0000-0000-0000C1020000}"/>
    <cellStyle name="Normal 4 2 2 5 4" xfId="818" xr:uid="{00000000-0005-0000-0000-0000C2020000}"/>
    <cellStyle name="Normal 4 2 2 5 4 2" xfId="1978" xr:uid="{00000000-0005-0000-0000-0000C3020000}"/>
    <cellStyle name="Normal 4 2 2 5 5" xfId="1400" xr:uid="{00000000-0005-0000-0000-0000C4020000}"/>
    <cellStyle name="Normal 4 2 2 6" xfId="298" xr:uid="{00000000-0005-0000-0000-0000C5020000}"/>
    <cellStyle name="Normal 4 2 2 6 2" xfId="598" xr:uid="{00000000-0005-0000-0000-0000C6020000}"/>
    <cellStyle name="Normal 4 2 2 6 2 2" xfId="1178" xr:uid="{00000000-0005-0000-0000-0000C7020000}"/>
    <cellStyle name="Normal 4 2 2 6 2 2 2" xfId="2338" xr:uid="{00000000-0005-0000-0000-0000C8020000}"/>
    <cellStyle name="Normal 4 2 2 6 2 3" xfId="1760" xr:uid="{00000000-0005-0000-0000-0000C9020000}"/>
    <cellStyle name="Normal 4 2 2 6 3" xfId="890" xr:uid="{00000000-0005-0000-0000-0000CA020000}"/>
    <cellStyle name="Normal 4 2 2 6 3 2" xfId="2050" xr:uid="{00000000-0005-0000-0000-0000CB020000}"/>
    <cellStyle name="Normal 4 2 2 6 4" xfId="1472" xr:uid="{00000000-0005-0000-0000-0000CC020000}"/>
    <cellStyle name="Normal 4 2 2 7" xfId="454" xr:uid="{00000000-0005-0000-0000-0000CD020000}"/>
    <cellStyle name="Normal 4 2 2 7 2" xfId="1034" xr:uid="{00000000-0005-0000-0000-0000CE020000}"/>
    <cellStyle name="Normal 4 2 2 7 2 2" xfId="2194" xr:uid="{00000000-0005-0000-0000-0000CF020000}"/>
    <cellStyle name="Normal 4 2 2 7 3" xfId="1616" xr:uid="{00000000-0005-0000-0000-0000D0020000}"/>
    <cellStyle name="Normal 4 2 2 8" xfId="746" xr:uid="{00000000-0005-0000-0000-0000D1020000}"/>
    <cellStyle name="Normal 4 2 2 8 2" xfId="1906" xr:uid="{00000000-0005-0000-0000-0000D2020000}"/>
    <cellStyle name="Normal 4 2 2 9" xfId="1328" xr:uid="{00000000-0005-0000-0000-0000D3020000}"/>
    <cellStyle name="Normal 4 2 3" xfId="149" xr:uid="{00000000-0005-0000-0000-0000D4020000}"/>
    <cellStyle name="Normal 4 2 3 2" xfId="177" xr:uid="{00000000-0005-0000-0000-0000D5020000}"/>
    <cellStyle name="Normal 4 2 3 2 2" xfId="252" xr:uid="{00000000-0005-0000-0000-0000D6020000}"/>
    <cellStyle name="Normal 4 2 3 2 2 2" xfId="400" xr:uid="{00000000-0005-0000-0000-0000D7020000}"/>
    <cellStyle name="Normal 4 2 3 2 2 2 2" xfId="700" xr:uid="{00000000-0005-0000-0000-0000D8020000}"/>
    <cellStyle name="Normal 4 2 3 2 2 2 2 2" xfId="1280" xr:uid="{00000000-0005-0000-0000-0000D9020000}"/>
    <cellStyle name="Normal 4 2 3 2 2 2 2 2 2" xfId="2440" xr:uid="{00000000-0005-0000-0000-0000DA020000}"/>
    <cellStyle name="Normal 4 2 3 2 2 2 2 3" xfId="1862" xr:uid="{00000000-0005-0000-0000-0000DB020000}"/>
    <cellStyle name="Normal 4 2 3 2 2 2 3" xfId="992" xr:uid="{00000000-0005-0000-0000-0000DC020000}"/>
    <cellStyle name="Normal 4 2 3 2 2 2 3 2" xfId="2152" xr:uid="{00000000-0005-0000-0000-0000DD020000}"/>
    <cellStyle name="Normal 4 2 3 2 2 2 4" xfId="1574" xr:uid="{00000000-0005-0000-0000-0000DE020000}"/>
    <cellStyle name="Normal 4 2 3 2 2 3" xfId="556" xr:uid="{00000000-0005-0000-0000-0000DF020000}"/>
    <cellStyle name="Normal 4 2 3 2 2 3 2" xfId="1136" xr:uid="{00000000-0005-0000-0000-0000E0020000}"/>
    <cellStyle name="Normal 4 2 3 2 2 3 2 2" xfId="2296" xr:uid="{00000000-0005-0000-0000-0000E1020000}"/>
    <cellStyle name="Normal 4 2 3 2 2 3 3" xfId="1718" xr:uid="{00000000-0005-0000-0000-0000E2020000}"/>
    <cellStyle name="Normal 4 2 3 2 2 4" xfId="848" xr:uid="{00000000-0005-0000-0000-0000E3020000}"/>
    <cellStyle name="Normal 4 2 3 2 2 4 2" xfId="2008" xr:uid="{00000000-0005-0000-0000-0000E4020000}"/>
    <cellStyle name="Normal 4 2 3 2 2 5" xfId="1430" xr:uid="{00000000-0005-0000-0000-0000E5020000}"/>
    <cellStyle name="Normal 4 2 3 2 3" xfId="328" xr:uid="{00000000-0005-0000-0000-0000E6020000}"/>
    <cellStyle name="Normal 4 2 3 2 3 2" xfId="628" xr:uid="{00000000-0005-0000-0000-0000E7020000}"/>
    <cellStyle name="Normal 4 2 3 2 3 2 2" xfId="1208" xr:uid="{00000000-0005-0000-0000-0000E8020000}"/>
    <cellStyle name="Normal 4 2 3 2 3 2 2 2" xfId="2368" xr:uid="{00000000-0005-0000-0000-0000E9020000}"/>
    <cellStyle name="Normal 4 2 3 2 3 2 3" xfId="1790" xr:uid="{00000000-0005-0000-0000-0000EA020000}"/>
    <cellStyle name="Normal 4 2 3 2 3 3" xfId="920" xr:uid="{00000000-0005-0000-0000-0000EB020000}"/>
    <cellStyle name="Normal 4 2 3 2 3 3 2" xfId="2080" xr:uid="{00000000-0005-0000-0000-0000EC020000}"/>
    <cellStyle name="Normal 4 2 3 2 3 4" xfId="1502" xr:uid="{00000000-0005-0000-0000-0000ED020000}"/>
    <cellStyle name="Normal 4 2 3 2 4" xfId="484" xr:uid="{00000000-0005-0000-0000-0000EE020000}"/>
    <cellStyle name="Normal 4 2 3 2 4 2" xfId="1064" xr:uid="{00000000-0005-0000-0000-0000EF020000}"/>
    <cellStyle name="Normal 4 2 3 2 4 2 2" xfId="2224" xr:uid="{00000000-0005-0000-0000-0000F0020000}"/>
    <cellStyle name="Normal 4 2 3 2 4 3" xfId="1646" xr:uid="{00000000-0005-0000-0000-0000F1020000}"/>
    <cellStyle name="Normal 4 2 3 2 5" xfId="776" xr:uid="{00000000-0005-0000-0000-0000F2020000}"/>
    <cellStyle name="Normal 4 2 3 2 5 2" xfId="1936" xr:uid="{00000000-0005-0000-0000-0000F3020000}"/>
    <cellStyle name="Normal 4 2 3 2 6" xfId="1358" xr:uid="{00000000-0005-0000-0000-0000F4020000}"/>
    <cellStyle name="Normal 4 2 3 3" xfId="201" xr:uid="{00000000-0005-0000-0000-0000F5020000}"/>
    <cellStyle name="Normal 4 2 3 3 2" xfId="276" xr:uid="{00000000-0005-0000-0000-0000F6020000}"/>
    <cellStyle name="Normal 4 2 3 3 2 2" xfId="424" xr:uid="{00000000-0005-0000-0000-0000F7020000}"/>
    <cellStyle name="Normal 4 2 3 3 2 2 2" xfId="724" xr:uid="{00000000-0005-0000-0000-0000F8020000}"/>
    <cellStyle name="Normal 4 2 3 3 2 2 2 2" xfId="1304" xr:uid="{00000000-0005-0000-0000-0000F9020000}"/>
    <cellStyle name="Normal 4 2 3 3 2 2 2 2 2" xfId="2464" xr:uid="{00000000-0005-0000-0000-0000FA020000}"/>
    <cellStyle name="Normal 4 2 3 3 2 2 2 3" xfId="1886" xr:uid="{00000000-0005-0000-0000-0000FB020000}"/>
    <cellStyle name="Normal 4 2 3 3 2 2 3" xfId="1016" xr:uid="{00000000-0005-0000-0000-0000FC020000}"/>
    <cellStyle name="Normal 4 2 3 3 2 2 3 2" xfId="2176" xr:uid="{00000000-0005-0000-0000-0000FD020000}"/>
    <cellStyle name="Normal 4 2 3 3 2 2 4" xfId="1598" xr:uid="{00000000-0005-0000-0000-0000FE020000}"/>
    <cellStyle name="Normal 4 2 3 3 2 3" xfId="580" xr:uid="{00000000-0005-0000-0000-0000FF020000}"/>
    <cellStyle name="Normal 4 2 3 3 2 3 2" xfId="1160" xr:uid="{00000000-0005-0000-0000-000000030000}"/>
    <cellStyle name="Normal 4 2 3 3 2 3 2 2" xfId="2320" xr:uid="{00000000-0005-0000-0000-000001030000}"/>
    <cellStyle name="Normal 4 2 3 3 2 3 3" xfId="1742" xr:uid="{00000000-0005-0000-0000-000002030000}"/>
    <cellStyle name="Normal 4 2 3 3 2 4" xfId="872" xr:uid="{00000000-0005-0000-0000-000003030000}"/>
    <cellStyle name="Normal 4 2 3 3 2 4 2" xfId="2032" xr:uid="{00000000-0005-0000-0000-000004030000}"/>
    <cellStyle name="Normal 4 2 3 3 2 5" xfId="1454" xr:uid="{00000000-0005-0000-0000-000005030000}"/>
    <cellStyle name="Normal 4 2 3 3 3" xfId="352" xr:uid="{00000000-0005-0000-0000-000006030000}"/>
    <cellStyle name="Normal 4 2 3 3 3 2" xfId="652" xr:uid="{00000000-0005-0000-0000-000007030000}"/>
    <cellStyle name="Normal 4 2 3 3 3 2 2" xfId="1232" xr:uid="{00000000-0005-0000-0000-000008030000}"/>
    <cellStyle name="Normal 4 2 3 3 3 2 2 2" xfId="2392" xr:uid="{00000000-0005-0000-0000-000009030000}"/>
    <cellStyle name="Normal 4 2 3 3 3 2 3" xfId="1814" xr:uid="{00000000-0005-0000-0000-00000A030000}"/>
    <cellStyle name="Normal 4 2 3 3 3 3" xfId="944" xr:uid="{00000000-0005-0000-0000-00000B030000}"/>
    <cellStyle name="Normal 4 2 3 3 3 3 2" xfId="2104" xr:uid="{00000000-0005-0000-0000-00000C030000}"/>
    <cellStyle name="Normal 4 2 3 3 3 4" xfId="1526" xr:uid="{00000000-0005-0000-0000-00000D030000}"/>
    <cellStyle name="Normal 4 2 3 3 4" xfId="508" xr:uid="{00000000-0005-0000-0000-00000E030000}"/>
    <cellStyle name="Normal 4 2 3 3 4 2" xfId="1088" xr:uid="{00000000-0005-0000-0000-00000F030000}"/>
    <cellStyle name="Normal 4 2 3 3 4 2 2" xfId="2248" xr:uid="{00000000-0005-0000-0000-000010030000}"/>
    <cellStyle name="Normal 4 2 3 3 4 3" xfId="1670" xr:uid="{00000000-0005-0000-0000-000011030000}"/>
    <cellStyle name="Normal 4 2 3 3 5" xfId="800" xr:uid="{00000000-0005-0000-0000-000012030000}"/>
    <cellStyle name="Normal 4 2 3 3 5 2" xfId="1960" xr:uid="{00000000-0005-0000-0000-000013030000}"/>
    <cellStyle name="Normal 4 2 3 3 6" xfId="1382" xr:uid="{00000000-0005-0000-0000-000014030000}"/>
    <cellStyle name="Normal 4 2 3 4" xfId="228" xr:uid="{00000000-0005-0000-0000-000015030000}"/>
    <cellStyle name="Normal 4 2 3 4 2" xfId="376" xr:uid="{00000000-0005-0000-0000-000016030000}"/>
    <cellStyle name="Normal 4 2 3 4 2 2" xfId="676" xr:uid="{00000000-0005-0000-0000-000017030000}"/>
    <cellStyle name="Normal 4 2 3 4 2 2 2" xfId="1256" xr:uid="{00000000-0005-0000-0000-000018030000}"/>
    <cellStyle name="Normal 4 2 3 4 2 2 2 2" xfId="2416" xr:uid="{00000000-0005-0000-0000-000019030000}"/>
    <cellStyle name="Normal 4 2 3 4 2 2 3" xfId="1838" xr:uid="{00000000-0005-0000-0000-00001A030000}"/>
    <cellStyle name="Normal 4 2 3 4 2 3" xfId="968" xr:uid="{00000000-0005-0000-0000-00001B030000}"/>
    <cellStyle name="Normal 4 2 3 4 2 3 2" xfId="2128" xr:uid="{00000000-0005-0000-0000-00001C030000}"/>
    <cellStyle name="Normal 4 2 3 4 2 4" xfId="1550" xr:uid="{00000000-0005-0000-0000-00001D030000}"/>
    <cellStyle name="Normal 4 2 3 4 3" xfId="532" xr:uid="{00000000-0005-0000-0000-00001E030000}"/>
    <cellStyle name="Normal 4 2 3 4 3 2" xfId="1112" xr:uid="{00000000-0005-0000-0000-00001F030000}"/>
    <cellStyle name="Normal 4 2 3 4 3 2 2" xfId="2272" xr:uid="{00000000-0005-0000-0000-000020030000}"/>
    <cellStyle name="Normal 4 2 3 4 3 3" xfId="1694" xr:uid="{00000000-0005-0000-0000-000021030000}"/>
    <cellStyle name="Normal 4 2 3 4 4" xfId="824" xr:uid="{00000000-0005-0000-0000-000022030000}"/>
    <cellStyle name="Normal 4 2 3 4 4 2" xfId="1984" xr:uid="{00000000-0005-0000-0000-000023030000}"/>
    <cellStyle name="Normal 4 2 3 4 5" xfId="1406" xr:uid="{00000000-0005-0000-0000-000024030000}"/>
    <cellStyle name="Normal 4 2 3 5" xfId="304" xr:uid="{00000000-0005-0000-0000-000025030000}"/>
    <cellStyle name="Normal 4 2 3 5 2" xfId="604" xr:uid="{00000000-0005-0000-0000-000026030000}"/>
    <cellStyle name="Normal 4 2 3 5 2 2" xfId="1184" xr:uid="{00000000-0005-0000-0000-000027030000}"/>
    <cellStyle name="Normal 4 2 3 5 2 2 2" xfId="2344" xr:uid="{00000000-0005-0000-0000-000028030000}"/>
    <cellStyle name="Normal 4 2 3 5 2 3" xfId="1766" xr:uid="{00000000-0005-0000-0000-000029030000}"/>
    <cellStyle name="Normal 4 2 3 5 3" xfId="896" xr:uid="{00000000-0005-0000-0000-00002A030000}"/>
    <cellStyle name="Normal 4 2 3 5 3 2" xfId="2056" xr:uid="{00000000-0005-0000-0000-00002B030000}"/>
    <cellStyle name="Normal 4 2 3 5 4" xfId="1478" xr:uid="{00000000-0005-0000-0000-00002C030000}"/>
    <cellStyle name="Normal 4 2 3 6" xfId="460" xr:uid="{00000000-0005-0000-0000-00002D030000}"/>
    <cellStyle name="Normal 4 2 3 6 2" xfId="1040" xr:uid="{00000000-0005-0000-0000-00002E030000}"/>
    <cellStyle name="Normal 4 2 3 6 2 2" xfId="2200" xr:uid="{00000000-0005-0000-0000-00002F030000}"/>
    <cellStyle name="Normal 4 2 3 6 3" xfId="1622" xr:uid="{00000000-0005-0000-0000-000030030000}"/>
    <cellStyle name="Normal 4 2 3 7" xfId="752" xr:uid="{00000000-0005-0000-0000-000031030000}"/>
    <cellStyle name="Normal 4 2 3 7 2" xfId="1912" xr:uid="{00000000-0005-0000-0000-000032030000}"/>
    <cellStyle name="Normal 4 2 3 8" xfId="1334" xr:uid="{00000000-0005-0000-0000-000033030000}"/>
    <cellStyle name="Normal 4 2 4" xfId="165" xr:uid="{00000000-0005-0000-0000-000034030000}"/>
    <cellStyle name="Normal 4 2 4 2" xfId="240" xr:uid="{00000000-0005-0000-0000-000035030000}"/>
    <cellStyle name="Normal 4 2 4 2 2" xfId="388" xr:uid="{00000000-0005-0000-0000-000036030000}"/>
    <cellStyle name="Normal 4 2 4 2 2 2" xfId="688" xr:uid="{00000000-0005-0000-0000-000037030000}"/>
    <cellStyle name="Normal 4 2 4 2 2 2 2" xfId="1268" xr:uid="{00000000-0005-0000-0000-000038030000}"/>
    <cellStyle name="Normal 4 2 4 2 2 2 2 2" xfId="2428" xr:uid="{00000000-0005-0000-0000-000039030000}"/>
    <cellStyle name="Normal 4 2 4 2 2 2 3" xfId="1850" xr:uid="{00000000-0005-0000-0000-00003A030000}"/>
    <cellStyle name="Normal 4 2 4 2 2 3" xfId="980" xr:uid="{00000000-0005-0000-0000-00003B030000}"/>
    <cellStyle name="Normal 4 2 4 2 2 3 2" xfId="2140" xr:uid="{00000000-0005-0000-0000-00003C030000}"/>
    <cellStyle name="Normal 4 2 4 2 2 4" xfId="1562" xr:uid="{00000000-0005-0000-0000-00003D030000}"/>
    <cellStyle name="Normal 4 2 4 2 3" xfId="544" xr:uid="{00000000-0005-0000-0000-00003E030000}"/>
    <cellStyle name="Normal 4 2 4 2 3 2" xfId="1124" xr:uid="{00000000-0005-0000-0000-00003F030000}"/>
    <cellStyle name="Normal 4 2 4 2 3 2 2" xfId="2284" xr:uid="{00000000-0005-0000-0000-000040030000}"/>
    <cellStyle name="Normal 4 2 4 2 3 3" xfId="1706" xr:uid="{00000000-0005-0000-0000-000041030000}"/>
    <cellStyle name="Normal 4 2 4 2 4" xfId="836" xr:uid="{00000000-0005-0000-0000-000042030000}"/>
    <cellStyle name="Normal 4 2 4 2 4 2" xfId="1996" xr:uid="{00000000-0005-0000-0000-000043030000}"/>
    <cellStyle name="Normal 4 2 4 2 5" xfId="1418" xr:uid="{00000000-0005-0000-0000-000044030000}"/>
    <cellStyle name="Normal 4 2 4 3" xfId="316" xr:uid="{00000000-0005-0000-0000-000045030000}"/>
    <cellStyle name="Normal 4 2 4 3 2" xfId="616" xr:uid="{00000000-0005-0000-0000-000046030000}"/>
    <cellStyle name="Normal 4 2 4 3 2 2" xfId="1196" xr:uid="{00000000-0005-0000-0000-000047030000}"/>
    <cellStyle name="Normal 4 2 4 3 2 2 2" xfId="2356" xr:uid="{00000000-0005-0000-0000-000048030000}"/>
    <cellStyle name="Normal 4 2 4 3 2 3" xfId="1778" xr:uid="{00000000-0005-0000-0000-000049030000}"/>
    <cellStyle name="Normal 4 2 4 3 3" xfId="908" xr:uid="{00000000-0005-0000-0000-00004A030000}"/>
    <cellStyle name="Normal 4 2 4 3 3 2" xfId="2068" xr:uid="{00000000-0005-0000-0000-00004B030000}"/>
    <cellStyle name="Normal 4 2 4 3 4" xfId="1490" xr:uid="{00000000-0005-0000-0000-00004C030000}"/>
    <cellStyle name="Normal 4 2 4 4" xfId="472" xr:uid="{00000000-0005-0000-0000-00004D030000}"/>
    <cellStyle name="Normal 4 2 4 4 2" xfId="1052" xr:uid="{00000000-0005-0000-0000-00004E030000}"/>
    <cellStyle name="Normal 4 2 4 4 2 2" xfId="2212" xr:uid="{00000000-0005-0000-0000-00004F030000}"/>
    <cellStyle name="Normal 4 2 4 4 3" xfId="1634" xr:uid="{00000000-0005-0000-0000-000050030000}"/>
    <cellStyle name="Normal 4 2 4 5" xfId="764" xr:uid="{00000000-0005-0000-0000-000051030000}"/>
    <cellStyle name="Normal 4 2 4 5 2" xfId="1924" xr:uid="{00000000-0005-0000-0000-000052030000}"/>
    <cellStyle name="Normal 4 2 4 6" xfId="1346" xr:uid="{00000000-0005-0000-0000-000053030000}"/>
    <cellStyle name="Normal 4 2 5" xfId="189" xr:uid="{00000000-0005-0000-0000-000054030000}"/>
    <cellStyle name="Normal 4 2 5 2" xfId="264" xr:uid="{00000000-0005-0000-0000-000055030000}"/>
    <cellStyle name="Normal 4 2 5 2 2" xfId="412" xr:uid="{00000000-0005-0000-0000-000056030000}"/>
    <cellStyle name="Normal 4 2 5 2 2 2" xfId="712" xr:uid="{00000000-0005-0000-0000-000057030000}"/>
    <cellStyle name="Normal 4 2 5 2 2 2 2" xfId="1292" xr:uid="{00000000-0005-0000-0000-000058030000}"/>
    <cellStyle name="Normal 4 2 5 2 2 2 2 2" xfId="2452" xr:uid="{00000000-0005-0000-0000-000059030000}"/>
    <cellStyle name="Normal 4 2 5 2 2 2 3" xfId="1874" xr:uid="{00000000-0005-0000-0000-00005A030000}"/>
    <cellStyle name="Normal 4 2 5 2 2 3" xfId="1004" xr:uid="{00000000-0005-0000-0000-00005B030000}"/>
    <cellStyle name="Normal 4 2 5 2 2 3 2" xfId="2164" xr:uid="{00000000-0005-0000-0000-00005C030000}"/>
    <cellStyle name="Normal 4 2 5 2 2 4" xfId="1586" xr:uid="{00000000-0005-0000-0000-00005D030000}"/>
    <cellStyle name="Normal 4 2 5 2 3" xfId="568" xr:uid="{00000000-0005-0000-0000-00005E030000}"/>
    <cellStyle name="Normal 4 2 5 2 3 2" xfId="1148" xr:uid="{00000000-0005-0000-0000-00005F030000}"/>
    <cellStyle name="Normal 4 2 5 2 3 2 2" xfId="2308" xr:uid="{00000000-0005-0000-0000-000060030000}"/>
    <cellStyle name="Normal 4 2 5 2 3 3" xfId="1730" xr:uid="{00000000-0005-0000-0000-000061030000}"/>
    <cellStyle name="Normal 4 2 5 2 4" xfId="860" xr:uid="{00000000-0005-0000-0000-000062030000}"/>
    <cellStyle name="Normal 4 2 5 2 4 2" xfId="2020" xr:uid="{00000000-0005-0000-0000-000063030000}"/>
    <cellStyle name="Normal 4 2 5 2 5" xfId="1442" xr:uid="{00000000-0005-0000-0000-000064030000}"/>
    <cellStyle name="Normal 4 2 5 3" xfId="340" xr:uid="{00000000-0005-0000-0000-000065030000}"/>
    <cellStyle name="Normal 4 2 5 3 2" xfId="640" xr:uid="{00000000-0005-0000-0000-000066030000}"/>
    <cellStyle name="Normal 4 2 5 3 2 2" xfId="1220" xr:uid="{00000000-0005-0000-0000-000067030000}"/>
    <cellStyle name="Normal 4 2 5 3 2 2 2" xfId="2380" xr:uid="{00000000-0005-0000-0000-000068030000}"/>
    <cellStyle name="Normal 4 2 5 3 2 3" xfId="1802" xr:uid="{00000000-0005-0000-0000-000069030000}"/>
    <cellStyle name="Normal 4 2 5 3 3" xfId="932" xr:uid="{00000000-0005-0000-0000-00006A030000}"/>
    <cellStyle name="Normal 4 2 5 3 3 2" xfId="2092" xr:uid="{00000000-0005-0000-0000-00006B030000}"/>
    <cellStyle name="Normal 4 2 5 3 4" xfId="1514" xr:uid="{00000000-0005-0000-0000-00006C030000}"/>
    <cellStyle name="Normal 4 2 5 4" xfId="496" xr:uid="{00000000-0005-0000-0000-00006D030000}"/>
    <cellStyle name="Normal 4 2 5 4 2" xfId="1076" xr:uid="{00000000-0005-0000-0000-00006E030000}"/>
    <cellStyle name="Normal 4 2 5 4 2 2" xfId="2236" xr:uid="{00000000-0005-0000-0000-00006F030000}"/>
    <cellStyle name="Normal 4 2 5 4 3" xfId="1658" xr:uid="{00000000-0005-0000-0000-000070030000}"/>
    <cellStyle name="Normal 4 2 5 5" xfId="788" xr:uid="{00000000-0005-0000-0000-000071030000}"/>
    <cellStyle name="Normal 4 2 5 5 2" xfId="1948" xr:uid="{00000000-0005-0000-0000-000072030000}"/>
    <cellStyle name="Normal 4 2 5 6" xfId="1370" xr:uid="{00000000-0005-0000-0000-000073030000}"/>
    <cellStyle name="Normal 4 2 6" xfId="216" xr:uid="{00000000-0005-0000-0000-000074030000}"/>
    <cellStyle name="Normal 4 2 6 2" xfId="364" xr:uid="{00000000-0005-0000-0000-000075030000}"/>
    <cellStyle name="Normal 4 2 6 2 2" xfId="664" xr:uid="{00000000-0005-0000-0000-000076030000}"/>
    <cellStyle name="Normal 4 2 6 2 2 2" xfId="1244" xr:uid="{00000000-0005-0000-0000-000077030000}"/>
    <cellStyle name="Normal 4 2 6 2 2 2 2" xfId="2404" xr:uid="{00000000-0005-0000-0000-000078030000}"/>
    <cellStyle name="Normal 4 2 6 2 2 3" xfId="1826" xr:uid="{00000000-0005-0000-0000-000079030000}"/>
    <cellStyle name="Normal 4 2 6 2 3" xfId="956" xr:uid="{00000000-0005-0000-0000-00007A030000}"/>
    <cellStyle name="Normal 4 2 6 2 3 2" xfId="2116" xr:uid="{00000000-0005-0000-0000-00007B030000}"/>
    <cellStyle name="Normal 4 2 6 2 4" xfId="1538" xr:uid="{00000000-0005-0000-0000-00007C030000}"/>
    <cellStyle name="Normal 4 2 6 3" xfId="520" xr:uid="{00000000-0005-0000-0000-00007D030000}"/>
    <cellStyle name="Normal 4 2 6 3 2" xfId="1100" xr:uid="{00000000-0005-0000-0000-00007E030000}"/>
    <cellStyle name="Normal 4 2 6 3 2 2" xfId="2260" xr:uid="{00000000-0005-0000-0000-00007F030000}"/>
    <cellStyle name="Normal 4 2 6 3 3" xfId="1682" xr:uid="{00000000-0005-0000-0000-000080030000}"/>
    <cellStyle name="Normal 4 2 6 4" xfId="812" xr:uid="{00000000-0005-0000-0000-000081030000}"/>
    <cellStyle name="Normal 4 2 6 4 2" xfId="1972" xr:uid="{00000000-0005-0000-0000-000082030000}"/>
    <cellStyle name="Normal 4 2 6 5" xfId="1394" xr:uid="{00000000-0005-0000-0000-000083030000}"/>
    <cellStyle name="Normal 4 2 7" xfId="292" xr:uid="{00000000-0005-0000-0000-000084030000}"/>
    <cellStyle name="Normal 4 2 7 2" xfId="592" xr:uid="{00000000-0005-0000-0000-000085030000}"/>
    <cellStyle name="Normal 4 2 7 2 2" xfId="1172" xr:uid="{00000000-0005-0000-0000-000086030000}"/>
    <cellStyle name="Normal 4 2 7 2 2 2" xfId="2332" xr:uid="{00000000-0005-0000-0000-000087030000}"/>
    <cellStyle name="Normal 4 2 7 2 3" xfId="1754" xr:uid="{00000000-0005-0000-0000-000088030000}"/>
    <cellStyle name="Normal 4 2 7 3" xfId="884" xr:uid="{00000000-0005-0000-0000-000089030000}"/>
    <cellStyle name="Normal 4 2 7 3 2" xfId="2044" xr:uid="{00000000-0005-0000-0000-00008A030000}"/>
    <cellStyle name="Normal 4 2 7 4" xfId="1466" xr:uid="{00000000-0005-0000-0000-00008B030000}"/>
    <cellStyle name="Normal 4 2 8" xfId="448" xr:uid="{00000000-0005-0000-0000-00008C030000}"/>
    <cellStyle name="Normal 4 2 8 2" xfId="1028" xr:uid="{00000000-0005-0000-0000-00008D030000}"/>
    <cellStyle name="Normal 4 2 8 2 2" xfId="2188" xr:uid="{00000000-0005-0000-0000-00008E030000}"/>
    <cellStyle name="Normal 4 2 8 3" xfId="1610" xr:uid="{00000000-0005-0000-0000-00008F030000}"/>
    <cellStyle name="Normal 4 2 9" xfId="740" xr:uid="{00000000-0005-0000-0000-000090030000}"/>
    <cellStyle name="Normal 4 2 9 2" xfId="1900" xr:uid="{00000000-0005-0000-0000-000091030000}"/>
    <cellStyle name="Normal 4 3" xfId="132" xr:uid="{00000000-0005-0000-0000-000092030000}"/>
    <cellStyle name="Normal 4 3 2" xfId="151" xr:uid="{00000000-0005-0000-0000-000093030000}"/>
    <cellStyle name="Normal 4 3 2 2" xfId="179" xr:uid="{00000000-0005-0000-0000-000094030000}"/>
    <cellStyle name="Normal 4 3 2 2 2" xfId="254" xr:uid="{00000000-0005-0000-0000-000095030000}"/>
    <cellStyle name="Normal 4 3 2 2 2 2" xfId="402" xr:uid="{00000000-0005-0000-0000-000096030000}"/>
    <cellStyle name="Normal 4 3 2 2 2 2 2" xfId="702" xr:uid="{00000000-0005-0000-0000-000097030000}"/>
    <cellStyle name="Normal 4 3 2 2 2 2 2 2" xfId="1282" xr:uid="{00000000-0005-0000-0000-000098030000}"/>
    <cellStyle name="Normal 4 3 2 2 2 2 2 2 2" xfId="2442" xr:uid="{00000000-0005-0000-0000-000099030000}"/>
    <cellStyle name="Normal 4 3 2 2 2 2 2 3" xfId="1864" xr:uid="{00000000-0005-0000-0000-00009A030000}"/>
    <cellStyle name="Normal 4 3 2 2 2 2 3" xfId="994" xr:uid="{00000000-0005-0000-0000-00009B030000}"/>
    <cellStyle name="Normal 4 3 2 2 2 2 3 2" xfId="2154" xr:uid="{00000000-0005-0000-0000-00009C030000}"/>
    <cellStyle name="Normal 4 3 2 2 2 2 4" xfId="1576" xr:uid="{00000000-0005-0000-0000-00009D030000}"/>
    <cellStyle name="Normal 4 3 2 2 2 3" xfId="558" xr:uid="{00000000-0005-0000-0000-00009E030000}"/>
    <cellStyle name="Normal 4 3 2 2 2 3 2" xfId="1138" xr:uid="{00000000-0005-0000-0000-00009F030000}"/>
    <cellStyle name="Normal 4 3 2 2 2 3 2 2" xfId="2298" xr:uid="{00000000-0005-0000-0000-0000A0030000}"/>
    <cellStyle name="Normal 4 3 2 2 2 3 3" xfId="1720" xr:uid="{00000000-0005-0000-0000-0000A1030000}"/>
    <cellStyle name="Normal 4 3 2 2 2 4" xfId="850" xr:uid="{00000000-0005-0000-0000-0000A2030000}"/>
    <cellStyle name="Normal 4 3 2 2 2 4 2" xfId="2010" xr:uid="{00000000-0005-0000-0000-0000A3030000}"/>
    <cellStyle name="Normal 4 3 2 2 2 5" xfId="1432" xr:uid="{00000000-0005-0000-0000-0000A4030000}"/>
    <cellStyle name="Normal 4 3 2 2 3" xfId="330" xr:uid="{00000000-0005-0000-0000-0000A5030000}"/>
    <cellStyle name="Normal 4 3 2 2 3 2" xfId="630" xr:uid="{00000000-0005-0000-0000-0000A6030000}"/>
    <cellStyle name="Normal 4 3 2 2 3 2 2" xfId="1210" xr:uid="{00000000-0005-0000-0000-0000A7030000}"/>
    <cellStyle name="Normal 4 3 2 2 3 2 2 2" xfId="2370" xr:uid="{00000000-0005-0000-0000-0000A8030000}"/>
    <cellStyle name="Normal 4 3 2 2 3 2 3" xfId="1792" xr:uid="{00000000-0005-0000-0000-0000A9030000}"/>
    <cellStyle name="Normal 4 3 2 2 3 3" xfId="922" xr:uid="{00000000-0005-0000-0000-0000AA030000}"/>
    <cellStyle name="Normal 4 3 2 2 3 3 2" xfId="2082" xr:uid="{00000000-0005-0000-0000-0000AB030000}"/>
    <cellStyle name="Normal 4 3 2 2 3 4" xfId="1504" xr:uid="{00000000-0005-0000-0000-0000AC030000}"/>
    <cellStyle name="Normal 4 3 2 2 4" xfId="486" xr:uid="{00000000-0005-0000-0000-0000AD030000}"/>
    <cellStyle name="Normal 4 3 2 2 4 2" xfId="1066" xr:uid="{00000000-0005-0000-0000-0000AE030000}"/>
    <cellStyle name="Normal 4 3 2 2 4 2 2" xfId="2226" xr:uid="{00000000-0005-0000-0000-0000AF030000}"/>
    <cellStyle name="Normal 4 3 2 2 4 3" xfId="1648" xr:uid="{00000000-0005-0000-0000-0000B0030000}"/>
    <cellStyle name="Normal 4 3 2 2 5" xfId="778" xr:uid="{00000000-0005-0000-0000-0000B1030000}"/>
    <cellStyle name="Normal 4 3 2 2 5 2" xfId="1938" xr:uid="{00000000-0005-0000-0000-0000B2030000}"/>
    <cellStyle name="Normal 4 3 2 2 6" xfId="1360" xr:uid="{00000000-0005-0000-0000-0000B3030000}"/>
    <cellStyle name="Normal 4 3 2 3" xfId="203" xr:uid="{00000000-0005-0000-0000-0000B4030000}"/>
    <cellStyle name="Normal 4 3 2 3 2" xfId="278" xr:uid="{00000000-0005-0000-0000-0000B5030000}"/>
    <cellStyle name="Normal 4 3 2 3 2 2" xfId="426" xr:uid="{00000000-0005-0000-0000-0000B6030000}"/>
    <cellStyle name="Normal 4 3 2 3 2 2 2" xfId="726" xr:uid="{00000000-0005-0000-0000-0000B7030000}"/>
    <cellStyle name="Normal 4 3 2 3 2 2 2 2" xfId="1306" xr:uid="{00000000-0005-0000-0000-0000B8030000}"/>
    <cellStyle name="Normal 4 3 2 3 2 2 2 2 2" xfId="2466" xr:uid="{00000000-0005-0000-0000-0000B9030000}"/>
    <cellStyle name="Normal 4 3 2 3 2 2 2 3" xfId="1888" xr:uid="{00000000-0005-0000-0000-0000BA030000}"/>
    <cellStyle name="Normal 4 3 2 3 2 2 3" xfId="1018" xr:uid="{00000000-0005-0000-0000-0000BB030000}"/>
    <cellStyle name="Normal 4 3 2 3 2 2 3 2" xfId="2178" xr:uid="{00000000-0005-0000-0000-0000BC030000}"/>
    <cellStyle name="Normal 4 3 2 3 2 2 4" xfId="1600" xr:uid="{00000000-0005-0000-0000-0000BD030000}"/>
    <cellStyle name="Normal 4 3 2 3 2 3" xfId="582" xr:uid="{00000000-0005-0000-0000-0000BE030000}"/>
    <cellStyle name="Normal 4 3 2 3 2 3 2" xfId="1162" xr:uid="{00000000-0005-0000-0000-0000BF030000}"/>
    <cellStyle name="Normal 4 3 2 3 2 3 2 2" xfId="2322" xr:uid="{00000000-0005-0000-0000-0000C0030000}"/>
    <cellStyle name="Normal 4 3 2 3 2 3 3" xfId="1744" xr:uid="{00000000-0005-0000-0000-0000C1030000}"/>
    <cellStyle name="Normal 4 3 2 3 2 4" xfId="874" xr:uid="{00000000-0005-0000-0000-0000C2030000}"/>
    <cellStyle name="Normal 4 3 2 3 2 4 2" xfId="2034" xr:uid="{00000000-0005-0000-0000-0000C3030000}"/>
    <cellStyle name="Normal 4 3 2 3 2 5" xfId="1456" xr:uid="{00000000-0005-0000-0000-0000C4030000}"/>
    <cellStyle name="Normal 4 3 2 3 3" xfId="354" xr:uid="{00000000-0005-0000-0000-0000C5030000}"/>
    <cellStyle name="Normal 4 3 2 3 3 2" xfId="654" xr:uid="{00000000-0005-0000-0000-0000C6030000}"/>
    <cellStyle name="Normal 4 3 2 3 3 2 2" xfId="1234" xr:uid="{00000000-0005-0000-0000-0000C7030000}"/>
    <cellStyle name="Normal 4 3 2 3 3 2 2 2" xfId="2394" xr:uid="{00000000-0005-0000-0000-0000C8030000}"/>
    <cellStyle name="Normal 4 3 2 3 3 2 3" xfId="1816" xr:uid="{00000000-0005-0000-0000-0000C9030000}"/>
    <cellStyle name="Normal 4 3 2 3 3 3" xfId="946" xr:uid="{00000000-0005-0000-0000-0000CA030000}"/>
    <cellStyle name="Normal 4 3 2 3 3 3 2" xfId="2106" xr:uid="{00000000-0005-0000-0000-0000CB030000}"/>
    <cellStyle name="Normal 4 3 2 3 3 4" xfId="1528" xr:uid="{00000000-0005-0000-0000-0000CC030000}"/>
    <cellStyle name="Normal 4 3 2 3 4" xfId="510" xr:uid="{00000000-0005-0000-0000-0000CD030000}"/>
    <cellStyle name="Normal 4 3 2 3 4 2" xfId="1090" xr:uid="{00000000-0005-0000-0000-0000CE030000}"/>
    <cellStyle name="Normal 4 3 2 3 4 2 2" xfId="2250" xr:uid="{00000000-0005-0000-0000-0000CF030000}"/>
    <cellStyle name="Normal 4 3 2 3 4 3" xfId="1672" xr:uid="{00000000-0005-0000-0000-0000D0030000}"/>
    <cellStyle name="Normal 4 3 2 3 5" xfId="802" xr:uid="{00000000-0005-0000-0000-0000D1030000}"/>
    <cellStyle name="Normal 4 3 2 3 5 2" xfId="1962" xr:uid="{00000000-0005-0000-0000-0000D2030000}"/>
    <cellStyle name="Normal 4 3 2 3 6" xfId="1384" xr:uid="{00000000-0005-0000-0000-0000D3030000}"/>
    <cellStyle name="Normal 4 3 2 4" xfId="230" xr:uid="{00000000-0005-0000-0000-0000D4030000}"/>
    <cellStyle name="Normal 4 3 2 4 2" xfId="378" xr:uid="{00000000-0005-0000-0000-0000D5030000}"/>
    <cellStyle name="Normal 4 3 2 4 2 2" xfId="678" xr:uid="{00000000-0005-0000-0000-0000D6030000}"/>
    <cellStyle name="Normal 4 3 2 4 2 2 2" xfId="1258" xr:uid="{00000000-0005-0000-0000-0000D7030000}"/>
    <cellStyle name="Normal 4 3 2 4 2 2 2 2" xfId="2418" xr:uid="{00000000-0005-0000-0000-0000D8030000}"/>
    <cellStyle name="Normal 4 3 2 4 2 2 3" xfId="1840" xr:uid="{00000000-0005-0000-0000-0000D9030000}"/>
    <cellStyle name="Normal 4 3 2 4 2 3" xfId="970" xr:uid="{00000000-0005-0000-0000-0000DA030000}"/>
    <cellStyle name="Normal 4 3 2 4 2 3 2" xfId="2130" xr:uid="{00000000-0005-0000-0000-0000DB030000}"/>
    <cellStyle name="Normal 4 3 2 4 2 4" xfId="1552" xr:uid="{00000000-0005-0000-0000-0000DC030000}"/>
    <cellStyle name="Normal 4 3 2 4 3" xfId="534" xr:uid="{00000000-0005-0000-0000-0000DD030000}"/>
    <cellStyle name="Normal 4 3 2 4 3 2" xfId="1114" xr:uid="{00000000-0005-0000-0000-0000DE030000}"/>
    <cellStyle name="Normal 4 3 2 4 3 2 2" xfId="2274" xr:uid="{00000000-0005-0000-0000-0000DF030000}"/>
    <cellStyle name="Normal 4 3 2 4 3 3" xfId="1696" xr:uid="{00000000-0005-0000-0000-0000E0030000}"/>
    <cellStyle name="Normal 4 3 2 4 4" xfId="826" xr:uid="{00000000-0005-0000-0000-0000E1030000}"/>
    <cellStyle name="Normal 4 3 2 4 4 2" xfId="1986" xr:uid="{00000000-0005-0000-0000-0000E2030000}"/>
    <cellStyle name="Normal 4 3 2 4 5" xfId="1408" xr:uid="{00000000-0005-0000-0000-0000E3030000}"/>
    <cellStyle name="Normal 4 3 2 5" xfId="306" xr:uid="{00000000-0005-0000-0000-0000E4030000}"/>
    <cellStyle name="Normal 4 3 2 5 2" xfId="606" xr:uid="{00000000-0005-0000-0000-0000E5030000}"/>
    <cellStyle name="Normal 4 3 2 5 2 2" xfId="1186" xr:uid="{00000000-0005-0000-0000-0000E6030000}"/>
    <cellStyle name="Normal 4 3 2 5 2 2 2" xfId="2346" xr:uid="{00000000-0005-0000-0000-0000E7030000}"/>
    <cellStyle name="Normal 4 3 2 5 2 3" xfId="1768" xr:uid="{00000000-0005-0000-0000-0000E8030000}"/>
    <cellStyle name="Normal 4 3 2 5 3" xfId="898" xr:uid="{00000000-0005-0000-0000-0000E9030000}"/>
    <cellStyle name="Normal 4 3 2 5 3 2" xfId="2058" xr:uid="{00000000-0005-0000-0000-0000EA030000}"/>
    <cellStyle name="Normal 4 3 2 5 4" xfId="1480" xr:uid="{00000000-0005-0000-0000-0000EB030000}"/>
    <cellStyle name="Normal 4 3 2 6" xfId="462" xr:uid="{00000000-0005-0000-0000-0000EC030000}"/>
    <cellStyle name="Normal 4 3 2 6 2" xfId="1042" xr:uid="{00000000-0005-0000-0000-0000ED030000}"/>
    <cellStyle name="Normal 4 3 2 6 2 2" xfId="2202" xr:uid="{00000000-0005-0000-0000-0000EE030000}"/>
    <cellStyle name="Normal 4 3 2 6 3" xfId="1624" xr:uid="{00000000-0005-0000-0000-0000EF030000}"/>
    <cellStyle name="Normal 4 3 2 7" xfId="754" xr:uid="{00000000-0005-0000-0000-0000F0030000}"/>
    <cellStyle name="Normal 4 3 2 7 2" xfId="1914" xr:uid="{00000000-0005-0000-0000-0000F1030000}"/>
    <cellStyle name="Normal 4 3 2 8" xfId="1336" xr:uid="{00000000-0005-0000-0000-0000F2030000}"/>
    <cellStyle name="Normal 4 3 3" xfId="167" xr:uid="{00000000-0005-0000-0000-0000F3030000}"/>
    <cellStyle name="Normal 4 3 3 2" xfId="242" xr:uid="{00000000-0005-0000-0000-0000F4030000}"/>
    <cellStyle name="Normal 4 3 3 2 2" xfId="390" xr:uid="{00000000-0005-0000-0000-0000F5030000}"/>
    <cellStyle name="Normal 4 3 3 2 2 2" xfId="690" xr:uid="{00000000-0005-0000-0000-0000F6030000}"/>
    <cellStyle name="Normal 4 3 3 2 2 2 2" xfId="1270" xr:uid="{00000000-0005-0000-0000-0000F7030000}"/>
    <cellStyle name="Normal 4 3 3 2 2 2 2 2" xfId="2430" xr:uid="{00000000-0005-0000-0000-0000F8030000}"/>
    <cellStyle name="Normal 4 3 3 2 2 2 3" xfId="1852" xr:uid="{00000000-0005-0000-0000-0000F9030000}"/>
    <cellStyle name="Normal 4 3 3 2 2 3" xfId="982" xr:uid="{00000000-0005-0000-0000-0000FA030000}"/>
    <cellStyle name="Normal 4 3 3 2 2 3 2" xfId="2142" xr:uid="{00000000-0005-0000-0000-0000FB030000}"/>
    <cellStyle name="Normal 4 3 3 2 2 4" xfId="1564" xr:uid="{00000000-0005-0000-0000-0000FC030000}"/>
    <cellStyle name="Normal 4 3 3 2 3" xfId="546" xr:uid="{00000000-0005-0000-0000-0000FD030000}"/>
    <cellStyle name="Normal 4 3 3 2 3 2" xfId="1126" xr:uid="{00000000-0005-0000-0000-0000FE030000}"/>
    <cellStyle name="Normal 4 3 3 2 3 2 2" xfId="2286" xr:uid="{00000000-0005-0000-0000-0000FF030000}"/>
    <cellStyle name="Normal 4 3 3 2 3 3" xfId="1708" xr:uid="{00000000-0005-0000-0000-000000040000}"/>
    <cellStyle name="Normal 4 3 3 2 4" xfId="838" xr:uid="{00000000-0005-0000-0000-000001040000}"/>
    <cellStyle name="Normal 4 3 3 2 4 2" xfId="1998" xr:uid="{00000000-0005-0000-0000-000002040000}"/>
    <cellStyle name="Normal 4 3 3 2 5" xfId="1420" xr:uid="{00000000-0005-0000-0000-000003040000}"/>
    <cellStyle name="Normal 4 3 3 3" xfId="318" xr:uid="{00000000-0005-0000-0000-000004040000}"/>
    <cellStyle name="Normal 4 3 3 3 2" xfId="618" xr:uid="{00000000-0005-0000-0000-000005040000}"/>
    <cellStyle name="Normal 4 3 3 3 2 2" xfId="1198" xr:uid="{00000000-0005-0000-0000-000006040000}"/>
    <cellStyle name="Normal 4 3 3 3 2 2 2" xfId="2358" xr:uid="{00000000-0005-0000-0000-000007040000}"/>
    <cellStyle name="Normal 4 3 3 3 2 3" xfId="1780" xr:uid="{00000000-0005-0000-0000-000008040000}"/>
    <cellStyle name="Normal 4 3 3 3 3" xfId="910" xr:uid="{00000000-0005-0000-0000-000009040000}"/>
    <cellStyle name="Normal 4 3 3 3 3 2" xfId="2070" xr:uid="{00000000-0005-0000-0000-00000A040000}"/>
    <cellStyle name="Normal 4 3 3 3 4" xfId="1492" xr:uid="{00000000-0005-0000-0000-00000B040000}"/>
    <cellStyle name="Normal 4 3 3 4" xfId="474" xr:uid="{00000000-0005-0000-0000-00000C040000}"/>
    <cellStyle name="Normal 4 3 3 4 2" xfId="1054" xr:uid="{00000000-0005-0000-0000-00000D040000}"/>
    <cellStyle name="Normal 4 3 3 4 2 2" xfId="2214" xr:uid="{00000000-0005-0000-0000-00000E040000}"/>
    <cellStyle name="Normal 4 3 3 4 3" xfId="1636" xr:uid="{00000000-0005-0000-0000-00000F040000}"/>
    <cellStyle name="Normal 4 3 3 5" xfId="766" xr:uid="{00000000-0005-0000-0000-000010040000}"/>
    <cellStyle name="Normal 4 3 3 5 2" xfId="1926" xr:uid="{00000000-0005-0000-0000-000011040000}"/>
    <cellStyle name="Normal 4 3 3 6" xfId="1348" xr:uid="{00000000-0005-0000-0000-000012040000}"/>
    <cellStyle name="Normal 4 3 4" xfId="191" xr:uid="{00000000-0005-0000-0000-000013040000}"/>
    <cellStyle name="Normal 4 3 4 2" xfId="266" xr:uid="{00000000-0005-0000-0000-000014040000}"/>
    <cellStyle name="Normal 4 3 4 2 2" xfId="414" xr:uid="{00000000-0005-0000-0000-000015040000}"/>
    <cellStyle name="Normal 4 3 4 2 2 2" xfId="714" xr:uid="{00000000-0005-0000-0000-000016040000}"/>
    <cellStyle name="Normal 4 3 4 2 2 2 2" xfId="1294" xr:uid="{00000000-0005-0000-0000-000017040000}"/>
    <cellStyle name="Normal 4 3 4 2 2 2 2 2" xfId="2454" xr:uid="{00000000-0005-0000-0000-000018040000}"/>
    <cellStyle name="Normal 4 3 4 2 2 2 3" xfId="1876" xr:uid="{00000000-0005-0000-0000-000019040000}"/>
    <cellStyle name="Normal 4 3 4 2 2 3" xfId="1006" xr:uid="{00000000-0005-0000-0000-00001A040000}"/>
    <cellStyle name="Normal 4 3 4 2 2 3 2" xfId="2166" xr:uid="{00000000-0005-0000-0000-00001B040000}"/>
    <cellStyle name="Normal 4 3 4 2 2 4" xfId="1588" xr:uid="{00000000-0005-0000-0000-00001C040000}"/>
    <cellStyle name="Normal 4 3 4 2 3" xfId="570" xr:uid="{00000000-0005-0000-0000-00001D040000}"/>
    <cellStyle name="Normal 4 3 4 2 3 2" xfId="1150" xr:uid="{00000000-0005-0000-0000-00001E040000}"/>
    <cellStyle name="Normal 4 3 4 2 3 2 2" xfId="2310" xr:uid="{00000000-0005-0000-0000-00001F040000}"/>
    <cellStyle name="Normal 4 3 4 2 3 3" xfId="1732" xr:uid="{00000000-0005-0000-0000-000020040000}"/>
    <cellStyle name="Normal 4 3 4 2 4" xfId="862" xr:uid="{00000000-0005-0000-0000-000021040000}"/>
    <cellStyle name="Normal 4 3 4 2 4 2" xfId="2022" xr:uid="{00000000-0005-0000-0000-000022040000}"/>
    <cellStyle name="Normal 4 3 4 2 5" xfId="1444" xr:uid="{00000000-0005-0000-0000-000023040000}"/>
    <cellStyle name="Normal 4 3 4 3" xfId="342" xr:uid="{00000000-0005-0000-0000-000024040000}"/>
    <cellStyle name="Normal 4 3 4 3 2" xfId="642" xr:uid="{00000000-0005-0000-0000-000025040000}"/>
    <cellStyle name="Normal 4 3 4 3 2 2" xfId="1222" xr:uid="{00000000-0005-0000-0000-000026040000}"/>
    <cellStyle name="Normal 4 3 4 3 2 2 2" xfId="2382" xr:uid="{00000000-0005-0000-0000-000027040000}"/>
    <cellStyle name="Normal 4 3 4 3 2 3" xfId="1804" xr:uid="{00000000-0005-0000-0000-000028040000}"/>
    <cellStyle name="Normal 4 3 4 3 3" xfId="934" xr:uid="{00000000-0005-0000-0000-000029040000}"/>
    <cellStyle name="Normal 4 3 4 3 3 2" xfId="2094" xr:uid="{00000000-0005-0000-0000-00002A040000}"/>
    <cellStyle name="Normal 4 3 4 3 4" xfId="1516" xr:uid="{00000000-0005-0000-0000-00002B040000}"/>
    <cellStyle name="Normal 4 3 4 4" xfId="498" xr:uid="{00000000-0005-0000-0000-00002C040000}"/>
    <cellStyle name="Normal 4 3 4 4 2" xfId="1078" xr:uid="{00000000-0005-0000-0000-00002D040000}"/>
    <cellStyle name="Normal 4 3 4 4 2 2" xfId="2238" xr:uid="{00000000-0005-0000-0000-00002E040000}"/>
    <cellStyle name="Normal 4 3 4 4 3" xfId="1660" xr:uid="{00000000-0005-0000-0000-00002F040000}"/>
    <cellStyle name="Normal 4 3 4 5" xfId="790" xr:uid="{00000000-0005-0000-0000-000030040000}"/>
    <cellStyle name="Normal 4 3 4 5 2" xfId="1950" xr:uid="{00000000-0005-0000-0000-000031040000}"/>
    <cellStyle name="Normal 4 3 4 6" xfId="1372" xr:uid="{00000000-0005-0000-0000-000032040000}"/>
    <cellStyle name="Normal 4 3 5" xfId="218" xr:uid="{00000000-0005-0000-0000-000033040000}"/>
    <cellStyle name="Normal 4 3 5 2" xfId="366" xr:uid="{00000000-0005-0000-0000-000034040000}"/>
    <cellStyle name="Normal 4 3 5 2 2" xfId="666" xr:uid="{00000000-0005-0000-0000-000035040000}"/>
    <cellStyle name="Normal 4 3 5 2 2 2" xfId="1246" xr:uid="{00000000-0005-0000-0000-000036040000}"/>
    <cellStyle name="Normal 4 3 5 2 2 2 2" xfId="2406" xr:uid="{00000000-0005-0000-0000-000037040000}"/>
    <cellStyle name="Normal 4 3 5 2 2 3" xfId="1828" xr:uid="{00000000-0005-0000-0000-000038040000}"/>
    <cellStyle name="Normal 4 3 5 2 3" xfId="958" xr:uid="{00000000-0005-0000-0000-000039040000}"/>
    <cellStyle name="Normal 4 3 5 2 3 2" xfId="2118" xr:uid="{00000000-0005-0000-0000-00003A040000}"/>
    <cellStyle name="Normal 4 3 5 2 4" xfId="1540" xr:uid="{00000000-0005-0000-0000-00003B040000}"/>
    <cellStyle name="Normal 4 3 5 3" xfId="522" xr:uid="{00000000-0005-0000-0000-00003C040000}"/>
    <cellStyle name="Normal 4 3 5 3 2" xfId="1102" xr:uid="{00000000-0005-0000-0000-00003D040000}"/>
    <cellStyle name="Normal 4 3 5 3 2 2" xfId="2262" xr:uid="{00000000-0005-0000-0000-00003E040000}"/>
    <cellStyle name="Normal 4 3 5 3 3" xfId="1684" xr:uid="{00000000-0005-0000-0000-00003F040000}"/>
    <cellStyle name="Normal 4 3 5 4" xfId="814" xr:uid="{00000000-0005-0000-0000-000040040000}"/>
    <cellStyle name="Normal 4 3 5 4 2" xfId="1974" xr:uid="{00000000-0005-0000-0000-000041040000}"/>
    <cellStyle name="Normal 4 3 5 5" xfId="1396" xr:uid="{00000000-0005-0000-0000-000042040000}"/>
    <cellStyle name="Normal 4 3 6" xfId="294" xr:uid="{00000000-0005-0000-0000-000043040000}"/>
    <cellStyle name="Normal 4 3 6 2" xfId="594" xr:uid="{00000000-0005-0000-0000-000044040000}"/>
    <cellStyle name="Normal 4 3 6 2 2" xfId="1174" xr:uid="{00000000-0005-0000-0000-000045040000}"/>
    <cellStyle name="Normal 4 3 6 2 2 2" xfId="2334" xr:uid="{00000000-0005-0000-0000-000046040000}"/>
    <cellStyle name="Normal 4 3 6 2 3" xfId="1756" xr:uid="{00000000-0005-0000-0000-000047040000}"/>
    <cellStyle name="Normal 4 3 6 3" xfId="886" xr:uid="{00000000-0005-0000-0000-000048040000}"/>
    <cellStyle name="Normal 4 3 6 3 2" xfId="2046" xr:uid="{00000000-0005-0000-0000-000049040000}"/>
    <cellStyle name="Normal 4 3 6 4" xfId="1468" xr:uid="{00000000-0005-0000-0000-00004A040000}"/>
    <cellStyle name="Normal 4 3 7" xfId="450" xr:uid="{00000000-0005-0000-0000-00004B040000}"/>
    <cellStyle name="Normal 4 3 7 2" xfId="1030" xr:uid="{00000000-0005-0000-0000-00004C040000}"/>
    <cellStyle name="Normal 4 3 7 2 2" xfId="2190" xr:uid="{00000000-0005-0000-0000-00004D040000}"/>
    <cellStyle name="Normal 4 3 7 3" xfId="1612" xr:uid="{00000000-0005-0000-0000-00004E040000}"/>
    <cellStyle name="Normal 4 3 8" xfId="742" xr:uid="{00000000-0005-0000-0000-00004F040000}"/>
    <cellStyle name="Normal 4 3 8 2" xfId="1902" xr:uid="{00000000-0005-0000-0000-000050040000}"/>
    <cellStyle name="Normal 4 3 9" xfId="1324" xr:uid="{00000000-0005-0000-0000-000051040000}"/>
    <cellStyle name="Normal 4 4" xfId="145" xr:uid="{00000000-0005-0000-0000-000052040000}"/>
    <cellStyle name="Normal 4 4 2" xfId="173" xr:uid="{00000000-0005-0000-0000-000053040000}"/>
    <cellStyle name="Normal 4 4 2 2" xfId="248" xr:uid="{00000000-0005-0000-0000-000054040000}"/>
    <cellStyle name="Normal 4 4 2 2 2" xfId="396" xr:uid="{00000000-0005-0000-0000-000055040000}"/>
    <cellStyle name="Normal 4 4 2 2 2 2" xfId="696" xr:uid="{00000000-0005-0000-0000-000056040000}"/>
    <cellStyle name="Normal 4 4 2 2 2 2 2" xfId="1276" xr:uid="{00000000-0005-0000-0000-000057040000}"/>
    <cellStyle name="Normal 4 4 2 2 2 2 2 2" xfId="2436" xr:uid="{00000000-0005-0000-0000-000058040000}"/>
    <cellStyle name="Normal 4 4 2 2 2 2 3" xfId="1858" xr:uid="{00000000-0005-0000-0000-000059040000}"/>
    <cellStyle name="Normal 4 4 2 2 2 3" xfId="988" xr:uid="{00000000-0005-0000-0000-00005A040000}"/>
    <cellStyle name="Normal 4 4 2 2 2 3 2" xfId="2148" xr:uid="{00000000-0005-0000-0000-00005B040000}"/>
    <cellStyle name="Normal 4 4 2 2 2 4" xfId="1570" xr:uid="{00000000-0005-0000-0000-00005C040000}"/>
    <cellStyle name="Normal 4 4 2 2 3" xfId="552" xr:uid="{00000000-0005-0000-0000-00005D040000}"/>
    <cellStyle name="Normal 4 4 2 2 3 2" xfId="1132" xr:uid="{00000000-0005-0000-0000-00005E040000}"/>
    <cellStyle name="Normal 4 4 2 2 3 2 2" xfId="2292" xr:uid="{00000000-0005-0000-0000-00005F040000}"/>
    <cellStyle name="Normal 4 4 2 2 3 3" xfId="1714" xr:uid="{00000000-0005-0000-0000-000060040000}"/>
    <cellStyle name="Normal 4 4 2 2 4" xfId="844" xr:uid="{00000000-0005-0000-0000-000061040000}"/>
    <cellStyle name="Normal 4 4 2 2 4 2" xfId="2004" xr:uid="{00000000-0005-0000-0000-000062040000}"/>
    <cellStyle name="Normal 4 4 2 2 5" xfId="1426" xr:uid="{00000000-0005-0000-0000-000063040000}"/>
    <cellStyle name="Normal 4 4 2 3" xfId="324" xr:uid="{00000000-0005-0000-0000-000064040000}"/>
    <cellStyle name="Normal 4 4 2 3 2" xfId="624" xr:uid="{00000000-0005-0000-0000-000065040000}"/>
    <cellStyle name="Normal 4 4 2 3 2 2" xfId="1204" xr:uid="{00000000-0005-0000-0000-000066040000}"/>
    <cellStyle name="Normal 4 4 2 3 2 2 2" xfId="2364" xr:uid="{00000000-0005-0000-0000-000067040000}"/>
    <cellStyle name="Normal 4 4 2 3 2 3" xfId="1786" xr:uid="{00000000-0005-0000-0000-000068040000}"/>
    <cellStyle name="Normal 4 4 2 3 3" xfId="916" xr:uid="{00000000-0005-0000-0000-000069040000}"/>
    <cellStyle name="Normal 4 4 2 3 3 2" xfId="2076" xr:uid="{00000000-0005-0000-0000-00006A040000}"/>
    <cellStyle name="Normal 4 4 2 3 4" xfId="1498" xr:uid="{00000000-0005-0000-0000-00006B040000}"/>
    <cellStyle name="Normal 4 4 2 4" xfId="480" xr:uid="{00000000-0005-0000-0000-00006C040000}"/>
    <cellStyle name="Normal 4 4 2 4 2" xfId="1060" xr:uid="{00000000-0005-0000-0000-00006D040000}"/>
    <cellStyle name="Normal 4 4 2 4 2 2" xfId="2220" xr:uid="{00000000-0005-0000-0000-00006E040000}"/>
    <cellStyle name="Normal 4 4 2 4 3" xfId="1642" xr:uid="{00000000-0005-0000-0000-00006F040000}"/>
    <cellStyle name="Normal 4 4 2 5" xfId="772" xr:uid="{00000000-0005-0000-0000-000070040000}"/>
    <cellStyle name="Normal 4 4 2 5 2" xfId="1932" xr:uid="{00000000-0005-0000-0000-000071040000}"/>
    <cellStyle name="Normal 4 4 2 6" xfId="1354" xr:uid="{00000000-0005-0000-0000-000072040000}"/>
    <cellStyle name="Normal 4 4 3" xfId="197" xr:uid="{00000000-0005-0000-0000-000073040000}"/>
    <cellStyle name="Normal 4 4 3 2" xfId="272" xr:uid="{00000000-0005-0000-0000-000074040000}"/>
    <cellStyle name="Normal 4 4 3 2 2" xfId="420" xr:uid="{00000000-0005-0000-0000-000075040000}"/>
    <cellStyle name="Normal 4 4 3 2 2 2" xfId="720" xr:uid="{00000000-0005-0000-0000-000076040000}"/>
    <cellStyle name="Normal 4 4 3 2 2 2 2" xfId="1300" xr:uid="{00000000-0005-0000-0000-000077040000}"/>
    <cellStyle name="Normal 4 4 3 2 2 2 2 2" xfId="2460" xr:uid="{00000000-0005-0000-0000-000078040000}"/>
    <cellStyle name="Normal 4 4 3 2 2 2 3" xfId="1882" xr:uid="{00000000-0005-0000-0000-000079040000}"/>
    <cellStyle name="Normal 4 4 3 2 2 3" xfId="1012" xr:uid="{00000000-0005-0000-0000-00007A040000}"/>
    <cellStyle name="Normal 4 4 3 2 2 3 2" xfId="2172" xr:uid="{00000000-0005-0000-0000-00007B040000}"/>
    <cellStyle name="Normal 4 4 3 2 2 4" xfId="1594" xr:uid="{00000000-0005-0000-0000-00007C040000}"/>
    <cellStyle name="Normal 4 4 3 2 3" xfId="576" xr:uid="{00000000-0005-0000-0000-00007D040000}"/>
    <cellStyle name="Normal 4 4 3 2 3 2" xfId="1156" xr:uid="{00000000-0005-0000-0000-00007E040000}"/>
    <cellStyle name="Normal 4 4 3 2 3 2 2" xfId="2316" xr:uid="{00000000-0005-0000-0000-00007F040000}"/>
    <cellStyle name="Normal 4 4 3 2 3 3" xfId="1738" xr:uid="{00000000-0005-0000-0000-000080040000}"/>
    <cellStyle name="Normal 4 4 3 2 4" xfId="868" xr:uid="{00000000-0005-0000-0000-000081040000}"/>
    <cellStyle name="Normal 4 4 3 2 4 2" xfId="2028" xr:uid="{00000000-0005-0000-0000-000082040000}"/>
    <cellStyle name="Normal 4 4 3 2 5" xfId="1450" xr:uid="{00000000-0005-0000-0000-000083040000}"/>
    <cellStyle name="Normal 4 4 3 3" xfId="348" xr:uid="{00000000-0005-0000-0000-000084040000}"/>
    <cellStyle name="Normal 4 4 3 3 2" xfId="648" xr:uid="{00000000-0005-0000-0000-000085040000}"/>
    <cellStyle name="Normal 4 4 3 3 2 2" xfId="1228" xr:uid="{00000000-0005-0000-0000-000086040000}"/>
    <cellStyle name="Normal 4 4 3 3 2 2 2" xfId="2388" xr:uid="{00000000-0005-0000-0000-000087040000}"/>
    <cellStyle name="Normal 4 4 3 3 2 3" xfId="1810" xr:uid="{00000000-0005-0000-0000-000088040000}"/>
    <cellStyle name="Normal 4 4 3 3 3" xfId="940" xr:uid="{00000000-0005-0000-0000-000089040000}"/>
    <cellStyle name="Normal 4 4 3 3 3 2" xfId="2100" xr:uid="{00000000-0005-0000-0000-00008A040000}"/>
    <cellStyle name="Normal 4 4 3 3 4" xfId="1522" xr:uid="{00000000-0005-0000-0000-00008B040000}"/>
    <cellStyle name="Normal 4 4 3 4" xfId="504" xr:uid="{00000000-0005-0000-0000-00008C040000}"/>
    <cellStyle name="Normal 4 4 3 4 2" xfId="1084" xr:uid="{00000000-0005-0000-0000-00008D040000}"/>
    <cellStyle name="Normal 4 4 3 4 2 2" xfId="2244" xr:uid="{00000000-0005-0000-0000-00008E040000}"/>
    <cellStyle name="Normal 4 4 3 4 3" xfId="1666" xr:uid="{00000000-0005-0000-0000-00008F040000}"/>
    <cellStyle name="Normal 4 4 3 5" xfId="796" xr:uid="{00000000-0005-0000-0000-000090040000}"/>
    <cellStyle name="Normal 4 4 3 5 2" xfId="1956" xr:uid="{00000000-0005-0000-0000-000091040000}"/>
    <cellStyle name="Normal 4 4 3 6" xfId="1378" xr:uid="{00000000-0005-0000-0000-000092040000}"/>
    <cellStyle name="Normal 4 4 4" xfId="224" xr:uid="{00000000-0005-0000-0000-000093040000}"/>
    <cellStyle name="Normal 4 4 4 2" xfId="372" xr:uid="{00000000-0005-0000-0000-000094040000}"/>
    <cellStyle name="Normal 4 4 4 2 2" xfId="672" xr:uid="{00000000-0005-0000-0000-000095040000}"/>
    <cellStyle name="Normal 4 4 4 2 2 2" xfId="1252" xr:uid="{00000000-0005-0000-0000-000096040000}"/>
    <cellStyle name="Normal 4 4 4 2 2 2 2" xfId="2412" xr:uid="{00000000-0005-0000-0000-000097040000}"/>
    <cellStyle name="Normal 4 4 4 2 2 3" xfId="1834" xr:uid="{00000000-0005-0000-0000-000098040000}"/>
    <cellStyle name="Normal 4 4 4 2 3" xfId="964" xr:uid="{00000000-0005-0000-0000-000099040000}"/>
    <cellStyle name="Normal 4 4 4 2 3 2" xfId="2124" xr:uid="{00000000-0005-0000-0000-00009A040000}"/>
    <cellStyle name="Normal 4 4 4 2 4" xfId="1546" xr:uid="{00000000-0005-0000-0000-00009B040000}"/>
    <cellStyle name="Normal 4 4 4 3" xfId="528" xr:uid="{00000000-0005-0000-0000-00009C040000}"/>
    <cellStyle name="Normal 4 4 4 3 2" xfId="1108" xr:uid="{00000000-0005-0000-0000-00009D040000}"/>
    <cellStyle name="Normal 4 4 4 3 2 2" xfId="2268" xr:uid="{00000000-0005-0000-0000-00009E040000}"/>
    <cellStyle name="Normal 4 4 4 3 3" xfId="1690" xr:uid="{00000000-0005-0000-0000-00009F040000}"/>
    <cellStyle name="Normal 4 4 4 4" xfId="820" xr:uid="{00000000-0005-0000-0000-0000A0040000}"/>
    <cellStyle name="Normal 4 4 4 4 2" xfId="1980" xr:uid="{00000000-0005-0000-0000-0000A1040000}"/>
    <cellStyle name="Normal 4 4 4 5" xfId="1402" xr:uid="{00000000-0005-0000-0000-0000A2040000}"/>
    <cellStyle name="Normal 4 4 5" xfId="300" xr:uid="{00000000-0005-0000-0000-0000A3040000}"/>
    <cellStyle name="Normal 4 4 5 2" xfId="600" xr:uid="{00000000-0005-0000-0000-0000A4040000}"/>
    <cellStyle name="Normal 4 4 5 2 2" xfId="1180" xr:uid="{00000000-0005-0000-0000-0000A5040000}"/>
    <cellStyle name="Normal 4 4 5 2 2 2" xfId="2340" xr:uid="{00000000-0005-0000-0000-0000A6040000}"/>
    <cellStyle name="Normal 4 4 5 2 3" xfId="1762" xr:uid="{00000000-0005-0000-0000-0000A7040000}"/>
    <cellStyle name="Normal 4 4 5 3" xfId="892" xr:uid="{00000000-0005-0000-0000-0000A8040000}"/>
    <cellStyle name="Normal 4 4 5 3 2" xfId="2052" xr:uid="{00000000-0005-0000-0000-0000A9040000}"/>
    <cellStyle name="Normal 4 4 5 4" xfId="1474" xr:uid="{00000000-0005-0000-0000-0000AA040000}"/>
    <cellStyle name="Normal 4 4 6" xfId="456" xr:uid="{00000000-0005-0000-0000-0000AB040000}"/>
    <cellStyle name="Normal 4 4 6 2" xfId="1036" xr:uid="{00000000-0005-0000-0000-0000AC040000}"/>
    <cellStyle name="Normal 4 4 6 2 2" xfId="2196" xr:uid="{00000000-0005-0000-0000-0000AD040000}"/>
    <cellStyle name="Normal 4 4 6 3" xfId="1618" xr:uid="{00000000-0005-0000-0000-0000AE040000}"/>
    <cellStyle name="Normal 4 4 7" xfId="748" xr:uid="{00000000-0005-0000-0000-0000AF040000}"/>
    <cellStyle name="Normal 4 4 7 2" xfId="1908" xr:uid="{00000000-0005-0000-0000-0000B0040000}"/>
    <cellStyle name="Normal 4 4 8" xfId="1330" xr:uid="{00000000-0005-0000-0000-0000B1040000}"/>
    <cellStyle name="Normal 4 5" xfId="161" xr:uid="{00000000-0005-0000-0000-0000B2040000}"/>
    <cellStyle name="Normal 4 5 2" xfId="236" xr:uid="{00000000-0005-0000-0000-0000B3040000}"/>
    <cellStyle name="Normal 4 5 2 2" xfId="384" xr:uid="{00000000-0005-0000-0000-0000B4040000}"/>
    <cellStyle name="Normal 4 5 2 2 2" xfId="684" xr:uid="{00000000-0005-0000-0000-0000B5040000}"/>
    <cellStyle name="Normal 4 5 2 2 2 2" xfId="1264" xr:uid="{00000000-0005-0000-0000-0000B6040000}"/>
    <cellStyle name="Normal 4 5 2 2 2 2 2" xfId="2424" xr:uid="{00000000-0005-0000-0000-0000B7040000}"/>
    <cellStyle name="Normal 4 5 2 2 2 3" xfId="1846" xr:uid="{00000000-0005-0000-0000-0000B8040000}"/>
    <cellStyle name="Normal 4 5 2 2 3" xfId="976" xr:uid="{00000000-0005-0000-0000-0000B9040000}"/>
    <cellStyle name="Normal 4 5 2 2 3 2" xfId="2136" xr:uid="{00000000-0005-0000-0000-0000BA040000}"/>
    <cellStyle name="Normal 4 5 2 2 4" xfId="1558" xr:uid="{00000000-0005-0000-0000-0000BB040000}"/>
    <cellStyle name="Normal 4 5 2 3" xfId="540" xr:uid="{00000000-0005-0000-0000-0000BC040000}"/>
    <cellStyle name="Normal 4 5 2 3 2" xfId="1120" xr:uid="{00000000-0005-0000-0000-0000BD040000}"/>
    <cellStyle name="Normal 4 5 2 3 2 2" xfId="2280" xr:uid="{00000000-0005-0000-0000-0000BE040000}"/>
    <cellStyle name="Normal 4 5 2 3 3" xfId="1702" xr:uid="{00000000-0005-0000-0000-0000BF040000}"/>
    <cellStyle name="Normal 4 5 2 4" xfId="832" xr:uid="{00000000-0005-0000-0000-0000C0040000}"/>
    <cellStyle name="Normal 4 5 2 4 2" xfId="1992" xr:uid="{00000000-0005-0000-0000-0000C1040000}"/>
    <cellStyle name="Normal 4 5 2 5" xfId="1414" xr:uid="{00000000-0005-0000-0000-0000C2040000}"/>
    <cellStyle name="Normal 4 5 3" xfId="312" xr:uid="{00000000-0005-0000-0000-0000C3040000}"/>
    <cellStyle name="Normal 4 5 3 2" xfId="612" xr:uid="{00000000-0005-0000-0000-0000C4040000}"/>
    <cellStyle name="Normal 4 5 3 2 2" xfId="1192" xr:uid="{00000000-0005-0000-0000-0000C5040000}"/>
    <cellStyle name="Normal 4 5 3 2 2 2" xfId="2352" xr:uid="{00000000-0005-0000-0000-0000C6040000}"/>
    <cellStyle name="Normal 4 5 3 2 3" xfId="1774" xr:uid="{00000000-0005-0000-0000-0000C7040000}"/>
    <cellStyle name="Normal 4 5 3 3" xfId="904" xr:uid="{00000000-0005-0000-0000-0000C8040000}"/>
    <cellStyle name="Normal 4 5 3 3 2" xfId="2064" xr:uid="{00000000-0005-0000-0000-0000C9040000}"/>
    <cellStyle name="Normal 4 5 3 4" xfId="1486" xr:uid="{00000000-0005-0000-0000-0000CA040000}"/>
    <cellStyle name="Normal 4 5 4" xfId="468" xr:uid="{00000000-0005-0000-0000-0000CB040000}"/>
    <cellStyle name="Normal 4 5 4 2" xfId="1048" xr:uid="{00000000-0005-0000-0000-0000CC040000}"/>
    <cellStyle name="Normal 4 5 4 2 2" xfId="2208" xr:uid="{00000000-0005-0000-0000-0000CD040000}"/>
    <cellStyle name="Normal 4 5 4 3" xfId="1630" xr:uid="{00000000-0005-0000-0000-0000CE040000}"/>
    <cellStyle name="Normal 4 5 5" xfId="760" xr:uid="{00000000-0005-0000-0000-0000CF040000}"/>
    <cellStyle name="Normal 4 5 5 2" xfId="1920" xr:uid="{00000000-0005-0000-0000-0000D0040000}"/>
    <cellStyle name="Normal 4 5 6" xfId="1342" xr:uid="{00000000-0005-0000-0000-0000D1040000}"/>
    <cellStyle name="Normal 4 6" xfId="185" xr:uid="{00000000-0005-0000-0000-0000D2040000}"/>
    <cellStyle name="Normal 4 6 2" xfId="260" xr:uid="{00000000-0005-0000-0000-0000D3040000}"/>
    <cellStyle name="Normal 4 6 2 2" xfId="408" xr:uid="{00000000-0005-0000-0000-0000D4040000}"/>
    <cellStyle name="Normal 4 6 2 2 2" xfId="708" xr:uid="{00000000-0005-0000-0000-0000D5040000}"/>
    <cellStyle name="Normal 4 6 2 2 2 2" xfId="1288" xr:uid="{00000000-0005-0000-0000-0000D6040000}"/>
    <cellStyle name="Normal 4 6 2 2 2 2 2" xfId="2448" xr:uid="{00000000-0005-0000-0000-0000D7040000}"/>
    <cellStyle name="Normal 4 6 2 2 2 3" xfId="1870" xr:uid="{00000000-0005-0000-0000-0000D8040000}"/>
    <cellStyle name="Normal 4 6 2 2 3" xfId="1000" xr:uid="{00000000-0005-0000-0000-0000D9040000}"/>
    <cellStyle name="Normal 4 6 2 2 3 2" xfId="2160" xr:uid="{00000000-0005-0000-0000-0000DA040000}"/>
    <cellStyle name="Normal 4 6 2 2 4" xfId="1582" xr:uid="{00000000-0005-0000-0000-0000DB040000}"/>
    <cellStyle name="Normal 4 6 2 3" xfId="564" xr:uid="{00000000-0005-0000-0000-0000DC040000}"/>
    <cellStyle name="Normal 4 6 2 3 2" xfId="1144" xr:uid="{00000000-0005-0000-0000-0000DD040000}"/>
    <cellStyle name="Normal 4 6 2 3 2 2" xfId="2304" xr:uid="{00000000-0005-0000-0000-0000DE040000}"/>
    <cellStyle name="Normal 4 6 2 3 3" xfId="1726" xr:uid="{00000000-0005-0000-0000-0000DF040000}"/>
    <cellStyle name="Normal 4 6 2 4" xfId="856" xr:uid="{00000000-0005-0000-0000-0000E0040000}"/>
    <cellStyle name="Normal 4 6 2 4 2" xfId="2016" xr:uid="{00000000-0005-0000-0000-0000E1040000}"/>
    <cellStyle name="Normal 4 6 2 5" xfId="1438" xr:uid="{00000000-0005-0000-0000-0000E2040000}"/>
    <cellStyle name="Normal 4 6 3" xfId="336" xr:uid="{00000000-0005-0000-0000-0000E3040000}"/>
    <cellStyle name="Normal 4 6 3 2" xfId="636" xr:uid="{00000000-0005-0000-0000-0000E4040000}"/>
    <cellStyle name="Normal 4 6 3 2 2" xfId="1216" xr:uid="{00000000-0005-0000-0000-0000E5040000}"/>
    <cellStyle name="Normal 4 6 3 2 2 2" xfId="2376" xr:uid="{00000000-0005-0000-0000-0000E6040000}"/>
    <cellStyle name="Normal 4 6 3 2 3" xfId="1798" xr:uid="{00000000-0005-0000-0000-0000E7040000}"/>
    <cellStyle name="Normal 4 6 3 3" xfId="928" xr:uid="{00000000-0005-0000-0000-0000E8040000}"/>
    <cellStyle name="Normal 4 6 3 3 2" xfId="2088" xr:uid="{00000000-0005-0000-0000-0000E9040000}"/>
    <cellStyle name="Normal 4 6 3 4" xfId="1510" xr:uid="{00000000-0005-0000-0000-0000EA040000}"/>
    <cellStyle name="Normal 4 6 4" xfId="492" xr:uid="{00000000-0005-0000-0000-0000EB040000}"/>
    <cellStyle name="Normal 4 6 4 2" xfId="1072" xr:uid="{00000000-0005-0000-0000-0000EC040000}"/>
    <cellStyle name="Normal 4 6 4 2 2" xfId="2232" xr:uid="{00000000-0005-0000-0000-0000ED040000}"/>
    <cellStyle name="Normal 4 6 4 3" xfId="1654" xr:uid="{00000000-0005-0000-0000-0000EE040000}"/>
    <cellStyle name="Normal 4 6 5" xfId="784" xr:uid="{00000000-0005-0000-0000-0000EF040000}"/>
    <cellStyle name="Normal 4 6 5 2" xfId="1944" xr:uid="{00000000-0005-0000-0000-0000F0040000}"/>
    <cellStyle name="Normal 4 6 6" xfId="1366" xr:uid="{00000000-0005-0000-0000-0000F1040000}"/>
    <cellStyle name="Normal 4 7" xfId="212" xr:uid="{00000000-0005-0000-0000-0000F2040000}"/>
    <cellStyle name="Normal 4 7 2" xfId="360" xr:uid="{00000000-0005-0000-0000-0000F3040000}"/>
    <cellStyle name="Normal 4 7 2 2" xfId="660" xr:uid="{00000000-0005-0000-0000-0000F4040000}"/>
    <cellStyle name="Normal 4 7 2 2 2" xfId="1240" xr:uid="{00000000-0005-0000-0000-0000F5040000}"/>
    <cellStyle name="Normal 4 7 2 2 2 2" xfId="2400" xr:uid="{00000000-0005-0000-0000-0000F6040000}"/>
    <cellStyle name="Normal 4 7 2 2 3" xfId="1822" xr:uid="{00000000-0005-0000-0000-0000F7040000}"/>
    <cellStyle name="Normal 4 7 2 3" xfId="952" xr:uid="{00000000-0005-0000-0000-0000F8040000}"/>
    <cellStyle name="Normal 4 7 2 3 2" xfId="2112" xr:uid="{00000000-0005-0000-0000-0000F9040000}"/>
    <cellStyle name="Normal 4 7 2 4" xfId="1534" xr:uid="{00000000-0005-0000-0000-0000FA040000}"/>
    <cellStyle name="Normal 4 7 3" xfId="516" xr:uid="{00000000-0005-0000-0000-0000FB040000}"/>
    <cellStyle name="Normal 4 7 3 2" xfId="1096" xr:uid="{00000000-0005-0000-0000-0000FC040000}"/>
    <cellStyle name="Normal 4 7 3 2 2" xfId="2256" xr:uid="{00000000-0005-0000-0000-0000FD040000}"/>
    <cellStyle name="Normal 4 7 3 3" xfId="1678" xr:uid="{00000000-0005-0000-0000-0000FE040000}"/>
    <cellStyle name="Normal 4 7 4" xfId="808" xr:uid="{00000000-0005-0000-0000-0000FF040000}"/>
    <cellStyle name="Normal 4 7 4 2" xfId="1968" xr:uid="{00000000-0005-0000-0000-000000050000}"/>
    <cellStyle name="Normal 4 7 5" xfId="1390" xr:uid="{00000000-0005-0000-0000-000001050000}"/>
    <cellStyle name="Normal 4 8" xfId="288" xr:uid="{00000000-0005-0000-0000-000002050000}"/>
    <cellStyle name="Normal 4 8 2" xfId="588" xr:uid="{00000000-0005-0000-0000-000003050000}"/>
    <cellStyle name="Normal 4 8 2 2" xfId="1168" xr:uid="{00000000-0005-0000-0000-000004050000}"/>
    <cellStyle name="Normal 4 8 2 2 2" xfId="2328" xr:uid="{00000000-0005-0000-0000-000005050000}"/>
    <cellStyle name="Normal 4 8 2 3" xfId="1750" xr:uid="{00000000-0005-0000-0000-000006050000}"/>
    <cellStyle name="Normal 4 8 3" xfId="880" xr:uid="{00000000-0005-0000-0000-000007050000}"/>
    <cellStyle name="Normal 4 8 3 2" xfId="2040" xr:uid="{00000000-0005-0000-0000-000008050000}"/>
    <cellStyle name="Normal 4 8 4" xfId="1462" xr:uid="{00000000-0005-0000-0000-000009050000}"/>
    <cellStyle name="Normal 4 9" xfId="444" xr:uid="{00000000-0005-0000-0000-00000A050000}"/>
    <cellStyle name="Normal 4 9 2" xfId="1024" xr:uid="{00000000-0005-0000-0000-00000B050000}"/>
    <cellStyle name="Normal 4 9 2 2" xfId="2184" xr:uid="{00000000-0005-0000-0000-00000C050000}"/>
    <cellStyle name="Normal 4 9 3" xfId="1606" xr:uid="{00000000-0005-0000-0000-00000D050000}"/>
    <cellStyle name="Normal 5" xfId="54" xr:uid="{00000000-0005-0000-0000-00000E050000}"/>
    <cellStyle name="Normal 5 10" xfId="737" xr:uid="{00000000-0005-0000-0000-00000F050000}"/>
    <cellStyle name="Normal 5 10 2" xfId="1897" xr:uid="{00000000-0005-0000-0000-000010050000}"/>
    <cellStyle name="Normal 5 11" xfId="1319" xr:uid="{00000000-0005-0000-0000-000011050000}"/>
    <cellStyle name="Normal 5 12" xfId="2479" xr:uid="{00000000-0005-0000-0000-000012050000}"/>
    <cellStyle name="Normal 5 13" xfId="117" xr:uid="{00000000-0005-0000-0000-000013050000}"/>
    <cellStyle name="Normal 5 2" xfId="128" xr:uid="{00000000-0005-0000-0000-000014050000}"/>
    <cellStyle name="Normal 5 2 10" xfId="1321" xr:uid="{00000000-0005-0000-0000-000015050000}"/>
    <cellStyle name="Normal 5 2 11" xfId="2477" xr:uid="{00000000-0005-0000-0000-000016050000}"/>
    <cellStyle name="Normal 5 2 2" xfId="122" xr:uid="{00000000-0005-0000-0000-000017050000}"/>
    <cellStyle name="Normal 5 2 2 2" xfId="154" xr:uid="{00000000-0005-0000-0000-000018050000}"/>
    <cellStyle name="Normal 5 2 2 2 2" xfId="182" xr:uid="{00000000-0005-0000-0000-000019050000}"/>
    <cellStyle name="Normal 5 2 2 2 2 2" xfId="257" xr:uid="{00000000-0005-0000-0000-00001A050000}"/>
    <cellStyle name="Normal 5 2 2 2 2 2 2" xfId="405" xr:uid="{00000000-0005-0000-0000-00001B050000}"/>
    <cellStyle name="Normal 5 2 2 2 2 2 2 2" xfId="705" xr:uid="{00000000-0005-0000-0000-00001C050000}"/>
    <cellStyle name="Normal 5 2 2 2 2 2 2 2 2" xfId="1285" xr:uid="{00000000-0005-0000-0000-00001D050000}"/>
    <cellStyle name="Normal 5 2 2 2 2 2 2 2 2 2" xfId="2445" xr:uid="{00000000-0005-0000-0000-00001E050000}"/>
    <cellStyle name="Normal 5 2 2 2 2 2 2 2 3" xfId="1867" xr:uid="{00000000-0005-0000-0000-00001F050000}"/>
    <cellStyle name="Normal 5 2 2 2 2 2 2 3" xfId="997" xr:uid="{00000000-0005-0000-0000-000020050000}"/>
    <cellStyle name="Normal 5 2 2 2 2 2 2 3 2" xfId="2157" xr:uid="{00000000-0005-0000-0000-000021050000}"/>
    <cellStyle name="Normal 5 2 2 2 2 2 2 4" xfId="1579" xr:uid="{00000000-0005-0000-0000-000022050000}"/>
    <cellStyle name="Normal 5 2 2 2 2 2 3" xfId="561" xr:uid="{00000000-0005-0000-0000-000023050000}"/>
    <cellStyle name="Normal 5 2 2 2 2 2 3 2" xfId="1141" xr:uid="{00000000-0005-0000-0000-000024050000}"/>
    <cellStyle name="Normal 5 2 2 2 2 2 3 2 2" xfId="2301" xr:uid="{00000000-0005-0000-0000-000025050000}"/>
    <cellStyle name="Normal 5 2 2 2 2 2 3 3" xfId="1723" xr:uid="{00000000-0005-0000-0000-000026050000}"/>
    <cellStyle name="Normal 5 2 2 2 2 2 4" xfId="853" xr:uid="{00000000-0005-0000-0000-000027050000}"/>
    <cellStyle name="Normal 5 2 2 2 2 2 4 2" xfId="2013" xr:uid="{00000000-0005-0000-0000-000028050000}"/>
    <cellStyle name="Normal 5 2 2 2 2 2 5" xfId="1435" xr:uid="{00000000-0005-0000-0000-000029050000}"/>
    <cellStyle name="Normal 5 2 2 2 2 3" xfId="333" xr:uid="{00000000-0005-0000-0000-00002A050000}"/>
    <cellStyle name="Normal 5 2 2 2 2 3 2" xfId="633" xr:uid="{00000000-0005-0000-0000-00002B050000}"/>
    <cellStyle name="Normal 5 2 2 2 2 3 2 2" xfId="1213" xr:uid="{00000000-0005-0000-0000-00002C050000}"/>
    <cellStyle name="Normal 5 2 2 2 2 3 2 2 2" xfId="2373" xr:uid="{00000000-0005-0000-0000-00002D050000}"/>
    <cellStyle name="Normal 5 2 2 2 2 3 2 3" xfId="1795" xr:uid="{00000000-0005-0000-0000-00002E050000}"/>
    <cellStyle name="Normal 5 2 2 2 2 3 3" xfId="925" xr:uid="{00000000-0005-0000-0000-00002F050000}"/>
    <cellStyle name="Normal 5 2 2 2 2 3 3 2" xfId="2085" xr:uid="{00000000-0005-0000-0000-000030050000}"/>
    <cellStyle name="Normal 5 2 2 2 2 3 4" xfId="1507" xr:uid="{00000000-0005-0000-0000-000031050000}"/>
    <cellStyle name="Normal 5 2 2 2 2 4" xfId="489" xr:uid="{00000000-0005-0000-0000-000032050000}"/>
    <cellStyle name="Normal 5 2 2 2 2 4 2" xfId="1069" xr:uid="{00000000-0005-0000-0000-000033050000}"/>
    <cellStyle name="Normal 5 2 2 2 2 4 2 2" xfId="2229" xr:uid="{00000000-0005-0000-0000-000034050000}"/>
    <cellStyle name="Normal 5 2 2 2 2 4 3" xfId="1651" xr:uid="{00000000-0005-0000-0000-000035050000}"/>
    <cellStyle name="Normal 5 2 2 2 2 5" xfId="781" xr:uid="{00000000-0005-0000-0000-000036050000}"/>
    <cellStyle name="Normal 5 2 2 2 2 5 2" xfId="1941" xr:uid="{00000000-0005-0000-0000-000037050000}"/>
    <cellStyle name="Normal 5 2 2 2 2 6" xfId="1363" xr:uid="{00000000-0005-0000-0000-000038050000}"/>
    <cellStyle name="Normal 5 2 2 2 3" xfId="206" xr:uid="{00000000-0005-0000-0000-000039050000}"/>
    <cellStyle name="Normal 5 2 2 2 3 2" xfId="281" xr:uid="{00000000-0005-0000-0000-00003A050000}"/>
    <cellStyle name="Normal 5 2 2 2 3 2 2" xfId="429" xr:uid="{00000000-0005-0000-0000-00003B050000}"/>
    <cellStyle name="Normal 5 2 2 2 3 2 2 2" xfId="729" xr:uid="{00000000-0005-0000-0000-00003C050000}"/>
    <cellStyle name="Normal 5 2 2 2 3 2 2 2 2" xfId="1309" xr:uid="{00000000-0005-0000-0000-00003D050000}"/>
    <cellStyle name="Normal 5 2 2 2 3 2 2 2 2 2" xfId="2469" xr:uid="{00000000-0005-0000-0000-00003E050000}"/>
    <cellStyle name="Normal 5 2 2 2 3 2 2 2 3" xfId="1891" xr:uid="{00000000-0005-0000-0000-00003F050000}"/>
    <cellStyle name="Normal 5 2 2 2 3 2 2 3" xfId="1021" xr:uid="{00000000-0005-0000-0000-000040050000}"/>
    <cellStyle name="Normal 5 2 2 2 3 2 2 3 2" xfId="2181" xr:uid="{00000000-0005-0000-0000-000041050000}"/>
    <cellStyle name="Normal 5 2 2 2 3 2 2 4" xfId="1603" xr:uid="{00000000-0005-0000-0000-000042050000}"/>
    <cellStyle name="Normal 5 2 2 2 3 2 3" xfId="585" xr:uid="{00000000-0005-0000-0000-000043050000}"/>
    <cellStyle name="Normal 5 2 2 2 3 2 3 2" xfId="1165" xr:uid="{00000000-0005-0000-0000-000044050000}"/>
    <cellStyle name="Normal 5 2 2 2 3 2 3 2 2" xfId="2325" xr:uid="{00000000-0005-0000-0000-000045050000}"/>
    <cellStyle name="Normal 5 2 2 2 3 2 3 3" xfId="1747" xr:uid="{00000000-0005-0000-0000-000046050000}"/>
    <cellStyle name="Normal 5 2 2 2 3 2 4" xfId="877" xr:uid="{00000000-0005-0000-0000-000047050000}"/>
    <cellStyle name="Normal 5 2 2 2 3 2 4 2" xfId="2037" xr:uid="{00000000-0005-0000-0000-000048050000}"/>
    <cellStyle name="Normal 5 2 2 2 3 2 5" xfId="1459" xr:uid="{00000000-0005-0000-0000-000049050000}"/>
    <cellStyle name="Normal 5 2 2 2 3 3" xfId="357" xr:uid="{00000000-0005-0000-0000-00004A050000}"/>
    <cellStyle name="Normal 5 2 2 2 3 3 2" xfId="657" xr:uid="{00000000-0005-0000-0000-00004B050000}"/>
    <cellStyle name="Normal 5 2 2 2 3 3 2 2" xfId="1237" xr:uid="{00000000-0005-0000-0000-00004C050000}"/>
    <cellStyle name="Normal 5 2 2 2 3 3 2 2 2" xfId="2397" xr:uid="{00000000-0005-0000-0000-00004D050000}"/>
    <cellStyle name="Normal 5 2 2 2 3 3 2 3" xfId="1819" xr:uid="{00000000-0005-0000-0000-00004E050000}"/>
    <cellStyle name="Normal 5 2 2 2 3 3 3" xfId="949" xr:uid="{00000000-0005-0000-0000-00004F050000}"/>
    <cellStyle name="Normal 5 2 2 2 3 3 3 2" xfId="2109" xr:uid="{00000000-0005-0000-0000-000050050000}"/>
    <cellStyle name="Normal 5 2 2 2 3 3 4" xfId="1531" xr:uid="{00000000-0005-0000-0000-000051050000}"/>
    <cellStyle name="Normal 5 2 2 2 3 4" xfId="513" xr:uid="{00000000-0005-0000-0000-000052050000}"/>
    <cellStyle name="Normal 5 2 2 2 3 4 2" xfId="1093" xr:uid="{00000000-0005-0000-0000-000053050000}"/>
    <cellStyle name="Normal 5 2 2 2 3 4 2 2" xfId="2253" xr:uid="{00000000-0005-0000-0000-000054050000}"/>
    <cellStyle name="Normal 5 2 2 2 3 4 3" xfId="1675" xr:uid="{00000000-0005-0000-0000-000055050000}"/>
    <cellStyle name="Normal 5 2 2 2 3 5" xfId="805" xr:uid="{00000000-0005-0000-0000-000056050000}"/>
    <cellStyle name="Normal 5 2 2 2 3 5 2" xfId="1965" xr:uid="{00000000-0005-0000-0000-000057050000}"/>
    <cellStyle name="Normal 5 2 2 2 3 6" xfId="1387" xr:uid="{00000000-0005-0000-0000-000058050000}"/>
    <cellStyle name="Normal 5 2 2 2 4" xfId="233" xr:uid="{00000000-0005-0000-0000-000059050000}"/>
    <cellStyle name="Normal 5 2 2 2 4 2" xfId="381" xr:uid="{00000000-0005-0000-0000-00005A050000}"/>
    <cellStyle name="Normal 5 2 2 2 4 2 2" xfId="681" xr:uid="{00000000-0005-0000-0000-00005B050000}"/>
    <cellStyle name="Normal 5 2 2 2 4 2 2 2" xfId="1261" xr:uid="{00000000-0005-0000-0000-00005C050000}"/>
    <cellStyle name="Normal 5 2 2 2 4 2 2 2 2" xfId="2421" xr:uid="{00000000-0005-0000-0000-00005D050000}"/>
    <cellStyle name="Normal 5 2 2 2 4 2 2 3" xfId="1843" xr:uid="{00000000-0005-0000-0000-00005E050000}"/>
    <cellStyle name="Normal 5 2 2 2 4 2 3" xfId="973" xr:uid="{00000000-0005-0000-0000-00005F050000}"/>
    <cellStyle name="Normal 5 2 2 2 4 2 3 2" xfId="2133" xr:uid="{00000000-0005-0000-0000-000060050000}"/>
    <cellStyle name="Normal 5 2 2 2 4 2 4" xfId="1555" xr:uid="{00000000-0005-0000-0000-000061050000}"/>
    <cellStyle name="Normal 5 2 2 2 4 3" xfId="537" xr:uid="{00000000-0005-0000-0000-000062050000}"/>
    <cellStyle name="Normal 5 2 2 2 4 3 2" xfId="1117" xr:uid="{00000000-0005-0000-0000-000063050000}"/>
    <cellStyle name="Normal 5 2 2 2 4 3 2 2" xfId="2277" xr:uid="{00000000-0005-0000-0000-000064050000}"/>
    <cellStyle name="Normal 5 2 2 2 4 3 3" xfId="1699" xr:uid="{00000000-0005-0000-0000-000065050000}"/>
    <cellStyle name="Normal 5 2 2 2 4 4" xfId="829" xr:uid="{00000000-0005-0000-0000-000066050000}"/>
    <cellStyle name="Normal 5 2 2 2 4 4 2" xfId="1989" xr:uid="{00000000-0005-0000-0000-000067050000}"/>
    <cellStyle name="Normal 5 2 2 2 4 5" xfId="1411" xr:uid="{00000000-0005-0000-0000-000068050000}"/>
    <cellStyle name="Normal 5 2 2 2 5" xfId="309" xr:uid="{00000000-0005-0000-0000-000069050000}"/>
    <cellStyle name="Normal 5 2 2 2 5 2" xfId="609" xr:uid="{00000000-0005-0000-0000-00006A050000}"/>
    <cellStyle name="Normal 5 2 2 2 5 2 2" xfId="1189" xr:uid="{00000000-0005-0000-0000-00006B050000}"/>
    <cellStyle name="Normal 5 2 2 2 5 2 2 2" xfId="2349" xr:uid="{00000000-0005-0000-0000-00006C050000}"/>
    <cellStyle name="Normal 5 2 2 2 5 2 3" xfId="1771" xr:uid="{00000000-0005-0000-0000-00006D050000}"/>
    <cellStyle name="Normal 5 2 2 2 5 3" xfId="901" xr:uid="{00000000-0005-0000-0000-00006E050000}"/>
    <cellStyle name="Normal 5 2 2 2 5 3 2" xfId="2061" xr:uid="{00000000-0005-0000-0000-00006F050000}"/>
    <cellStyle name="Normal 5 2 2 2 5 4" xfId="1483" xr:uid="{00000000-0005-0000-0000-000070050000}"/>
    <cellStyle name="Normal 5 2 2 2 6" xfId="465" xr:uid="{00000000-0005-0000-0000-000071050000}"/>
    <cellStyle name="Normal 5 2 2 2 6 2" xfId="1045" xr:uid="{00000000-0005-0000-0000-000072050000}"/>
    <cellStyle name="Normal 5 2 2 2 6 2 2" xfId="2205" xr:uid="{00000000-0005-0000-0000-000073050000}"/>
    <cellStyle name="Normal 5 2 2 2 6 3" xfId="1627" xr:uid="{00000000-0005-0000-0000-000074050000}"/>
    <cellStyle name="Normal 5 2 2 2 7" xfId="757" xr:uid="{00000000-0005-0000-0000-000075050000}"/>
    <cellStyle name="Normal 5 2 2 2 7 2" xfId="1917" xr:uid="{00000000-0005-0000-0000-000076050000}"/>
    <cellStyle name="Normal 5 2 2 2 8" xfId="1339" xr:uid="{00000000-0005-0000-0000-000077050000}"/>
    <cellStyle name="Normal 5 2 2 3" xfId="170" xr:uid="{00000000-0005-0000-0000-000078050000}"/>
    <cellStyle name="Normal 5 2 2 3 2" xfId="245" xr:uid="{00000000-0005-0000-0000-000079050000}"/>
    <cellStyle name="Normal 5 2 2 3 2 2" xfId="393" xr:uid="{00000000-0005-0000-0000-00007A050000}"/>
    <cellStyle name="Normal 5 2 2 3 2 2 2" xfId="693" xr:uid="{00000000-0005-0000-0000-00007B050000}"/>
    <cellStyle name="Normal 5 2 2 3 2 2 2 2" xfId="1273" xr:uid="{00000000-0005-0000-0000-00007C050000}"/>
    <cellStyle name="Normal 5 2 2 3 2 2 2 2 2" xfId="2433" xr:uid="{00000000-0005-0000-0000-00007D050000}"/>
    <cellStyle name="Normal 5 2 2 3 2 2 2 3" xfId="1855" xr:uid="{00000000-0005-0000-0000-00007E050000}"/>
    <cellStyle name="Normal 5 2 2 3 2 2 3" xfId="985" xr:uid="{00000000-0005-0000-0000-00007F050000}"/>
    <cellStyle name="Normal 5 2 2 3 2 2 3 2" xfId="2145" xr:uid="{00000000-0005-0000-0000-000080050000}"/>
    <cellStyle name="Normal 5 2 2 3 2 2 4" xfId="1567" xr:uid="{00000000-0005-0000-0000-000081050000}"/>
    <cellStyle name="Normal 5 2 2 3 2 3" xfId="549" xr:uid="{00000000-0005-0000-0000-000082050000}"/>
    <cellStyle name="Normal 5 2 2 3 2 3 2" xfId="1129" xr:uid="{00000000-0005-0000-0000-000083050000}"/>
    <cellStyle name="Normal 5 2 2 3 2 3 2 2" xfId="2289" xr:uid="{00000000-0005-0000-0000-000084050000}"/>
    <cellStyle name="Normal 5 2 2 3 2 3 3" xfId="1711" xr:uid="{00000000-0005-0000-0000-000085050000}"/>
    <cellStyle name="Normal 5 2 2 3 2 4" xfId="841" xr:uid="{00000000-0005-0000-0000-000086050000}"/>
    <cellStyle name="Normal 5 2 2 3 2 4 2" xfId="2001" xr:uid="{00000000-0005-0000-0000-000087050000}"/>
    <cellStyle name="Normal 5 2 2 3 2 5" xfId="1423" xr:uid="{00000000-0005-0000-0000-000088050000}"/>
    <cellStyle name="Normal 5 2 2 3 3" xfId="321" xr:uid="{00000000-0005-0000-0000-000089050000}"/>
    <cellStyle name="Normal 5 2 2 3 3 2" xfId="621" xr:uid="{00000000-0005-0000-0000-00008A050000}"/>
    <cellStyle name="Normal 5 2 2 3 3 2 2" xfId="1201" xr:uid="{00000000-0005-0000-0000-00008B050000}"/>
    <cellStyle name="Normal 5 2 2 3 3 2 2 2" xfId="2361" xr:uid="{00000000-0005-0000-0000-00008C050000}"/>
    <cellStyle name="Normal 5 2 2 3 3 2 3" xfId="1783" xr:uid="{00000000-0005-0000-0000-00008D050000}"/>
    <cellStyle name="Normal 5 2 2 3 3 3" xfId="913" xr:uid="{00000000-0005-0000-0000-00008E050000}"/>
    <cellStyle name="Normal 5 2 2 3 3 3 2" xfId="2073" xr:uid="{00000000-0005-0000-0000-00008F050000}"/>
    <cellStyle name="Normal 5 2 2 3 3 4" xfId="1495" xr:uid="{00000000-0005-0000-0000-000090050000}"/>
    <cellStyle name="Normal 5 2 2 3 4" xfId="477" xr:uid="{00000000-0005-0000-0000-000091050000}"/>
    <cellStyle name="Normal 5 2 2 3 4 2" xfId="1057" xr:uid="{00000000-0005-0000-0000-000092050000}"/>
    <cellStyle name="Normal 5 2 2 3 4 2 2" xfId="2217" xr:uid="{00000000-0005-0000-0000-000093050000}"/>
    <cellStyle name="Normal 5 2 2 3 4 3" xfId="1639" xr:uid="{00000000-0005-0000-0000-000094050000}"/>
    <cellStyle name="Normal 5 2 2 3 5" xfId="769" xr:uid="{00000000-0005-0000-0000-000095050000}"/>
    <cellStyle name="Normal 5 2 2 3 5 2" xfId="1929" xr:uid="{00000000-0005-0000-0000-000096050000}"/>
    <cellStyle name="Normal 5 2 2 3 6" xfId="1351" xr:uid="{00000000-0005-0000-0000-000097050000}"/>
    <cellStyle name="Normal 5 2 2 4" xfId="194" xr:uid="{00000000-0005-0000-0000-000098050000}"/>
    <cellStyle name="Normal 5 2 2 4 2" xfId="269" xr:uid="{00000000-0005-0000-0000-000099050000}"/>
    <cellStyle name="Normal 5 2 2 4 2 2" xfId="417" xr:uid="{00000000-0005-0000-0000-00009A050000}"/>
    <cellStyle name="Normal 5 2 2 4 2 2 2" xfId="717" xr:uid="{00000000-0005-0000-0000-00009B050000}"/>
    <cellStyle name="Normal 5 2 2 4 2 2 2 2" xfId="1297" xr:uid="{00000000-0005-0000-0000-00009C050000}"/>
    <cellStyle name="Normal 5 2 2 4 2 2 2 2 2" xfId="2457" xr:uid="{00000000-0005-0000-0000-00009D050000}"/>
    <cellStyle name="Normal 5 2 2 4 2 2 2 3" xfId="1879" xr:uid="{00000000-0005-0000-0000-00009E050000}"/>
    <cellStyle name="Normal 5 2 2 4 2 2 3" xfId="1009" xr:uid="{00000000-0005-0000-0000-00009F050000}"/>
    <cellStyle name="Normal 5 2 2 4 2 2 3 2" xfId="2169" xr:uid="{00000000-0005-0000-0000-0000A0050000}"/>
    <cellStyle name="Normal 5 2 2 4 2 2 4" xfId="1591" xr:uid="{00000000-0005-0000-0000-0000A1050000}"/>
    <cellStyle name="Normal 5 2 2 4 2 3" xfId="573" xr:uid="{00000000-0005-0000-0000-0000A2050000}"/>
    <cellStyle name="Normal 5 2 2 4 2 3 2" xfId="1153" xr:uid="{00000000-0005-0000-0000-0000A3050000}"/>
    <cellStyle name="Normal 5 2 2 4 2 3 2 2" xfId="2313" xr:uid="{00000000-0005-0000-0000-0000A4050000}"/>
    <cellStyle name="Normal 5 2 2 4 2 3 3" xfId="1735" xr:uid="{00000000-0005-0000-0000-0000A5050000}"/>
    <cellStyle name="Normal 5 2 2 4 2 4" xfId="865" xr:uid="{00000000-0005-0000-0000-0000A6050000}"/>
    <cellStyle name="Normal 5 2 2 4 2 4 2" xfId="2025" xr:uid="{00000000-0005-0000-0000-0000A7050000}"/>
    <cellStyle name="Normal 5 2 2 4 2 5" xfId="1447" xr:uid="{00000000-0005-0000-0000-0000A8050000}"/>
    <cellStyle name="Normal 5 2 2 4 3" xfId="345" xr:uid="{00000000-0005-0000-0000-0000A9050000}"/>
    <cellStyle name="Normal 5 2 2 4 3 2" xfId="645" xr:uid="{00000000-0005-0000-0000-0000AA050000}"/>
    <cellStyle name="Normal 5 2 2 4 3 2 2" xfId="1225" xr:uid="{00000000-0005-0000-0000-0000AB050000}"/>
    <cellStyle name="Normal 5 2 2 4 3 2 2 2" xfId="2385" xr:uid="{00000000-0005-0000-0000-0000AC050000}"/>
    <cellStyle name="Normal 5 2 2 4 3 2 3" xfId="1807" xr:uid="{00000000-0005-0000-0000-0000AD050000}"/>
    <cellStyle name="Normal 5 2 2 4 3 3" xfId="937" xr:uid="{00000000-0005-0000-0000-0000AE050000}"/>
    <cellStyle name="Normal 5 2 2 4 3 3 2" xfId="2097" xr:uid="{00000000-0005-0000-0000-0000AF050000}"/>
    <cellStyle name="Normal 5 2 2 4 3 4" xfId="1519" xr:uid="{00000000-0005-0000-0000-0000B0050000}"/>
    <cellStyle name="Normal 5 2 2 4 4" xfId="501" xr:uid="{00000000-0005-0000-0000-0000B1050000}"/>
    <cellStyle name="Normal 5 2 2 4 4 2" xfId="1081" xr:uid="{00000000-0005-0000-0000-0000B2050000}"/>
    <cellStyle name="Normal 5 2 2 4 4 2 2" xfId="2241" xr:uid="{00000000-0005-0000-0000-0000B3050000}"/>
    <cellStyle name="Normal 5 2 2 4 4 3" xfId="1663" xr:uid="{00000000-0005-0000-0000-0000B4050000}"/>
    <cellStyle name="Normal 5 2 2 4 5" xfId="793" xr:uid="{00000000-0005-0000-0000-0000B5050000}"/>
    <cellStyle name="Normal 5 2 2 4 5 2" xfId="1953" xr:uid="{00000000-0005-0000-0000-0000B6050000}"/>
    <cellStyle name="Normal 5 2 2 4 6" xfId="1375" xr:uid="{00000000-0005-0000-0000-0000B7050000}"/>
    <cellStyle name="Normal 5 2 2 5" xfId="221" xr:uid="{00000000-0005-0000-0000-0000B8050000}"/>
    <cellStyle name="Normal 5 2 2 5 2" xfId="369" xr:uid="{00000000-0005-0000-0000-0000B9050000}"/>
    <cellStyle name="Normal 5 2 2 5 2 2" xfId="669" xr:uid="{00000000-0005-0000-0000-0000BA050000}"/>
    <cellStyle name="Normal 5 2 2 5 2 2 2" xfId="1249" xr:uid="{00000000-0005-0000-0000-0000BB050000}"/>
    <cellStyle name="Normal 5 2 2 5 2 2 2 2" xfId="2409" xr:uid="{00000000-0005-0000-0000-0000BC050000}"/>
    <cellStyle name="Normal 5 2 2 5 2 2 3" xfId="1831" xr:uid="{00000000-0005-0000-0000-0000BD050000}"/>
    <cellStyle name="Normal 5 2 2 5 2 3" xfId="961" xr:uid="{00000000-0005-0000-0000-0000BE050000}"/>
    <cellStyle name="Normal 5 2 2 5 2 3 2" xfId="2121" xr:uid="{00000000-0005-0000-0000-0000BF050000}"/>
    <cellStyle name="Normal 5 2 2 5 2 4" xfId="1543" xr:uid="{00000000-0005-0000-0000-0000C0050000}"/>
    <cellStyle name="Normal 5 2 2 5 3" xfId="525" xr:uid="{00000000-0005-0000-0000-0000C1050000}"/>
    <cellStyle name="Normal 5 2 2 5 3 2" xfId="1105" xr:uid="{00000000-0005-0000-0000-0000C2050000}"/>
    <cellStyle name="Normal 5 2 2 5 3 2 2" xfId="2265" xr:uid="{00000000-0005-0000-0000-0000C3050000}"/>
    <cellStyle name="Normal 5 2 2 5 3 3" xfId="1687" xr:uid="{00000000-0005-0000-0000-0000C4050000}"/>
    <cellStyle name="Normal 5 2 2 5 4" xfId="817" xr:uid="{00000000-0005-0000-0000-0000C5050000}"/>
    <cellStyle name="Normal 5 2 2 5 4 2" xfId="1977" xr:uid="{00000000-0005-0000-0000-0000C6050000}"/>
    <cellStyle name="Normal 5 2 2 5 5" xfId="1399" xr:uid="{00000000-0005-0000-0000-0000C7050000}"/>
    <cellStyle name="Normal 5 2 2 6" xfId="297" xr:uid="{00000000-0005-0000-0000-0000C8050000}"/>
    <cellStyle name="Normal 5 2 2 6 2" xfId="597" xr:uid="{00000000-0005-0000-0000-0000C9050000}"/>
    <cellStyle name="Normal 5 2 2 6 2 2" xfId="1177" xr:uid="{00000000-0005-0000-0000-0000CA050000}"/>
    <cellStyle name="Normal 5 2 2 6 2 2 2" xfId="2337" xr:uid="{00000000-0005-0000-0000-0000CB050000}"/>
    <cellStyle name="Normal 5 2 2 6 2 3" xfId="1759" xr:uid="{00000000-0005-0000-0000-0000CC050000}"/>
    <cellStyle name="Normal 5 2 2 6 3" xfId="889" xr:uid="{00000000-0005-0000-0000-0000CD050000}"/>
    <cellStyle name="Normal 5 2 2 6 3 2" xfId="2049" xr:uid="{00000000-0005-0000-0000-0000CE050000}"/>
    <cellStyle name="Normal 5 2 2 6 4" xfId="1471" xr:uid="{00000000-0005-0000-0000-0000CF050000}"/>
    <cellStyle name="Normal 5 2 2 7" xfId="453" xr:uid="{00000000-0005-0000-0000-0000D0050000}"/>
    <cellStyle name="Normal 5 2 2 7 2" xfId="1033" xr:uid="{00000000-0005-0000-0000-0000D1050000}"/>
    <cellStyle name="Normal 5 2 2 7 2 2" xfId="2193" xr:uid="{00000000-0005-0000-0000-0000D2050000}"/>
    <cellStyle name="Normal 5 2 2 7 3" xfId="1615" xr:uid="{00000000-0005-0000-0000-0000D3050000}"/>
    <cellStyle name="Normal 5 2 2 8" xfId="745" xr:uid="{00000000-0005-0000-0000-0000D4050000}"/>
    <cellStyle name="Normal 5 2 2 8 2" xfId="1905" xr:uid="{00000000-0005-0000-0000-0000D5050000}"/>
    <cellStyle name="Normal 5 2 2 9" xfId="1327" xr:uid="{00000000-0005-0000-0000-0000D6050000}"/>
    <cellStyle name="Normal 5 2 3" xfId="148" xr:uid="{00000000-0005-0000-0000-0000D7050000}"/>
    <cellStyle name="Normal 5 2 3 2" xfId="176" xr:uid="{00000000-0005-0000-0000-0000D8050000}"/>
    <cellStyle name="Normal 5 2 3 2 2" xfId="251" xr:uid="{00000000-0005-0000-0000-0000D9050000}"/>
    <cellStyle name="Normal 5 2 3 2 2 2" xfId="399" xr:uid="{00000000-0005-0000-0000-0000DA050000}"/>
    <cellStyle name="Normal 5 2 3 2 2 2 2" xfId="699" xr:uid="{00000000-0005-0000-0000-0000DB050000}"/>
    <cellStyle name="Normal 5 2 3 2 2 2 2 2" xfId="1279" xr:uid="{00000000-0005-0000-0000-0000DC050000}"/>
    <cellStyle name="Normal 5 2 3 2 2 2 2 2 2" xfId="2439" xr:uid="{00000000-0005-0000-0000-0000DD050000}"/>
    <cellStyle name="Normal 5 2 3 2 2 2 2 3" xfId="1861" xr:uid="{00000000-0005-0000-0000-0000DE050000}"/>
    <cellStyle name="Normal 5 2 3 2 2 2 3" xfId="991" xr:uid="{00000000-0005-0000-0000-0000DF050000}"/>
    <cellStyle name="Normal 5 2 3 2 2 2 3 2" xfId="2151" xr:uid="{00000000-0005-0000-0000-0000E0050000}"/>
    <cellStyle name="Normal 5 2 3 2 2 2 4" xfId="1573" xr:uid="{00000000-0005-0000-0000-0000E1050000}"/>
    <cellStyle name="Normal 5 2 3 2 2 3" xfId="555" xr:uid="{00000000-0005-0000-0000-0000E2050000}"/>
    <cellStyle name="Normal 5 2 3 2 2 3 2" xfId="1135" xr:uid="{00000000-0005-0000-0000-0000E3050000}"/>
    <cellStyle name="Normal 5 2 3 2 2 3 2 2" xfId="2295" xr:uid="{00000000-0005-0000-0000-0000E4050000}"/>
    <cellStyle name="Normal 5 2 3 2 2 3 3" xfId="1717" xr:uid="{00000000-0005-0000-0000-0000E5050000}"/>
    <cellStyle name="Normal 5 2 3 2 2 4" xfId="847" xr:uid="{00000000-0005-0000-0000-0000E6050000}"/>
    <cellStyle name="Normal 5 2 3 2 2 4 2" xfId="2007" xr:uid="{00000000-0005-0000-0000-0000E7050000}"/>
    <cellStyle name="Normal 5 2 3 2 2 5" xfId="1429" xr:uid="{00000000-0005-0000-0000-0000E8050000}"/>
    <cellStyle name="Normal 5 2 3 2 3" xfId="327" xr:uid="{00000000-0005-0000-0000-0000E9050000}"/>
    <cellStyle name="Normal 5 2 3 2 3 2" xfId="627" xr:uid="{00000000-0005-0000-0000-0000EA050000}"/>
    <cellStyle name="Normal 5 2 3 2 3 2 2" xfId="1207" xr:uid="{00000000-0005-0000-0000-0000EB050000}"/>
    <cellStyle name="Normal 5 2 3 2 3 2 2 2" xfId="2367" xr:uid="{00000000-0005-0000-0000-0000EC050000}"/>
    <cellStyle name="Normal 5 2 3 2 3 2 3" xfId="1789" xr:uid="{00000000-0005-0000-0000-0000ED050000}"/>
    <cellStyle name="Normal 5 2 3 2 3 3" xfId="919" xr:uid="{00000000-0005-0000-0000-0000EE050000}"/>
    <cellStyle name="Normal 5 2 3 2 3 3 2" xfId="2079" xr:uid="{00000000-0005-0000-0000-0000EF050000}"/>
    <cellStyle name="Normal 5 2 3 2 3 4" xfId="1501" xr:uid="{00000000-0005-0000-0000-0000F0050000}"/>
    <cellStyle name="Normal 5 2 3 2 4" xfId="483" xr:uid="{00000000-0005-0000-0000-0000F1050000}"/>
    <cellStyle name="Normal 5 2 3 2 4 2" xfId="1063" xr:uid="{00000000-0005-0000-0000-0000F2050000}"/>
    <cellStyle name="Normal 5 2 3 2 4 2 2" xfId="2223" xr:uid="{00000000-0005-0000-0000-0000F3050000}"/>
    <cellStyle name="Normal 5 2 3 2 4 3" xfId="1645" xr:uid="{00000000-0005-0000-0000-0000F4050000}"/>
    <cellStyle name="Normal 5 2 3 2 5" xfId="775" xr:uid="{00000000-0005-0000-0000-0000F5050000}"/>
    <cellStyle name="Normal 5 2 3 2 5 2" xfId="1935" xr:uid="{00000000-0005-0000-0000-0000F6050000}"/>
    <cellStyle name="Normal 5 2 3 2 6" xfId="1357" xr:uid="{00000000-0005-0000-0000-0000F7050000}"/>
    <cellStyle name="Normal 5 2 3 3" xfId="200" xr:uid="{00000000-0005-0000-0000-0000F8050000}"/>
    <cellStyle name="Normal 5 2 3 3 2" xfId="275" xr:uid="{00000000-0005-0000-0000-0000F9050000}"/>
    <cellStyle name="Normal 5 2 3 3 2 2" xfId="423" xr:uid="{00000000-0005-0000-0000-0000FA050000}"/>
    <cellStyle name="Normal 5 2 3 3 2 2 2" xfId="723" xr:uid="{00000000-0005-0000-0000-0000FB050000}"/>
    <cellStyle name="Normal 5 2 3 3 2 2 2 2" xfId="1303" xr:uid="{00000000-0005-0000-0000-0000FC050000}"/>
    <cellStyle name="Normal 5 2 3 3 2 2 2 2 2" xfId="2463" xr:uid="{00000000-0005-0000-0000-0000FD050000}"/>
    <cellStyle name="Normal 5 2 3 3 2 2 2 3" xfId="1885" xr:uid="{00000000-0005-0000-0000-0000FE050000}"/>
    <cellStyle name="Normal 5 2 3 3 2 2 3" xfId="1015" xr:uid="{00000000-0005-0000-0000-0000FF050000}"/>
    <cellStyle name="Normal 5 2 3 3 2 2 3 2" xfId="2175" xr:uid="{00000000-0005-0000-0000-000000060000}"/>
    <cellStyle name="Normal 5 2 3 3 2 2 4" xfId="1597" xr:uid="{00000000-0005-0000-0000-000001060000}"/>
    <cellStyle name="Normal 5 2 3 3 2 3" xfId="579" xr:uid="{00000000-0005-0000-0000-000002060000}"/>
    <cellStyle name="Normal 5 2 3 3 2 3 2" xfId="1159" xr:uid="{00000000-0005-0000-0000-000003060000}"/>
    <cellStyle name="Normal 5 2 3 3 2 3 2 2" xfId="2319" xr:uid="{00000000-0005-0000-0000-000004060000}"/>
    <cellStyle name="Normal 5 2 3 3 2 3 3" xfId="1741" xr:uid="{00000000-0005-0000-0000-000005060000}"/>
    <cellStyle name="Normal 5 2 3 3 2 4" xfId="871" xr:uid="{00000000-0005-0000-0000-000006060000}"/>
    <cellStyle name="Normal 5 2 3 3 2 4 2" xfId="2031" xr:uid="{00000000-0005-0000-0000-000007060000}"/>
    <cellStyle name="Normal 5 2 3 3 2 5" xfId="1453" xr:uid="{00000000-0005-0000-0000-000008060000}"/>
    <cellStyle name="Normal 5 2 3 3 3" xfId="351" xr:uid="{00000000-0005-0000-0000-000009060000}"/>
    <cellStyle name="Normal 5 2 3 3 3 2" xfId="651" xr:uid="{00000000-0005-0000-0000-00000A060000}"/>
    <cellStyle name="Normal 5 2 3 3 3 2 2" xfId="1231" xr:uid="{00000000-0005-0000-0000-00000B060000}"/>
    <cellStyle name="Normal 5 2 3 3 3 2 2 2" xfId="2391" xr:uid="{00000000-0005-0000-0000-00000C060000}"/>
    <cellStyle name="Normal 5 2 3 3 3 2 3" xfId="1813" xr:uid="{00000000-0005-0000-0000-00000D060000}"/>
    <cellStyle name="Normal 5 2 3 3 3 3" xfId="943" xr:uid="{00000000-0005-0000-0000-00000E060000}"/>
    <cellStyle name="Normal 5 2 3 3 3 3 2" xfId="2103" xr:uid="{00000000-0005-0000-0000-00000F060000}"/>
    <cellStyle name="Normal 5 2 3 3 3 4" xfId="1525" xr:uid="{00000000-0005-0000-0000-000010060000}"/>
    <cellStyle name="Normal 5 2 3 3 4" xfId="507" xr:uid="{00000000-0005-0000-0000-000011060000}"/>
    <cellStyle name="Normal 5 2 3 3 4 2" xfId="1087" xr:uid="{00000000-0005-0000-0000-000012060000}"/>
    <cellStyle name="Normal 5 2 3 3 4 2 2" xfId="2247" xr:uid="{00000000-0005-0000-0000-000013060000}"/>
    <cellStyle name="Normal 5 2 3 3 4 3" xfId="1669" xr:uid="{00000000-0005-0000-0000-000014060000}"/>
    <cellStyle name="Normal 5 2 3 3 5" xfId="799" xr:uid="{00000000-0005-0000-0000-000015060000}"/>
    <cellStyle name="Normal 5 2 3 3 5 2" xfId="1959" xr:uid="{00000000-0005-0000-0000-000016060000}"/>
    <cellStyle name="Normal 5 2 3 3 6" xfId="1381" xr:uid="{00000000-0005-0000-0000-000017060000}"/>
    <cellStyle name="Normal 5 2 3 4" xfId="227" xr:uid="{00000000-0005-0000-0000-000018060000}"/>
    <cellStyle name="Normal 5 2 3 4 2" xfId="375" xr:uid="{00000000-0005-0000-0000-000019060000}"/>
    <cellStyle name="Normal 5 2 3 4 2 2" xfId="675" xr:uid="{00000000-0005-0000-0000-00001A060000}"/>
    <cellStyle name="Normal 5 2 3 4 2 2 2" xfId="1255" xr:uid="{00000000-0005-0000-0000-00001B060000}"/>
    <cellStyle name="Normal 5 2 3 4 2 2 2 2" xfId="2415" xr:uid="{00000000-0005-0000-0000-00001C060000}"/>
    <cellStyle name="Normal 5 2 3 4 2 2 3" xfId="1837" xr:uid="{00000000-0005-0000-0000-00001D060000}"/>
    <cellStyle name="Normal 5 2 3 4 2 3" xfId="967" xr:uid="{00000000-0005-0000-0000-00001E060000}"/>
    <cellStyle name="Normal 5 2 3 4 2 3 2" xfId="2127" xr:uid="{00000000-0005-0000-0000-00001F060000}"/>
    <cellStyle name="Normal 5 2 3 4 2 4" xfId="1549" xr:uid="{00000000-0005-0000-0000-000020060000}"/>
    <cellStyle name="Normal 5 2 3 4 3" xfId="531" xr:uid="{00000000-0005-0000-0000-000021060000}"/>
    <cellStyle name="Normal 5 2 3 4 3 2" xfId="1111" xr:uid="{00000000-0005-0000-0000-000022060000}"/>
    <cellStyle name="Normal 5 2 3 4 3 2 2" xfId="2271" xr:uid="{00000000-0005-0000-0000-000023060000}"/>
    <cellStyle name="Normal 5 2 3 4 3 3" xfId="1693" xr:uid="{00000000-0005-0000-0000-000024060000}"/>
    <cellStyle name="Normal 5 2 3 4 4" xfId="823" xr:uid="{00000000-0005-0000-0000-000025060000}"/>
    <cellStyle name="Normal 5 2 3 4 4 2" xfId="1983" xr:uid="{00000000-0005-0000-0000-000026060000}"/>
    <cellStyle name="Normal 5 2 3 4 5" xfId="1405" xr:uid="{00000000-0005-0000-0000-000027060000}"/>
    <cellStyle name="Normal 5 2 3 5" xfId="303" xr:uid="{00000000-0005-0000-0000-000028060000}"/>
    <cellStyle name="Normal 5 2 3 5 2" xfId="603" xr:uid="{00000000-0005-0000-0000-000029060000}"/>
    <cellStyle name="Normal 5 2 3 5 2 2" xfId="1183" xr:uid="{00000000-0005-0000-0000-00002A060000}"/>
    <cellStyle name="Normal 5 2 3 5 2 2 2" xfId="2343" xr:uid="{00000000-0005-0000-0000-00002B060000}"/>
    <cellStyle name="Normal 5 2 3 5 2 3" xfId="1765" xr:uid="{00000000-0005-0000-0000-00002C060000}"/>
    <cellStyle name="Normal 5 2 3 5 3" xfId="895" xr:uid="{00000000-0005-0000-0000-00002D060000}"/>
    <cellStyle name="Normal 5 2 3 5 3 2" xfId="2055" xr:uid="{00000000-0005-0000-0000-00002E060000}"/>
    <cellStyle name="Normal 5 2 3 5 4" xfId="1477" xr:uid="{00000000-0005-0000-0000-00002F060000}"/>
    <cellStyle name="Normal 5 2 3 6" xfId="459" xr:uid="{00000000-0005-0000-0000-000030060000}"/>
    <cellStyle name="Normal 5 2 3 6 2" xfId="1039" xr:uid="{00000000-0005-0000-0000-000031060000}"/>
    <cellStyle name="Normal 5 2 3 6 2 2" xfId="2199" xr:uid="{00000000-0005-0000-0000-000032060000}"/>
    <cellStyle name="Normal 5 2 3 6 3" xfId="1621" xr:uid="{00000000-0005-0000-0000-000033060000}"/>
    <cellStyle name="Normal 5 2 3 7" xfId="751" xr:uid="{00000000-0005-0000-0000-000034060000}"/>
    <cellStyle name="Normal 5 2 3 7 2" xfId="1911" xr:uid="{00000000-0005-0000-0000-000035060000}"/>
    <cellStyle name="Normal 5 2 3 8" xfId="1333" xr:uid="{00000000-0005-0000-0000-000036060000}"/>
    <cellStyle name="Normal 5 2 4" xfId="164" xr:uid="{00000000-0005-0000-0000-000037060000}"/>
    <cellStyle name="Normal 5 2 4 2" xfId="239" xr:uid="{00000000-0005-0000-0000-000038060000}"/>
    <cellStyle name="Normal 5 2 4 2 2" xfId="387" xr:uid="{00000000-0005-0000-0000-000039060000}"/>
    <cellStyle name="Normal 5 2 4 2 2 2" xfId="687" xr:uid="{00000000-0005-0000-0000-00003A060000}"/>
    <cellStyle name="Normal 5 2 4 2 2 2 2" xfId="1267" xr:uid="{00000000-0005-0000-0000-00003B060000}"/>
    <cellStyle name="Normal 5 2 4 2 2 2 2 2" xfId="2427" xr:uid="{00000000-0005-0000-0000-00003C060000}"/>
    <cellStyle name="Normal 5 2 4 2 2 2 3" xfId="1849" xr:uid="{00000000-0005-0000-0000-00003D060000}"/>
    <cellStyle name="Normal 5 2 4 2 2 3" xfId="979" xr:uid="{00000000-0005-0000-0000-00003E060000}"/>
    <cellStyle name="Normal 5 2 4 2 2 3 2" xfId="2139" xr:uid="{00000000-0005-0000-0000-00003F060000}"/>
    <cellStyle name="Normal 5 2 4 2 2 4" xfId="1561" xr:uid="{00000000-0005-0000-0000-000040060000}"/>
    <cellStyle name="Normal 5 2 4 2 3" xfId="543" xr:uid="{00000000-0005-0000-0000-000041060000}"/>
    <cellStyle name="Normal 5 2 4 2 3 2" xfId="1123" xr:uid="{00000000-0005-0000-0000-000042060000}"/>
    <cellStyle name="Normal 5 2 4 2 3 2 2" xfId="2283" xr:uid="{00000000-0005-0000-0000-000043060000}"/>
    <cellStyle name="Normal 5 2 4 2 3 3" xfId="1705" xr:uid="{00000000-0005-0000-0000-000044060000}"/>
    <cellStyle name="Normal 5 2 4 2 4" xfId="835" xr:uid="{00000000-0005-0000-0000-000045060000}"/>
    <cellStyle name="Normal 5 2 4 2 4 2" xfId="1995" xr:uid="{00000000-0005-0000-0000-000046060000}"/>
    <cellStyle name="Normal 5 2 4 2 5" xfId="1417" xr:uid="{00000000-0005-0000-0000-000047060000}"/>
    <cellStyle name="Normal 5 2 4 3" xfId="315" xr:uid="{00000000-0005-0000-0000-000048060000}"/>
    <cellStyle name="Normal 5 2 4 3 2" xfId="615" xr:uid="{00000000-0005-0000-0000-000049060000}"/>
    <cellStyle name="Normal 5 2 4 3 2 2" xfId="1195" xr:uid="{00000000-0005-0000-0000-00004A060000}"/>
    <cellStyle name="Normal 5 2 4 3 2 2 2" xfId="2355" xr:uid="{00000000-0005-0000-0000-00004B060000}"/>
    <cellStyle name="Normal 5 2 4 3 2 3" xfId="1777" xr:uid="{00000000-0005-0000-0000-00004C060000}"/>
    <cellStyle name="Normal 5 2 4 3 3" xfId="907" xr:uid="{00000000-0005-0000-0000-00004D060000}"/>
    <cellStyle name="Normal 5 2 4 3 3 2" xfId="2067" xr:uid="{00000000-0005-0000-0000-00004E060000}"/>
    <cellStyle name="Normal 5 2 4 3 4" xfId="1489" xr:uid="{00000000-0005-0000-0000-00004F060000}"/>
    <cellStyle name="Normal 5 2 4 4" xfId="471" xr:uid="{00000000-0005-0000-0000-000050060000}"/>
    <cellStyle name="Normal 5 2 4 4 2" xfId="1051" xr:uid="{00000000-0005-0000-0000-000051060000}"/>
    <cellStyle name="Normal 5 2 4 4 2 2" xfId="2211" xr:uid="{00000000-0005-0000-0000-000052060000}"/>
    <cellStyle name="Normal 5 2 4 4 3" xfId="1633" xr:uid="{00000000-0005-0000-0000-000053060000}"/>
    <cellStyle name="Normal 5 2 4 5" xfId="763" xr:uid="{00000000-0005-0000-0000-000054060000}"/>
    <cellStyle name="Normal 5 2 4 5 2" xfId="1923" xr:uid="{00000000-0005-0000-0000-000055060000}"/>
    <cellStyle name="Normal 5 2 4 6" xfId="1345" xr:uid="{00000000-0005-0000-0000-000056060000}"/>
    <cellStyle name="Normal 5 2 5" xfId="188" xr:uid="{00000000-0005-0000-0000-000057060000}"/>
    <cellStyle name="Normal 5 2 5 2" xfId="263" xr:uid="{00000000-0005-0000-0000-000058060000}"/>
    <cellStyle name="Normal 5 2 5 2 2" xfId="411" xr:uid="{00000000-0005-0000-0000-000059060000}"/>
    <cellStyle name="Normal 5 2 5 2 2 2" xfId="711" xr:uid="{00000000-0005-0000-0000-00005A060000}"/>
    <cellStyle name="Normal 5 2 5 2 2 2 2" xfId="1291" xr:uid="{00000000-0005-0000-0000-00005B060000}"/>
    <cellStyle name="Normal 5 2 5 2 2 2 2 2" xfId="2451" xr:uid="{00000000-0005-0000-0000-00005C060000}"/>
    <cellStyle name="Normal 5 2 5 2 2 2 3" xfId="1873" xr:uid="{00000000-0005-0000-0000-00005D060000}"/>
    <cellStyle name="Normal 5 2 5 2 2 3" xfId="1003" xr:uid="{00000000-0005-0000-0000-00005E060000}"/>
    <cellStyle name="Normal 5 2 5 2 2 3 2" xfId="2163" xr:uid="{00000000-0005-0000-0000-00005F060000}"/>
    <cellStyle name="Normal 5 2 5 2 2 4" xfId="1585" xr:uid="{00000000-0005-0000-0000-000060060000}"/>
    <cellStyle name="Normal 5 2 5 2 3" xfId="567" xr:uid="{00000000-0005-0000-0000-000061060000}"/>
    <cellStyle name="Normal 5 2 5 2 3 2" xfId="1147" xr:uid="{00000000-0005-0000-0000-000062060000}"/>
    <cellStyle name="Normal 5 2 5 2 3 2 2" xfId="2307" xr:uid="{00000000-0005-0000-0000-000063060000}"/>
    <cellStyle name="Normal 5 2 5 2 3 3" xfId="1729" xr:uid="{00000000-0005-0000-0000-000064060000}"/>
    <cellStyle name="Normal 5 2 5 2 4" xfId="859" xr:uid="{00000000-0005-0000-0000-000065060000}"/>
    <cellStyle name="Normal 5 2 5 2 4 2" xfId="2019" xr:uid="{00000000-0005-0000-0000-000066060000}"/>
    <cellStyle name="Normal 5 2 5 2 5" xfId="1441" xr:uid="{00000000-0005-0000-0000-000067060000}"/>
    <cellStyle name="Normal 5 2 5 3" xfId="339" xr:uid="{00000000-0005-0000-0000-000068060000}"/>
    <cellStyle name="Normal 5 2 5 3 2" xfId="639" xr:uid="{00000000-0005-0000-0000-000069060000}"/>
    <cellStyle name="Normal 5 2 5 3 2 2" xfId="1219" xr:uid="{00000000-0005-0000-0000-00006A060000}"/>
    <cellStyle name="Normal 5 2 5 3 2 2 2" xfId="2379" xr:uid="{00000000-0005-0000-0000-00006B060000}"/>
    <cellStyle name="Normal 5 2 5 3 2 3" xfId="1801" xr:uid="{00000000-0005-0000-0000-00006C060000}"/>
    <cellStyle name="Normal 5 2 5 3 3" xfId="931" xr:uid="{00000000-0005-0000-0000-00006D060000}"/>
    <cellStyle name="Normal 5 2 5 3 3 2" xfId="2091" xr:uid="{00000000-0005-0000-0000-00006E060000}"/>
    <cellStyle name="Normal 5 2 5 3 4" xfId="1513" xr:uid="{00000000-0005-0000-0000-00006F060000}"/>
    <cellStyle name="Normal 5 2 5 4" xfId="495" xr:uid="{00000000-0005-0000-0000-000070060000}"/>
    <cellStyle name="Normal 5 2 5 4 2" xfId="1075" xr:uid="{00000000-0005-0000-0000-000071060000}"/>
    <cellStyle name="Normal 5 2 5 4 2 2" xfId="2235" xr:uid="{00000000-0005-0000-0000-000072060000}"/>
    <cellStyle name="Normal 5 2 5 4 3" xfId="1657" xr:uid="{00000000-0005-0000-0000-000073060000}"/>
    <cellStyle name="Normal 5 2 5 5" xfId="787" xr:uid="{00000000-0005-0000-0000-000074060000}"/>
    <cellStyle name="Normal 5 2 5 5 2" xfId="1947" xr:uid="{00000000-0005-0000-0000-000075060000}"/>
    <cellStyle name="Normal 5 2 5 6" xfId="1369" xr:uid="{00000000-0005-0000-0000-000076060000}"/>
    <cellStyle name="Normal 5 2 6" xfId="215" xr:uid="{00000000-0005-0000-0000-000077060000}"/>
    <cellStyle name="Normal 5 2 6 2" xfId="363" xr:uid="{00000000-0005-0000-0000-000078060000}"/>
    <cellStyle name="Normal 5 2 6 2 2" xfId="663" xr:uid="{00000000-0005-0000-0000-000079060000}"/>
    <cellStyle name="Normal 5 2 6 2 2 2" xfId="1243" xr:uid="{00000000-0005-0000-0000-00007A060000}"/>
    <cellStyle name="Normal 5 2 6 2 2 2 2" xfId="2403" xr:uid="{00000000-0005-0000-0000-00007B060000}"/>
    <cellStyle name="Normal 5 2 6 2 2 3" xfId="1825" xr:uid="{00000000-0005-0000-0000-00007C060000}"/>
    <cellStyle name="Normal 5 2 6 2 3" xfId="955" xr:uid="{00000000-0005-0000-0000-00007D060000}"/>
    <cellStyle name="Normal 5 2 6 2 3 2" xfId="2115" xr:uid="{00000000-0005-0000-0000-00007E060000}"/>
    <cellStyle name="Normal 5 2 6 2 4" xfId="1537" xr:uid="{00000000-0005-0000-0000-00007F060000}"/>
    <cellStyle name="Normal 5 2 6 3" xfId="519" xr:uid="{00000000-0005-0000-0000-000080060000}"/>
    <cellStyle name="Normal 5 2 6 3 2" xfId="1099" xr:uid="{00000000-0005-0000-0000-000081060000}"/>
    <cellStyle name="Normal 5 2 6 3 2 2" xfId="2259" xr:uid="{00000000-0005-0000-0000-000082060000}"/>
    <cellStyle name="Normal 5 2 6 3 3" xfId="1681" xr:uid="{00000000-0005-0000-0000-000083060000}"/>
    <cellStyle name="Normal 5 2 6 4" xfId="811" xr:uid="{00000000-0005-0000-0000-000084060000}"/>
    <cellStyle name="Normal 5 2 6 4 2" xfId="1971" xr:uid="{00000000-0005-0000-0000-000085060000}"/>
    <cellStyle name="Normal 5 2 6 5" xfId="1393" xr:uid="{00000000-0005-0000-0000-000086060000}"/>
    <cellStyle name="Normal 5 2 7" xfId="291" xr:uid="{00000000-0005-0000-0000-000087060000}"/>
    <cellStyle name="Normal 5 2 7 2" xfId="591" xr:uid="{00000000-0005-0000-0000-000088060000}"/>
    <cellStyle name="Normal 5 2 7 2 2" xfId="1171" xr:uid="{00000000-0005-0000-0000-000089060000}"/>
    <cellStyle name="Normal 5 2 7 2 2 2" xfId="2331" xr:uid="{00000000-0005-0000-0000-00008A060000}"/>
    <cellStyle name="Normal 5 2 7 2 3" xfId="1753" xr:uid="{00000000-0005-0000-0000-00008B060000}"/>
    <cellStyle name="Normal 5 2 7 3" xfId="883" xr:uid="{00000000-0005-0000-0000-00008C060000}"/>
    <cellStyle name="Normal 5 2 7 3 2" xfId="2043" xr:uid="{00000000-0005-0000-0000-00008D060000}"/>
    <cellStyle name="Normal 5 2 7 4" xfId="1465" xr:uid="{00000000-0005-0000-0000-00008E060000}"/>
    <cellStyle name="Normal 5 2 8" xfId="447" xr:uid="{00000000-0005-0000-0000-00008F060000}"/>
    <cellStyle name="Normal 5 2 8 2" xfId="1027" xr:uid="{00000000-0005-0000-0000-000090060000}"/>
    <cellStyle name="Normal 5 2 8 2 2" xfId="2187" xr:uid="{00000000-0005-0000-0000-000091060000}"/>
    <cellStyle name="Normal 5 2 8 3" xfId="1609" xr:uid="{00000000-0005-0000-0000-000092060000}"/>
    <cellStyle name="Normal 5 2 9" xfId="739" xr:uid="{00000000-0005-0000-0000-000093060000}"/>
    <cellStyle name="Normal 5 2 9 2" xfId="1899" xr:uid="{00000000-0005-0000-0000-000094060000}"/>
    <cellStyle name="Normal 5 3" xfId="129" xr:uid="{00000000-0005-0000-0000-000095060000}"/>
    <cellStyle name="Normal 5 3 2" xfId="152" xr:uid="{00000000-0005-0000-0000-000096060000}"/>
    <cellStyle name="Normal 5 3 2 2" xfId="180" xr:uid="{00000000-0005-0000-0000-000097060000}"/>
    <cellStyle name="Normal 5 3 2 2 2" xfId="255" xr:uid="{00000000-0005-0000-0000-000098060000}"/>
    <cellStyle name="Normal 5 3 2 2 2 2" xfId="403" xr:uid="{00000000-0005-0000-0000-000099060000}"/>
    <cellStyle name="Normal 5 3 2 2 2 2 2" xfId="703" xr:uid="{00000000-0005-0000-0000-00009A060000}"/>
    <cellStyle name="Normal 5 3 2 2 2 2 2 2" xfId="1283" xr:uid="{00000000-0005-0000-0000-00009B060000}"/>
    <cellStyle name="Normal 5 3 2 2 2 2 2 2 2" xfId="2443" xr:uid="{00000000-0005-0000-0000-00009C060000}"/>
    <cellStyle name="Normal 5 3 2 2 2 2 2 3" xfId="1865" xr:uid="{00000000-0005-0000-0000-00009D060000}"/>
    <cellStyle name="Normal 5 3 2 2 2 2 3" xfId="995" xr:uid="{00000000-0005-0000-0000-00009E060000}"/>
    <cellStyle name="Normal 5 3 2 2 2 2 3 2" xfId="2155" xr:uid="{00000000-0005-0000-0000-00009F060000}"/>
    <cellStyle name="Normal 5 3 2 2 2 2 4" xfId="1577" xr:uid="{00000000-0005-0000-0000-0000A0060000}"/>
    <cellStyle name="Normal 5 3 2 2 2 3" xfId="559" xr:uid="{00000000-0005-0000-0000-0000A1060000}"/>
    <cellStyle name="Normal 5 3 2 2 2 3 2" xfId="1139" xr:uid="{00000000-0005-0000-0000-0000A2060000}"/>
    <cellStyle name="Normal 5 3 2 2 2 3 2 2" xfId="2299" xr:uid="{00000000-0005-0000-0000-0000A3060000}"/>
    <cellStyle name="Normal 5 3 2 2 2 3 3" xfId="1721" xr:uid="{00000000-0005-0000-0000-0000A4060000}"/>
    <cellStyle name="Normal 5 3 2 2 2 4" xfId="851" xr:uid="{00000000-0005-0000-0000-0000A5060000}"/>
    <cellStyle name="Normal 5 3 2 2 2 4 2" xfId="2011" xr:uid="{00000000-0005-0000-0000-0000A6060000}"/>
    <cellStyle name="Normal 5 3 2 2 2 5" xfId="1433" xr:uid="{00000000-0005-0000-0000-0000A7060000}"/>
    <cellStyle name="Normal 5 3 2 2 3" xfId="331" xr:uid="{00000000-0005-0000-0000-0000A8060000}"/>
    <cellStyle name="Normal 5 3 2 2 3 2" xfId="631" xr:uid="{00000000-0005-0000-0000-0000A9060000}"/>
    <cellStyle name="Normal 5 3 2 2 3 2 2" xfId="1211" xr:uid="{00000000-0005-0000-0000-0000AA060000}"/>
    <cellStyle name="Normal 5 3 2 2 3 2 2 2" xfId="2371" xr:uid="{00000000-0005-0000-0000-0000AB060000}"/>
    <cellStyle name="Normal 5 3 2 2 3 2 3" xfId="1793" xr:uid="{00000000-0005-0000-0000-0000AC060000}"/>
    <cellStyle name="Normal 5 3 2 2 3 3" xfId="923" xr:uid="{00000000-0005-0000-0000-0000AD060000}"/>
    <cellStyle name="Normal 5 3 2 2 3 3 2" xfId="2083" xr:uid="{00000000-0005-0000-0000-0000AE060000}"/>
    <cellStyle name="Normal 5 3 2 2 3 4" xfId="1505" xr:uid="{00000000-0005-0000-0000-0000AF060000}"/>
    <cellStyle name="Normal 5 3 2 2 4" xfId="487" xr:uid="{00000000-0005-0000-0000-0000B0060000}"/>
    <cellStyle name="Normal 5 3 2 2 4 2" xfId="1067" xr:uid="{00000000-0005-0000-0000-0000B1060000}"/>
    <cellStyle name="Normal 5 3 2 2 4 2 2" xfId="2227" xr:uid="{00000000-0005-0000-0000-0000B2060000}"/>
    <cellStyle name="Normal 5 3 2 2 4 3" xfId="1649" xr:uid="{00000000-0005-0000-0000-0000B3060000}"/>
    <cellStyle name="Normal 5 3 2 2 5" xfId="779" xr:uid="{00000000-0005-0000-0000-0000B4060000}"/>
    <cellStyle name="Normal 5 3 2 2 5 2" xfId="1939" xr:uid="{00000000-0005-0000-0000-0000B5060000}"/>
    <cellStyle name="Normal 5 3 2 2 6" xfId="1361" xr:uid="{00000000-0005-0000-0000-0000B6060000}"/>
    <cellStyle name="Normal 5 3 2 3" xfId="204" xr:uid="{00000000-0005-0000-0000-0000B7060000}"/>
    <cellStyle name="Normal 5 3 2 3 2" xfId="279" xr:uid="{00000000-0005-0000-0000-0000B8060000}"/>
    <cellStyle name="Normal 5 3 2 3 2 2" xfId="427" xr:uid="{00000000-0005-0000-0000-0000B9060000}"/>
    <cellStyle name="Normal 5 3 2 3 2 2 2" xfId="727" xr:uid="{00000000-0005-0000-0000-0000BA060000}"/>
    <cellStyle name="Normal 5 3 2 3 2 2 2 2" xfId="1307" xr:uid="{00000000-0005-0000-0000-0000BB060000}"/>
    <cellStyle name="Normal 5 3 2 3 2 2 2 2 2" xfId="2467" xr:uid="{00000000-0005-0000-0000-0000BC060000}"/>
    <cellStyle name="Normal 5 3 2 3 2 2 2 3" xfId="1889" xr:uid="{00000000-0005-0000-0000-0000BD060000}"/>
    <cellStyle name="Normal 5 3 2 3 2 2 3" xfId="1019" xr:uid="{00000000-0005-0000-0000-0000BE060000}"/>
    <cellStyle name="Normal 5 3 2 3 2 2 3 2" xfId="2179" xr:uid="{00000000-0005-0000-0000-0000BF060000}"/>
    <cellStyle name="Normal 5 3 2 3 2 2 4" xfId="1601" xr:uid="{00000000-0005-0000-0000-0000C0060000}"/>
    <cellStyle name="Normal 5 3 2 3 2 3" xfId="583" xr:uid="{00000000-0005-0000-0000-0000C1060000}"/>
    <cellStyle name="Normal 5 3 2 3 2 3 2" xfId="1163" xr:uid="{00000000-0005-0000-0000-0000C2060000}"/>
    <cellStyle name="Normal 5 3 2 3 2 3 2 2" xfId="2323" xr:uid="{00000000-0005-0000-0000-0000C3060000}"/>
    <cellStyle name="Normal 5 3 2 3 2 3 3" xfId="1745" xr:uid="{00000000-0005-0000-0000-0000C4060000}"/>
    <cellStyle name="Normal 5 3 2 3 2 4" xfId="875" xr:uid="{00000000-0005-0000-0000-0000C5060000}"/>
    <cellStyle name="Normal 5 3 2 3 2 4 2" xfId="2035" xr:uid="{00000000-0005-0000-0000-0000C6060000}"/>
    <cellStyle name="Normal 5 3 2 3 2 5" xfId="1457" xr:uid="{00000000-0005-0000-0000-0000C7060000}"/>
    <cellStyle name="Normal 5 3 2 3 3" xfId="355" xr:uid="{00000000-0005-0000-0000-0000C8060000}"/>
    <cellStyle name="Normal 5 3 2 3 3 2" xfId="655" xr:uid="{00000000-0005-0000-0000-0000C9060000}"/>
    <cellStyle name="Normal 5 3 2 3 3 2 2" xfId="1235" xr:uid="{00000000-0005-0000-0000-0000CA060000}"/>
    <cellStyle name="Normal 5 3 2 3 3 2 2 2" xfId="2395" xr:uid="{00000000-0005-0000-0000-0000CB060000}"/>
    <cellStyle name="Normal 5 3 2 3 3 2 3" xfId="1817" xr:uid="{00000000-0005-0000-0000-0000CC060000}"/>
    <cellStyle name="Normal 5 3 2 3 3 3" xfId="947" xr:uid="{00000000-0005-0000-0000-0000CD060000}"/>
    <cellStyle name="Normal 5 3 2 3 3 3 2" xfId="2107" xr:uid="{00000000-0005-0000-0000-0000CE060000}"/>
    <cellStyle name="Normal 5 3 2 3 3 4" xfId="1529" xr:uid="{00000000-0005-0000-0000-0000CF060000}"/>
    <cellStyle name="Normal 5 3 2 3 4" xfId="511" xr:uid="{00000000-0005-0000-0000-0000D0060000}"/>
    <cellStyle name="Normal 5 3 2 3 4 2" xfId="1091" xr:uid="{00000000-0005-0000-0000-0000D1060000}"/>
    <cellStyle name="Normal 5 3 2 3 4 2 2" xfId="2251" xr:uid="{00000000-0005-0000-0000-0000D2060000}"/>
    <cellStyle name="Normal 5 3 2 3 4 3" xfId="1673" xr:uid="{00000000-0005-0000-0000-0000D3060000}"/>
    <cellStyle name="Normal 5 3 2 3 5" xfId="803" xr:uid="{00000000-0005-0000-0000-0000D4060000}"/>
    <cellStyle name="Normal 5 3 2 3 5 2" xfId="1963" xr:uid="{00000000-0005-0000-0000-0000D5060000}"/>
    <cellStyle name="Normal 5 3 2 3 6" xfId="1385" xr:uid="{00000000-0005-0000-0000-0000D6060000}"/>
    <cellStyle name="Normal 5 3 2 4" xfId="231" xr:uid="{00000000-0005-0000-0000-0000D7060000}"/>
    <cellStyle name="Normal 5 3 2 4 2" xfId="379" xr:uid="{00000000-0005-0000-0000-0000D8060000}"/>
    <cellStyle name="Normal 5 3 2 4 2 2" xfId="679" xr:uid="{00000000-0005-0000-0000-0000D9060000}"/>
    <cellStyle name="Normal 5 3 2 4 2 2 2" xfId="1259" xr:uid="{00000000-0005-0000-0000-0000DA060000}"/>
    <cellStyle name="Normal 5 3 2 4 2 2 2 2" xfId="2419" xr:uid="{00000000-0005-0000-0000-0000DB060000}"/>
    <cellStyle name="Normal 5 3 2 4 2 2 3" xfId="1841" xr:uid="{00000000-0005-0000-0000-0000DC060000}"/>
    <cellStyle name="Normal 5 3 2 4 2 3" xfId="971" xr:uid="{00000000-0005-0000-0000-0000DD060000}"/>
    <cellStyle name="Normal 5 3 2 4 2 3 2" xfId="2131" xr:uid="{00000000-0005-0000-0000-0000DE060000}"/>
    <cellStyle name="Normal 5 3 2 4 2 4" xfId="1553" xr:uid="{00000000-0005-0000-0000-0000DF060000}"/>
    <cellStyle name="Normal 5 3 2 4 3" xfId="535" xr:uid="{00000000-0005-0000-0000-0000E0060000}"/>
    <cellStyle name="Normal 5 3 2 4 3 2" xfId="1115" xr:uid="{00000000-0005-0000-0000-0000E1060000}"/>
    <cellStyle name="Normal 5 3 2 4 3 2 2" xfId="2275" xr:uid="{00000000-0005-0000-0000-0000E2060000}"/>
    <cellStyle name="Normal 5 3 2 4 3 3" xfId="1697" xr:uid="{00000000-0005-0000-0000-0000E3060000}"/>
    <cellStyle name="Normal 5 3 2 4 4" xfId="827" xr:uid="{00000000-0005-0000-0000-0000E4060000}"/>
    <cellStyle name="Normal 5 3 2 4 4 2" xfId="1987" xr:uid="{00000000-0005-0000-0000-0000E5060000}"/>
    <cellStyle name="Normal 5 3 2 4 5" xfId="1409" xr:uid="{00000000-0005-0000-0000-0000E6060000}"/>
    <cellStyle name="Normal 5 3 2 5" xfId="307" xr:uid="{00000000-0005-0000-0000-0000E7060000}"/>
    <cellStyle name="Normal 5 3 2 5 2" xfId="607" xr:uid="{00000000-0005-0000-0000-0000E8060000}"/>
    <cellStyle name="Normal 5 3 2 5 2 2" xfId="1187" xr:uid="{00000000-0005-0000-0000-0000E9060000}"/>
    <cellStyle name="Normal 5 3 2 5 2 2 2" xfId="2347" xr:uid="{00000000-0005-0000-0000-0000EA060000}"/>
    <cellStyle name="Normal 5 3 2 5 2 3" xfId="1769" xr:uid="{00000000-0005-0000-0000-0000EB060000}"/>
    <cellStyle name="Normal 5 3 2 5 3" xfId="899" xr:uid="{00000000-0005-0000-0000-0000EC060000}"/>
    <cellStyle name="Normal 5 3 2 5 3 2" xfId="2059" xr:uid="{00000000-0005-0000-0000-0000ED060000}"/>
    <cellStyle name="Normal 5 3 2 5 4" xfId="1481" xr:uid="{00000000-0005-0000-0000-0000EE060000}"/>
    <cellStyle name="Normal 5 3 2 6" xfId="463" xr:uid="{00000000-0005-0000-0000-0000EF060000}"/>
    <cellStyle name="Normal 5 3 2 6 2" xfId="1043" xr:uid="{00000000-0005-0000-0000-0000F0060000}"/>
    <cellStyle name="Normal 5 3 2 6 2 2" xfId="2203" xr:uid="{00000000-0005-0000-0000-0000F1060000}"/>
    <cellStyle name="Normal 5 3 2 6 3" xfId="1625" xr:uid="{00000000-0005-0000-0000-0000F2060000}"/>
    <cellStyle name="Normal 5 3 2 7" xfId="755" xr:uid="{00000000-0005-0000-0000-0000F3060000}"/>
    <cellStyle name="Normal 5 3 2 7 2" xfId="1915" xr:uid="{00000000-0005-0000-0000-0000F4060000}"/>
    <cellStyle name="Normal 5 3 2 8" xfId="1337" xr:uid="{00000000-0005-0000-0000-0000F5060000}"/>
    <cellStyle name="Normal 5 3 3" xfId="168" xr:uid="{00000000-0005-0000-0000-0000F6060000}"/>
    <cellStyle name="Normal 5 3 3 2" xfId="243" xr:uid="{00000000-0005-0000-0000-0000F7060000}"/>
    <cellStyle name="Normal 5 3 3 2 2" xfId="391" xr:uid="{00000000-0005-0000-0000-0000F8060000}"/>
    <cellStyle name="Normal 5 3 3 2 2 2" xfId="691" xr:uid="{00000000-0005-0000-0000-0000F9060000}"/>
    <cellStyle name="Normal 5 3 3 2 2 2 2" xfId="1271" xr:uid="{00000000-0005-0000-0000-0000FA060000}"/>
    <cellStyle name="Normal 5 3 3 2 2 2 2 2" xfId="2431" xr:uid="{00000000-0005-0000-0000-0000FB060000}"/>
    <cellStyle name="Normal 5 3 3 2 2 2 3" xfId="1853" xr:uid="{00000000-0005-0000-0000-0000FC060000}"/>
    <cellStyle name="Normal 5 3 3 2 2 3" xfId="983" xr:uid="{00000000-0005-0000-0000-0000FD060000}"/>
    <cellStyle name="Normal 5 3 3 2 2 3 2" xfId="2143" xr:uid="{00000000-0005-0000-0000-0000FE060000}"/>
    <cellStyle name="Normal 5 3 3 2 2 4" xfId="1565" xr:uid="{00000000-0005-0000-0000-0000FF060000}"/>
    <cellStyle name="Normal 5 3 3 2 3" xfId="547" xr:uid="{00000000-0005-0000-0000-000000070000}"/>
    <cellStyle name="Normal 5 3 3 2 3 2" xfId="1127" xr:uid="{00000000-0005-0000-0000-000001070000}"/>
    <cellStyle name="Normal 5 3 3 2 3 2 2" xfId="2287" xr:uid="{00000000-0005-0000-0000-000002070000}"/>
    <cellStyle name="Normal 5 3 3 2 3 3" xfId="1709" xr:uid="{00000000-0005-0000-0000-000003070000}"/>
    <cellStyle name="Normal 5 3 3 2 4" xfId="839" xr:uid="{00000000-0005-0000-0000-000004070000}"/>
    <cellStyle name="Normal 5 3 3 2 4 2" xfId="1999" xr:uid="{00000000-0005-0000-0000-000005070000}"/>
    <cellStyle name="Normal 5 3 3 2 5" xfId="1421" xr:uid="{00000000-0005-0000-0000-000006070000}"/>
    <cellStyle name="Normal 5 3 3 3" xfId="319" xr:uid="{00000000-0005-0000-0000-000007070000}"/>
    <cellStyle name="Normal 5 3 3 3 2" xfId="619" xr:uid="{00000000-0005-0000-0000-000008070000}"/>
    <cellStyle name="Normal 5 3 3 3 2 2" xfId="1199" xr:uid="{00000000-0005-0000-0000-000009070000}"/>
    <cellStyle name="Normal 5 3 3 3 2 2 2" xfId="2359" xr:uid="{00000000-0005-0000-0000-00000A070000}"/>
    <cellStyle name="Normal 5 3 3 3 2 3" xfId="1781" xr:uid="{00000000-0005-0000-0000-00000B070000}"/>
    <cellStyle name="Normal 5 3 3 3 3" xfId="911" xr:uid="{00000000-0005-0000-0000-00000C070000}"/>
    <cellStyle name="Normal 5 3 3 3 3 2" xfId="2071" xr:uid="{00000000-0005-0000-0000-00000D070000}"/>
    <cellStyle name="Normal 5 3 3 3 4" xfId="1493" xr:uid="{00000000-0005-0000-0000-00000E070000}"/>
    <cellStyle name="Normal 5 3 3 4" xfId="475" xr:uid="{00000000-0005-0000-0000-00000F070000}"/>
    <cellStyle name="Normal 5 3 3 4 2" xfId="1055" xr:uid="{00000000-0005-0000-0000-000010070000}"/>
    <cellStyle name="Normal 5 3 3 4 2 2" xfId="2215" xr:uid="{00000000-0005-0000-0000-000011070000}"/>
    <cellStyle name="Normal 5 3 3 4 3" xfId="1637" xr:uid="{00000000-0005-0000-0000-000012070000}"/>
    <cellStyle name="Normal 5 3 3 5" xfId="767" xr:uid="{00000000-0005-0000-0000-000013070000}"/>
    <cellStyle name="Normal 5 3 3 5 2" xfId="1927" xr:uid="{00000000-0005-0000-0000-000014070000}"/>
    <cellStyle name="Normal 5 3 3 6" xfId="1349" xr:uid="{00000000-0005-0000-0000-000015070000}"/>
    <cellStyle name="Normal 5 3 4" xfId="192" xr:uid="{00000000-0005-0000-0000-000016070000}"/>
    <cellStyle name="Normal 5 3 4 2" xfId="267" xr:uid="{00000000-0005-0000-0000-000017070000}"/>
    <cellStyle name="Normal 5 3 4 2 2" xfId="415" xr:uid="{00000000-0005-0000-0000-000018070000}"/>
    <cellStyle name="Normal 5 3 4 2 2 2" xfId="715" xr:uid="{00000000-0005-0000-0000-000019070000}"/>
    <cellStyle name="Normal 5 3 4 2 2 2 2" xfId="1295" xr:uid="{00000000-0005-0000-0000-00001A070000}"/>
    <cellStyle name="Normal 5 3 4 2 2 2 2 2" xfId="2455" xr:uid="{00000000-0005-0000-0000-00001B070000}"/>
    <cellStyle name="Normal 5 3 4 2 2 2 3" xfId="1877" xr:uid="{00000000-0005-0000-0000-00001C070000}"/>
    <cellStyle name="Normal 5 3 4 2 2 3" xfId="1007" xr:uid="{00000000-0005-0000-0000-00001D070000}"/>
    <cellStyle name="Normal 5 3 4 2 2 3 2" xfId="2167" xr:uid="{00000000-0005-0000-0000-00001E070000}"/>
    <cellStyle name="Normal 5 3 4 2 2 4" xfId="1589" xr:uid="{00000000-0005-0000-0000-00001F070000}"/>
    <cellStyle name="Normal 5 3 4 2 3" xfId="571" xr:uid="{00000000-0005-0000-0000-000020070000}"/>
    <cellStyle name="Normal 5 3 4 2 3 2" xfId="1151" xr:uid="{00000000-0005-0000-0000-000021070000}"/>
    <cellStyle name="Normal 5 3 4 2 3 2 2" xfId="2311" xr:uid="{00000000-0005-0000-0000-000022070000}"/>
    <cellStyle name="Normal 5 3 4 2 3 3" xfId="1733" xr:uid="{00000000-0005-0000-0000-000023070000}"/>
    <cellStyle name="Normal 5 3 4 2 4" xfId="863" xr:uid="{00000000-0005-0000-0000-000024070000}"/>
    <cellStyle name="Normal 5 3 4 2 4 2" xfId="2023" xr:uid="{00000000-0005-0000-0000-000025070000}"/>
    <cellStyle name="Normal 5 3 4 2 5" xfId="1445" xr:uid="{00000000-0005-0000-0000-000026070000}"/>
    <cellStyle name="Normal 5 3 4 3" xfId="343" xr:uid="{00000000-0005-0000-0000-000027070000}"/>
    <cellStyle name="Normal 5 3 4 3 2" xfId="643" xr:uid="{00000000-0005-0000-0000-000028070000}"/>
    <cellStyle name="Normal 5 3 4 3 2 2" xfId="1223" xr:uid="{00000000-0005-0000-0000-000029070000}"/>
    <cellStyle name="Normal 5 3 4 3 2 2 2" xfId="2383" xr:uid="{00000000-0005-0000-0000-00002A070000}"/>
    <cellStyle name="Normal 5 3 4 3 2 3" xfId="1805" xr:uid="{00000000-0005-0000-0000-00002B070000}"/>
    <cellStyle name="Normal 5 3 4 3 3" xfId="935" xr:uid="{00000000-0005-0000-0000-00002C070000}"/>
    <cellStyle name="Normal 5 3 4 3 3 2" xfId="2095" xr:uid="{00000000-0005-0000-0000-00002D070000}"/>
    <cellStyle name="Normal 5 3 4 3 4" xfId="1517" xr:uid="{00000000-0005-0000-0000-00002E070000}"/>
    <cellStyle name="Normal 5 3 4 4" xfId="499" xr:uid="{00000000-0005-0000-0000-00002F070000}"/>
    <cellStyle name="Normal 5 3 4 4 2" xfId="1079" xr:uid="{00000000-0005-0000-0000-000030070000}"/>
    <cellStyle name="Normal 5 3 4 4 2 2" xfId="2239" xr:uid="{00000000-0005-0000-0000-000031070000}"/>
    <cellStyle name="Normal 5 3 4 4 3" xfId="1661" xr:uid="{00000000-0005-0000-0000-000032070000}"/>
    <cellStyle name="Normal 5 3 4 5" xfId="791" xr:uid="{00000000-0005-0000-0000-000033070000}"/>
    <cellStyle name="Normal 5 3 4 5 2" xfId="1951" xr:uid="{00000000-0005-0000-0000-000034070000}"/>
    <cellStyle name="Normal 5 3 4 6" xfId="1373" xr:uid="{00000000-0005-0000-0000-000035070000}"/>
    <cellStyle name="Normal 5 3 5" xfId="219" xr:uid="{00000000-0005-0000-0000-000036070000}"/>
    <cellStyle name="Normal 5 3 5 2" xfId="367" xr:uid="{00000000-0005-0000-0000-000037070000}"/>
    <cellStyle name="Normal 5 3 5 2 2" xfId="667" xr:uid="{00000000-0005-0000-0000-000038070000}"/>
    <cellStyle name="Normal 5 3 5 2 2 2" xfId="1247" xr:uid="{00000000-0005-0000-0000-000039070000}"/>
    <cellStyle name="Normal 5 3 5 2 2 2 2" xfId="2407" xr:uid="{00000000-0005-0000-0000-00003A070000}"/>
    <cellStyle name="Normal 5 3 5 2 2 3" xfId="1829" xr:uid="{00000000-0005-0000-0000-00003B070000}"/>
    <cellStyle name="Normal 5 3 5 2 3" xfId="959" xr:uid="{00000000-0005-0000-0000-00003C070000}"/>
    <cellStyle name="Normal 5 3 5 2 3 2" xfId="2119" xr:uid="{00000000-0005-0000-0000-00003D070000}"/>
    <cellStyle name="Normal 5 3 5 2 4" xfId="1541" xr:uid="{00000000-0005-0000-0000-00003E070000}"/>
    <cellStyle name="Normal 5 3 5 3" xfId="523" xr:uid="{00000000-0005-0000-0000-00003F070000}"/>
    <cellStyle name="Normal 5 3 5 3 2" xfId="1103" xr:uid="{00000000-0005-0000-0000-000040070000}"/>
    <cellStyle name="Normal 5 3 5 3 2 2" xfId="2263" xr:uid="{00000000-0005-0000-0000-000041070000}"/>
    <cellStyle name="Normal 5 3 5 3 3" xfId="1685" xr:uid="{00000000-0005-0000-0000-000042070000}"/>
    <cellStyle name="Normal 5 3 5 4" xfId="815" xr:uid="{00000000-0005-0000-0000-000043070000}"/>
    <cellStyle name="Normal 5 3 5 4 2" xfId="1975" xr:uid="{00000000-0005-0000-0000-000044070000}"/>
    <cellStyle name="Normal 5 3 5 5" xfId="1397" xr:uid="{00000000-0005-0000-0000-000045070000}"/>
    <cellStyle name="Normal 5 3 6" xfId="295" xr:uid="{00000000-0005-0000-0000-000046070000}"/>
    <cellStyle name="Normal 5 3 6 2" xfId="595" xr:uid="{00000000-0005-0000-0000-000047070000}"/>
    <cellStyle name="Normal 5 3 6 2 2" xfId="1175" xr:uid="{00000000-0005-0000-0000-000048070000}"/>
    <cellStyle name="Normal 5 3 6 2 2 2" xfId="2335" xr:uid="{00000000-0005-0000-0000-000049070000}"/>
    <cellStyle name="Normal 5 3 6 2 3" xfId="1757" xr:uid="{00000000-0005-0000-0000-00004A070000}"/>
    <cellStyle name="Normal 5 3 6 3" xfId="887" xr:uid="{00000000-0005-0000-0000-00004B070000}"/>
    <cellStyle name="Normal 5 3 6 3 2" xfId="2047" xr:uid="{00000000-0005-0000-0000-00004C070000}"/>
    <cellStyle name="Normal 5 3 6 4" xfId="1469" xr:uid="{00000000-0005-0000-0000-00004D070000}"/>
    <cellStyle name="Normal 5 3 7" xfId="451" xr:uid="{00000000-0005-0000-0000-00004E070000}"/>
    <cellStyle name="Normal 5 3 7 2" xfId="1031" xr:uid="{00000000-0005-0000-0000-00004F070000}"/>
    <cellStyle name="Normal 5 3 7 2 2" xfId="2191" xr:uid="{00000000-0005-0000-0000-000050070000}"/>
    <cellStyle name="Normal 5 3 7 3" xfId="1613" xr:uid="{00000000-0005-0000-0000-000051070000}"/>
    <cellStyle name="Normal 5 3 8" xfId="743" xr:uid="{00000000-0005-0000-0000-000052070000}"/>
    <cellStyle name="Normal 5 3 8 2" xfId="1903" xr:uid="{00000000-0005-0000-0000-000053070000}"/>
    <cellStyle name="Normal 5 3 9" xfId="1325" xr:uid="{00000000-0005-0000-0000-000054070000}"/>
    <cellStyle name="Normal 5 4" xfId="146" xr:uid="{00000000-0005-0000-0000-000055070000}"/>
    <cellStyle name="Normal 5 4 2" xfId="174" xr:uid="{00000000-0005-0000-0000-000056070000}"/>
    <cellStyle name="Normal 5 4 2 2" xfId="249" xr:uid="{00000000-0005-0000-0000-000057070000}"/>
    <cellStyle name="Normal 5 4 2 2 2" xfId="397" xr:uid="{00000000-0005-0000-0000-000058070000}"/>
    <cellStyle name="Normal 5 4 2 2 2 2" xfId="697" xr:uid="{00000000-0005-0000-0000-000059070000}"/>
    <cellStyle name="Normal 5 4 2 2 2 2 2" xfId="1277" xr:uid="{00000000-0005-0000-0000-00005A070000}"/>
    <cellStyle name="Normal 5 4 2 2 2 2 2 2" xfId="2437" xr:uid="{00000000-0005-0000-0000-00005B070000}"/>
    <cellStyle name="Normal 5 4 2 2 2 2 3" xfId="1859" xr:uid="{00000000-0005-0000-0000-00005C070000}"/>
    <cellStyle name="Normal 5 4 2 2 2 3" xfId="989" xr:uid="{00000000-0005-0000-0000-00005D070000}"/>
    <cellStyle name="Normal 5 4 2 2 2 3 2" xfId="2149" xr:uid="{00000000-0005-0000-0000-00005E070000}"/>
    <cellStyle name="Normal 5 4 2 2 2 4" xfId="1571" xr:uid="{00000000-0005-0000-0000-00005F070000}"/>
    <cellStyle name="Normal 5 4 2 2 3" xfId="553" xr:uid="{00000000-0005-0000-0000-000060070000}"/>
    <cellStyle name="Normal 5 4 2 2 3 2" xfId="1133" xr:uid="{00000000-0005-0000-0000-000061070000}"/>
    <cellStyle name="Normal 5 4 2 2 3 2 2" xfId="2293" xr:uid="{00000000-0005-0000-0000-000062070000}"/>
    <cellStyle name="Normal 5 4 2 2 3 3" xfId="1715" xr:uid="{00000000-0005-0000-0000-000063070000}"/>
    <cellStyle name="Normal 5 4 2 2 4" xfId="845" xr:uid="{00000000-0005-0000-0000-000064070000}"/>
    <cellStyle name="Normal 5 4 2 2 4 2" xfId="2005" xr:uid="{00000000-0005-0000-0000-000065070000}"/>
    <cellStyle name="Normal 5 4 2 2 5" xfId="1427" xr:uid="{00000000-0005-0000-0000-000066070000}"/>
    <cellStyle name="Normal 5 4 2 3" xfId="325" xr:uid="{00000000-0005-0000-0000-000067070000}"/>
    <cellStyle name="Normal 5 4 2 3 2" xfId="625" xr:uid="{00000000-0005-0000-0000-000068070000}"/>
    <cellStyle name="Normal 5 4 2 3 2 2" xfId="1205" xr:uid="{00000000-0005-0000-0000-000069070000}"/>
    <cellStyle name="Normal 5 4 2 3 2 2 2" xfId="2365" xr:uid="{00000000-0005-0000-0000-00006A070000}"/>
    <cellStyle name="Normal 5 4 2 3 2 3" xfId="1787" xr:uid="{00000000-0005-0000-0000-00006B070000}"/>
    <cellStyle name="Normal 5 4 2 3 3" xfId="917" xr:uid="{00000000-0005-0000-0000-00006C070000}"/>
    <cellStyle name="Normal 5 4 2 3 3 2" xfId="2077" xr:uid="{00000000-0005-0000-0000-00006D070000}"/>
    <cellStyle name="Normal 5 4 2 3 4" xfId="1499" xr:uid="{00000000-0005-0000-0000-00006E070000}"/>
    <cellStyle name="Normal 5 4 2 4" xfId="481" xr:uid="{00000000-0005-0000-0000-00006F070000}"/>
    <cellStyle name="Normal 5 4 2 4 2" xfId="1061" xr:uid="{00000000-0005-0000-0000-000070070000}"/>
    <cellStyle name="Normal 5 4 2 4 2 2" xfId="2221" xr:uid="{00000000-0005-0000-0000-000071070000}"/>
    <cellStyle name="Normal 5 4 2 4 3" xfId="1643" xr:uid="{00000000-0005-0000-0000-000072070000}"/>
    <cellStyle name="Normal 5 4 2 5" xfId="773" xr:uid="{00000000-0005-0000-0000-000073070000}"/>
    <cellStyle name="Normal 5 4 2 5 2" xfId="1933" xr:uid="{00000000-0005-0000-0000-000074070000}"/>
    <cellStyle name="Normal 5 4 2 6" xfId="1355" xr:uid="{00000000-0005-0000-0000-000075070000}"/>
    <cellStyle name="Normal 5 4 3" xfId="198" xr:uid="{00000000-0005-0000-0000-000076070000}"/>
    <cellStyle name="Normal 5 4 3 2" xfId="273" xr:uid="{00000000-0005-0000-0000-000077070000}"/>
    <cellStyle name="Normal 5 4 3 2 2" xfId="421" xr:uid="{00000000-0005-0000-0000-000078070000}"/>
    <cellStyle name="Normal 5 4 3 2 2 2" xfId="721" xr:uid="{00000000-0005-0000-0000-000079070000}"/>
    <cellStyle name="Normal 5 4 3 2 2 2 2" xfId="1301" xr:uid="{00000000-0005-0000-0000-00007A070000}"/>
    <cellStyle name="Normal 5 4 3 2 2 2 2 2" xfId="2461" xr:uid="{00000000-0005-0000-0000-00007B070000}"/>
    <cellStyle name="Normal 5 4 3 2 2 2 3" xfId="1883" xr:uid="{00000000-0005-0000-0000-00007C070000}"/>
    <cellStyle name="Normal 5 4 3 2 2 3" xfId="1013" xr:uid="{00000000-0005-0000-0000-00007D070000}"/>
    <cellStyle name="Normal 5 4 3 2 2 3 2" xfId="2173" xr:uid="{00000000-0005-0000-0000-00007E070000}"/>
    <cellStyle name="Normal 5 4 3 2 2 4" xfId="1595" xr:uid="{00000000-0005-0000-0000-00007F070000}"/>
    <cellStyle name="Normal 5 4 3 2 3" xfId="577" xr:uid="{00000000-0005-0000-0000-000080070000}"/>
    <cellStyle name="Normal 5 4 3 2 3 2" xfId="1157" xr:uid="{00000000-0005-0000-0000-000081070000}"/>
    <cellStyle name="Normal 5 4 3 2 3 2 2" xfId="2317" xr:uid="{00000000-0005-0000-0000-000082070000}"/>
    <cellStyle name="Normal 5 4 3 2 3 3" xfId="1739" xr:uid="{00000000-0005-0000-0000-000083070000}"/>
    <cellStyle name="Normal 5 4 3 2 4" xfId="869" xr:uid="{00000000-0005-0000-0000-000084070000}"/>
    <cellStyle name="Normal 5 4 3 2 4 2" xfId="2029" xr:uid="{00000000-0005-0000-0000-000085070000}"/>
    <cellStyle name="Normal 5 4 3 2 5" xfId="1451" xr:uid="{00000000-0005-0000-0000-000086070000}"/>
    <cellStyle name="Normal 5 4 3 3" xfId="349" xr:uid="{00000000-0005-0000-0000-000087070000}"/>
    <cellStyle name="Normal 5 4 3 3 2" xfId="649" xr:uid="{00000000-0005-0000-0000-000088070000}"/>
    <cellStyle name="Normal 5 4 3 3 2 2" xfId="1229" xr:uid="{00000000-0005-0000-0000-000089070000}"/>
    <cellStyle name="Normal 5 4 3 3 2 2 2" xfId="2389" xr:uid="{00000000-0005-0000-0000-00008A070000}"/>
    <cellStyle name="Normal 5 4 3 3 2 3" xfId="1811" xr:uid="{00000000-0005-0000-0000-00008B070000}"/>
    <cellStyle name="Normal 5 4 3 3 3" xfId="941" xr:uid="{00000000-0005-0000-0000-00008C070000}"/>
    <cellStyle name="Normal 5 4 3 3 3 2" xfId="2101" xr:uid="{00000000-0005-0000-0000-00008D070000}"/>
    <cellStyle name="Normal 5 4 3 3 4" xfId="1523" xr:uid="{00000000-0005-0000-0000-00008E070000}"/>
    <cellStyle name="Normal 5 4 3 4" xfId="505" xr:uid="{00000000-0005-0000-0000-00008F070000}"/>
    <cellStyle name="Normal 5 4 3 4 2" xfId="1085" xr:uid="{00000000-0005-0000-0000-000090070000}"/>
    <cellStyle name="Normal 5 4 3 4 2 2" xfId="2245" xr:uid="{00000000-0005-0000-0000-000091070000}"/>
    <cellStyle name="Normal 5 4 3 4 3" xfId="1667" xr:uid="{00000000-0005-0000-0000-000092070000}"/>
    <cellStyle name="Normal 5 4 3 5" xfId="797" xr:uid="{00000000-0005-0000-0000-000093070000}"/>
    <cellStyle name="Normal 5 4 3 5 2" xfId="1957" xr:uid="{00000000-0005-0000-0000-000094070000}"/>
    <cellStyle name="Normal 5 4 3 6" xfId="1379" xr:uid="{00000000-0005-0000-0000-000095070000}"/>
    <cellStyle name="Normal 5 4 4" xfId="225" xr:uid="{00000000-0005-0000-0000-000096070000}"/>
    <cellStyle name="Normal 5 4 4 2" xfId="373" xr:uid="{00000000-0005-0000-0000-000097070000}"/>
    <cellStyle name="Normal 5 4 4 2 2" xfId="673" xr:uid="{00000000-0005-0000-0000-000098070000}"/>
    <cellStyle name="Normal 5 4 4 2 2 2" xfId="1253" xr:uid="{00000000-0005-0000-0000-000099070000}"/>
    <cellStyle name="Normal 5 4 4 2 2 2 2" xfId="2413" xr:uid="{00000000-0005-0000-0000-00009A070000}"/>
    <cellStyle name="Normal 5 4 4 2 2 3" xfId="1835" xr:uid="{00000000-0005-0000-0000-00009B070000}"/>
    <cellStyle name="Normal 5 4 4 2 3" xfId="965" xr:uid="{00000000-0005-0000-0000-00009C070000}"/>
    <cellStyle name="Normal 5 4 4 2 3 2" xfId="2125" xr:uid="{00000000-0005-0000-0000-00009D070000}"/>
    <cellStyle name="Normal 5 4 4 2 4" xfId="1547" xr:uid="{00000000-0005-0000-0000-00009E070000}"/>
    <cellStyle name="Normal 5 4 4 3" xfId="529" xr:uid="{00000000-0005-0000-0000-00009F070000}"/>
    <cellStyle name="Normal 5 4 4 3 2" xfId="1109" xr:uid="{00000000-0005-0000-0000-0000A0070000}"/>
    <cellStyle name="Normal 5 4 4 3 2 2" xfId="2269" xr:uid="{00000000-0005-0000-0000-0000A1070000}"/>
    <cellStyle name="Normal 5 4 4 3 3" xfId="1691" xr:uid="{00000000-0005-0000-0000-0000A2070000}"/>
    <cellStyle name="Normal 5 4 4 4" xfId="821" xr:uid="{00000000-0005-0000-0000-0000A3070000}"/>
    <cellStyle name="Normal 5 4 4 4 2" xfId="1981" xr:uid="{00000000-0005-0000-0000-0000A4070000}"/>
    <cellStyle name="Normal 5 4 4 5" xfId="1403" xr:uid="{00000000-0005-0000-0000-0000A5070000}"/>
    <cellStyle name="Normal 5 4 5" xfId="301" xr:uid="{00000000-0005-0000-0000-0000A6070000}"/>
    <cellStyle name="Normal 5 4 5 2" xfId="601" xr:uid="{00000000-0005-0000-0000-0000A7070000}"/>
    <cellStyle name="Normal 5 4 5 2 2" xfId="1181" xr:uid="{00000000-0005-0000-0000-0000A8070000}"/>
    <cellStyle name="Normal 5 4 5 2 2 2" xfId="2341" xr:uid="{00000000-0005-0000-0000-0000A9070000}"/>
    <cellStyle name="Normal 5 4 5 2 3" xfId="1763" xr:uid="{00000000-0005-0000-0000-0000AA070000}"/>
    <cellStyle name="Normal 5 4 5 3" xfId="893" xr:uid="{00000000-0005-0000-0000-0000AB070000}"/>
    <cellStyle name="Normal 5 4 5 3 2" xfId="2053" xr:uid="{00000000-0005-0000-0000-0000AC070000}"/>
    <cellStyle name="Normal 5 4 5 4" xfId="1475" xr:uid="{00000000-0005-0000-0000-0000AD070000}"/>
    <cellStyle name="Normal 5 4 6" xfId="457" xr:uid="{00000000-0005-0000-0000-0000AE070000}"/>
    <cellStyle name="Normal 5 4 6 2" xfId="1037" xr:uid="{00000000-0005-0000-0000-0000AF070000}"/>
    <cellStyle name="Normal 5 4 6 2 2" xfId="2197" xr:uid="{00000000-0005-0000-0000-0000B0070000}"/>
    <cellStyle name="Normal 5 4 6 3" xfId="1619" xr:uid="{00000000-0005-0000-0000-0000B1070000}"/>
    <cellStyle name="Normal 5 4 7" xfId="749" xr:uid="{00000000-0005-0000-0000-0000B2070000}"/>
    <cellStyle name="Normal 5 4 7 2" xfId="1909" xr:uid="{00000000-0005-0000-0000-0000B3070000}"/>
    <cellStyle name="Normal 5 4 8" xfId="1331" xr:uid="{00000000-0005-0000-0000-0000B4070000}"/>
    <cellStyle name="Normal 5 5" xfId="162" xr:uid="{00000000-0005-0000-0000-0000B5070000}"/>
    <cellStyle name="Normal 5 5 2" xfId="237" xr:uid="{00000000-0005-0000-0000-0000B6070000}"/>
    <cellStyle name="Normal 5 5 2 2" xfId="385" xr:uid="{00000000-0005-0000-0000-0000B7070000}"/>
    <cellStyle name="Normal 5 5 2 2 2" xfId="685" xr:uid="{00000000-0005-0000-0000-0000B8070000}"/>
    <cellStyle name="Normal 5 5 2 2 2 2" xfId="1265" xr:uid="{00000000-0005-0000-0000-0000B9070000}"/>
    <cellStyle name="Normal 5 5 2 2 2 2 2" xfId="2425" xr:uid="{00000000-0005-0000-0000-0000BA070000}"/>
    <cellStyle name="Normal 5 5 2 2 2 3" xfId="1847" xr:uid="{00000000-0005-0000-0000-0000BB070000}"/>
    <cellStyle name="Normal 5 5 2 2 3" xfId="977" xr:uid="{00000000-0005-0000-0000-0000BC070000}"/>
    <cellStyle name="Normal 5 5 2 2 3 2" xfId="2137" xr:uid="{00000000-0005-0000-0000-0000BD070000}"/>
    <cellStyle name="Normal 5 5 2 2 4" xfId="1559" xr:uid="{00000000-0005-0000-0000-0000BE070000}"/>
    <cellStyle name="Normal 5 5 2 3" xfId="541" xr:uid="{00000000-0005-0000-0000-0000BF070000}"/>
    <cellStyle name="Normal 5 5 2 3 2" xfId="1121" xr:uid="{00000000-0005-0000-0000-0000C0070000}"/>
    <cellStyle name="Normal 5 5 2 3 2 2" xfId="2281" xr:uid="{00000000-0005-0000-0000-0000C1070000}"/>
    <cellStyle name="Normal 5 5 2 3 3" xfId="1703" xr:uid="{00000000-0005-0000-0000-0000C2070000}"/>
    <cellStyle name="Normal 5 5 2 4" xfId="833" xr:uid="{00000000-0005-0000-0000-0000C3070000}"/>
    <cellStyle name="Normal 5 5 2 4 2" xfId="1993" xr:uid="{00000000-0005-0000-0000-0000C4070000}"/>
    <cellStyle name="Normal 5 5 2 5" xfId="1415" xr:uid="{00000000-0005-0000-0000-0000C5070000}"/>
    <cellStyle name="Normal 5 5 3" xfId="313" xr:uid="{00000000-0005-0000-0000-0000C6070000}"/>
    <cellStyle name="Normal 5 5 3 2" xfId="613" xr:uid="{00000000-0005-0000-0000-0000C7070000}"/>
    <cellStyle name="Normal 5 5 3 2 2" xfId="1193" xr:uid="{00000000-0005-0000-0000-0000C8070000}"/>
    <cellStyle name="Normal 5 5 3 2 2 2" xfId="2353" xr:uid="{00000000-0005-0000-0000-0000C9070000}"/>
    <cellStyle name="Normal 5 5 3 2 3" xfId="1775" xr:uid="{00000000-0005-0000-0000-0000CA070000}"/>
    <cellStyle name="Normal 5 5 3 3" xfId="905" xr:uid="{00000000-0005-0000-0000-0000CB070000}"/>
    <cellStyle name="Normal 5 5 3 3 2" xfId="2065" xr:uid="{00000000-0005-0000-0000-0000CC070000}"/>
    <cellStyle name="Normal 5 5 3 4" xfId="1487" xr:uid="{00000000-0005-0000-0000-0000CD070000}"/>
    <cellStyle name="Normal 5 5 4" xfId="469" xr:uid="{00000000-0005-0000-0000-0000CE070000}"/>
    <cellStyle name="Normal 5 5 4 2" xfId="1049" xr:uid="{00000000-0005-0000-0000-0000CF070000}"/>
    <cellStyle name="Normal 5 5 4 2 2" xfId="2209" xr:uid="{00000000-0005-0000-0000-0000D0070000}"/>
    <cellStyle name="Normal 5 5 4 3" xfId="1631" xr:uid="{00000000-0005-0000-0000-0000D1070000}"/>
    <cellStyle name="Normal 5 5 5" xfId="761" xr:uid="{00000000-0005-0000-0000-0000D2070000}"/>
    <cellStyle name="Normal 5 5 5 2" xfId="1921" xr:uid="{00000000-0005-0000-0000-0000D3070000}"/>
    <cellStyle name="Normal 5 5 6" xfId="1343" xr:uid="{00000000-0005-0000-0000-0000D4070000}"/>
    <cellStyle name="Normal 5 6" xfId="186" xr:uid="{00000000-0005-0000-0000-0000D5070000}"/>
    <cellStyle name="Normal 5 6 2" xfId="261" xr:uid="{00000000-0005-0000-0000-0000D6070000}"/>
    <cellStyle name="Normal 5 6 2 2" xfId="409" xr:uid="{00000000-0005-0000-0000-0000D7070000}"/>
    <cellStyle name="Normal 5 6 2 2 2" xfId="709" xr:uid="{00000000-0005-0000-0000-0000D8070000}"/>
    <cellStyle name="Normal 5 6 2 2 2 2" xfId="1289" xr:uid="{00000000-0005-0000-0000-0000D9070000}"/>
    <cellStyle name="Normal 5 6 2 2 2 2 2" xfId="2449" xr:uid="{00000000-0005-0000-0000-0000DA070000}"/>
    <cellStyle name="Normal 5 6 2 2 2 3" xfId="1871" xr:uid="{00000000-0005-0000-0000-0000DB070000}"/>
    <cellStyle name="Normal 5 6 2 2 3" xfId="1001" xr:uid="{00000000-0005-0000-0000-0000DC070000}"/>
    <cellStyle name="Normal 5 6 2 2 3 2" xfId="2161" xr:uid="{00000000-0005-0000-0000-0000DD070000}"/>
    <cellStyle name="Normal 5 6 2 2 4" xfId="1583" xr:uid="{00000000-0005-0000-0000-0000DE070000}"/>
    <cellStyle name="Normal 5 6 2 3" xfId="565" xr:uid="{00000000-0005-0000-0000-0000DF070000}"/>
    <cellStyle name="Normal 5 6 2 3 2" xfId="1145" xr:uid="{00000000-0005-0000-0000-0000E0070000}"/>
    <cellStyle name="Normal 5 6 2 3 2 2" xfId="2305" xr:uid="{00000000-0005-0000-0000-0000E1070000}"/>
    <cellStyle name="Normal 5 6 2 3 3" xfId="1727" xr:uid="{00000000-0005-0000-0000-0000E2070000}"/>
    <cellStyle name="Normal 5 6 2 4" xfId="857" xr:uid="{00000000-0005-0000-0000-0000E3070000}"/>
    <cellStyle name="Normal 5 6 2 4 2" xfId="2017" xr:uid="{00000000-0005-0000-0000-0000E4070000}"/>
    <cellStyle name="Normal 5 6 2 5" xfId="1439" xr:uid="{00000000-0005-0000-0000-0000E5070000}"/>
    <cellStyle name="Normal 5 6 3" xfId="337" xr:uid="{00000000-0005-0000-0000-0000E6070000}"/>
    <cellStyle name="Normal 5 6 3 2" xfId="637" xr:uid="{00000000-0005-0000-0000-0000E7070000}"/>
    <cellStyle name="Normal 5 6 3 2 2" xfId="1217" xr:uid="{00000000-0005-0000-0000-0000E8070000}"/>
    <cellStyle name="Normal 5 6 3 2 2 2" xfId="2377" xr:uid="{00000000-0005-0000-0000-0000E9070000}"/>
    <cellStyle name="Normal 5 6 3 2 3" xfId="1799" xr:uid="{00000000-0005-0000-0000-0000EA070000}"/>
    <cellStyle name="Normal 5 6 3 3" xfId="929" xr:uid="{00000000-0005-0000-0000-0000EB070000}"/>
    <cellStyle name="Normal 5 6 3 3 2" xfId="2089" xr:uid="{00000000-0005-0000-0000-0000EC070000}"/>
    <cellStyle name="Normal 5 6 3 4" xfId="1511" xr:uid="{00000000-0005-0000-0000-0000ED070000}"/>
    <cellStyle name="Normal 5 6 4" xfId="493" xr:uid="{00000000-0005-0000-0000-0000EE070000}"/>
    <cellStyle name="Normal 5 6 4 2" xfId="1073" xr:uid="{00000000-0005-0000-0000-0000EF070000}"/>
    <cellStyle name="Normal 5 6 4 2 2" xfId="2233" xr:uid="{00000000-0005-0000-0000-0000F0070000}"/>
    <cellStyle name="Normal 5 6 4 3" xfId="1655" xr:uid="{00000000-0005-0000-0000-0000F1070000}"/>
    <cellStyle name="Normal 5 6 5" xfId="785" xr:uid="{00000000-0005-0000-0000-0000F2070000}"/>
    <cellStyle name="Normal 5 6 5 2" xfId="1945" xr:uid="{00000000-0005-0000-0000-0000F3070000}"/>
    <cellStyle name="Normal 5 6 6" xfId="1367" xr:uid="{00000000-0005-0000-0000-0000F4070000}"/>
    <cellStyle name="Normal 5 7" xfId="213" xr:uid="{00000000-0005-0000-0000-0000F5070000}"/>
    <cellStyle name="Normal 5 7 2" xfId="361" xr:uid="{00000000-0005-0000-0000-0000F6070000}"/>
    <cellStyle name="Normal 5 7 2 2" xfId="661" xr:uid="{00000000-0005-0000-0000-0000F7070000}"/>
    <cellStyle name="Normal 5 7 2 2 2" xfId="1241" xr:uid="{00000000-0005-0000-0000-0000F8070000}"/>
    <cellStyle name="Normal 5 7 2 2 2 2" xfId="2401" xr:uid="{00000000-0005-0000-0000-0000F9070000}"/>
    <cellStyle name="Normal 5 7 2 2 3" xfId="1823" xr:uid="{00000000-0005-0000-0000-0000FA070000}"/>
    <cellStyle name="Normal 5 7 2 3" xfId="953" xr:uid="{00000000-0005-0000-0000-0000FB070000}"/>
    <cellStyle name="Normal 5 7 2 3 2" xfId="2113" xr:uid="{00000000-0005-0000-0000-0000FC070000}"/>
    <cellStyle name="Normal 5 7 2 4" xfId="1535" xr:uid="{00000000-0005-0000-0000-0000FD070000}"/>
    <cellStyle name="Normal 5 7 3" xfId="517" xr:uid="{00000000-0005-0000-0000-0000FE070000}"/>
    <cellStyle name="Normal 5 7 3 2" xfId="1097" xr:uid="{00000000-0005-0000-0000-0000FF070000}"/>
    <cellStyle name="Normal 5 7 3 2 2" xfId="2257" xr:uid="{00000000-0005-0000-0000-000000080000}"/>
    <cellStyle name="Normal 5 7 3 3" xfId="1679" xr:uid="{00000000-0005-0000-0000-000001080000}"/>
    <cellStyle name="Normal 5 7 4" xfId="809" xr:uid="{00000000-0005-0000-0000-000002080000}"/>
    <cellStyle name="Normal 5 7 4 2" xfId="1969" xr:uid="{00000000-0005-0000-0000-000003080000}"/>
    <cellStyle name="Normal 5 7 5" xfId="1391" xr:uid="{00000000-0005-0000-0000-000004080000}"/>
    <cellStyle name="Normal 5 8" xfId="289" xr:uid="{00000000-0005-0000-0000-000005080000}"/>
    <cellStyle name="Normal 5 8 2" xfId="589" xr:uid="{00000000-0005-0000-0000-000006080000}"/>
    <cellStyle name="Normal 5 8 2 2" xfId="1169" xr:uid="{00000000-0005-0000-0000-000007080000}"/>
    <cellStyle name="Normal 5 8 2 2 2" xfId="2329" xr:uid="{00000000-0005-0000-0000-000008080000}"/>
    <cellStyle name="Normal 5 8 2 3" xfId="1751" xr:uid="{00000000-0005-0000-0000-000009080000}"/>
    <cellStyle name="Normal 5 8 3" xfId="881" xr:uid="{00000000-0005-0000-0000-00000A080000}"/>
    <cellStyle name="Normal 5 8 3 2" xfId="2041" xr:uid="{00000000-0005-0000-0000-00000B080000}"/>
    <cellStyle name="Normal 5 8 4" xfId="1463" xr:uid="{00000000-0005-0000-0000-00000C080000}"/>
    <cellStyle name="Normal 5 9" xfId="445" xr:uid="{00000000-0005-0000-0000-00000D080000}"/>
    <cellStyle name="Normal 5 9 2" xfId="1025" xr:uid="{00000000-0005-0000-0000-00000E080000}"/>
    <cellStyle name="Normal 5 9 2 2" xfId="2185" xr:uid="{00000000-0005-0000-0000-00000F080000}"/>
    <cellStyle name="Normal 5 9 3" xfId="1607" xr:uid="{00000000-0005-0000-0000-000010080000}"/>
    <cellStyle name="Normal 6" xfId="55" xr:uid="{00000000-0005-0000-0000-000011080000}"/>
    <cellStyle name="Normal 6 2" xfId="130" xr:uid="{00000000-0005-0000-0000-000012080000}"/>
    <cellStyle name="Normal 6 3" xfId="137" xr:uid="{00000000-0005-0000-0000-000013080000}"/>
    <cellStyle name="Normal 7" xfId="56" xr:uid="{00000000-0005-0000-0000-000014080000}"/>
    <cellStyle name="Normal 7 10" xfId="1320" xr:uid="{00000000-0005-0000-0000-000015080000}"/>
    <cellStyle name="Normal 7 11" xfId="140" xr:uid="{00000000-0005-0000-0000-000016080000}"/>
    <cellStyle name="Normal 7 2" xfId="126" xr:uid="{00000000-0005-0000-0000-000017080000}"/>
    <cellStyle name="Normal 7 2 2" xfId="153" xr:uid="{00000000-0005-0000-0000-000018080000}"/>
    <cellStyle name="Normal 7 2 2 2" xfId="181" xr:uid="{00000000-0005-0000-0000-000019080000}"/>
    <cellStyle name="Normal 7 2 2 2 2" xfId="256" xr:uid="{00000000-0005-0000-0000-00001A080000}"/>
    <cellStyle name="Normal 7 2 2 2 2 2" xfId="404" xr:uid="{00000000-0005-0000-0000-00001B080000}"/>
    <cellStyle name="Normal 7 2 2 2 2 2 2" xfId="704" xr:uid="{00000000-0005-0000-0000-00001C080000}"/>
    <cellStyle name="Normal 7 2 2 2 2 2 2 2" xfId="1284" xr:uid="{00000000-0005-0000-0000-00001D080000}"/>
    <cellStyle name="Normal 7 2 2 2 2 2 2 2 2" xfId="2444" xr:uid="{00000000-0005-0000-0000-00001E080000}"/>
    <cellStyle name="Normal 7 2 2 2 2 2 2 3" xfId="1866" xr:uid="{00000000-0005-0000-0000-00001F080000}"/>
    <cellStyle name="Normal 7 2 2 2 2 2 3" xfId="996" xr:uid="{00000000-0005-0000-0000-000020080000}"/>
    <cellStyle name="Normal 7 2 2 2 2 2 3 2" xfId="2156" xr:uid="{00000000-0005-0000-0000-000021080000}"/>
    <cellStyle name="Normal 7 2 2 2 2 2 4" xfId="1578" xr:uid="{00000000-0005-0000-0000-000022080000}"/>
    <cellStyle name="Normal 7 2 2 2 2 3" xfId="560" xr:uid="{00000000-0005-0000-0000-000023080000}"/>
    <cellStyle name="Normal 7 2 2 2 2 3 2" xfId="1140" xr:uid="{00000000-0005-0000-0000-000024080000}"/>
    <cellStyle name="Normal 7 2 2 2 2 3 2 2" xfId="2300" xr:uid="{00000000-0005-0000-0000-000025080000}"/>
    <cellStyle name="Normal 7 2 2 2 2 3 3" xfId="1722" xr:uid="{00000000-0005-0000-0000-000026080000}"/>
    <cellStyle name="Normal 7 2 2 2 2 4" xfId="852" xr:uid="{00000000-0005-0000-0000-000027080000}"/>
    <cellStyle name="Normal 7 2 2 2 2 4 2" xfId="2012" xr:uid="{00000000-0005-0000-0000-000028080000}"/>
    <cellStyle name="Normal 7 2 2 2 2 5" xfId="1434" xr:uid="{00000000-0005-0000-0000-000029080000}"/>
    <cellStyle name="Normal 7 2 2 2 3" xfId="332" xr:uid="{00000000-0005-0000-0000-00002A080000}"/>
    <cellStyle name="Normal 7 2 2 2 3 2" xfId="632" xr:uid="{00000000-0005-0000-0000-00002B080000}"/>
    <cellStyle name="Normal 7 2 2 2 3 2 2" xfId="1212" xr:uid="{00000000-0005-0000-0000-00002C080000}"/>
    <cellStyle name="Normal 7 2 2 2 3 2 2 2" xfId="2372" xr:uid="{00000000-0005-0000-0000-00002D080000}"/>
    <cellStyle name="Normal 7 2 2 2 3 2 3" xfId="1794" xr:uid="{00000000-0005-0000-0000-00002E080000}"/>
    <cellStyle name="Normal 7 2 2 2 3 3" xfId="924" xr:uid="{00000000-0005-0000-0000-00002F080000}"/>
    <cellStyle name="Normal 7 2 2 2 3 3 2" xfId="2084" xr:uid="{00000000-0005-0000-0000-000030080000}"/>
    <cellStyle name="Normal 7 2 2 2 3 4" xfId="1506" xr:uid="{00000000-0005-0000-0000-000031080000}"/>
    <cellStyle name="Normal 7 2 2 2 4" xfId="488" xr:uid="{00000000-0005-0000-0000-000032080000}"/>
    <cellStyle name="Normal 7 2 2 2 4 2" xfId="1068" xr:uid="{00000000-0005-0000-0000-000033080000}"/>
    <cellStyle name="Normal 7 2 2 2 4 2 2" xfId="2228" xr:uid="{00000000-0005-0000-0000-000034080000}"/>
    <cellStyle name="Normal 7 2 2 2 4 3" xfId="1650" xr:uid="{00000000-0005-0000-0000-000035080000}"/>
    <cellStyle name="Normal 7 2 2 2 5" xfId="780" xr:uid="{00000000-0005-0000-0000-000036080000}"/>
    <cellStyle name="Normal 7 2 2 2 5 2" xfId="1940" xr:uid="{00000000-0005-0000-0000-000037080000}"/>
    <cellStyle name="Normal 7 2 2 2 6" xfId="1362" xr:uid="{00000000-0005-0000-0000-000038080000}"/>
    <cellStyle name="Normal 7 2 2 3" xfId="205" xr:uid="{00000000-0005-0000-0000-000039080000}"/>
    <cellStyle name="Normal 7 2 2 3 2" xfId="280" xr:uid="{00000000-0005-0000-0000-00003A080000}"/>
    <cellStyle name="Normal 7 2 2 3 2 2" xfId="428" xr:uid="{00000000-0005-0000-0000-00003B080000}"/>
    <cellStyle name="Normal 7 2 2 3 2 2 2" xfId="728" xr:uid="{00000000-0005-0000-0000-00003C080000}"/>
    <cellStyle name="Normal 7 2 2 3 2 2 2 2" xfId="1308" xr:uid="{00000000-0005-0000-0000-00003D080000}"/>
    <cellStyle name="Normal 7 2 2 3 2 2 2 2 2" xfId="2468" xr:uid="{00000000-0005-0000-0000-00003E080000}"/>
    <cellStyle name="Normal 7 2 2 3 2 2 2 3" xfId="1890" xr:uid="{00000000-0005-0000-0000-00003F080000}"/>
    <cellStyle name="Normal 7 2 2 3 2 2 3" xfId="1020" xr:uid="{00000000-0005-0000-0000-000040080000}"/>
    <cellStyle name="Normal 7 2 2 3 2 2 3 2" xfId="2180" xr:uid="{00000000-0005-0000-0000-000041080000}"/>
    <cellStyle name="Normal 7 2 2 3 2 2 4" xfId="1602" xr:uid="{00000000-0005-0000-0000-000042080000}"/>
    <cellStyle name="Normal 7 2 2 3 2 3" xfId="584" xr:uid="{00000000-0005-0000-0000-000043080000}"/>
    <cellStyle name="Normal 7 2 2 3 2 3 2" xfId="1164" xr:uid="{00000000-0005-0000-0000-000044080000}"/>
    <cellStyle name="Normal 7 2 2 3 2 3 2 2" xfId="2324" xr:uid="{00000000-0005-0000-0000-000045080000}"/>
    <cellStyle name="Normal 7 2 2 3 2 3 3" xfId="1746" xr:uid="{00000000-0005-0000-0000-000046080000}"/>
    <cellStyle name="Normal 7 2 2 3 2 4" xfId="876" xr:uid="{00000000-0005-0000-0000-000047080000}"/>
    <cellStyle name="Normal 7 2 2 3 2 4 2" xfId="2036" xr:uid="{00000000-0005-0000-0000-000048080000}"/>
    <cellStyle name="Normal 7 2 2 3 2 5" xfId="1458" xr:uid="{00000000-0005-0000-0000-000049080000}"/>
    <cellStyle name="Normal 7 2 2 3 3" xfId="356" xr:uid="{00000000-0005-0000-0000-00004A080000}"/>
    <cellStyle name="Normal 7 2 2 3 3 2" xfId="656" xr:uid="{00000000-0005-0000-0000-00004B080000}"/>
    <cellStyle name="Normal 7 2 2 3 3 2 2" xfId="1236" xr:uid="{00000000-0005-0000-0000-00004C080000}"/>
    <cellStyle name="Normal 7 2 2 3 3 2 2 2" xfId="2396" xr:uid="{00000000-0005-0000-0000-00004D080000}"/>
    <cellStyle name="Normal 7 2 2 3 3 2 3" xfId="1818" xr:uid="{00000000-0005-0000-0000-00004E080000}"/>
    <cellStyle name="Normal 7 2 2 3 3 3" xfId="948" xr:uid="{00000000-0005-0000-0000-00004F080000}"/>
    <cellStyle name="Normal 7 2 2 3 3 3 2" xfId="2108" xr:uid="{00000000-0005-0000-0000-000050080000}"/>
    <cellStyle name="Normal 7 2 2 3 3 4" xfId="1530" xr:uid="{00000000-0005-0000-0000-000051080000}"/>
    <cellStyle name="Normal 7 2 2 3 4" xfId="512" xr:uid="{00000000-0005-0000-0000-000052080000}"/>
    <cellStyle name="Normal 7 2 2 3 4 2" xfId="1092" xr:uid="{00000000-0005-0000-0000-000053080000}"/>
    <cellStyle name="Normal 7 2 2 3 4 2 2" xfId="2252" xr:uid="{00000000-0005-0000-0000-000054080000}"/>
    <cellStyle name="Normal 7 2 2 3 4 3" xfId="1674" xr:uid="{00000000-0005-0000-0000-000055080000}"/>
    <cellStyle name="Normal 7 2 2 3 5" xfId="804" xr:uid="{00000000-0005-0000-0000-000056080000}"/>
    <cellStyle name="Normal 7 2 2 3 5 2" xfId="1964" xr:uid="{00000000-0005-0000-0000-000057080000}"/>
    <cellStyle name="Normal 7 2 2 3 6" xfId="1386" xr:uid="{00000000-0005-0000-0000-000058080000}"/>
    <cellStyle name="Normal 7 2 2 4" xfId="232" xr:uid="{00000000-0005-0000-0000-000059080000}"/>
    <cellStyle name="Normal 7 2 2 4 2" xfId="380" xr:uid="{00000000-0005-0000-0000-00005A080000}"/>
    <cellStyle name="Normal 7 2 2 4 2 2" xfId="680" xr:uid="{00000000-0005-0000-0000-00005B080000}"/>
    <cellStyle name="Normal 7 2 2 4 2 2 2" xfId="1260" xr:uid="{00000000-0005-0000-0000-00005C080000}"/>
    <cellStyle name="Normal 7 2 2 4 2 2 2 2" xfId="2420" xr:uid="{00000000-0005-0000-0000-00005D080000}"/>
    <cellStyle name="Normal 7 2 2 4 2 2 3" xfId="1842" xr:uid="{00000000-0005-0000-0000-00005E080000}"/>
    <cellStyle name="Normal 7 2 2 4 2 3" xfId="972" xr:uid="{00000000-0005-0000-0000-00005F080000}"/>
    <cellStyle name="Normal 7 2 2 4 2 3 2" xfId="2132" xr:uid="{00000000-0005-0000-0000-000060080000}"/>
    <cellStyle name="Normal 7 2 2 4 2 4" xfId="1554" xr:uid="{00000000-0005-0000-0000-000061080000}"/>
    <cellStyle name="Normal 7 2 2 4 3" xfId="536" xr:uid="{00000000-0005-0000-0000-000062080000}"/>
    <cellStyle name="Normal 7 2 2 4 3 2" xfId="1116" xr:uid="{00000000-0005-0000-0000-000063080000}"/>
    <cellStyle name="Normal 7 2 2 4 3 2 2" xfId="2276" xr:uid="{00000000-0005-0000-0000-000064080000}"/>
    <cellStyle name="Normal 7 2 2 4 3 3" xfId="1698" xr:uid="{00000000-0005-0000-0000-000065080000}"/>
    <cellStyle name="Normal 7 2 2 4 4" xfId="828" xr:uid="{00000000-0005-0000-0000-000066080000}"/>
    <cellStyle name="Normal 7 2 2 4 4 2" xfId="1988" xr:uid="{00000000-0005-0000-0000-000067080000}"/>
    <cellStyle name="Normal 7 2 2 4 5" xfId="1410" xr:uid="{00000000-0005-0000-0000-000068080000}"/>
    <cellStyle name="Normal 7 2 2 5" xfId="308" xr:uid="{00000000-0005-0000-0000-000069080000}"/>
    <cellStyle name="Normal 7 2 2 5 2" xfId="608" xr:uid="{00000000-0005-0000-0000-00006A080000}"/>
    <cellStyle name="Normal 7 2 2 5 2 2" xfId="1188" xr:uid="{00000000-0005-0000-0000-00006B080000}"/>
    <cellStyle name="Normal 7 2 2 5 2 2 2" xfId="2348" xr:uid="{00000000-0005-0000-0000-00006C080000}"/>
    <cellStyle name="Normal 7 2 2 5 2 3" xfId="1770" xr:uid="{00000000-0005-0000-0000-00006D080000}"/>
    <cellStyle name="Normal 7 2 2 5 3" xfId="900" xr:uid="{00000000-0005-0000-0000-00006E080000}"/>
    <cellStyle name="Normal 7 2 2 5 3 2" xfId="2060" xr:uid="{00000000-0005-0000-0000-00006F080000}"/>
    <cellStyle name="Normal 7 2 2 5 4" xfId="1482" xr:uid="{00000000-0005-0000-0000-000070080000}"/>
    <cellStyle name="Normal 7 2 2 6" xfId="464" xr:uid="{00000000-0005-0000-0000-000071080000}"/>
    <cellStyle name="Normal 7 2 2 6 2" xfId="1044" xr:uid="{00000000-0005-0000-0000-000072080000}"/>
    <cellStyle name="Normal 7 2 2 6 2 2" xfId="2204" xr:uid="{00000000-0005-0000-0000-000073080000}"/>
    <cellStyle name="Normal 7 2 2 6 3" xfId="1626" xr:uid="{00000000-0005-0000-0000-000074080000}"/>
    <cellStyle name="Normal 7 2 2 7" xfId="756" xr:uid="{00000000-0005-0000-0000-000075080000}"/>
    <cellStyle name="Normal 7 2 2 7 2" xfId="1916" xr:uid="{00000000-0005-0000-0000-000076080000}"/>
    <cellStyle name="Normal 7 2 2 8" xfId="1338" xr:uid="{00000000-0005-0000-0000-000077080000}"/>
    <cellStyle name="Normal 7 2 3" xfId="169" xr:uid="{00000000-0005-0000-0000-000078080000}"/>
    <cellStyle name="Normal 7 2 3 2" xfId="244" xr:uid="{00000000-0005-0000-0000-000079080000}"/>
    <cellStyle name="Normal 7 2 3 2 2" xfId="392" xr:uid="{00000000-0005-0000-0000-00007A080000}"/>
    <cellStyle name="Normal 7 2 3 2 2 2" xfId="692" xr:uid="{00000000-0005-0000-0000-00007B080000}"/>
    <cellStyle name="Normal 7 2 3 2 2 2 2" xfId="1272" xr:uid="{00000000-0005-0000-0000-00007C080000}"/>
    <cellStyle name="Normal 7 2 3 2 2 2 2 2" xfId="2432" xr:uid="{00000000-0005-0000-0000-00007D080000}"/>
    <cellStyle name="Normal 7 2 3 2 2 2 3" xfId="1854" xr:uid="{00000000-0005-0000-0000-00007E080000}"/>
    <cellStyle name="Normal 7 2 3 2 2 3" xfId="984" xr:uid="{00000000-0005-0000-0000-00007F080000}"/>
    <cellStyle name="Normal 7 2 3 2 2 3 2" xfId="2144" xr:uid="{00000000-0005-0000-0000-000080080000}"/>
    <cellStyle name="Normal 7 2 3 2 2 4" xfId="1566" xr:uid="{00000000-0005-0000-0000-000081080000}"/>
    <cellStyle name="Normal 7 2 3 2 3" xfId="548" xr:uid="{00000000-0005-0000-0000-000082080000}"/>
    <cellStyle name="Normal 7 2 3 2 3 2" xfId="1128" xr:uid="{00000000-0005-0000-0000-000083080000}"/>
    <cellStyle name="Normal 7 2 3 2 3 2 2" xfId="2288" xr:uid="{00000000-0005-0000-0000-000084080000}"/>
    <cellStyle name="Normal 7 2 3 2 3 3" xfId="1710" xr:uid="{00000000-0005-0000-0000-000085080000}"/>
    <cellStyle name="Normal 7 2 3 2 4" xfId="840" xr:uid="{00000000-0005-0000-0000-000086080000}"/>
    <cellStyle name="Normal 7 2 3 2 4 2" xfId="2000" xr:uid="{00000000-0005-0000-0000-000087080000}"/>
    <cellStyle name="Normal 7 2 3 2 5" xfId="1422" xr:uid="{00000000-0005-0000-0000-000088080000}"/>
    <cellStyle name="Normal 7 2 3 3" xfId="320" xr:uid="{00000000-0005-0000-0000-000089080000}"/>
    <cellStyle name="Normal 7 2 3 3 2" xfId="620" xr:uid="{00000000-0005-0000-0000-00008A080000}"/>
    <cellStyle name="Normal 7 2 3 3 2 2" xfId="1200" xr:uid="{00000000-0005-0000-0000-00008B080000}"/>
    <cellStyle name="Normal 7 2 3 3 2 2 2" xfId="2360" xr:uid="{00000000-0005-0000-0000-00008C080000}"/>
    <cellStyle name="Normal 7 2 3 3 2 3" xfId="1782" xr:uid="{00000000-0005-0000-0000-00008D080000}"/>
    <cellStyle name="Normal 7 2 3 3 3" xfId="912" xr:uid="{00000000-0005-0000-0000-00008E080000}"/>
    <cellStyle name="Normal 7 2 3 3 3 2" xfId="2072" xr:uid="{00000000-0005-0000-0000-00008F080000}"/>
    <cellStyle name="Normal 7 2 3 3 4" xfId="1494" xr:uid="{00000000-0005-0000-0000-000090080000}"/>
    <cellStyle name="Normal 7 2 3 4" xfId="476" xr:uid="{00000000-0005-0000-0000-000091080000}"/>
    <cellStyle name="Normal 7 2 3 4 2" xfId="1056" xr:uid="{00000000-0005-0000-0000-000092080000}"/>
    <cellStyle name="Normal 7 2 3 4 2 2" xfId="2216" xr:uid="{00000000-0005-0000-0000-000093080000}"/>
    <cellStyle name="Normal 7 2 3 4 3" xfId="1638" xr:uid="{00000000-0005-0000-0000-000094080000}"/>
    <cellStyle name="Normal 7 2 3 5" xfId="768" xr:uid="{00000000-0005-0000-0000-000095080000}"/>
    <cellStyle name="Normal 7 2 3 5 2" xfId="1928" xr:uid="{00000000-0005-0000-0000-000096080000}"/>
    <cellStyle name="Normal 7 2 3 6" xfId="1350" xr:uid="{00000000-0005-0000-0000-000097080000}"/>
    <cellStyle name="Normal 7 2 4" xfId="193" xr:uid="{00000000-0005-0000-0000-000098080000}"/>
    <cellStyle name="Normal 7 2 4 2" xfId="268" xr:uid="{00000000-0005-0000-0000-000099080000}"/>
    <cellStyle name="Normal 7 2 4 2 2" xfId="416" xr:uid="{00000000-0005-0000-0000-00009A080000}"/>
    <cellStyle name="Normal 7 2 4 2 2 2" xfId="716" xr:uid="{00000000-0005-0000-0000-00009B080000}"/>
    <cellStyle name="Normal 7 2 4 2 2 2 2" xfId="1296" xr:uid="{00000000-0005-0000-0000-00009C080000}"/>
    <cellStyle name="Normal 7 2 4 2 2 2 2 2" xfId="2456" xr:uid="{00000000-0005-0000-0000-00009D080000}"/>
    <cellStyle name="Normal 7 2 4 2 2 2 3" xfId="1878" xr:uid="{00000000-0005-0000-0000-00009E080000}"/>
    <cellStyle name="Normal 7 2 4 2 2 3" xfId="1008" xr:uid="{00000000-0005-0000-0000-00009F080000}"/>
    <cellStyle name="Normal 7 2 4 2 2 3 2" xfId="2168" xr:uid="{00000000-0005-0000-0000-0000A0080000}"/>
    <cellStyle name="Normal 7 2 4 2 2 4" xfId="1590" xr:uid="{00000000-0005-0000-0000-0000A1080000}"/>
    <cellStyle name="Normal 7 2 4 2 3" xfId="572" xr:uid="{00000000-0005-0000-0000-0000A2080000}"/>
    <cellStyle name="Normal 7 2 4 2 3 2" xfId="1152" xr:uid="{00000000-0005-0000-0000-0000A3080000}"/>
    <cellStyle name="Normal 7 2 4 2 3 2 2" xfId="2312" xr:uid="{00000000-0005-0000-0000-0000A4080000}"/>
    <cellStyle name="Normal 7 2 4 2 3 3" xfId="1734" xr:uid="{00000000-0005-0000-0000-0000A5080000}"/>
    <cellStyle name="Normal 7 2 4 2 4" xfId="864" xr:uid="{00000000-0005-0000-0000-0000A6080000}"/>
    <cellStyle name="Normal 7 2 4 2 4 2" xfId="2024" xr:uid="{00000000-0005-0000-0000-0000A7080000}"/>
    <cellStyle name="Normal 7 2 4 2 5" xfId="1446" xr:uid="{00000000-0005-0000-0000-0000A8080000}"/>
    <cellStyle name="Normal 7 2 4 3" xfId="344" xr:uid="{00000000-0005-0000-0000-0000A9080000}"/>
    <cellStyle name="Normal 7 2 4 3 2" xfId="644" xr:uid="{00000000-0005-0000-0000-0000AA080000}"/>
    <cellStyle name="Normal 7 2 4 3 2 2" xfId="1224" xr:uid="{00000000-0005-0000-0000-0000AB080000}"/>
    <cellStyle name="Normal 7 2 4 3 2 2 2" xfId="2384" xr:uid="{00000000-0005-0000-0000-0000AC080000}"/>
    <cellStyle name="Normal 7 2 4 3 2 3" xfId="1806" xr:uid="{00000000-0005-0000-0000-0000AD080000}"/>
    <cellStyle name="Normal 7 2 4 3 3" xfId="936" xr:uid="{00000000-0005-0000-0000-0000AE080000}"/>
    <cellStyle name="Normal 7 2 4 3 3 2" xfId="2096" xr:uid="{00000000-0005-0000-0000-0000AF080000}"/>
    <cellStyle name="Normal 7 2 4 3 4" xfId="1518" xr:uid="{00000000-0005-0000-0000-0000B0080000}"/>
    <cellStyle name="Normal 7 2 4 4" xfId="500" xr:uid="{00000000-0005-0000-0000-0000B1080000}"/>
    <cellStyle name="Normal 7 2 4 4 2" xfId="1080" xr:uid="{00000000-0005-0000-0000-0000B2080000}"/>
    <cellStyle name="Normal 7 2 4 4 2 2" xfId="2240" xr:uid="{00000000-0005-0000-0000-0000B3080000}"/>
    <cellStyle name="Normal 7 2 4 4 3" xfId="1662" xr:uid="{00000000-0005-0000-0000-0000B4080000}"/>
    <cellStyle name="Normal 7 2 4 5" xfId="792" xr:uid="{00000000-0005-0000-0000-0000B5080000}"/>
    <cellStyle name="Normal 7 2 4 5 2" xfId="1952" xr:uid="{00000000-0005-0000-0000-0000B6080000}"/>
    <cellStyle name="Normal 7 2 4 6" xfId="1374" xr:uid="{00000000-0005-0000-0000-0000B7080000}"/>
    <cellStyle name="Normal 7 2 5" xfId="220" xr:uid="{00000000-0005-0000-0000-0000B8080000}"/>
    <cellStyle name="Normal 7 2 5 2" xfId="368" xr:uid="{00000000-0005-0000-0000-0000B9080000}"/>
    <cellStyle name="Normal 7 2 5 2 2" xfId="668" xr:uid="{00000000-0005-0000-0000-0000BA080000}"/>
    <cellStyle name="Normal 7 2 5 2 2 2" xfId="1248" xr:uid="{00000000-0005-0000-0000-0000BB080000}"/>
    <cellStyle name="Normal 7 2 5 2 2 2 2" xfId="2408" xr:uid="{00000000-0005-0000-0000-0000BC080000}"/>
    <cellStyle name="Normal 7 2 5 2 2 3" xfId="1830" xr:uid="{00000000-0005-0000-0000-0000BD080000}"/>
    <cellStyle name="Normal 7 2 5 2 3" xfId="960" xr:uid="{00000000-0005-0000-0000-0000BE080000}"/>
    <cellStyle name="Normal 7 2 5 2 3 2" xfId="2120" xr:uid="{00000000-0005-0000-0000-0000BF080000}"/>
    <cellStyle name="Normal 7 2 5 2 4" xfId="1542" xr:uid="{00000000-0005-0000-0000-0000C0080000}"/>
    <cellStyle name="Normal 7 2 5 3" xfId="524" xr:uid="{00000000-0005-0000-0000-0000C1080000}"/>
    <cellStyle name="Normal 7 2 5 3 2" xfId="1104" xr:uid="{00000000-0005-0000-0000-0000C2080000}"/>
    <cellStyle name="Normal 7 2 5 3 2 2" xfId="2264" xr:uid="{00000000-0005-0000-0000-0000C3080000}"/>
    <cellStyle name="Normal 7 2 5 3 3" xfId="1686" xr:uid="{00000000-0005-0000-0000-0000C4080000}"/>
    <cellStyle name="Normal 7 2 5 4" xfId="816" xr:uid="{00000000-0005-0000-0000-0000C5080000}"/>
    <cellStyle name="Normal 7 2 5 4 2" xfId="1976" xr:uid="{00000000-0005-0000-0000-0000C6080000}"/>
    <cellStyle name="Normal 7 2 5 5" xfId="1398" xr:uid="{00000000-0005-0000-0000-0000C7080000}"/>
    <cellStyle name="Normal 7 2 6" xfId="296" xr:uid="{00000000-0005-0000-0000-0000C8080000}"/>
    <cellStyle name="Normal 7 2 6 2" xfId="596" xr:uid="{00000000-0005-0000-0000-0000C9080000}"/>
    <cellStyle name="Normal 7 2 6 2 2" xfId="1176" xr:uid="{00000000-0005-0000-0000-0000CA080000}"/>
    <cellStyle name="Normal 7 2 6 2 2 2" xfId="2336" xr:uid="{00000000-0005-0000-0000-0000CB080000}"/>
    <cellStyle name="Normal 7 2 6 2 3" xfId="1758" xr:uid="{00000000-0005-0000-0000-0000CC080000}"/>
    <cellStyle name="Normal 7 2 6 3" xfId="888" xr:uid="{00000000-0005-0000-0000-0000CD080000}"/>
    <cellStyle name="Normal 7 2 6 3 2" xfId="2048" xr:uid="{00000000-0005-0000-0000-0000CE080000}"/>
    <cellStyle name="Normal 7 2 6 4" xfId="1470" xr:uid="{00000000-0005-0000-0000-0000CF080000}"/>
    <cellStyle name="Normal 7 2 7" xfId="452" xr:uid="{00000000-0005-0000-0000-0000D0080000}"/>
    <cellStyle name="Normal 7 2 7 2" xfId="1032" xr:uid="{00000000-0005-0000-0000-0000D1080000}"/>
    <cellStyle name="Normal 7 2 7 2 2" xfId="2192" xr:uid="{00000000-0005-0000-0000-0000D2080000}"/>
    <cellStyle name="Normal 7 2 7 3" xfId="1614" xr:uid="{00000000-0005-0000-0000-0000D3080000}"/>
    <cellStyle name="Normal 7 2 8" xfId="744" xr:uid="{00000000-0005-0000-0000-0000D4080000}"/>
    <cellStyle name="Normal 7 2 8 2" xfId="1904" xr:uid="{00000000-0005-0000-0000-0000D5080000}"/>
    <cellStyle name="Normal 7 2 9" xfId="1326" xr:uid="{00000000-0005-0000-0000-0000D6080000}"/>
    <cellStyle name="Normal 7 3" xfId="147" xr:uid="{00000000-0005-0000-0000-0000D7080000}"/>
    <cellStyle name="Normal 7 3 2" xfId="175" xr:uid="{00000000-0005-0000-0000-0000D8080000}"/>
    <cellStyle name="Normal 7 3 2 2" xfId="250" xr:uid="{00000000-0005-0000-0000-0000D9080000}"/>
    <cellStyle name="Normal 7 3 2 2 2" xfId="398" xr:uid="{00000000-0005-0000-0000-0000DA080000}"/>
    <cellStyle name="Normal 7 3 2 2 2 2" xfId="698" xr:uid="{00000000-0005-0000-0000-0000DB080000}"/>
    <cellStyle name="Normal 7 3 2 2 2 2 2" xfId="1278" xr:uid="{00000000-0005-0000-0000-0000DC080000}"/>
    <cellStyle name="Normal 7 3 2 2 2 2 2 2" xfId="2438" xr:uid="{00000000-0005-0000-0000-0000DD080000}"/>
    <cellStyle name="Normal 7 3 2 2 2 2 3" xfId="1860" xr:uid="{00000000-0005-0000-0000-0000DE080000}"/>
    <cellStyle name="Normal 7 3 2 2 2 3" xfId="990" xr:uid="{00000000-0005-0000-0000-0000DF080000}"/>
    <cellStyle name="Normal 7 3 2 2 2 3 2" xfId="2150" xr:uid="{00000000-0005-0000-0000-0000E0080000}"/>
    <cellStyle name="Normal 7 3 2 2 2 4" xfId="1572" xr:uid="{00000000-0005-0000-0000-0000E1080000}"/>
    <cellStyle name="Normal 7 3 2 2 3" xfId="554" xr:uid="{00000000-0005-0000-0000-0000E2080000}"/>
    <cellStyle name="Normal 7 3 2 2 3 2" xfId="1134" xr:uid="{00000000-0005-0000-0000-0000E3080000}"/>
    <cellStyle name="Normal 7 3 2 2 3 2 2" xfId="2294" xr:uid="{00000000-0005-0000-0000-0000E4080000}"/>
    <cellStyle name="Normal 7 3 2 2 3 3" xfId="1716" xr:uid="{00000000-0005-0000-0000-0000E5080000}"/>
    <cellStyle name="Normal 7 3 2 2 4" xfId="846" xr:uid="{00000000-0005-0000-0000-0000E6080000}"/>
    <cellStyle name="Normal 7 3 2 2 4 2" xfId="2006" xr:uid="{00000000-0005-0000-0000-0000E7080000}"/>
    <cellStyle name="Normal 7 3 2 2 5" xfId="1428" xr:uid="{00000000-0005-0000-0000-0000E8080000}"/>
    <cellStyle name="Normal 7 3 2 3" xfId="326" xr:uid="{00000000-0005-0000-0000-0000E9080000}"/>
    <cellStyle name="Normal 7 3 2 3 2" xfId="626" xr:uid="{00000000-0005-0000-0000-0000EA080000}"/>
    <cellStyle name="Normal 7 3 2 3 2 2" xfId="1206" xr:uid="{00000000-0005-0000-0000-0000EB080000}"/>
    <cellStyle name="Normal 7 3 2 3 2 2 2" xfId="2366" xr:uid="{00000000-0005-0000-0000-0000EC080000}"/>
    <cellStyle name="Normal 7 3 2 3 2 3" xfId="1788" xr:uid="{00000000-0005-0000-0000-0000ED080000}"/>
    <cellStyle name="Normal 7 3 2 3 3" xfId="918" xr:uid="{00000000-0005-0000-0000-0000EE080000}"/>
    <cellStyle name="Normal 7 3 2 3 3 2" xfId="2078" xr:uid="{00000000-0005-0000-0000-0000EF080000}"/>
    <cellStyle name="Normal 7 3 2 3 4" xfId="1500" xr:uid="{00000000-0005-0000-0000-0000F0080000}"/>
    <cellStyle name="Normal 7 3 2 4" xfId="482" xr:uid="{00000000-0005-0000-0000-0000F1080000}"/>
    <cellStyle name="Normal 7 3 2 4 2" xfId="1062" xr:uid="{00000000-0005-0000-0000-0000F2080000}"/>
    <cellStyle name="Normal 7 3 2 4 2 2" xfId="2222" xr:uid="{00000000-0005-0000-0000-0000F3080000}"/>
    <cellStyle name="Normal 7 3 2 4 3" xfId="1644" xr:uid="{00000000-0005-0000-0000-0000F4080000}"/>
    <cellStyle name="Normal 7 3 2 5" xfId="774" xr:uid="{00000000-0005-0000-0000-0000F5080000}"/>
    <cellStyle name="Normal 7 3 2 5 2" xfId="1934" xr:uid="{00000000-0005-0000-0000-0000F6080000}"/>
    <cellStyle name="Normal 7 3 2 6" xfId="1356" xr:uid="{00000000-0005-0000-0000-0000F7080000}"/>
    <cellStyle name="Normal 7 3 3" xfId="199" xr:uid="{00000000-0005-0000-0000-0000F8080000}"/>
    <cellStyle name="Normal 7 3 3 2" xfId="274" xr:uid="{00000000-0005-0000-0000-0000F9080000}"/>
    <cellStyle name="Normal 7 3 3 2 2" xfId="422" xr:uid="{00000000-0005-0000-0000-0000FA080000}"/>
    <cellStyle name="Normal 7 3 3 2 2 2" xfId="722" xr:uid="{00000000-0005-0000-0000-0000FB080000}"/>
    <cellStyle name="Normal 7 3 3 2 2 2 2" xfId="1302" xr:uid="{00000000-0005-0000-0000-0000FC080000}"/>
    <cellStyle name="Normal 7 3 3 2 2 2 2 2" xfId="2462" xr:uid="{00000000-0005-0000-0000-0000FD080000}"/>
    <cellStyle name="Normal 7 3 3 2 2 2 3" xfId="1884" xr:uid="{00000000-0005-0000-0000-0000FE080000}"/>
    <cellStyle name="Normal 7 3 3 2 2 3" xfId="1014" xr:uid="{00000000-0005-0000-0000-0000FF080000}"/>
    <cellStyle name="Normal 7 3 3 2 2 3 2" xfId="2174" xr:uid="{00000000-0005-0000-0000-000000090000}"/>
    <cellStyle name="Normal 7 3 3 2 2 4" xfId="1596" xr:uid="{00000000-0005-0000-0000-000001090000}"/>
    <cellStyle name="Normal 7 3 3 2 3" xfId="578" xr:uid="{00000000-0005-0000-0000-000002090000}"/>
    <cellStyle name="Normal 7 3 3 2 3 2" xfId="1158" xr:uid="{00000000-0005-0000-0000-000003090000}"/>
    <cellStyle name="Normal 7 3 3 2 3 2 2" xfId="2318" xr:uid="{00000000-0005-0000-0000-000004090000}"/>
    <cellStyle name="Normal 7 3 3 2 3 3" xfId="1740" xr:uid="{00000000-0005-0000-0000-000005090000}"/>
    <cellStyle name="Normal 7 3 3 2 4" xfId="870" xr:uid="{00000000-0005-0000-0000-000006090000}"/>
    <cellStyle name="Normal 7 3 3 2 4 2" xfId="2030" xr:uid="{00000000-0005-0000-0000-000007090000}"/>
    <cellStyle name="Normal 7 3 3 2 5" xfId="1452" xr:uid="{00000000-0005-0000-0000-000008090000}"/>
    <cellStyle name="Normal 7 3 3 3" xfId="350" xr:uid="{00000000-0005-0000-0000-000009090000}"/>
    <cellStyle name="Normal 7 3 3 3 2" xfId="650" xr:uid="{00000000-0005-0000-0000-00000A090000}"/>
    <cellStyle name="Normal 7 3 3 3 2 2" xfId="1230" xr:uid="{00000000-0005-0000-0000-00000B090000}"/>
    <cellStyle name="Normal 7 3 3 3 2 2 2" xfId="2390" xr:uid="{00000000-0005-0000-0000-00000C090000}"/>
    <cellStyle name="Normal 7 3 3 3 2 3" xfId="1812" xr:uid="{00000000-0005-0000-0000-00000D090000}"/>
    <cellStyle name="Normal 7 3 3 3 3" xfId="942" xr:uid="{00000000-0005-0000-0000-00000E090000}"/>
    <cellStyle name="Normal 7 3 3 3 3 2" xfId="2102" xr:uid="{00000000-0005-0000-0000-00000F090000}"/>
    <cellStyle name="Normal 7 3 3 3 4" xfId="1524" xr:uid="{00000000-0005-0000-0000-000010090000}"/>
    <cellStyle name="Normal 7 3 3 4" xfId="506" xr:uid="{00000000-0005-0000-0000-000011090000}"/>
    <cellStyle name="Normal 7 3 3 4 2" xfId="1086" xr:uid="{00000000-0005-0000-0000-000012090000}"/>
    <cellStyle name="Normal 7 3 3 4 2 2" xfId="2246" xr:uid="{00000000-0005-0000-0000-000013090000}"/>
    <cellStyle name="Normal 7 3 3 4 3" xfId="1668" xr:uid="{00000000-0005-0000-0000-000014090000}"/>
    <cellStyle name="Normal 7 3 3 5" xfId="798" xr:uid="{00000000-0005-0000-0000-000015090000}"/>
    <cellStyle name="Normal 7 3 3 5 2" xfId="1958" xr:uid="{00000000-0005-0000-0000-000016090000}"/>
    <cellStyle name="Normal 7 3 3 6" xfId="1380" xr:uid="{00000000-0005-0000-0000-000017090000}"/>
    <cellStyle name="Normal 7 3 4" xfId="226" xr:uid="{00000000-0005-0000-0000-000018090000}"/>
    <cellStyle name="Normal 7 3 4 2" xfId="374" xr:uid="{00000000-0005-0000-0000-000019090000}"/>
    <cellStyle name="Normal 7 3 4 2 2" xfId="674" xr:uid="{00000000-0005-0000-0000-00001A090000}"/>
    <cellStyle name="Normal 7 3 4 2 2 2" xfId="1254" xr:uid="{00000000-0005-0000-0000-00001B090000}"/>
    <cellStyle name="Normal 7 3 4 2 2 2 2" xfId="2414" xr:uid="{00000000-0005-0000-0000-00001C090000}"/>
    <cellStyle name="Normal 7 3 4 2 2 3" xfId="1836" xr:uid="{00000000-0005-0000-0000-00001D090000}"/>
    <cellStyle name="Normal 7 3 4 2 3" xfId="966" xr:uid="{00000000-0005-0000-0000-00001E090000}"/>
    <cellStyle name="Normal 7 3 4 2 3 2" xfId="2126" xr:uid="{00000000-0005-0000-0000-00001F090000}"/>
    <cellStyle name="Normal 7 3 4 2 4" xfId="1548" xr:uid="{00000000-0005-0000-0000-000020090000}"/>
    <cellStyle name="Normal 7 3 4 3" xfId="530" xr:uid="{00000000-0005-0000-0000-000021090000}"/>
    <cellStyle name="Normal 7 3 4 3 2" xfId="1110" xr:uid="{00000000-0005-0000-0000-000022090000}"/>
    <cellStyle name="Normal 7 3 4 3 2 2" xfId="2270" xr:uid="{00000000-0005-0000-0000-000023090000}"/>
    <cellStyle name="Normal 7 3 4 3 3" xfId="1692" xr:uid="{00000000-0005-0000-0000-000024090000}"/>
    <cellStyle name="Normal 7 3 4 4" xfId="822" xr:uid="{00000000-0005-0000-0000-000025090000}"/>
    <cellStyle name="Normal 7 3 4 4 2" xfId="1982" xr:uid="{00000000-0005-0000-0000-000026090000}"/>
    <cellStyle name="Normal 7 3 4 5" xfId="1404" xr:uid="{00000000-0005-0000-0000-000027090000}"/>
    <cellStyle name="Normal 7 3 5" xfId="302" xr:uid="{00000000-0005-0000-0000-000028090000}"/>
    <cellStyle name="Normal 7 3 5 2" xfId="602" xr:uid="{00000000-0005-0000-0000-000029090000}"/>
    <cellStyle name="Normal 7 3 5 2 2" xfId="1182" xr:uid="{00000000-0005-0000-0000-00002A090000}"/>
    <cellStyle name="Normal 7 3 5 2 2 2" xfId="2342" xr:uid="{00000000-0005-0000-0000-00002B090000}"/>
    <cellStyle name="Normal 7 3 5 2 3" xfId="1764" xr:uid="{00000000-0005-0000-0000-00002C090000}"/>
    <cellStyle name="Normal 7 3 5 3" xfId="894" xr:uid="{00000000-0005-0000-0000-00002D090000}"/>
    <cellStyle name="Normal 7 3 5 3 2" xfId="2054" xr:uid="{00000000-0005-0000-0000-00002E090000}"/>
    <cellStyle name="Normal 7 3 5 4" xfId="1476" xr:uid="{00000000-0005-0000-0000-00002F090000}"/>
    <cellStyle name="Normal 7 3 6" xfId="458" xr:uid="{00000000-0005-0000-0000-000030090000}"/>
    <cellStyle name="Normal 7 3 6 2" xfId="1038" xr:uid="{00000000-0005-0000-0000-000031090000}"/>
    <cellStyle name="Normal 7 3 6 2 2" xfId="2198" xr:uid="{00000000-0005-0000-0000-000032090000}"/>
    <cellStyle name="Normal 7 3 6 3" xfId="1620" xr:uid="{00000000-0005-0000-0000-000033090000}"/>
    <cellStyle name="Normal 7 3 7" xfId="750" xr:uid="{00000000-0005-0000-0000-000034090000}"/>
    <cellStyle name="Normal 7 3 7 2" xfId="1910" xr:uid="{00000000-0005-0000-0000-000035090000}"/>
    <cellStyle name="Normal 7 3 8" xfId="1332" xr:uid="{00000000-0005-0000-0000-000036090000}"/>
    <cellStyle name="Normal 7 4" xfId="163" xr:uid="{00000000-0005-0000-0000-000037090000}"/>
    <cellStyle name="Normal 7 4 2" xfId="238" xr:uid="{00000000-0005-0000-0000-000038090000}"/>
    <cellStyle name="Normal 7 4 2 2" xfId="386" xr:uid="{00000000-0005-0000-0000-000039090000}"/>
    <cellStyle name="Normal 7 4 2 2 2" xfId="686" xr:uid="{00000000-0005-0000-0000-00003A090000}"/>
    <cellStyle name="Normal 7 4 2 2 2 2" xfId="1266" xr:uid="{00000000-0005-0000-0000-00003B090000}"/>
    <cellStyle name="Normal 7 4 2 2 2 2 2" xfId="2426" xr:uid="{00000000-0005-0000-0000-00003C090000}"/>
    <cellStyle name="Normal 7 4 2 2 2 3" xfId="1848" xr:uid="{00000000-0005-0000-0000-00003D090000}"/>
    <cellStyle name="Normal 7 4 2 2 3" xfId="978" xr:uid="{00000000-0005-0000-0000-00003E090000}"/>
    <cellStyle name="Normal 7 4 2 2 3 2" xfId="2138" xr:uid="{00000000-0005-0000-0000-00003F090000}"/>
    <cellStyle name="Normal 7 4 2 2 4" xfId="1560" xr:uid="{00000000-0005-0000-0000-000040090000}"/>
    <cellStyle name="Normal 7 4 2 3" xfId="542" xr:uid="{00000000-0005-0000-0000-000041090000}"/>
    <cellStyle name="Normal 7 4 2 3 2" xfId="1122" xr:uid="{00000000-0005-0000-0000-000042090000}"/>
    <cellStyle name="Normal 7 4 2 3 2 2" xfId="2282" xr:uid="{00000000-0005-0000-0000-000043090000}"/>
    <cellStyle name="Normal 7 4 2 3 3" xfId="1704" xr:uid="{00000000-0005-0000-0000-000044090000}"/>
    <cellStyle name="Normal 7 4 2 4" xfId="834" xr:uid="{00000000-0005-0000-0000-000045090000}"/>
    <cellStyle name="Normal 7 4 2 4 2" xfId="1994" xr:uid="{00000000-0005-0000-0000-000046090000}"/>
    <cellStyle name="Normal 7 4 2 5" xfId="1416" xr:uid="{00000000-0005-0000-0000-000047090000}"/>
    <cellStyle name="Normal 7 4 3" xfId="314" xr:uid="{00000000-0005-0000-0000-000048090000}"/>
    <cellStyle name="Normal 7 4 3 2" xfId="614" xr:uid="{00000000-0005-0000-0000-000049090000}"/>
    <cellStyle name="Normal 7 4 3 2 2" xfId="1194" xr:uid="{00000000-0005-0000-0000-00004A090000}"/>
    <cellStyle name="Normal 7 4 3 2 2 2" xfId="2354" xr:uid="{00000000-0005-0000-0000-00004B090000}"/>
    <cellStyle name="Normal 7 4 3 2 3" xfId="1776" xr:uid="{00000000-0005-0000-0000-00004C090000}"/>
    <cellStyle name="Normal 7 4 3 3" xfId="906" xr:uid="{00000000-0005-0000-0000-00004D090000}"/>
    <cellStyle name="Normal 7 4 3 3 2" xfId="2066" xr:uid="{00000000-0005-0000-0000-00004E090000}"/>
    <cellStyle name="Normal 7 4 3 4" xfId="1488" xr:uid="{00000000-0005-0000-0000-00004F090000}"/>
    <cellStyle name="Normal 7 4 4" xfId="470" xr:uid="{00000000-0005-0000-0000-000050090000}"/>
    <cellStyle name="Normal 7 4 4 2" xfId="1050" xr:uid="{00000000-0005-0000-0000-000051090000}"/>
    <cellStyle name="Normal 7 4 4 2 2" xfId="2210" xr:uid="{00000000-0005-0000-0000-000052090000}"/>
    <cellStyle name="Normal 7 4 4 3" xfId="1632" xr:uid="{00000000-0005-0000-0000-000053090000}"/>
    <cellStyle name="Normal 7 4 5" xfId="762" xr:uid="{00000000-0005-0000-0000-000054090000}"/>
    <cellStyle name="Normal 7 4 5 2" xfId="1922" xr:uid="{00000000-0005-0000-0000-000055090000}"/>
    <cellStyle name="Normal 7 4 6" xfId="1344" xr:uid="{00000000-0005-0000-0000-000056090000}"/>
    <cellStyle name="Normal 7 5" xfId="187" xr:uid="{00000000-0005-0000-0000-000057090000}"/>
    <cellStyle name="Normal 7 5 2" xfId="262" xr:uid="{00000000-0005-0000-0000-000058090000}"/>
    <cellStyle name="Normal 7 5 2 2" xfId="410" xr:uid="{00000000-0005-0000-0000-000059090000}"/>
    <cellStyle name="Normal 7 5 2 2 2" xfId="710" xr:uid="{00000000-0005-0000-0000-00005A090000}"/>
    <cellStyle name="Normal 7 5 2 2 2 2" xfId="1290" xr:uid="{00000000-0005-0000-0000-00005B090000}"/>
    <cellStyle name="Normal 7 5 2 2 2 2 2" xfId="2450" xr:uid="{00000000-0005-0000-0000-00005C090000}"/>
    <cellStyle name="Normal 7 5 2 2 2 3" xfId="1872" xr:uid="{00000000-0005-0000-0000-00005D090000}"/>
    <cellStyle name="Normal 7 5 2 2 3" xfId="1002" xr:uid="{00000000-0005-0000-0000-00005E090000}"/>
    <cellStyle name="Normal 7 5 2 2 3 2" xfId="2162" xr:uid="{00000000-0005-0000-0000-00005F090000}"/>
    <cellStyle name="Normal 7 5 2 2 4" xfId="1584" xr:uid="{00000000-0005-0000-0000-000060090000}"/>
    <cellStyle name="Normal 7 5 2 3" xfId="566" xr:uid="{00000000-0005-0000-0000-000061090000}"/>
    <cellStyle name="Normal 7 5 2 3 2" xfId="1146" xr:uid="{00000000-0005-0000-0000-000062090000}"/>
    <cellStyle name="Normal 7 5 2 3 2 2" xfId="2306" xr:uid="{00000000-0005-0000-0000-000063090000}"/>
    <cellStyle name="Normal 7 5 2 3 3" xfId="1728" xr:uid="{00000000-0005-0000-0000-000064090000}"/>
    <cellStyle name="Normal 7 5 2 4" xfId="858" xr:uid="{00000000-0005-0000-0000-000065090000}"/>
    <cellStyle name="Normal 7 5 2 4 2" xfId="2018" xr:uid="{00000000-0005-0000-0000-000066090000}"/>
    <cellStyle name="Normal 7 5 2 5" xfId="1440" xr:uid="{00000000-0005-0000-0000-000067090000}"/>
    <cellStyle name="Normal 7 5 3" xfId="338" xr:uid="{00000000-0005-0000-0000-000068090000}"/>
    <cellStyle name="Normal 7 5 3 2" xfId="638" xr:uid="{00000000-0005-0000-0000-000069090000}"/>
    <cellStyle name="Normal 7 5 3 2 2" xfId="1218" xr:uid="{00000000-0005-0000-0000-00006A090000}"/>
    <cellStyle name="Normal 7 5 3 2 2 2" xfId="2378" xr:uid="{00000000-0005-0000-0000-00006B090000}"/>
    <cellStyle name="Normal 7 5 3 2 3" xfId="1800" xr:uid="{00000000-0005-0000-0000-00006C090000}"/>
    <cellStyle name="Normal 7 5 3 3" xfId="930" xr:uid="{00000000-0005-0000-0000-00006D090000}"/>
    <cellStyle name="Normal 7 5 3 3 2" xfId="2090" xr:uid="{00000000-0005-0000-0000-00006E090000}"/>
    <cellStyle name="Normal 7 5 3 4" xfId="1512" xr:uid="{00000000-0005-0000-0000-00006F090000}"/>
    <cellStyle name="Normal 7 5 4" xfId="494" xr:uid="{00000000-0005-0000-0000-000070090000}"/>
    <cellStyle name="Normal 7 5 4 2" xfId="1074" xr:uid="{00000000-0005-0000-0000-000071090000}"/>
    <cellStyle name="Normal 7 5 4 2 2" xfId="2234" xr:uid="{00000000-0005-0000-0000-000072090000}"/>
    <cellStyle name="Normal 7 5 4 3" xfId="1656" xr:uid="{00000000-0005-0000-0000-000073090000}"/>
    <cellStyle name="Normal 7 5 5" xfId="786" xr:uid="{00000000-0005-0000-0000-000074090000}"/>
    <cellStyle name="Normal 7 5 5 2" xfId="1946" xr:uid="{00000000-0005-0000-0000-000075090000}"/>
    <cellStyle name="Normal 7 5 6" xfId="1368" xr:uid="{00000000-0005-0000-0000-000076090000}"/>
    <cellStyle name="Normal 7 6" xfId="214" xr:uid="{00000000-0005-0000-0000-000077090000}"/>
    <cellStyle name="Normal 7 6 2" xfId="362" xr:uid="{00000000-0005-0000-0000-000078090000}"/>
    <cellStyle name="Normal 7 6 2 2" xfId="662" xr:uid="{00000000-0005-0000-0000-000079090000}"/>
    <cellStyle name="Normal 7 6 2 2 2" xfId="1242" xr:uid="{00000000-0005-0000-0000-00007A090000}"/>
    <cellStyle name="Normal 7 6 2 2 2 2" xfId="2402" xr:uid="{00000000-0005-0000-0000-00007B090000}"/>
    <cellStyle name="Normal 7 6 2 2 3" xfId="1824" xr:uid="{00000000-0005-0000-0000-00007C090000}"/>
    <cellStyle name="Normal 7 6 2 3" xfId="954" xr:uid="{00000000-0005-0000-0000-00007D090000}"/>
    <cellStyle name="Normal 7 6 2 3 2" xfId="2114" xr:uid="{00000000-0005-0000-0000-00007E090000}"/>
    <cellStyle name="Normal 7 6 2 4" xfId="1536" xr:uid="{00000000-0005-0000-0000-00007F090000}"/>
    <cellStyle name="Normal 7 6 3" xfId="518" xr:uid="{00000000-0005-0000-0000-000080090000}"/>
    <cellStyle name="Normal 7 6 3 2" xfId="1098" xr:uid="{00000000-0005-0000-0000-000081090000}"/>
    <cellStyle name="Normal 7 6 3 2 2" xfId="2258" xr:uid="{00000000-0005-0000-0000-000082090000}"/>
    <cellStyle name="Normal 7 6 3 3" xfId="1680" xr:uid="{00000000-0005-0000-0000-000083090000}"/>
    <cellStyle name="Normal 7 6 4" xfId="810" xr:uid="{00000000-0005-0000-0000-000084090000}"/>
    <cellStyle name="Normal 7 6 4 2" xfId="1970" xr:uid="{00000000-0005-0000-0000-000085090000}"/>
    <cellStyle name="Normal 7 6 5" xfId="1392" xr:uid="{00000000-0005-0000-0000-000086090000}"/>
    <cellStyle name="Normal 7 7" xfId="290" xr:uid="{00000000-0005-0000-0000-000087090000}"/>
    <cellStyle name="Normal 7 7 2" xfId="590" xr:uid="{00000000-0005-0000-0000-000088090000}"/>
    <cellStyle name="Normal 7 7 2 2" xfId="1170" xr:uid="{00000000-0005-0000-0000-000089090000}"/>
    <cellStyle name="Normal 7 7 2 2 2" xfId="2330" xr:uid="{00000000-0005-0000-0000-00008A090000}"/>
    <cellStyle name="Normal 7 7 2 3" xfId="1752" xr:uid="{00000000-0005-0000-0000-00008B090000}"/>
    <cellStyle name="Normal 7 7 3" xfId="882" xr:uid="{00000000-0005-0000-0000-00008C090000}"/>
    <cellStyle name="Normal 7 7 3 2" xfId="2042" xr:uid="{00000000-0005-0000-0000-00008D090000}"/>
    <cellStyle name="Normal 7 7 4" xfId="1464" xr:uid="{00000000-0005-0000-0000-00008E090000}"/>
    <cellStyle name="Normal 7 8" xfId="446" xr:uid="{00000000-0005-0000-0000-00008F090000}"/>
    <cellStyle name="Normal 7 8 2" xfId="1026" xr:uid="{00000000-0005-0000-0000-000090090000}"/>
    <cellStyle name="Normal 7 8 2 2" xfId="2186" xr:uid="{00000000-0005-0000-0000-000091090000}"/>
    <cellStyle name="Normal 7 8 3" xfId="1608" xr:uid="{00000000-0005-0000-0000-000092090000}"/>
    <cellStyle name="Normal 7 9" xfId="738" xr:uid="{00000000-0005-0000-0000-000093090000}"/>
    <cellStyle name="Normal 7 9 2" xfId="1898" xr:uid="{00000000-0005-0000-0000-000094090000}"/>
    <cellStyle name="Normal 73" xfId="2484" xr:uid="{00000000-0005-0000-0000-000095090000}"/>
    <cellStyle name="Normal 8" xfId="57" xr:uid="{00000000-0005-0000-0000-000096090000}"/>
    <cellStyle name="Normal 8 2" xfId="124" xr:uid="{00000000-0005-0000-0000-000097090000}"/>
    <cellStyle name="Normal 9" xfId="72" xr:uid="{00000000-0005-0000-0000-000098090000}"/>
    <cellStyle name="Normal 9 2" xfId="123" xr:uid="{00000000-0005-0000-0000-000099090000}"/>
    <cellStyle name="Normal 90" xfId="114" xr:uid="{00000000-0005-0000-0000-00009A090000}"/>
    <cellStyle name="Nota" xfId="15" builtinId="10" customBuiltin="1"/>
    <cellStyle name="Nota 2" xfId="59" xr:uid="{00000000-0005-0000-0000-00009C090000}"/>
    <cellStyle name="Nota 3" xfId="73" xr:uid="{00000000-0005-0000-0000-00009D090000}"/>
    <cellStyle name="Nota 4" xfId="87" xr:uid="{00000000-0005-0000-0000-00009E090000}"/>
    <cellStyle name="Nota 5" xfId="101" xr:uid="{00000000-0005-0000-0000-00009F090000}"/>
    <cellStyle name="Ruim" xfId="7" builtinId="27" customBuiltin="1"/>
    <cellStyle name="Saída" xfId="10" builtinId="21" customBuiltin="1"/>
    <cellStyle name="Separador de milhares 10" xfId="431" xr:uid="{00000000-0005-0000-0000-0000A1090000}"/>
    <cellStyle name="Separador de milhares 11" xfId="438" xr:uid="{00000000-0005-0000-0000-0000A2090000}"/>
    <cellStyle name="Separador de milhares 12" xfId="287" xr:uid="{00000000-0005-0000-0000-0000A3090000}"/>
    <cellStyle name="Separador de milhares 13" xfId="442" xr:uid="{00000000-0005-0000-0000-0000A4090000}"/>
    <cellStyle name="Separador de milhares 2" xfId="119" xr:uid="{00000000-0005-0000-0000-0000A5090000}"/>
    <cellStyle name="Separador de milhares 2 2" xfId="2473" xr:uid="{00000000-0005-0000-0000-0000A6090000}"/>
    <cellStyle name="Separador de milhares 3" xfId="134" xr:uid="{00000000-0005-0000-0000-0000A7090000}"/>
    <cellStyle name="Separador de milhares 4" xfId="139" xr:uid="{00000000-0005-0000-0000-0000A8090000}"/>
    <cellStyle name="Separador de milhares 5" xfId="138" xr:uid="{00000000-0005-0000-0000-0000A9090000}"/>
    <cellStyle name="Separador de milhares 6" xfId="143" xr:uid="{00000000-0005-0000-0000-0000AA090000}"/>
    <cellStyle name="Separador de milhares 7" xfId="159" xr:uid="{00000000-0005-0000-0000-0000AB090000}"/>
    <cellStyle name="Separador de milhares 8" xfId="210" xr:uid="{00000000-0005-0000-0000-0000AC090000}"/>
    <cellStyle name="Separador de milhares 9" xfId="285" xr:uid="{00000000-0005-0000-0000-0000AD09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2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B1A0C7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136071</xdr:rowOff>
    </xdr:from>
    <xdr:to>
      <xdr:col>3</xdr:col>
      <xdr:colOff>550479</xdr:colOff>
      <xdr:row>2</xdr:row>
      <xdr:rowOff>217715</xdr:rowOff>
    </xdr:to>
    <xdr:pic>
      <xdr:nvPicPr>
        <xdr:cNvPr id="2" name="Imagem 2" descr="marca nova dda lafep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06" y="136071"/>
          <a:ext cx="2579954" cy="891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1022537</xdr:colOff>
      <xdr:row>0</xdr:row>
      <xdr:rowOff>70037</xdr:rowOff>
    </xdr:from>
    <xdr:to>
      <xdr:col>13</xdr:col>
      <xdr:colOff>648959</xdr:colOff>
      <xdr:row>2</xdr:row>
      <xdr:rowOff>196105</xdr:rowOff>
    </xdr:to>
    <xdr:pic>
      <xdr:nvPicPr>
        <xdr:cNvPr id="5" name="Imagem 4" descr="C:\Users\marcelomc\Desktop\SaudeAsset 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363640" y="70037"/>
          <a:ext cx="3221691" cy="938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0</xdr:rowOff>
    </xdr:from>
    <xdr:to>
      <xdr:col>2</xdr:col>
      <xdr:colOff>780521</xdr:colOff>
      <xdr:row>3</xdr:row>
      <xdr:rowOff>27213</xdr:rowOff>
    </xdr:to>
    <xdr:pic>
      <xdr:nvPicPr>
        <xdr:cNvPr id="2" name="Imagem 1" descr="logo LAFEPE com brasão do estado ao lado direit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42664"/>
        <a:stretch>
          <a:fillRect/>
        </a:stretch>
      </xdr:blipFill>
      <xdr:spPr>
        <a:xfrm>
          <a:off x="40821" y="0"/>
          <a:ext cx="2209460" cy="741588"/>
        </a:xfrm>
        <a:prstGeom prst="rect">
          <a:avLst/>
        </a:prstGeom>
      </xdr:spPr>
    </xdr:pic>
    <xdr:clientData/>
  </xdr:twoCellAnchor>
  <xdr:twoCellAnchor editAs="oneCell">
    <xdr:from>
      <xdr:col>8</xdr:col>
      <xdr:colOff>1631153</xdr:colOff>
      <xdr:row>0</xdr:row>
      <xdr:rowOff>71435</xdr:rowOff>
    </xdr:from>
    <xdr:to>
      <xdr:col>10</xdr:col>
      <xdr:colOff>1018640</xdr:colOff>
      <xdr:row>3</xdr:row>
      <xdr:rowOff>47625</xdr:rowOff>
    </xdr:to>
    <xdr:pic>
      <xdr:nvPicPr>
        <xdr:cNvPr id="5" name="Imagem 4" descr="C:\Users\marcelomc\Desktop\SaudeAsset 8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47091" y="71435"/>
          <a:ext cx="2321718" cy="690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1447800</xdr:colOff>
      <xdr:row>4</xdr:row>
      <xdr:rowOff>14967</xdr:rowOff>
    </xdr:to>
    <xdr:pic>
      <xdr:nvPicPr>
        <xdr:cNvPr id="2" name="Imagem 1" descr="logo LAFEPE com brasão do estado ao lado direit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42320"/>
        <a:stretch>
          <a:fillRect/>
        </a:stretch>
      </xdr:blipFill>
      <xdr:spPr>
        <a:xfrm>
          <a:off x="609600" y="28575"/>
          <a:ext cx="1962150" cy="748392"/>
        </a:xfrm>
        <a:prstGeom prst="rect">
          <a:avLst/>
        </a:prstGeom>
      </xdr:spPr>
    </xdr:pic>
    <xdr:clientData/>
  </xdr:twoCellAnchor>
  <xdr:twoCellAnchor editAs="oneCell">
    <xdr:from>
      <xdr:col>4</xdr:col>
      <xdr:colOff>2895600</xdr:colOff>
      <xdr:row>0</xdr:row>
      <xdr:rowOff>38100</xdr:rowOff>
    </xdr:from>
    <xdr:to>
      <xdr:col>8</xdr:col>
      <xdr:colOff>26193</xdr:colOff>
      <xdr:row>3</xdr:row>
      <xdr:rowOff>157165</xdr:rowOff>
    </xdr:to>
    <xdr:pic>
      <xdr:nvPicPr>
        <xdr:cNvPr id="5" name="Imagem 4" descr="C:\Users\marcelomc\Desktop\SaudeAsset 8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58125" y="38100"/>
          <a:ext cx="2321718" cy="690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23630</xdr:rowOff>
    </xdr:from>
    <xdr:to>
      <xdr:col>1</xdr:col>
      <xdr:colOff>1733551</xdr:colOff>
      <xdr:row>2</xdr:row>
      <xdr:rowOff>171448</xdr:rowOff>
    </xdr:to>
    <xdr:pic>
      <xdr:nvPicPr>
        <xdr:cNvPr id="2" name="Imagem 2" descr="marca nova dda lafepe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630"/>
          <a:ext cx="1704976" cy="5764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609600</xdr:colOff>
      <xdr:row>0</xdr:row>
      <xdr:rowOff>0</xdr:rowOff>
    </xdr:from>
    <xdr:to>
      <xdr:col>7</xdr:col>
      <xdr:colOff>609600</xdr:colOff>
      <xdr:row>2</xdr:row>
      <xdr:rowOff>157193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48425" y="0"/>
          <a:ext cx="619125" cy="633443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8</xdr:col>
      <xdr:colOff>1123950</xdr:colOff>
      <xdr:row>2</xdr:row>
      <xdr:rowOff>147640</xdr:rowOff>
    </xdr:to>
    <xdr:pic>
      <xdr:nvPicPr>
        <xdr:cNvPr id="4" name="Imagem 3" descr="C:\Users\marcelomc\Desktop\SaudeAsset 8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24850" y="57150"/>
          <a:ext cx="1952625" cy="51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3"/>
  <sheetViews>
    <sheetView tabSelected="1" zoomScale="70" zoomScaleNormal="70" workbookViewId="0">
      <selection activeCell="H27" sqref="H27"/>
    </sheetView>
  </sheetViews>
  <sheetFormatPr defaultRowHeight="15" x14ac:dyDescent="0.25"/>
  <cols>
    <col min="1" max="1" width="10.42578125" style="2" customWidth="1"/>
    <col min="2" max="2" width="9" customWidth="1"/>
    <col min="3" max="3" width="11.28515625" customWidth="1"/>
    <col min="4" max="4" width="46.85546875" bestFit="1" customWidth="1"/>
    <col min="5" max="5" width="15.28515625" style="270" customWidth="1"/>
    <col min="6" max="6" width="55.5703125" style="2" customWidth="1"/>
    <col min="7" max="7" width="13.85546875" style="2" customWidth="1"/>
    <col min="8" max="8" width="63.42578125" customWidth="1"/>
    <col min="9" max="9" width="14.5703125" customWidth="1"/>
    <col min="10" max="10" width="20.140625" style="422" bestFit="1" customWidth="1"/>
    <col min="11" max="11" width="20" style="422" bestFit="1" customWidth="1"/>
    <col min="12" max="12" width="16" style="423" customWidth="1"/>
    <col min="13" max="13" width="18.140625" customWidth="1"/>
    <col min="14" max="14" width="12.7109375" customWidth="1"/>
    <col min="15" max="16" width="11.85546875" customWidth="1"/>
    <col min="17" max="17" width="12.42578125" bestFit="1" customWidth="1"/>
  </cols>
  <sheetData>
    <row r="1" spans="1:17" ht="31.5" customHeight="1" x14ac:dyDescent="0.25">
      <c r="A1" s="484" t="s">
        <v>257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</row>
    <row r="2" spans="1:17" ht="31.5" customHeight="1" x14ac:dyDescent="0.25">
      <c r="A2" s="484"/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</row>
    <row r="3" spans="1:17" ht="21" customHeight="1" x14ac:dyDescent="0.25">
      <c r="A3" s="484"/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</row>
    <row r="4" spans="1:17" x14ac:dyDescent="0.25">
      <c r="A4" s="3"/>
      <c r="B4" s="485"/>
      <c r="C4" s="485"/>
      <c r="D4" s="485"/>
      <c r="E4" s="485"/>
      <c r="F4" s="485"/>
      <c r="G4" s="485"/>
      <c r="H4" s="485"/>
      <c r="I4" s="485"/>
      <c r="J4" s="485"/>
      <c r="K4" s="400"/>
      <c r="L4" s="401"/>
      <c r="M4" s="1"/>
      <c r="N4" s="1"/>
    </row>
    <row r="5" spans="1:17" ht="15.75" thickBot="1" x14ac:dyDescent="0.3">
      <c r="A5" s="14" t="s">
        <v>0</v>
      </c>
      <c r="B5" s="1"/>
      <c r="C5" s="1"/>
      <c r="D5" s="1"/>
      <c r="E5" s="265"/>
      <c r="F5" s="3"/>
      <c r="G5" s="3"/>
      <c r="H5" s="1"/>
      <c r="I5" s="1"/>
      <c r="J5" s="402"/>
      <c r="K5" s="400"/>
      <c r="L5" s="401"/>
      <c r="M5" s="486" t="s">
        <v>574</v>
      </c>
      <c r="N5" s="486"/>
    </row>
    <row r="6" spans="1:17" s="190" customFormat="1" ht="30.75" thickBot="1" x14ac:dyDescent="0.3">
      <c r="A6" s="186" t="s">
        <v>1</v>
      </c>
      <c r="B6" s="187" t="s">
        <v>337</v>
      </c>
      <c r="C6" s="187" t="s">
        <v>3</v>
      </c>
      <c r="D6" s="187" t="s">
        <v>116</v>
      </c>
      <c r="E6" s="266" t="s">
        <v>336</v>
      </c>
      <c r="F6" s="187" t="s">
        <v>5</v>
      </c>
      <c r="G6" s="187" t="s">
        <v>134</v>
      </c>
      <c r="H6" s="187" t="s">
        <v>6</v>
      </c>
      <c r="I6" s="187" t="s">
        <v>156</v>
      </c>
      <c r="J6" s="403" t="s">
        <v>131</v>
      </c>
      <c r="K6" s="403" t="s">
        <v>7</v>
      </c>
      <c r="L6" s="404" t="s">
        <v>8</v>
      </c>
      <c r="M6" s="188" t="s">
        <v>9</v>
      </c>
      <c r="N6" s="189" t="s">
        <v>10</v>
      </c>
    </row>
    <row r="7" spans="1:17" s="183" customFormat="1" ht="19.5" thickBot="1" x14ac:dyDescent="0.3">
      <c r="A7" s="17" t="s">
        <v>230</v>
      </c>
      <c r="C7" s="136"/>
      <c r="D7" s="136"/>
      <c r="E7" s="216"/>
      <c r="F7" s="136"/>
      <c r="G7" s="136"/>
      <c r="H7" s="136"/>
      <c r="I7" s="136"/>
      <c r="J7" s="405"/>
      <c r="K7" s="405"/>
      <c r="L7" s="405"/>
      <c r="M7" s="136"/>
      <c r="N7" s="136"/>
    </row>
    <row r="8" spans="1:17" s="214" customFormat="1" x14ac:dyDescent="0.25">
      <c r="A8" s="226">
        <v>1</v>
      </c>
      <c r="B8" s="274">
        <v>3383</v>
      </c>
      <c r="C8" s="227" t="s">
        <v>11</v>
      </c>
      <c r="D8" s="171" t="s">
        <v>307</v>
      </c>
      <c r="E8" s="181">
        <v>44260</v>
      </c>
      <c r="F8" s="227" t="s">
        <v>308</v>
      </c>
      <c r="G8" s="227" t="s">
        <v>135</v>
      </c>
      <c r="H8" s="228" t="s">
        <v>28</v>
      </c>
      <c r="I8" s="228" t="s">
        <v>155</v>
      </c>
      <c r="J8" s="406">
        <v>5413.74</v>
      </c>
      <c r="K8" s="406">
        <v>21654.95</v>
      </c>
      <c r="L8" s="406">
        <f>J8+K8</f>
        <v>27068.690000000002</v>
      </c>
      <c r="M8" s="180" t="s">
        <v>56</v>
      </c>
      <c r="N8" s="215">
        <v>44260</v>
      </c>
      <c r="O8" s="332"/>
    </row>
    <row r="9" spans="1:17" s="214" customFormat="1" x14ac:dyDescent="0.25">
      <c r="A9" s="212">
        <f>A8+1</f>
        <v>2</v>
      </c>
      <c r="B9" s="20">
        <v>2274</v>
      </c>
      <c r="C9" s="20" t="s">
        <v>11</v>
      </c>
      <c r="D9" s="20" t="s">
        <v>44</v>
      </c>
      <c r="E9" s="24">
        <v>37883</v>
      </c>
      <c r="F9" s="213" t="s">
        <v>59</v>
      </c>
      <c r="G9" s="213" t="s">
        <v>136</v>
      </c>
      <c r="H9" s="22" t="s">
        <v>60</v>
      </c>
      <c r="I9" s="22" t="s">
        <v>154</v>
      </c>
      <c r="J9" s="407">
        <v>0</v>
      </c>
      <c r="K9" s="407">
        <v>20143.53</v>
      </c>
      <c r="L9" s="407">
        <f t="shared" ref="L9:L12" si="0">J9+K9</f>
        <v>20143.53</v>
      </c>
      <c r="M9" s="20" t="s">
        <v>56</v>
      </c>
      <c r="N9" s="182">
        <v>42536</v>
      </c>
      <c r="O9" s="332"/>
    </row>
    <row r="10" spans="1:17" s="214" customFormat="1" x14ac:dyDescent="0.25">
      <c r="A10" s="212">
        <f>A9+1</f>
        <v>3</v>
      </c>
      <c r="B10" s="20">
        <v>3358</v>
      </c>
      <c r="C10" s="20" t="s">
        <v>11</v>
      </c>
      <c r="D10" s="20" t="s">
        <v>220</v>
      </c>
      <c r="E10" s="24">
        <v>43501</v>
      </c>
      <c r="F10" s="213" t="s">
        <v>57</v>
      </c>
      <c r="G10" s="213" t="s">
        <v>136</v>
      </c>
      <c r="H10" s="22" t="s">
        <v>58</v>
      </c>
      <c r="I10" s="22" t="s">
        <v>152</v>
      </c>
      <c r="J10" s="407">
        <v>5035.88</v>
      </c>
      <c r="K10" s="407">
        <v>20143.53</v>
      </c>
      <c r="L10" s="407">
        <f t="shared" si="0"/>
        <v>25179.41</v>
      </c>
      <c r="M10" s="20" t="s">
        <v>56</v>
      </c>
      <c r="N10" s="210">
        <v>45356</v>
      </c>
      <c r="O10" s="332"/>
    </row>
    <row r="11" spans="1:17" s="214" customFormat="1" x14ac:dyDescent="0.25">
      <c r="A11" s="212">
        <f>A10+1</f>
        <v>4</v>
      </c>
      <c r="B11" s="20">
        <v>7002</v>
      </c>
      <c r="C11" s="20" t="s">
        <v>380</v>
      </c>
      <c r="D11" s="45" t="s">
        <v>379</v>
      </c>
      <c r="E11" s="24">
        <v>45049</v>
      </c>
      <c r="F11" s="213" t="s">
        <v>352</v>
      </c>
      <c r="G11" s="213" t="s">
        <v>136</v>
      </c>
      <c r="H11" s="22" t="s">
        <v>318</v>
      </c>
      <c r="I11" s="22" t="s">
        <v>317</v>
      </c>
      <c r="J11" s="407">
        <v>0</v>
      </c>
      <c r="K11" s="407">
        <v>20143.53</v>
      </c>
      <c r="L11" s="407">
        <f t="shared" si="0"/>
        <v>20143.53</v>
      </c>
      <c r="M11" s="20" t="s">
        <v>56</v>
      </c>
      <c r="N11" s="182">
        <v>45356</v>
      </c>
      <c r="O11" s="332"/>
    </row>
    <row r="12" spans="1:17" s="214" customFormat="1" ht="15.75" thickBot="1" x14ac:dyDescent="0.3">
      <c r="A12" s="275">
        <f>A11+1</f>
        <v>5</v>
      </c>
      <c r="B12" s="21">
        <v>3092</v>
      </c>
      <c r="C12" s="21" t="s">
        <v>11</v>
      </c>
      <c r="D12" s="21" t="s">
        <v>70</v>
      </c>
      <c r="E12" s="23">
        <v>42058</v>
      </c>
      <c r="F12" s="276" t="s">
        <v>148</v>
      </c>
      <c r="G12" s="276" t="s">
        <v>136</v>
      </c>
      <c r="H12" s="277" t="s">
        <v>149</v>
      </c>
      <c r="I12" s="277" t="s">
        <v>153</v>
      </c>
      <c r="J12" s="407">
        <v>5035.88</v>
      </c>
      <c r="K12" s="407">
        <v>20143.53</v>
      </c>
      <c r="L12" s="408">
        <f t="shared" si="0"/>
        <v>25179.41</v>
      </c>
      <c r="M12" s="21" t="s">
        <v>56</v>
      </c>
      <c r="N12" s="211">
        <v>42521</v>
      </c>
      <c r="O12" s="332"/>
    </row>
    <row r="13" spans="1:17" s="184" customFormat="1" ht="19.5" thickBot="1" x14ac:dyDescent="0.3">
      <c r="A13" s="278" t="s">
        <v>229</v>
      </c>
      <c r="C13" s="279"/>
      <c r="D13" s="279"/>
      <c r="E13" s="280"/>
      <c r="F13" s="279"/>
      <c r="G13" s="279"/>
      <c r="H13" s="279"/>
      <c r="I13" s="279"/>
      <c r="J13" s="281"/>
      <c r="K13" s="281"/>
      <c r="L13" s="281"/>
      <c r="M13" s="279"/>
      <c r="N13" s="280"/>
      <c r="O13" s="332"/>
      <c r="P13" s="214"/>
      <c r="Q13" s="214"/>
    </row>
    <row r="14" spans="1:17" s="214" customFormat="1" ht="15.75" thickBot="1" x14ac:dyDescent="0.3">
      <c r="A14" s="282">
        <f>A12+1</f>
        <v>6</v>
      </c>
      <c r="B14" s="283">
        <v>3247</v>
      </c>
      <c r="C14" s="283" t="s">
        <v>11</v>
      </c>
      <c r="D14" s="283" t="s">
        <v>191</v>
      </c>
      <c r="E14" s="284">
        <v>42859</v>
      </c>
      <c r="F14" s="285" t="s">
        <v>27</v>
      </c>
      <c r="G14" s="285" t="s">
        <v>137</v>
      </c>
      <c r="H14" s="286" t="s">
        <v>28</v>
      </c>
      <c r="I14" s="286" t="s">
        <v>155</v>
      </c>
      <c r="J14" s="343">
        <v>2173.7600000000002</v>
      </c>
      <c r="K14" s="343">
        <v>8695</v>
      </c>
      <c r="L14" s="406">
        <f t="shared" ref="L14:L74" si="1">J14+K14</f>
        <v>10868.76</v>
      </c>
      <c r="M14" s="287">
        <v>163</v>
      </c>
      <c r="N14" s="288">
        <v>42871</v>
      </c>
      <c r="O14" s="332"/>
    </row>
    <row r="15" spans="1:17" s="184" customFormat="1" ht="19.5" thickBot="1" x14ac:dyDescent="0.3">
      <c r="A15" s="289" t="s">
        <v>164</v>
      </c>
      <c r="C15" s="279"/>
      <c r="D15" s="279"/>
      <c r="E15" s="280"/>
      <c r="F15" s="279"/>
      <c r="G15" s="279"/>
      <c r="H15" s="279"/>
      <c r="I15" s="279"/>
      <c r="J15" s="281"/>
      <c r="K15" s="281"/>
      <c r="L15" s="281"/>
      <c r="M15" s="290"/>
      <c r="N15" s="280"/>
      <c r="O15" s="332"/>
      <c r="P15" s="214"/>
      <c r="Q15" s="214"/>
    </row>
    <row r="16" spans="1:17" s="214" customFormat="1" x14ac:dyDescent="0.25">
      <c r="A16" s="226">
        <f>A14+1</f>
        <v>7</v>
      </c>
      <c r="B16" s="180">
        <v>3373</v>
      </c>
      <c r="C16" s="180" t="s">
        <v>11</v>
      </c>
      <c r="D16" s="228" t="s">
        <v>242</v>
      </c>
      <c r="E16" s="181">
        <v>44013</v>
      </c>
      <c r="F16" s="227" t="s">
        <v>14</v>
      </c>
      <c r="G16" s="227" t="s">
        <v>139</v>
      </c>
      <c r="H16" s="22" t="s">
        <v>241</v>
      </c>
      <c r="I16" s="22" t="s">
        <v>155</v>
      </c>
      <c r="J16" s="343">
        <v>1174.93</v>
      </c>
      <c r="K16" s="343">
        <v>4699.71</v>
      </c>
      <c r="L16" s="406">
        <f t="shared" ref="L16:L24" si="2">J16+K16</f>
        <v>5874.64</v>
      </c>
      <c r="M16" s="291">
        <v>427</v>
      </c>
      <c r="N16" s="215">
        <v>45576</v>
      </c>
      <c r="O16" s="332"/>
    </row>
    <row r="17" spans="1:17" s="214" customFormat="1" x14ac:dyDescent="0.25">
      <c r="A17" s="212">
        <f t="shared" ref="A17:A24" si="3">A16+1</f>
        <v>8</v>
      </c>
      <c r="B17" s="171">
        <v>3388</v>
      </c>
      <c r="C17" s="20" t="s">
        <v>11</v>
      </c>
      <c r="D17" s="171" t="s">
        <v>354</v>
      </c>
      <c r="E17" s="24">
        <v>44460</v>
      </c>
      <c r="F17" s="213" t="s">
        <v>14</v>
      </c>
      <c r="G17" s="213" t="s">
        <v>139</v>
      </c>
      <c r="H17" s="298" t="s">
        <v>209</v>
      </c>
      <c r="I17" s="20" t="s">
        <v>155</v>
      </c>
      <c r="J17" s="407">
        <v>1174.93</v>
      </c>
      <c r="K17" s="407">
        <v>4699.71</v>
      </c>
      <c r="L17" s="407">
        <f t="shared" si="2"/>
        <v>5874.64</v>
      </c>
      <c r="M17" s="20">
        <v>305</v>
      </c>
      <c r="N17" s="182">
        <v>44490</v>
      </c>
      <c r="O17" s="332"/>
    </row>
    <row r="18" spans="1:17" s="214" customFormat="1" x14ac:dyDescent="0.25">
      <c r="A18" s="212">
        <f t="shared" si="3"/>
        <v>9</v>
      </c>
      <c r="B18" s="20">
        <v>3428</v>
      </c>
      <c r="C18" s="20" t="s">
        <v>11</v>
      </c>
      <c r="D18" s="20" t="s">
        <v>405</v>
      </c>
      <c r="E18" s="24">
        <v>45343</v>
      </c>
      <c r="F18" s="213" t="s">
        <v>14</v>
      </c>
      <c r="G18" s="213" t="s">
        <v>139</v>
      </c>
      <c r="H18" s="22" t="s">
        <v>297</v>
      </c>
      <c r="I18" s="22" t="s">
        <v>153</v>
      </c>
      <c r="J18" s="407">
        <v>1174.93</v>
      </c>
      <c r="K18" s="407">
        <v>4699.71</v>
      </c>
      <c r="L18" s="407">
        <f t="shared" si="2"/>
        <v>5874.64</v>
      </c>
      <c r="M18" s="225">
        <v>349</v>
      </c>
      <c r="N18" s="182">
        <v>45530</v>
      </c>
      <c r="O18" s="332"/>
    </row>
    <row r="19" spans="1:17" s="214" customFormat="1" x14ac:dyDescent="0.25">
      <c r="A19" s="212">
        <f t="shared" si="3"/>
        <v>10</v>
      </c>
      <c r="B19" s="20">
        <v>3423</v>
      </c>
      <c r="C19" s="20" t="s">
        <v>11</v>
      </c>
      <c r="D19" s="45" t="s">
        <v>398</v>
      </c>
      <c r="E19" s="24">
        <v>45231</v>
      </c>
      <c r="F19" s="213" t="s">
        <v>14</v>
      </c>
      <c r="G19" s="213" t="s">
        <v>139</v>
      </c>
      <c r="H19" s="22" t="s">
        <v>43</v>
      </c>
      <c r="I19" s="22" t="s">
        <v>152</v>
      </c>
      <c r="J19" s="407">
        <v>1174.93</v>
      </c>
      <c r="K19" s="407">
        <v>4699.71</v>
      </c>
      <c r="L19" s="407">
        <f t="shared" si="2"/>
        <v>5874.64</v>
      </c>
      <c r="M19" s="225">
        <v>356</v>
      </c>
      <c r="N19" s="182">
        <v>45530</v>
      </c>
      <c r="O19" s="332"/>
    </row>
    <row r="20" spans="1:17" s="214" customFormat="1" x14ac:dyDescent="0.25">
      <c r="A20" s="212">
        <f t="shared" si="3"/>
        <v>11</v>
      </c>
      <c r="B20" s="20">
        <v>3256</v>
      </c>
      <c r="C20" s="20" t="s">
        <v>11</v>
      </c>
      <c r="D20" s="20" t="s">
        <v>196</v>
      </c>
      <c r="E20" s="24">
        <v>42859</v>
      </c>
      <c r="F20" s="213" t="s">
        <v>14</v>
      </c>
      <c r="G20" s="213" t="s">
        <v>139</v>
      </c>
      <c r="H20" s="304" t="s">
        <v>37</v>
      </c>
      <c r="I20" s="22" t="s">
        <v>152</v>
      </c>
      <c r="J20" s="407">
        <v>1174.93</v>
      </c>
      <c r="K20" s="407">
        <v>4699.71</v>
      </c>
      <c r="L20" s="407">
        <f t="shared" si="2"/>
        <v>5874.64</v>
      </c>
      <c r="M20" s="225">
        <v>108</v>
      </c>
      <c r="N20" s="182">
        <v>42859</v>
      </c>
      <c r="O20" s="332"/>
    </row>
    <row r="21" spans="1:17" s="214" customFormat="1" x14ac:dyDescent="0.25">
      <c r="A21" s="212">
        <f t="shared" si="3"/>
        <v>12</v>
      </c>
      <c r="B21" s="20">
        <v>3338</v>
      </c>
      <c r="C21" s="20" t="s">
        <v>11</v>
      </c>
      <c r="D21" s="20" t="s">
        <v>206</v>
      </c>
      <c r="E21" s="24">
        <v>43262</v>
      </c>
      <c r="F21" s="213" t="s">
        <v>14</v>
      </c>
      <c r="G21" s="213" t="s">
        <v>139</v>
      </c>
      <c r="H21" s="22" t="s">
        <v>15</v>
      </c>
      <c r="I21" s="22" t="s">
        <v>152</v>
      </c>
      <c r="J21" s="407">
        <v>1174.93</v>
      </c>
      <c r="K21" s="407">
        <v>4699.71</v>
      </c>
      <c r="L21" s="407">
        <f t="shared" si="2"/>
        <v>5874.64</v>
      </c>
      <c r="M21" s="225">
        <v>57</v>
      </c>
      <c r="N21" s="182">
        <v>44230</v>
      </c>
      <c r="O21" s="332"/>
    </row>
    <row r="22" spans="1:17" s="214" customFormat="1" x14ac:dyDescent="0.25">
      <c r="A22" s="212">
        <f t="shared" si="3"/>
        <v>13</v>
      </c>
      <c r="B22" s="20">
        <v>3328</v>
      </c>
      <c r="C22" s="20" t="s">
        <v>11</v>
      </c>
      <c r="D22" s="20" t="s">
        <v>202</v>
      </c>
      <c r="E22" s="24">
        <v>42859</v>
      </c>
      <c r="F22" s="213" t="s">
        <v>14</v>
      </c>
      <c r="G22" s="213" t="s">
        <v>139</v>
      </c>
      <c r="H22" s="20" t="s">
        <v>13</v>
      </c>
      <c r="I22" s="20" t="s">
        <v>152</v>
      </c>
      <c r="J22" s="407">
        <v>1174.93</v>
      </c>
      <c r="K22" s="407">
        <v>4699.71</v>
      </c>
      <c r="L22" s="407">
        <f t="shared" si="2"/>
        <v>5874.64</v>
      </c>
      <c r="M22" s="20">
        <v>354</v>
      </c>
      <c r="N22" s="182">
        <v>44508</v>
      </c>
      <c r="O22" s="332"/>
    </row>
    <row r="23" spans="1:17" s="214" customFormat="1" x14ac:dyDescent="0.25">
      <c r="A23" s="212">
        <f t="shared" si="3"/>
        <v>14</v>
      </c>
      <c r="B23" s="20">
        <v>3441</v>
      </c>
      <c r="C23" s="20" t="s">
        <v>11</v>
      </c>
      <c r="D23" s="171" t="s">
        <v>423</v>
      </c>
      <c r="E23" s="24">
        <v>45474</v>
      </c>
      <c r="F23" s="213" t="s">
        <v>14</v>
      </c>
      <c r="G23" s="213" t="s">
        <v>139</v>
      </c>
      <c r="H23" s="20" t="s">
        <v>427</v>
      </c>
      <c r="I23" s="20" t="s">
        <v>152</v>
      </c>
      <c r="J23" s="407">
        <v>1174.93</v>
      </c>
      <c r="K23" s="407">
        <v>4699.71</v>
      </c>
      <c r="L23" s="407">
        <f t="shared" si="2"/>
        <v>5874.64</v>
      </c>
      <c r="M23" s="20">
        <v>232</v>
      </c>
      <c r="N23" s="182">
        <v>45474</v>
      </c>
      <c r="O23" s="332"/>
    </row>
    <row r="24" spans="1:17" s="214" customFormat="1" ht="15.75" thickBot="1" x14ac:dyDescent="0.3">
      <c r="A24" s="275">
        <f t="shared" si="3"/>
        <v>15</v>
      </c>
      <c r="B24" s="336">
        <v>3447</v>
      </c>
      <c r="C24" s="336" t="s">
        <v>11</v>
      </c>
      <c r="D24" s="214" t="s">
        <v>432</v>
      </c>
      <c r="E24" s="337">
        <v>45649</v>
      </c>
      <c r="F24" s="276" t="s">
        <v>14</v>
      </c>
      <c r="G24" s="276" t="s">
        <v>139</v>
      </c>
      <c r="H24" s="234" t="s">
        <v>237</v>
      </c>
      <c r="I24" s="234" t="s">
        <v>155</v>
      </c>
      <c r="J24" s="408">
        <v>1174.93</v>
      </c>
      <c r="K24" s="408">
        <v>4699.71</v>
      </c>
      <c r="L24" s="408">
        <f t="shared" si="2"/>
        <v>5874.64</v>
      </c>
      <c r="M24" s="293">
        <v>510</v>
      </c>
      <c r="N24" s="211">
        <v>45646</v>
      </c>
      <c r="O24" s="332"/>
    </row>
    <row r="25" spans="1:17" s="184" customFormat="1" ht="19.5" thickBot="1" x14ac:dyDescent="0.3">
      <c r="A25" s="278" t="s">
        <v>231</v>
      </c>
      <c r="C25" s="185"/>
      <c r="D25" s="185"/>
      <c r="E25" s="280"/>
      <c r="F25" s="279"/>
      <c r="G25" s="279"/>
      <c r="H25" s="279"/>
      <c r="I25" s="279"/>
      <c r="J25" s="281"/>
      <c r="K25" s="281"/>
      <c r="L25" s="281"/>
      <c r="M25" s="290"/>
      <c r="N25" s="280"/>
      <c r="O25" s="332"/>
      <c r="P25" s="214"/>
      <c r="Q25" s="214"/>
    </row>
    <row r="26" spans="1:17" s="214" customFormat="1" x14ac:dyDescent="0.25">
      <c r="A26" s="226">
        <f>A24+1</f>
        <v>16</v>
      </c>
      <c r="B26" s="180">
        <v>3456</v>
      </c>
      <c r="C26" s="180" t="s">
        <v>11</v>
      </c>
      <c r="D26" s="424" t="s">
        <v>564</v>
      </c>
      <c r="E26" s="181">
        <v>45887</v>
      </c>
      <c r="F26" s="227" t="s">
        <v>322</v>
      </c>
      <c r="G26" s="227" t="s">
        <v>137</v>
      </c>
      <c r="H26" s="228" t="s">
        <v>321</v>
      </c>
      <c r="I26" s="228" t="s">
        <v>155</v>
      </c>
      <c r="J26" s="343">
        <v>2173.7600000000002</v>
      </c>
      <c r="K26" s="343">
        <v>8695</v>
      </c>
      <c r="L26" s="406">
        <f t="shared" si="1"/>
        <v>10868.76</v>
      </c>
      <c r="M26" s="180">
        <v>296</v>
      </c>
      <c r="N26" s="215">
        <v>45881</v>
      </c>
      <c r="O26" s="332"/>
    </row>
    <row r="27" spans="1:17" s="214" customFormat="1" x14ac:dyDescent="0.25">
      <c r="A27" s="212">
        <f>A26+1</f>
        <v>17</v>
      </c>
      <c r="B27" s="20">
        <v>3422</v>
      </c>
      <c r="C27" s="20" t="s">
        <v>11</v>
      </c>
      <c r="D27" s="20" t="s">
        <v>393</v>
      </c>
      <c r="E27" s="24">
        <v>45201</v>
      </c>
      <c r="F27" s="213" t="s">
        <v>127</v>
      </c>
      <c r="G27" s="213" t="s">
        <v>137</v>
      </c>
      <c r="H27" s="22" t="s">
        <v>68</v>
      </c>
      <c r="I27" s="22" t="s">
        <v>155</v>
      </c>
      <c r="J27" s="343">
        <v>2173.7600000000002</v>
      </c>
      <c r="K27" s="343">
        <v>8695</v>
      </c>
      <c r="L27" s="407">
        <f t="shared" si="1"/>
        <v>10868.76</v>
      </c>
      <c r="M27" s="225">
        <v>340</v>
      </c>
      <c r="N27" s="182">
        <v>45524</v>
      </c>
      <c r="O27" s="332"/>
    </row>
    <row r="28" spans="1:17" s="214" customFormat="1" x14ac:dyDescent="0.25">
      <c r="A28" s="212">
        <f>A27+1</f>
        <v>18</v>
      </c>
      <c r="B28" s="20">
        <v>3439</v>
      </c>
      <c r="C28" s="20" t="s">
        <v>11</v>
      </c>
      <c r="D28" s="22" t="s">
        <v>419</v>
      </c>
      <c r="E28" s="24">
        <v>45175</v>
      </c>
      <c r="F28" s="213" t="s">
        <v>126</v>
      </c>
      <c r="G28" s="213" t="s">
        <v>137</v>
      </c>
      <c r="H28" s="22" t="s">
        <v>330</v>
      </c>
      <c r="I28" s="22" t="s">
        <v>154</v>
      </c>
      <c r="J28" s="343">
        <v>2173.7600000000002</v>
      </c>
      <c r="K28" s="343">
        <v>8695</v>
      </c>
      <c r="L28" s="407">
        <f t="shared" si="1"/>
        <v>10868.76</v>
      </c>
      <c r="M28" s="225">
        <v>439</v>
      </c>
      <c r="N28" s="182">
        <v>45581</v>
      </c>
      <c r="O28" s="332"/>
    </row>
    <row r="29" spans="1:17" s="214" customFormat="1" x14ac:dyDescent="0.25">
      <c r="A29" s="212">
        <f>A28+1</f>
        <v>19</v>
      </c>
      <c r="B29" s="20">
        <v>3440</v>
      </c>
      <c r="C29" s="20" t="s">
        <v>11</v>
      </c>
      <c r="D29" s="425" t="s">
        <v>422</v>
      </c>
      <c r="E29" s="24">
        <v>45454</v>
      </c>
      <c r="F29" s="213" t="s">
        <v>128</v>
      </c>
      <c r="G29" s="213" t="s">
        <v>137</v>
      </c>
      <c r="H29" s="22" t="s">
        <v>69</v>
      </c>
      <c r="I29" s="22" t="s">
        <v>152</v>
      </c>
      <c r="J29" s="343">
        <v>2173.7600000000002</v>
      </c>
      <c r="K29" s="343">
        <v>8695</v>
      </c>
      <c r="L29" s="407">
        <f t="shared" si="1"/>
        <v>10868.76</v>
      </c>
      <c r="M29" s="225">
        <v>213</v>
      </c>
      <c r="N29" s="182">
        <v>45453</v>
      </c>
      <c r="O29" s="332"/>
    </row>
    <row r="30" spans="1:17" s="214" customFormat="1" x14ac:dyDescent="0.25">
      <c r="A30" s="292">
        <f>A29+1</f>
        <v>20</v>
      </c>
      <c r="B30" s="20">
        <v>3424</v>
      </c>
      <c r="C30" s="20" t="s">
        <v>11</v>
      </c>
      <c r="D30" s="45" t="s">
        <v>399</v>
      </c>
      <c r="E30" s="24">
        <v>45840</v>
      </c>
      <c r="F30" s="213" t="s">
        <v>319</v>
      </c>
      <c r="G30" s="213" t="s">
        <v>137</v>
      </c>
      <c r="H30" s="22" t="s">
        <v>320</v>
      </c>
      <c r="I30" s="22" t="s">
        <v>317</v>
      </c>
      <c r="J30" s="343">
        <v>2173.7600000000002</v>
      </c>
      <c r="K30" s="343">
        <v>8695</v>
      </c>
      <c r="L30" s="407">
        <f t="shared" si="1"/>
        <v>10868.76</v>
      </c>
      <c r="M30" s="225">
        <v>216</v>
      </c>
      <c r="N30" s="182">
        <v>45839</v>
      </c>
      <c r="O30" s="332"/>
    </row>
    <row r="31" spans="1:17" s="214" customFormat="1" ht="15.75" thickBot="1" x14ac:dyDescent="0.3">
      <c r="A31" s="275">
        <f>A30+1</f>
        <v>21</v>
      </c>
      <c r="B31" s="21">
        <v>2474</v>
      </c>
      <c r="C31" s="21" t="s">
        <v>24</v>
      </c>
      <c r="D31" s="21" t="s">
        <v>48</v>
      </c>
      <c r="E31" s="23">
        <v>39491</v>
      </c>
      <c r="F31" s="276" t="s">
        <v>386</v>
      </c>
      <c r="G31" s="276" t="s">
        <v>137</v>
      </c>
      <c r="H31" s="277" t="s">
        <v>323</v>
      </c>
      <c r="I31" s="277" t="s">
        <v>153</v>
      </c>
      <c r="J31" s="409">
        <v>0</v>
      </c>
      <c r="K31" s="409">
        <v>8695</v>
      </c>
      <c r="L31" s="408">
        <f t="shared" si="1"/>
        <v>8695</v>
      </c>
      <c r="M31" s="293">
        <v>146</v>
      </c>
      <c r="N31" s="211">
        <v>45777</v>
      </c>
      <c r="O31" s="332"/>
    </row>
    <row r="32" spans="1:17" s="184" customFormat="1" ht="19.5" thickBot="1" x14ac:dyDescent="0.3">
      <c r="A32" s="294" t="s">
        <v>232</v>
      </c>
      <c r="E32" s="305"/>
      <c r="J32" s="410"/>
      <c r="K32" s="410"/>
      <c r="L32" s="411"/>
      <c r="M32" s="355"/>
      <c r="N32" s="305"/>
      <c r="O32" s="332"/>
      <c r="P32" s="214"/>
      <c r="Q32" s="214"/>
    </row>
    <row r="33" spans="1:15" s="214" customFormat="1" x14ac:dyDescent="0.25">
      <c r="A33" s="226">
        <f>A31+1</f>
        <v>22</v>
      </c>
      <c r="B33" s="295">
        <v>3359</v>
      </c>
      <c r="C33" s="180" t="s">
        <v>11</v>
      </c>
      <c r="D33" s="295" t="s">
        <v>223</v>
      </c>
      <c r="E33" s="181">
        <v>43556</v>
      </c>
      <c r="F33" s="227" t="s">
        <v>31</v>
      </c>
      <c r="G33" s="227" t="s">
        <v>138</v>
      </c>
      <c r="H33" s="228" t="s">
        <v>32</v>
      </c>
      <c r="I33" s="228" t="s">
        <v>155</v>
      </c>
      <c r="J33" s="412">
        <v>1997.51</v>
      </c>
      <c r="K33" s="412">
        <v>7990.01</v>
      </c>
      <c r="L33" s="406">
        <f>SUM(J33:K33)</f>
        <v>9987.52</v>
      </c>
      <c r="M33" s="291">
        <v>91</v>
      </c>
      <c r="N33" s="215">
        <v>43585</v>
      </c>
      <c r="O33" s="332"/>
    </row>
    <row r="34" spans="1:15" s="214" customFormat="1" x14ac:dyDescent="0.25">
      <c r="A34" s="212">
        <f>A33+1</f>
        <v>23</v>
      </c>
      <c r="B34" s="20">
        <v>3263</v>
      </c>
      <c r="C34" s="20" t="s">
        <v>11</v>
      </c>
      <c r="D34" s="20" t="s">
        <v>195</v>
      </c>
      <c r="E34" s="24">
        <v>42859</v>
      </c>
      <c r="F34" s="213" t="s">
        <v>328</v>
      </c>
      <c r="G34" s="213" t="s">
        <v>138</v>
      </c>
      <c r="H34" s="22" t="s">
        <v>324</v>
      </c>
      <c r="I34" s="22" t="s">
        <v>155</v>
      </c>
      <c r="J34" s="343">
        <v>1997.51</v>
      </c>
      <c r="K34" s="343">
        <v>7990.01</v>
      </c>
      <c r="L34" s="407">
        <f t="shared" ref="L34:L58" si="4">SUM(J34:K34)</f>
        <v>9987.52</v>
      </c>
      <c r="M34" s="225">
        <v>332</v>
      </c>
      <c r="N34" s="182">
        <v>44503</v>
      </c>
      <c r="O34" s="332"/>
    </row>
    <row r="35" spans="1:15" s="214" customFormat="1" x14ac:dyDescent="0.25">
      <c r="A35" s="212">
        <f t="shared" ref="A35:A58" si="5">A34+1</f>
        <v>24</v>
      </c>
      <c r="B35" s="296">
        <v>2420</v>
      </c>
      <c r="C35" s="296" t="s">
        <v>24</v>
      </c>
      <c r="D35" s="296" t="s">
        <v>102</v>
      </c>
      <c r="E35" s="297">
        <v>39356</v>
      </c>
      <c r="F35" s="213" t="s">
        <v>447</v>
      </c>
      <c r="G35" s="213" t="s">
        <v>138</v>
      </c>
      <c r="H35" s="22" t="s">
        <v>428</v>
      </c>
      <c r="I35" s="22" t="s">
        <v>155</v>
      </c>
      <c r="J35" s="343">
        <v>0</v>
      </c>
      <c r="K35" s="343">
        <v>7990.01</v>
      </c>
      <c r="L35" s="407">
        <f t="shared" si="4"/>
        <v>7990.01</v>
      </c>
      <c r="M35" s="225">
        <v>118</v>
      </c>
      <c r="N35" s="182">
        <v>44652</v>
      </c>
      <c r="O35" s="332"/>
    </row>
    <row r="36" spans="1:15" s="214" customFormat="1" x14ac:dyDescent="0.25">
      <c r="A36" s="212">
        <f t="shared" si="5"/>
        <v>25</v>
      </c>
      <c r="B36" s="20">
        <v>3413</v>
      </c>
      <c r="C36" s="20" t="s">
        <v>11</v>
      </c>
      <c r="D36" s="20" t="s">
        <v>388</v>
      </c>
      <c r="E36" s="24">
        <v>45124</v>
      </c>
      <c r="F36" s="213" t="s">
        <v>208</v>
      </c>
      <c r="G36" s="213" t="s">
        <v>138</v>
      </c>
      <c r="H36" s="298" t="s">
        <v>209</v>
      </c>
      <c r="I36" s="22" t="s">
        <v>155</v>
      </c>
      <c r="J36" s="343">
        <v>1997.51</v>
      </c>
      <c r="K36" s="343">
        <v>7990.01</v>
      </c>
      <c r="L36" s="407">
        <f t="shared" si="4"/>
        <v>9987.52</v>
      </c>
      <c r="M36" s="225">
        <v>354</v>
      </c>
      <c r="N36" s="182">
        <v>45530</v>
      </c>
      <c r="O36" s="332"/>
    </row>
    <row r="37" spans="1:15" s="214" customFormat="1" x14ac:dyDescent="0.25">
      <c r="A37" s="212">
        <f t="shared" si="5"/>
        <v>26</v>
      </c>
      <c r="B37" s="20">
        <v>3418</v>
      </c>
      <c r="C37" s="20" t="s">
        <v>11</v>
      </c>
      <c r="D37" s="22" t="s">
        <v>392</v>
      </c>
      <c r="E37" s="24">
        <v>45171</v>
      </c>
      <c r="F37" s="213" t="s">
        <v>239</v>
      </c>
      <c r="G37" s="213" t="s">
        <v>138</v>
      </c>
      <c r="H37" s="22" t="s">
        <v>238</v>
      </c>
      <c r="I37" s="22" t="s">
        <v>155</v>
      </c>
      <c r="J37" s="343">
        <v>1997.51</v>
      </c>
      <c r="K37" s="343">
        <v>7990.01</v>
      </c>
      <c r="L37" s="407">
        <f t="shared" si="4"/>
        <v>9987.52</v>
      </c>
      <c r="M37" s="203">
        <v>338</v>
      </c>
      <c r="N37" s="210">
        <v>45524</v>
      </c>
      <c r="O37" s="332"/>
    </row>
    <row r="38" spans="1:15" s="214" customFormat="1" x14ac:dyDescent="0.25">
      <c r="A38" s="212">
        <f t="shared" si="5"/>
        <v>27</v>
      </c>
      <c r="B38" s="20">
        <v>3366</v>
      </c>
      <c r="C38" s="20" t="s">
        <v>11</v>
      </c>
      <c r="D38" s="171" t="s">
        <v>372</v>
      </c>
      <c r="E38" s="24">
        <v>43857</v>
      </c>
      <c r="F38" s="213" t="s">
        <v>240</v>
      </c>
      <c r="G38" s="213" t="s">
        <v>138</v>
      </c>
      <c r="H38" s="22" t="s">
        <v>241</v>
      </c>
      <c r="I38" s="22" t="s">
        <v>155</v>
      </c>
      <c r="J38" s="343">
        <v>1997.51</v>
      </c>
      <c r="K38" s="343">
        <v>7990.01</v>
      </c>
      <c r="L38" s="407">
        <f t="shared" si="4"/>
        <v>9987.52</v>
      </c>
      <c r="M38" s="225">
        <v>39</v>
      </c>
      <c r="N38" s="182">
        <v>43857</v>
      </c>
      <c r="O38" s="332"/>
    </row>
    <row r="39" spans="1:15" s="214" customFormat="1" x14ac:dyDescent="0.25">
      <c r="A39" s="212">
        <f t="shared" si="5"/>
        <v>28</v>
      </c>
      <c r="B39" s="20">
        <v>3436</v>
      </c>
      <c r="C39" s="20" t="s">
        <v>11</v>
      </c>
      <c r="D39" s="22" t="s">
        <v>420</v>
      </c>
      <c r="E39" s="24">
        <v>45414</v>
      </c>
      <c r="F39" s="213" t="s">
        <v>236</v>
      </c>
      <c r="G39" s="213" t="s">
        <v>138</v>
      </c>
      <c r="H39" s="213" t="s">
        <v>237</v>
      </c>
      <c r="I39" s="22" t="s">
        <v>155</v>
      </c>
      <c r="J39" s="343">
        <v>1997.51</v>
      </c>
      <c r="K39" s="343">
        <v>7990.01</v>
      </c>
      <c r="L39" s="407">
        <f t="shared" si="4"/>
        <v>9987.52</v>
      </c>
      <c r="M39" s="225">
        <v>321</v>
      </c>
      <c r="N39" s="182">
        <v>45524</v>
      </c>
      <c r="O39" s="332"/>
    </row>
    <row r="40" spans="1:15" s="214" customFormat="1" x14ac:dyDescent="0.25">
      <c r="A40" s="212">
        <f t="shared" si="5"/>
        <v>29</v>
      </c>
      <c r="B40" s="171">
        <v>3446</v>
      </c>
      <c r="C40" s="171" t="s">
        <v>11</v>
      </c>
      <c r="D40" s="171" t="s">
        <v>431</v>
      </c>
      <c r="E40" s="300">
        <v>45602</v>
      </c>
      <c r="F40" s="213" t="s">
        <v>243</v>
      </c>
      <c r="G40" s="213" t="s">
        <v>138</v>
      </c>
      <c r="H40" s="22" t="s">
        <v>244</v>
      </c>
      <c r="I40" s="22" t="s">
        <v>154</v>
      </c>
      <c r="J40" s="343">
        <v>1997.51</v>
      </c>
      <c r="K40" s="343">
        <v>7990.01</v>
      </c>
      <c r="L40" s="407">
        <f t="shared" si="4"/>
        <v>9987.52</v>
      </c>
      <c r="M40" s="225">
        <v>466</v>
      </c>
      <c r="N40" s="182">
        <v>45601</v>
      </c>
      <c r="O40" s="332"/>
    </row>
    <row r="41" spans="1:15" s="214" customFormat="1" x14ac:dyDescent="0.25">
      <c r="A41" s="212">
        <f t="shared" si="5"/>
        <v>30</v>
      </c>
      <c r="B41" s="20">
        <v>3454</v>
      </c>
      <c r="C41" s="20" t="s">
        <v>11</v>
      </c>
      <c r="D41" s="26" t="s">
        <v>450</v>
      </c>
      <c r="E41" s="24">
        <v>45859</v>
      </c>
      <c r="F41" s="213" t="s">
        <v>245</v>
      </c>
      <c r="G41" s="213" t="s">
        <v>138</v>
      </c>
      <c r="H41" s="22" t="s">
        <v>45</v>
      </c>
      <c r="I41" s="22" t="s">
        <v>154</v>
      </c>
      <c r="J41" s="343">
        <v>1997.51</v>
      </c>
      <c r="K41" s="343">
        <v>7990.01</v>
      </c>
      <c r="L41" s="407">
        <f t="shared" si="4"/>
        <v>9987.52</v>
      </c>
      <c r="M41" s="225">
        <v>259</v>
      </c>
      <c r="N41" s="182">
        <v>45859</v>
      </c>
      <c r="O41" s="332"/>
    </row>
    <row r="42" spans="1:15" s="214" customFormat="1" x14ac:dyDescent="0.25">
      <c r="A42" s="212">
        <f t="shared" si="5"/>
        <v>31</v>
      </c>
      <c r="B42" s="20">
        <v>3437</v>
      </c>
      <c r="C42" s="20" t="s">
        <v>11</v>
      </c>
      <c r="D42" s="22" t="s">
        <v>421</v>
      </c>
      <c r="E42" s="24">
        <v>45414</v>
      </c>
      <c r="F42" s="213" t="s">
        <v>33</v>
      </c>
      <c r="G42" s="213" t="s">
        <v>138</v>
      </c>
      <c r="H42" s="22" t="s">
        <v>26</v>
      </c>
      <c r="I42" s="22" t="s">
        <v>152</v>
      </c>
      <c r="J42" s="343">
        <v>1997.51</v>
      </c>
      <c r="K42" s="343">
        <v>7990.01</v>
      </c>
      <c r="L42" s="407">
        <f t="shared" si="4"/>
        <v>9987.52</v>
      </c>
      <c r="M42" s="225">
        <v>463</v>
      </c>
      <c r="N42" s="182">
        <v>45601</v>
      </c>
      <c r="O42" s="332"/>
    </row>
    <row r="43" spans="1:15" s="214" customFormat="1" x14ac:dyDescent="0.25">
      <c r="A43" s="212">
        <f t="shared" si="5"/>
        <v>32</v>
      </c>
      <c r="B43" s="20">
        <v>3453</v>
      </c>
      <c r="C43" s="20" t="s">
        <v>11</v>
      </c>
      <c r="D43" s="26" t="s">
        <v>448</v>
      </c>
      <c r="E43" s="24">
        <v>45840</v>
      </c>
      <c r="F43" s="213" t="s">
        <v>36</v>
      </c>
      <c r="G43" s="213" t="s">
        <v>138</v>
      </c>
      <c r="H43" s="22" t="s">
        <v>37</v>
      </c>
      <c r="I43" s="22" t="s">
        <v>152</v>
      </c>
      <c r="J43" s="343">
        <v>1997.51</v>
      </c>
      <c r="K43" s="343">
        <v>7990.01</v>
      </c>
      <c r="L43" s="407">
        <f t="shared" si="4"/>
        <v>9987.52</v>
      </c>
      <c r="M43" s="225">
        <v>220</v>
      </c>
      <c r="N43" s="182">
        <v>45839</v>
      </c>
      <c r="O43" s="332"/>
    </row>
    <row r="44" spans="1:15" s="214" customFormat="1" x14ac:dyDescent="0.25">
      <c r="A44" s="212">
        <f t="shared" si="5"/>
        <v>33</v>
      </c>
      <c r="B44" s="20">
        <v>3455</v>
      </c>
      <c r="C44" s="20" t="s">
        <v>11</v>
      </c>
      <c r="D44" s="26" t="s">
        <v>449</v>
      </c>
      <c r="E44" s="24">
        <v>45859</v>
      </c>
      <c r="F44" s="213" t="s">
        <v>71</v>
      </c>
      <c r="G44" s="213" t="s">
        <v>138</v>
      </c>
      <c r="H44" s="213" t="s">
        <v>71</v>
      </c>
      <c r="I44" s="213" t="s">
        <v>152</v>
      </c>
      <c r="J44" s="343">
        <v>1997.51</v>
      </c>
      <c r="K44" s="343">
        <v>7990.01</v>
      </c>
      <c r="L44" s="407">
        <f t="shared" si="4"/>
        <v>9987.52</v>
      </c>
      <c r="M44" s="20">
        <v>263</v>
      </c>
      <c r="N44" s="182">
        <v>45859</v>
      </c>
      <c r="O44" s="332"/>
    </row>
    <row r="45" spans="1:15" s="214" customFormat="1" x14ac:dyDescent="0.25">
      <c r="A45" s="212">
        <f t="shared" si="5"/>
        <v>34</v>
      </c>
      <c r="B45" s="171">
        <v>3392</v>
      </c>
      <c r="C45" s="171" t="s">
        <v>11</v>
      </c>
      <c r="D45" s="171" t="s">
        <v>359</v>
      </c>
      <c r="E45" s="300">
        <v>44508</v>
      </c>
      <c r="F45" s="213" t="s">
        <v>38</v>
      </c>
      <c r="G45" s="213" t="s">
        <v>138</v>
      </c>
      <c r="H45" s="22" t="s">
        <v>13</v>
      </c>
      <c r="I45" s="22" t="s">
        <v>152</v>
      </c>
      <c r="J45" s="343">
        <v>1997.51</v>
      </c>
      <c r="K45" s="343">
        <v>7990.01</v>
      </c>
      <c r="L45" s="407">
        <f t="shared" si="4"/>
        <v>9987.52</v>
      </c>
      <c r="M45" s="225">
        <v>350</v>
      </c>
      <c r="N45" s="182">
        <v>44508</v>
      </c>
      <c r="O45" s="332"/>
    </row>
    <row r="46" spans="1:15" s="214" customFormat="1" x14ac:dyDescent="0.25">
      <c r="A46" s="212">
        <f t="shared" si="5"/>
        <v>35</v>
      </c>
      <c r="B46" s="20">
        <v>3414</v>
      </c>
      <c r="C46" s="20" t="s">
        <v>11</v>
      </c>
      <c r="D46" s="20" t="s">
        <v>389</v>
      </c>
      <c r="E46" s="24">
        <v>45124</v>
      </c>
      <c r="F46" s="213" t="s">
        <v>41</v>
      </c>
      <c r="G46" s="213" t="s">
        <v>138</v>
      </c>
      <c r="H46" s="22" t="s">
        <v>130</v>
      </c>
      <c r="I46" s="22" t="s">
        <v>152</v>
      </c>
      <c r="J46" s="343">
        <v>1997.51</v>
      </c>
      <c r="K46" s="343">
        <v>7990.01</v>
      </c>
      <c r="L46" s="407">
        <f t="shared" si="4"/>
        <v>9987.52</v>
      </c>
      <c r="M46" s="225">
        <v>355</v>
      </c>
      <c r="N46" s="182">
        <v>45530</v>
      </c>
      <c r="O46" s="332"/>
    </row>
    <row r="47" spans="1:15" s="214" customFormat="1" x14ac:dyDescent="0.25">
      <c r="A47" s="212">
        <f t="shared" si="5"/>
        <v>36</v>
      </c>
      <c r="B47" s="20">
        <v>3327</v>
      </c>
      <c r="C47" s="20" t="s">
        <v>11</v>
      </c>
      <c r="D47" s="20" t="s">
        <v>203</v>
      </c>
      <c r="E47" s="24">
        <v>43108</v>
      </c>
      <c r="F47" s="213" t="s">
        <v>42</v>
      </c>
      <c r="G47" s="213" t="s">
        <v>138</v>
      </c>
      <c r="H47" s="22" t="s">
        <v>43</v>
      </c>
      <c r="I47" s="22" t="s">
        <v>152</v>
      </c>
      <c r="J47" s="343">
        <v>1997.51</v>
      </c>
      <c r="K47" s="343">
        <v>7990.01</v>
      </c>
      <c r="L47" s="407">
        <f t="shared" si="4"/>
        <v>9987.52</v>
      </c>
      <c r="M47" s="225">
        <v>1</v>
      </c>
      <c r="N47" s="182">
        <v>43102</v>
      </c>
      <c r="O47" s="332"/>
    </row>
    <row r="48" spans="1:15" s="214" customFormat="1" x14ac:dyDescent="0.25">
      <c r="A48" s="212">
        <f t="shared" si="5"/>
        <v>37</v>
      </c>
      <c r="B48" s="20">
        <v>3426</v>
      </c>
      <c r="C48" s="20" t="s">
        <v>11</v>
      </c>
      <c r="D48" s="20" t="s">
        <v>406</v>
      </c>
      <c r="E48" s="24">
        <v>45328</v>
      </c>
      <c r="F48" s="213" t="s">
        <v>46</v>
      </c>
      <c r="G48" s="213" t="s">
        <v>138</v>
      </c>
      <c r="H48" s="22" t="s">
        <v>15</v>
      </c>
      <c r="I48" s="22" t="s">
        <v>152</v>
      </c>
      <c r="J48" s="343">
        <v>1997.51</v>
      </c>
      <c r="K48" s="343">
        <v>7990.01</v>
      </c>
      <c r="L48" s="407">
        <f t="shared" si="4"/>
        <v>9987.52</v>
      </c>
      <c r="M48" s="272">
        <v>347</v>
      </c>
      <c r="N48" s="210">
        <v>45530</v>
      </c>
      <c r="O48" s="332"/>
    </row>
    <row r="49" spans="1:17" s="214" customFormat="1" x14ac:dyDescent="0.25">
      <c r="A49" s="212">
        <f t="shared" si="5"/>
        <v>38</v>
      </c>
      <c r="B49" s="20">
        <v>3325</v>
      </c>
      <c r="C49" s="20" t="s">
        <v>11</v>
      </c>
      <c r="D49" s="20" t="s">
        <v>177</v>
      </c>
      <c r="E49" s="24">
        <v>43053</v>
      </c>
      <c r="F49" s="213" t="s">
        <v>329</v>
      </c>
      <c r="G49" s="213" t="s">
        <v>138</v>
      </c>
      <c r="H49" s="22" t="s">
        <v>55</v>
      </c>
      <c r="I49" s="22" t="s">
        <v>152</v>
      </c>
      <c r="J49" s="343">
        <v>1997.51</v>
      </c>
      <c r="K49" s="343">
        <v>7990.01</v>
      </c>
      <c r="L49" s="407">
        <f t="shared" si="4"/>
        <v>9987.52</v>
      </c>
      <c r="M49" s="225">
        <v>436</v>
      </c>
      <c r="N49" s="182">
        <v>43052</v>
      </c>
      <c r="O49" s="332"/>
    </row>
    <row r="50" spans="1:17" s="214" customFormat="1" x14ac:dyDescent="0.25">
      <c r="A50" s="212">
        <f t="shared" si="5"/>
        <v>39</v>
      </c>
      <c r="B50" s="171">
        <v>3425</v>
      </c>
      <c r="C50" s="171" t="s">
        <v>11</v>
      </c>
      <c r="D50" s="45" t="s">
        <v>401</v>
      </c>
      <c r="E50" s="300">
        <v>45243</v>
      </c>
      <c r="F50" s="213" t="s">
        <v>325</v>
      </c>
      <c r="G50" s="171" t="s">
        <v>138</v>
      </c>
      <c r="H50" s="171" t="s">
        <v>326</v>
      </c>
      <c r="I50" s="22" t="s">
        <v>317</v>
      </c>
      <c r="J50" s="343">
        <v>1997.51</v>
      </c>
      <c r="K50" s="343">
        <v>7990.01</v>
      </c>
      <c r="L50" s="407">
        <f t="shared" si="4"/>
        <v>9987.52</v>
      </c>
      <c r="M50" s="225">
        <v>352</v>
      </c>
      <c r="N50" s="182">
        <v>45530</v>
      </c>
      <c r="O50" s="332"/>
    </row>
    <row r="51" spans="1:17" s="214" customFormat="1" x14ac:dyDescent="0.25">
      <c r="A51" s="212">
        <f t="shared" si="5"/>
        <v>40</v>
      </c>
      <c r="B51" s="171">
        <v>3434</v>
      </c>
      <c r="C51" s="171" t="s">
        <v>11</v>
      </c>
      <c r="D51" s="45" t="s">
        <v>414</v>
      </c>
      <c r="E51" s="299">
        <v>45849</v>
      </c>
      <c r="F51" s="213" t="s">
        <v>327</v>
      </c>
      <c r="G51" s="213" t="s">
        <v>138</v>
      </c>
      <c r="H51" s="171" t="s">
        <v>353</v>
      </c>
      <c r="I51" s="22" t="s">
        <v>317</v>
      </c>
      <c r="J51" s="343">
        <v>1997.51</v>
      </c>
      <c r="K51" s="343">
        <v>7990.01</v>
      </c>
      <c r="L51" s="407">
        <f t="shared" si="4"/>
        <v>9987.52</v>
      </c>
      <c r="M51" s="225">
        <v>248</v>
      </c>
      <c r="N51" s="182">
        <v>45849</v>
      </c>
      <c r="O51" s="332"/>
    </row>
    <row r="52" spans="1:17" s="214" customFormat="1" x14ac:dyDescent="0.25">
      <c r="A52" s="212">
        <f t="shared" si="5"/>
        <v>41</v>
      </c>
      <c r="B52" s="20">
        <v>3283</v>
      </c>
      <c r="C52" s="20" t="s">
        <v>11</v>
      </c>
      <c r="D52" s="20" t="s">
        <v>198</v>
      </c>
      <c r="E52" s="24">
        <v>42872</v>
      </c>
      <c r="F52" s="213" t="s">
        <v>29</v>
      </c>
      <c r="G52" s="213" t="s">
        <v>138</v>
      </c>
      <c r="H52" s="22" t="s">
        <v>30</v>
      </c>
      <c r="I52" s="22" t="s">
        <v>332</v>
      </c>
      <c r="J52" s="343">
        <v>1997.51</v>
      </c>
      <c r="K52" s="343">
        <v>7990.01</v>
      </c>
      <c r="L52" s="407">
        <f t="shared" si="4"/>
        <v>9987.52</v>
      </c>
      <c r="M52" s="225">
        <v>183</v>
      </c>
      <c r="N52" s="182">
        <v>42879</v>
      </c>
      <c r="O52" s="332"/>
    </row>
    <row r="53" spans="1:17" s="214" customFormat="1" x14ac:dyDescent="0.25">
      <c r="A53" s="212">
        <f t="shared" si="5"/>
        <v>42</v>
      </c>
      <c r="B53" s="20">
        <v>3340</v>
      </c>
      <c r="C53" s="20" t="s">
        <v>11</v>
      </c>
      <c r="D53" s="20" t="s">
        <v>207</v>
      </c>
      <c r="E53" s="24">
        <v>43286</v>
      </c>
      <c r="F53" s="213" t="s">
        <v>34</v>
      </c>
      <c r="G53" s="213" t="s">
        <v>138</v>
      </c>
      <c r="H53" s="22" t="s">
        <v>35</v>
      </c>
      <c r="I53" s="22" t="s">
        <v>332</v>
      </c>
      <c r="J53" s="343">
        <v>1997.51</v>
      </c>
      <c r="K53" s="343">
        <v>7990.01</v>
      </c>
      <c r="L53" s="407">
        <f t="shared" si="4"/>
        <v>9987.52</v>
      </c>
      <c r="M53" s="225">
        <v>153</v>
      </c>
      <c r="N53" s="182">
        <v>43286</v>
      </c>
      <c r="O53" s="332"/>
    </row>
    <row r="54" spans="1:17" s="214" customFormat="1" x14ac:dyDescent="0.25">
      <c r="A54" s="212">
        <f t="shared" si="5"/>
        <v>43</v>
      </c>
      <c r="B54" s="20">
        <v>3445</v>
      </c>
      <c r="C54" s="20" t="s">
        <v>11</v>
      </c>
      <c r="D54" s="22" t="s">
        <v>429</v>
      </c>
      <c r="E54" s="24">
        <v>45572</v>
      </c>
      <c r="F54" s="213" t="s">
        <v>39</v>
      </c>
      <c r="G54" s="213" t="s">
        <v>138</v>
      </c>
      <c r="H54" s="22" t="s">
        <v>40</v>
      </c>
      <c r="I54" s="22" t="s">
        <v>332</v>
      </c>
      <c r="J54" s="343">
        <v>1997.51</v>
      </c>
      <c r="K54" s="343">
        <v>7990.01</v>
      </c>
      <c r="L54" s="407">
        <f t="shared" si="4"/>
        <v>9987.52</v>
      </c>
      <c r="M54" s="225">
        <v>415</v>
      </c>
      <c r="N54" s="182">
        <v>45569</v>
      </c>
      <c r="O54" s="332"/>
    </row>
    <row r="55" spans="1:17" s="214" customFormat="1" x14ac:dyDescent="0.25">
      <c r="A55" s="212">
        <f t="shared" si="5"/>
        <v>44</v>
      </c>
      <c r="B55" s="20">
        <v>3450</v>
      </c>
      <c r="C55" s="20" t="s">
        <v>11</v>
      </c>
      <c r="D55" s="20" t="s">
        <v>445</v>
      </c>
      <c r="E55" s="24">
        <v>45782</v>
      </c>
      <c r="F55" s="213" t="s">
        <v>356</v>
      </c>
      <c r="G55" s="213" t="s">
        <v>138</v>
      </c>
      <c r="H55" s="22" t="s">
        <v>47</v>
      </c>
      <c r="I55" s="22" t="s">
        <v>153</v>
      </c>
      <c r="J55" s="343">
        <v>1997.51</v>
      </c>
      <c r="K55" s="343">
        <v>7990.01</v>
      </c>
      <c r="L55" s="407">
        <f t="shared" si="4"/>
        <v>9987.52</v>
      </c>
      <c r="M55" s="225">
        <v>147</v>
      </c>
      <c r="N55" s="182">
        <v>45777</v>
      </c>
      <c r="O55" s="332"/>
    </row>
    <row r="56" spans="1:17" s="214" customFormat="1" x14ac:dyDescent="0.25">
      <c r="A56" s="212">
        <f t="shared" si="5"/>
        <v>45</v>
      </c>
      <c r="B56" s="20">
        <v>2415</v>
      </c>
      <c r="C56" s="20" t="s">
        <v>24</v>
      </c>
      <c r="D56" s="171" t="s">
        <v>101</v>
      </c>
      <c r="E56" s="24">
        <v>39349</v>
      </c>
      <c r="F56" s="213" t="s">
        <v>49</v>
      </c>
      <c r="G56" s="213" t="s">
        <v>138</v>
      </c>
      <c r="H56" s="22" t="s">
        <v>50</v>
      </c>
      <c r="I56" s="22" t="s">
        <v>153</v>
      </c>
      <c r="J56" s="343">
        <v>0</v>
      </c>
      <c r="K56" s="343">
        <v>7990.01</v>
      </c>
      <c r="L56" s="407">
        <f t="shared" si="4"/>
        <v>7990.01</v>
      </c>
      <c r="M56" s="225">
        <v>442</v>
      </c>
      <c r="N56" s="182">
        <v>42583</v>
      </c>
      <c r="O56" s="332"/>
    </row>
    <row r="57" spans="1:17" s="214" customFormat="1" x14ac:dyDescent="0.25">
      <c r="A57" s="212">
        <f t="shared" si="5"/>
        <v>46</v>
      </c>
      <c r="B57" s="20">
        <v>2382</v>
      </c>
      <c r="C57" s="20" t="s">
        <v>24</v>
      </c>
      <c r="D57" s="20" t="s">
        <v>51</v>
      </c>
      <c r="E57" s="24">
        <v>39342</v>
      </c>
      <c r="F57" s="213" t="s">
        <v>52</v>
      </c>
      <c r="G57" s="213" t="s">
        <v>138</v>
      </c>
      <c r="H57" s="22" t="s">
        <v>53</v>
      </c>
      <c r="I57" s="22" t="s">
        <v>153</v>
      </c>
      <c r="J57" s="343">
        <v>0</v>
      </c>
      <c r="K57" s="343">
        <v>7990.01</v>
      </c>
      <c r="L57" s="407">
        <f t="shared" si="4"/>
        <v>7990.01</v>
      </c>
      <c r="M57" s="225">
        <v>365</v>
      </c>
      <c r="N57" s="182">
        <v>45514</v>
      </c>
      <c r="O57" s="332"/>
    </row>
    <row r="58" spans="1:17" s="214" customFormat="1" ht="15.75" thickBot="1" x14ac:dyDescent="0.3">
      <c r="A58" s="275">
        <f t="shared" si="5"/>
        <v>47</v>
      </c>
      <c r="B58" s="21">
        <v>3175</v>
      </c>
      <c r="C58" s="21" t="s">
        <v>24</v>
      </c>
      <c r="D58" s="21" t="s">
        <v>160</v>
      </c>
      <c r="E58" s="23">
        <v>42128</v>
      </c>
      <c r="F58" s="276" t="s">
        <v>378</v>
      </c>
      <c r="G58" s="276" t="s">
        <v>138</v>
      </c>
      <c r="H58" s="277" t="s">
        <v>54</v>
      </c>
      <c r="I58" s="277" t="s">
        <v>153</v>
      </c>
      <c r="J58" s="409">
        <v>0</v>
      </c>
      <c r="K58" s="409">
        <v>7990.01</v>
      </c>
      <c r="L58" s="408">
        <f t="shared" si="4"/>
        <v>7990.01</v>
      </c>
      <c r="M58" s="293">
        <v>366</v>
      </c>
      <c r="N58" s="211">
        <v>45505</v>
      </c>
      <c r="O58" s="332"/>
    </row>
    <row r="59" spans="1:17" s="184" customFormat="1" ht="19.5" thickBot="1" x14ac:dyDescent="0.3">
      <c r="A59" s="278" t="s">
        <v>233</v>
      </c>
      <c r="C59" s="301"/>
      <c r="D59" s="301"/>
      <c r="E59" s="302"/>
      <c r="F59" s="301"/>
      <c r="G59" s="301"/>
      <c r="H59" s="301"/>
      <c r="I59" s="301"/>
      <c r="J59" s="411"/>
      <c r="K59" s="411"/>
      <c r="L59" s="281"/>
      <c r="M59" s="303"/>
      <c r="N59" s="302"/>
      <c r="O59" s="332"/>
      <c r="P59" s="214"/>
      <c r="Q59" s="214"/>
    </row>
    <row r="60" spans="1:17" s="214" customFormat="1" x14ac:dyDescent="0.25">
      <c r="A60" s="226">
        <f>A58+1</f>
        <v>48</v>
      </c>
      <c r="B60" s="180">
        <v>3443</v>
      </c>
      <c r="C60" s="20" t="s">
        <v>11</v>
      </c>
      <c r="D60" s="26" t="s">
        <v>426</v>
      </c>
      <c r="E60" s="24">
        <v>45537</v>
      </c>
      <c r="F60" s="227" t="s">
        <v>61</v>
      </c>
      <c r="G60" s="227" t="s">
        <v>140</v>
      </c>
      <c r="H60" s="171" t="s">
        <v>353</v>
      </c>
      <c r="I60" s="228" t="s">
        <v>317</v>
      </c>
      <c r="J60" s="343">
        <v>1057.44</v>
      </c>
      <c r="K60" s="343">
        <v>4229.74</v>
      </c>
      <c r="L60" s="406">
        <f t="shared" ref="L60:L68" si="6">J60+K60</f>
        <v>5287.18</v>
      </c>
      <c r="M60" s="291">
        <v>422</v>
      </c>
      <c r="N60" s="215">
        <v>45576</v>
      </c>
      <c r="O60" s="332"/>
    </row>
    <row r="61" spans="1:17" s="214" customFormat="1" x14ac:dyDescent="0.25">
      <c r="A61" s="212">
        <f>A60+1</f>
        <v>49</v>
      </c>
      <c r="B61" s="20">
        <v>3430</v>
      </c>
      <c r="C61" s="20" t="s">
        <v>11</v>
      </c>
      <c r="D61" s="20" t="s">
        <v>413</v>
      </c>
      <c r="E61" s="24">
        <v>45384</v>
      </c>
      <c r="F61" s="213" t="s">
        <v>61</v>
      </c>
      <c r="G61" s="213" t="s">
        <v>140</v>
      </c>
      <c r="H61" s="22" t="s">
        <v>213</v>
      </c>
      <c r="I61" s="22" t="s">
        <v>155</v>
      </c>
      <c r="J61" s="407">
        <v>1057.44</v>
      </c>
      <c r="K61" s="407">
        <v>4229.74</v>
      </c>
      <c r="L61" s="407">
        <f t="shared" si="6"/>
        <v>5287.18</v>
      </c>
      <c r="M61" s="225">
        <v>328</v>
      </c>
      <c r="N61" s="182">
        <v>45524</v>
      </c>
      <c r="O61" s="332"/>
    </row>
    <row r="62" spans="1:17" s="214" customFormat="1" x14ac:dyDescent="0.25">
      <c r="A62" s="212">
        <f t="shared" ref="A62:A68" si="7">A61+1</f>
        <v>50</v>
      </c>
      <c r="B62" s="171">
        <v>3433</v>
      </c>
      <c r="C62" s="20" t="s">
        <v>11</v>
      </c>
      <c r="D62" s="171" t="s">
        <v>415</v>
      </c>
      <c r="E62" s="24">
        <v>45394</v>
      </c>
      <c r="F62" s="213" t="s">
        <v>61</v>
      </c>
      <c r="G62" s="213" t="s">
        <v>140</v>
      </c>
      <c r="H62" s="22" t="s">
        <v>213</v>
      </c>
      <c r="I62" s="22" t="s">
        <v>155</v>
      </c>
      <c r="J62" s="407">
        <v>1057.44</v>
      </c>
      <c r="K62" s="407">
        <v>4229.74</v>
      </c>
      <c r="L62" s="407">
        <f t="shared" si="6"/>
        <v>5287.18</v>
      </c>
      <c r="M62" s="225">
        <v>325</v>
      </c>
      <c r="N62" s="182">
        <v>45524</v>
      </c>
      <c r="O62" s="332"/>
    </row>
    <row r="63" spans="1:17" s="214" customFormat="1" x14ac:dyDescent="0.25">
      <c r="A63" s="212">
        <f t="shared" si="7"/>
        <v>51</v>
      </c>
      <c r="B63" s="20">
        <v>3448</v>
      </c>
      <c r="C63" s="20" t="s">
        <v>11</v>
      </c>
      <c r="D63" s="26" t="s">
        <v>433</v>
      </c>
      <c r="E63" s="24">
        <v>45715</v>
      </c>
      <c r="F63" s="213" t="s">
        <v>61</v>
      </c>
      <c r="G63" s="213" t="s">
        <v>140</v>
      </c>
      <c r="H63" s="22" t="s">
        <v>358</v>
      </c>
      <c r="I63" s="22" t="s">
        <v>152</v>
      </c>
      <c r="J63" s="407">
        <v>1057.44</v>
      </c>
      <c r="K63" s="407">
        <v>4229.74</v>
      </c>
      <c r="L63" s="407">
        <f t="shared" si="6"/>
        <v>5287.18</v>
      </c>
      <c r="M63" s="225">
        <v>80</v>
      </c>
      <c r="N63" s="182">
        <v>45714</v>
      </c>
      <c r="O63" s="332"/>
    </row>
    <row r="64" spans="1:17" s="214" customFormat="1" x14ac:dyDescent="0.25">
      <c r="A64" s="212">
        <f t="shared" si="7"/>
        <v>52</v>
      </c>
      <c r="B64" s="20">
        <v>3362</v>
      </c>
      <c r="C64" s="20" t="s">
        <v>11</v>
      </c>
      <c r="D64" s="45" t="s">
        <v>226</v>
      </c>
      <c r="E64" s="24">
        <v>43587</v>
      </c>
      <c r="F64" s="213" t="s">
        <v>61</v>
      </c>
      <c r="G64" s="213" t="s">
        <v>140</v>
      </c>
      <c r="H64" s="22" t="s">
        <v>331</v>
      </c>
      <c r="I64" s="22" t="s">
        <v>152</v>
      </c>
      <c r="J64" s="407">
        <v>1057.44</v>
      </c>
      <c r="K64" s="407">
        <v>4229.74</v>
      </c>
      <c r="L64" s="407">
        <f t="shared" si="6"/>
        <v>5287.18</v>
      </c>
      <c r="M64" s="310">
        <v>330</v>
      </c>
      <c r="N64" s="182">
        <v>45524</v>
      </c>
      <c r="O64" s="332"/>
    </row>
    <row r="65" spans="1:17" s="214" customFormat="1" x14ac:dyDescent="0.25">
      <c r="A65" s="212">
        <f t="shared" si="7"/>
        <v>53</v>
      </c>
      <c r="B65" s="20">
        <v>3400</v>
      </c>
      <c r="C65" s="20" t="s">
        <v>11</v>
      </c>
      <c r="D65" s="20" t="s">
        <v>368</v>
      </c>
      <c r="E65" s="24">
        <v>44635</v>
      </c>
      <c r="F65" s="213" t="s">
        <v>61</v>
      </c>
      <c r="G65" s="213" t="s">
        <v>140</v>
      </c>
      <c r="H65" s="22" t="s">
        <v>331</v>
      </c>
      <c r="I65" s="22" t="s">
        <v>152</v>
      </c>
      <c r="J65" s="407">
        <v>1057.44</v>
      </c>
      <c r="K65" s="407">
        <v>4229.74</v>
      </c>
      <c r="L65" s="407">
        <f t="shared" si="6"/>
        <v>5287.18</v>
      </c>
      <c r="M65" s="171">
        <v>109</v>
      </c>
      <c r="N65" s="182">
        <v>44634</v>
      </c>
      <c r="O65" s="332"/>
    </row>
    <row r="66" spans="1:17" s="214" customFormat="1" x14ac:dyDescent="0.25">
      <c r="A66" s="212">
        <f t="shared" si="7"/>
        <v>54</v>
      </c>
      <c r="B66" s="171">
        <v>3341</v>
      </c>
      <c r="C66" s="171" t="s">
        <v>11</v>
      </c>
      <c r="D66" s="298" t="s">
        <v>221</v>
      </c>
      <c r="E66" s="300">
        <v>43293</v>
      </c>
      <c r="F66" s="213" t="s">
        <v>61</v>
      </c>
      <c r="G66" s="213" t="s">
        <v>140</v>
      </c>
      <c r="H66" s="298" t="s">
        <v>109</v>
      </c>
      <c r="I66" s="22" t="s">
        <v>152</v>
      </c>
      <c r="J66" s="407">
        <v>1057.44</v>
      </c>
      <c r="K66" s="407">
        <v>4229.74</v>
      </c>
      <c r="L66" s="407">
        <f t="shared" si="6"/>
        <v>5287.18</v>
      </c>
      <c r="M66" s="225">
        <v>161</v>
      </c>
      <c r="N66" s="182">
        <v>43293</v>
      </c>
      <c r="O66" s="332"/>
    </row>
    <row r="67" spans="1:17" s="214" customFormat="1" x14ac:dyDescent="0.25">
      <c r="A67" s="212">
        <f t="shared" si="7"/>
        <v>55</v>
      </c>
      <c r="B67" s="20">
        <v>2295</v>
      </c>
      <c r="C67" s="20" t="s">
        <v>11</v>
      </c>
      <c r="D67" s="20" t="s">
        <v>62</v>
      </c>
      <c r="E67" s="24">
        <v>38657</v>
      </c>
      <c r="F67" s="213" t="s">
        <v>61</v>
      </c>
      <c r="G67" s="213" t="s">
        <v>140</v>
      </c>
      <c r="H67" s="304" t="s">
        <v>63</v>
      </c>
      <c r="I67" s="22" t="s">
        <v>152</v>
      </c>
      <c r="J67" s="407">
        <v>1057.44</v>
      </c>
      <c r="K67" s="407">
        <v>4229.74</v>
      </c>
      <c r="L67" s="407">
        <f t="shared" si="6"/>
        <v>5287.18</v>
      </c>
      <c r="M67" s="225">
        <v>109</v>
      </c>
      <c r="N67" s="182">
        <v>38657</v>
      </c>
      <c r="O67" s="332"/>
    </row>
    <row r="68" spans="1:17" s="214" customFormat="1" ht="15.75" thickBot="1" x14ac:dyDescent="0.3">
      <c r="A68" s="275">
        <f t="shared" si="7"/>
        <v>56</v>
      </c>
      <c r="B68" s="234">
        <v>3208</v>
      </c>
      <c r="C68" s="20" t="s">
        <v>11</v>
      </c>
      <c r="D68" s="171" t="s">
        <v>125</v>
      </c>
      <c r="E68" s="24">
        <v>42388</v>
      </c>
      <c r="F68" s="213" t="s">
        <v>61</v>
      </c>
      <c r="G68" s="213" t="s">
        <v>140</v>
      </c>
      <c r="H68" s="22" t="s">
        <v>15</v>
      </c>
      <c r="I68" s="22" t="s">
        <v>152</v>
      </c>
      <c r="J68" s="407">
        <v>1057.44</v>
      </c>
      <c r="K68" s="407">
        <v>4229.74</v>
      </c>
      <c r="L68" s="408">
        <f t="shared" si="6"/>
        <v>5287.18</v>
      </c>
      <c r="M68" s="225">
        <v>24</v>
      </c>
      <c r="N68" s="182">
        <v>42397</v>
      </c>
      <c r="O68" s="332"/>
    </row>
    <row r="69" spans="1:17" s="184" customFormat="1" ht="19.5" thickBot="1" x14ac:dyDescent="0.3">
      <c r="A69" s="278" t="s">
        <v>235</v>
      </c>
      <c r="C69" s="279"/>
      <c r="D69" s="279"/>
      <c r="E69" s="280"/>
      <c r="F69" s="279"/>
      <c r="G69" s="279"/>
      <c r="H69" s="279"/>
      <c r="I69" s="279"/>
      <c r="J69" s="281"/>
      <c r="K69" s="281"/>
      <c r="L69" s="281"/>
      <c r="M69" s="290"/>
      <c r="N69" s="280"/>
      <c r="O69" s="332"/>
      <c r="P69" s="214"/>
      <c r="Q69" s="214"/>
    </row>
    <row r="70" spans="1:17" s="214" customFormat="1" x14ac:dyDescent="0.25">
      <c r="A70" s="226">
        <f>A68+1</f>
        <v>57</v>
      </c>
      <c r="B70" s="180">
        <v>2280</v>
      </c>
      <c r="C70" s="180" t="s">
        <v>11</v>
      </c>
      <c r="D70" s="180" t="s">
        <v>64</v>
      </c>
      <c r="E70" s="181">
        <v>38335</v>
      </c>
      <c r="F70" s="227" t="s">
        <v>210</v>
      </c>
      <c r="G70" s="227" t="s">
        <v>141</v>
      </c>
      <c r="H70" s="228" t="s">
        <v>60</v>
      </c>
      <c r="I70" s="228" t="s">
        <v>154</v>
      </c>
      <c r="J70" s="343">
        <v>763.7</v>
      </c>
      <c r="K70" s="343">
        <v>3054.82</v>
      </c>
      <c r="L70" s="406">
        <f t="shared" si="1"/>
        <v>3818.5200000000004</v>
      </c>
      <c r="M70" s="291">
        <v>30</v>
      </c>
      <c r="N70" s="215">
        <v>42774</v>
      </c>
      <c r="O70" s="332"/>
    </row>
    <row r="71" spans="1:17" s="214" customFormat="1" x14ac:dyDescent="0.25">
      <c r="A71" s="212">
        <f>A70+1</f>
        <v>58</v>
      </c>
      <c r="B71" s="20">
        <v>2308</v>
      </c>
      <c r="C71" s="20" t="s">
        <v>11</v>
      </c>
      <c r="D71" s="20" t="s">
        <v>16</v>
      </c>
      <c r="E71" s="24">
        <v>38749</v>
      </c>
      <c r="F71" s="213" t="s">
        <v>210</v>
      </c>
      <c r="G71" s="213" t="s">
        <v>141</v>
      </c>
      <c r="H71" s="22" t="s">
        <v>17</v>
      </c>
      <c r="I71" s="22" t="s">
        <v>153</v>
      </c>
      <c r="J71" s="407">
        <v>763.7</v>
      </c>
      <c r="K71" s="407">
        <v>3054.82</v>
      </c>
      <c r="L71" s="407">
        <f t="shared" si="1"/>
        <v>3818.5200000000004</v>
      </c>
      <c r="M71" s="20">
        <v>307</v>
      </c>
      <c r="N71" s="182">
        <v>44454</v>
      </c>
      <c r="O71" s="332"/>
    </row>
    <row r="72" spans="1:17" s="214" customFormat="1" x14ac:dyDescent="0.25">
      <c r="A72" s="212">
        <f>A71+1</f>
        <v>59</v>
      </c>
      <c r="B72" s="20">
        <v>2508</v>
      </c>
      <c r="C72" s="20" t="s">
        <v>11</v>
      </c>
      <c r="D72" s="20" t="s">
        <v>21</v>
      </c>
      <c r="E72" s="24">
        <v>39576</v>
      </c>
      <c r="F72" s="213" t="s">
        <v>210</v>
      </c>
      <c r="G72" s="213" t="s">
        <v>141</v>
      </c>
      <c r="H72" s="22" t="s">
        <v>17</v>
      </c>
      <c r="I72" s="22" t="s">
        <v>153</v>
      </c>
      <c r="J72" s="407">
        <v>763.7</v>
      </c>
      <c r="K72" s="407">
        <v>3054.82</v>
      </c>
      <c r="L72" s="407">
        <f t="shared" si="1"/>
        <v>3818.5200000000004</v>
      </c>
      <c r="M72" s="20">
        <v>309</v>
      </c>
      <c r="N72" s="182">
        <v>44454</v>
      </c>
      <c r="O72" s="332"/>
    </row>
    <row r="73" spans="1:17" s="214" customFormat="1" x14ac:dyDescent="0.25">
      <c r="A73" s="212">
        <f>A72+1</f>
        <v>60</v>
      </c>
      <c r="B73" s="20">
        <v>3396</v>
      </c>
      <c r="C73" s="20" t="s">
        <v>11</v>
      </c>
      <c r="D73" s="171" t="s">
        <v>357</v>
      </c>
      <c r="E73" s="24">
        <v>44511</v>
      </c>
      <c r="F73" s="213" t="s">
        <v>210</v>
      </c>
      <c r="G73" s="213" t="s">
        <v>141</v>
      </c>
      <c r="H73" s="22" t="s">
        <v>358</v>
      </c>
      <c r="I73" s="22" t="s">
        <v>152</v>
      </c>
      <c r="J73" s="407">
        <v>763.7</v>
      </c>
      <c r="K73" s="407">
        <v>3054.82</v>
      </c>
      <c r="L73" s="407">
        <f t="shared" si="1"/>
        <v>3818.5200000000004</v>
      </c>
      <c r="M73" s="20">
        <v>357</v>
      </c>
      <c r="N73" s="182">
        <v>44508</v>
      </c>
      <c r="O73" s="332"/>
    </row>
    <row r="74" spans="1:17" s="214" customFormat="1" ht="15.75" thickBot="1" x14ac:dyDescent="0.3">
      <c r="A74" s="275">
        <f>A73+1</f>
        <v>61</v>
      </c>
      <c r="B74" s="20">
        <v>3449</v>
      </c>
      <c r="C74" s="21" t="s">
        <v>11</v>
      </c>
      <c r="D74" s="21" t="s">
        <v>437</v>
      </c>
      <c r="E74" s="473">
        <v>45757</v>
      </c>
      <c r="F74" s="276" t="s">
        <v>210</v>
      </c>
      <c r="G74" s="276" t="s">
        <v>141</v>
      </c>
      <c r="H74" s="474" t="s">
        <v>446</v>
      </c>
      <c r="I74" s="22" t="s">
        <v>153</v>
      </c>
      <c r="J74" s="408">
        <v>763.7</v>
      </c>
      <c r="K74" s="408">
        <v>3054.82</v>
      </c>
      <c r="L74" s="408">
        <f t="shared" si="1"/>
        <v>3818.5200000000004</v>
      </c>
      <c r="M74" s="21">
        <v>127</v>
      </c>
      <c r="N74" s="211">
        <v>45757</v>
      </c>
      <c r="O74" s="332"/>
    </row>
    <row r="75" spans="1:17" s="184" customFormat="1" ht="19.5" thickBot="1" x14ac:dyDescent="0.3">
      <c r="A75" s="475" t="s">
        <v>234</v>
      </c>
      <c r="B75" s="279"/>
      <c r="C75" s="301"/>
      <c r="D75" s="301"/>
      <c r="E75" s="302"/>
      <c r="F75" s="279"/>
      <c r="G75" s="279"/>
      <c r="H75" s="279"/>
      <c r="I75" s="279"/>
      <c r="J75" s="281"/>
      <c r="K75" s="281"/>
      <c r="L75" s="281"/>
      <c r="M75" s="290"/>
      <c r="N75" s="476"/>
      <c r="O75" s="332"/>
      <c r="P75" s="214"/>
      <c r="Q75" s="214"/>
    </row>
    <row r="76" spans="1:17" s="214" customFormat="1" x14ac:dyDescent="0.25">
      <c r="A76" s="226">
        <f>A74+1</f>
        <v>62</v>
      </c>
      <c r="B76" s="180">
        <v>3386</v>
      </c>
      <c r="C76" s="20" t="s">
        <v>11</v>
      </c>
      <c r="D76" s="180" t="s">
        <v>310</v>
      </c>
      <c r="E76" s="181">
        <v>44354</v>
      </c>
      <c r="F76" s="227" t="s">
        <v>211</v>
      </c>
      <c r="G76" s="227" t="s">
        <v>143</v>
      </c>
      <c r="H76" s="228" t="s">
        <v>28</v>
      </c>
      <c r="I76" s="228" t="s">
        <v>155</v>
      </c>
      <c r="J76" s="343">
        <v>352.48</v>
      </c>
      <c r="K76" s="343">
        <v>1409.91</v>
      </c>
      <c r="L76" s="406">
        <f t="shared" ref="L76:L81" si="8">J76+K76</f>
        <v>1762.39</v>
      </c>
      <c r="M76" s="20">
        <v>181</v>
      </c>
      <c r="N76" s="182">
        <v>44354</v>
      </c>
      <c r="O76" s="332"/>
    </row>
    <row r="77" spans="1:17" s="214" customFormat="1" x14ac:dyDescent="0.25">
      <c r="A77" s="212">
        <f t="shared" ref="A77:A96" si="9">A76+1</f>
        <v>63</v>
      </c>
      <c r="B77" s="20">
        <v>3387</v>
      </c>
      <c r="C77" s="20" t="s">
        <v>11</v>
      </c>
      <c r="D77" s="20" t="s">
        <v>309</v>
      </c>
      <c r="E77" s="24">
        <v>44354</v>
      </c>
      <c r="F77" s="213" t="s">
        <v>211</v>
      </c>
      <c r="G77" s="298" t="s">
        <v>143</v>
      </c>
      <c r="H77" s="22" t="s">
        <v>26</v>
      </c>
      <c r="I77" s="20" t="s">
        <v>152</v>
      </c>
      <c r="J77" s="407">
        <v>352.48</v>
      </c>
      <c r="K77" s="407">
        <v>1409.91</v>
      </c>
      <c r="L77" s="407">
        <f t="shared" si="8"/>
        <v>1762.39</v>
      </c>
      <c r="M77" s="477">
        <v>461</v>
      </c>
      <c r="N77" s="478">
        <v>45601</v>
      </c>
      <c r="O77" s="332"/>
    </row>
    <row r="78" spans="1:17" s="214" customFormat="1" x14ac:dyDescent="0.25">
      <c r="A78" s="212">
        <f t="shared" si="9"/>
        <v>64</v>
      </c>
      <c r="B78" s="203">
        <v>3410</v>
      </c>
      <c r="C78" s="20" t="s">
        <v>11</v>
      </c>
      <c r="D78" s="203" t="s">
        <v>373</v>
      </c>
      <c r="E78" s="479">
        <v>44897</v>
      </c>
      <c r="F78" s="213" t="s">
        <v>211</v>
      </c>
      <c r="G78" s="213" t="s">
        <v>143</v>
      </c>
      <c r="H78" s="22" t="s">
        <v>331</v>
      </c>
      <c r="I78" s="22" t="s">
        <v>152</v>
      </c>
      <c r="J78" s="407">
        <v>352.48</v>
      </c>
      <c r="K78" s="407">
        <v>1409.91</v>
      </c>
      <c r="L78" s="407">
        <f t="shared" si="8"/>
        <v>1762.39</v>
      </c>
      <c r="M78" s="203">
        <v>381</v>
      </c>
      <c r="N78" s="210">
        <v>44897</v>
      </c>
      <c r="O78" s="332"/>
    </row>
    <row r="79" spans="1:17" s="214" customFormat="1" x14ac:dyDescent="0.25">
      <c r="A79" s="212">
        <f t="shared" si="9"/>
        <v>65</v>
      </c>
      <c r="B79" s="20">
        <v>3416</v>
      </c>
      <c r="C79" s="20" t="s">
        <v>11</v>
      </c>
      <c r="D79" s="45" t="s">
        <v>391</v>
      </c>
      <c r="E79" s="24">
        <v>45170</v>
      </c>
      <c r="F79" s="213" t="s">
        <v>211</v>
      </c>
      <c r="G79" s="213" t="s">
        <v>143</v>
      </c>
      <c r="H79" s="22" t="s">
        <v>292</v>
      </c>
      <c r="I79" s="22" t="s">
        <v>317</v>
      </c>
      <c r="J79" s="407">
        <v>352.48</v>
      </c>
      <c r="K79" s="407">
        <v>1409.91</v>
      </c>
      <c r="L79" s="407">
        <f t="shared" si="8"/>
        <v>1762.39</v>
      </c>
      <c r="M79" s="225">
        <v>336</v>
      </c>
      <c r="N79" s="182">
        <v>45524</v>
      </c>
      <c r="O79" s="332"/>
    </row>
    <row r="80" spans="1:17" s="214" customFormat="1" x14ac:dyDescent="0.25">
      <c r="A80" s="212">
        <f t="shared" si="9"/>
        <v>66</v>
      </c>
      <c r="B80" s="20">
        <v>3343</v>
      </c>
      <c r="C80" s="20" t="s">
        <v>11</v>
      </c>
      <c r="D80" s="20" t="s">
        <v>218</v>
      </c>
      <c r="E80" s="24">
        <v>43321</v>
      </c>
      <c r="F80" s="213" t="s">
        <v>211</v>
      </c>
      <c r="G80" s="213" t="s">
        <v>143</v>
      </c>
      <c r="H80" s="22" t="s">
        <v>32</v>
      </c>
      <c r="I80" s="22" t="s">
        <v>152</v>
      </c>
      <c r="J80" s="407">
        <v>352.48</v>
      </c>
      <c r="K80" s="407">
        <v>1409.91</v>
      </c>
      <c r="L80" s="407">
        <f t="shared" si="8"/>
        <v>1762.39</v>
      </c>
      <c r="M80" s="225">
        <v>186</v>
      </c>
      <c r="N80" s="182">
        <v>43321</v>
      </c>
      <c r="O80" s="332"/>
    </row>
    <row r="81" spans="1:17" s="214" customFormat="1" ht="15.75" thickBot="1" x14ac:dyDescent="0.3">
      <c r="A81" s="275">
        <f>A80+1</f>
        <v>67</v>
      </c>
      <c r="B81" s="21">
        <v>3081</v>
      </c>
      <c r="C81" s="21" t="s">
        <v>11</v>
      </c>
      <c r="D81" s="21" t="s">
        <v>12</v>
      </c>
      <c r="E81" s="23">
        <v>42024</v>
      </c>
      <c r="F81" s="276" t="s">
        <v>211</v>
      </c>
      <c r="G81" s="276" t="s">
        <v>143</v>
      </c>
      <c r="H81" s="277" t="s">
        <v>13</v>
      </c>
      <c r="I81" s="277" t="s">
        <v>152</v>
      </c>
      <c r="J81" s="408">
        <v>352.48</v>
      </c>
      <c r="K81" s="408">
        <v>1409.91</v>
      </c>
      <c r="L81" s="408">
        <f t="shared" si="8"/>
        <v>1762.39</v>
      </c>
      <c r="M81" s="293">
        <v>19</v>
      </c>
      <c r="N81" s="211">
        <v>42024</v>
      </c>
      <c r="O81" s="332"/>
    </row>
    <row r="82" spans="1:17" s="184" customFormat="1" ht="19.5" thickBot="1" x14ac:dyDescent="0.3">
      <c r="A82" s="480"/>
      <c r="B82" s="481" t="s">
        <v>169</v>
      </c>
      <c r="E82" s="305"/>
      <c r="F82" s="301"/>
      <c r="G82" s="301"/>
      <c r="H82" s="301"/>
      <c r="I82" s="301"/>
      <c r="J82" s="411"/>
      <c r="K82" s="411"/>
      <c r="L82" s="281"/>
      <c r="M82" s="303"/>
      <c r="N82" s="302"/>
      <c r="O82" s="332"/>
      <c r="P82" s="214"/>
      <c r="Q82" s="214"/>
    </row>
    <row r="83" spans="1:17" s="214" customFormat="1" x14ac:dyDescent="0.25">
      <c r="A83" s="226">
        <f>A81+1</f>
        <v>68</v>
      </c>
      <c r="B83" s="180">
        <v>3431</v>
      </c>
      <c r="C83" s="180" t="s">
        <v>11</v>
      </c>
      <c r="D83" s="180" t="s">
        <v>416</v>
      </c>
      <c r="E83" s="181">
        <v>45384</v>
      </c>
      <c r="F83" s="227" t="s">
        <v>170</v>
      </c>
      <c r="G83" s="227" t="s">
        <v>143</v>
      </c>
      <c r="H83" s="228" t="s">
        <v>324</v>
      </c>
      <c r="I83" s="228" t="s">
        <v>155</v>
      </c>
      <c r="J83" s="482">
        <v>352.48</v>
      </c>
      <c r="K83" s="482">
        <v>1409.91</v>
      </c>
      <c r="L83" s="406">
        <f t="shared" ref="L83:L90" si="10">J83+K83</f>
        <v>1762.39</v>
      </c>
      <c r="M83" s="291">
        <v>317</v>
      </c>
      <c r="N83" s="215">
        <v>45524</v>
      </c>
      <c r="O83" s="332"/>
    </row>
    <row r="84" spans="1:17" s="214" customFormat="1" x14ac:dyDescent="0.25">
      <c r="A84" s="212">
        <f t="shared" si="9"/>
        <v>69</v>
      </c>
      <c r="B84" s="20">
        <v>3316</v>
      </c>
      <c r="C84" s="20" t="s">
        <v>11</v>
      </c>
      <c r="D84" s="20" t="s">
        <v>212</v>
      </c>
      <c r="E84" s="24">
        <v>42948</v>
      </c>
      <c r="F84" s="213" t="s">
        <v>170</v>
      </c>
      <c r="G84" s="213" t="s">
        <v>143</v>
      </c>
      <c r="H84" s="304" t="s">
        <v>23</v>
      </c>
      <c r="I84" s="22" t="s">
        <v>152</v>
      </c>
      <c r="J84" s="407">
        <v>352.48</v>
      </c>
      <c r="K84" s="407">
        <v>1409.91</v>
      </c>
      <c r="L84" s="407">
        <f t="shared" si="10"/>
        <v>1762.39</v>
      </c>
      <c r="M84" s="225">
        <v>300</v>
      </c>
      <c r="N84" s="182">
        <v>42948</v>
      </c>
      <c r="O84" s="332"/>
    </row>
    <row r="85" spans="1:17" s="214" customFormat="1" x14ac:dyDescent="0.25">
      <c r="A85" s="212">
        <f t="shared" si="9"/>
        <v>70</v>
      </c>
      <c r="B85" s="20">
        <v>3397</v>
      </c>
      <c r="C85" s="20" t="s">
        <v>11</v>
      </c>
      <c r="D85" s="20" t="s">
        <v>363</v>
      </c>
      <c r="E85" s="24">
        <v>44532</v>
      </c>
      <c r="F85" s="213" t="s">
        <v>170</v>
      </c>
      <c r="G85" s="213" t="s">
        <v>143</v>
      </c>
      <c r="H85" s="22" t="s">
        <v>358</v>
      </c>
      <c r="I85" s="22" t="s">
        <v>152</v>
      </c>
      <c r="J85" s="407">
        <v>352.48</v>
      </c>
      <c r="K85" s="407">
        <v>1409.91</v>
      </c>
      <c r="L85" s="407">
        <f t="shared" si="10"/>
        <v>1762.39</v>
      </c>
      <c r="M85" s="20">
        <v>405</v>
      </c>
      <c r="N85" s="182">
        <v>44533</v>
      </c>
      <c r="O85" s="332"/>
    </row>
    <row r="86" spans="1:17" s="214" customFormat="1" x14ac:dyDescent="0.25">
      <c r="A86" s="212">
        <f t="shared" si="9"/>
        <v>71</v>
      </c>
      <c r="B86" s="20">
        <v>2504</v>
      </c>
      <c r="C86" s="20" t="s">
        <v>11</v>
      </c>
      <c r="D86" s="20" t="s">
        <v>18</v>
      </c>
      <c r="E86" s="24">
        <v>39576</v>
      </c>
      <c r="F86" s="213" t="s">
        <v>170</v>
      </c>
      <c r="G86" s="213" t="s">
        <v>143</v>
      </c>
      <c r="H86" s="22" t="s">
        <v>17</v>
      </c>
      <c r="I86" s="22" t="s">
        <v>153</v>
      </c>
      <c r="J86" s="407">
        <v>352.48</v>
      </c>
      <c r="K86" s="407">
        <v>1409.91</v>
      </c>
      <c r="L86" s="407">
        <f t="shared" si="10"/>
        <v>1762.39</v>
      </c>
      <c r="M86" s="225">
        <v>43</v>
      </c>
      <c r="N86" s="182">
        <v>39576</v>
      </c>
      <c r="O86" s="332"/>
    </row>
    <row r="87" spans="1:17" s="214" customFormat="1" x14ac:dyDescent="0.25">
      <c r="A87" s="212">
        <f t="shared" si="9"/>
        <v>72</v>
      </c>
      <c r="B87" s="20">
        <v>2506</v>
      </c>
      <c r="C87" s="20" t="s">
        <v>11</v>
      </c>
      <c r="D87" s="20" t="s">
        <v>19</v>
      </c>
      <c r="E87" s="24">
        <v>39576</v>
      </c>
      <c r="F87" s="213" t="s">
        <v>170</v>
      </c>
      <c r="G87" s="213" t="s">
        <v>143</v>
      </c>
      <c r="H87" s="22" t="s">
        <v>17</v>
      </c>
      <c r="I87" s="22" t="s">
        <v>153</v>
      </c>
      <c r="J87" s="407">
        <v>352.48</v>
      </c>
      <c r="K87" s="407">
        <v>1409.91</v>
      </c>
      <c r="L87" s="407">
        <f t="shared" si="10"/>
        <v>1762.39</v>
      </c>
      <c r="M87" s="225">
        <v>41</v>
      </c>
      <c r="N87" s="182">
        <v>39576</v>
      </c>
      <c r="O87" s="332"/>
    </row>
    <row r="88" spans="1:17" s="214" customFormat="1" x14ac:dyDescent="0.25">
      <c r="A88" s="212">
        <f t="shared" si="9"/>
        <v>73</v>
      </c>
      <c r="B88" s="20">
        <v>2507</v>
      </c>
      <c r="C88" s="20" t="s">
        <v>11</v>
      </c>
      <c r="D88" s="20" t="s">
        <v>20</v>
      </c>
      <c r="E88" s="24">
        <v>39576</v>
      </c>
      <c r="F88" s="213" t="s">
        <v>170</v>
      </c>
      <c r="G88" s="213" t="s">
        <v>143</v>
      </c>
      <c r="H88" s="22" t="s">
        <v>17</v>
      </c>
      <c r="I88" s="22" t="s">
        <v>153</v>
      </c>
      <c r="J88" s="407">
        <v>352.48</v>
      </c>
      <c r="K88" s="407">
        <v>1409.91</v>
      </c>
      <c r="L88" s="407">
        <f t="shared" si="10"/>
        <v>1762.39</v>
      </c>
      <c r="M88" s="225">
        <v>40</v>
      </c>
      <c r="N88" s="182">
        <v>39576</v>
      </c>
      <c r="O88" s="332"/>
    </row>
    <row r="89" spans="1:17" s="214" customFormat="1" x14ac:dyDescent="0.25">
      <c r="A89" s="212">
        <f t="shared" si="9"/>
        <v>74</v>
      </c>
      <c r="B89" s="20">
        <v>2509</v>
      </c>
      <c r="C89" s="20" t="s">
        <v>11</v>
      </c>
      <c r="D89" s="20" t="s">
        <v>22</v>
      </c>
      <c r="E89" s="24">
        <v>39576</v>
      </c>
      <c r="F89" s="213" t="s">
        <v>170</v>
      </c>
      <c r="G89" s="213" t="s">
        <v>143</v>
      </c>
      <c r="H89" s="22" t="s">
        <v>17</v>
      </c>
      <c r="I89" s="22" t="s">
        <v>153</v>
      </c>
      <c r="J89" s="407">
        <v>352.48</v>
      </c>
      <c r="K89" s="407">
        <v>1409.91</v>
      </c>
      <c r="L89" s="407">
        <f t="shared" si="10"/>
        <v>1762.39</v>
      </c>
      <c r="M89" s="225">
        <v>38</v>
      </c>
      <c r="N89" s="182">
        <v>39576</v>
      </c>
      <c r="O89" s="332"/>
    </row>
    <row r="90" spans="1:17" s="214" customFormat="1" ht="15.75" thickBot="1" x14ac:dyDescent="0.3">
      <c r="A90" s="212">
        <f t="shared" si="9"/>
        <v>75</v>
      </c>
      <c r="B90" s="21">
        <v>3398</v>
      </c>
      <c r="C90" s="21" t="s">
        <v>11</v>
      </c>
      <c r="D90" s="21" t="s">
        <v>365</v>
      </c>
      <c r="E90" s="23">
        <v>44602</v>
      </c>
      <c r="F90" s="276" t="s">
        <v>170</v>
      </c>
      <c r="G90" s="276" t="s">
        <v>143</v>
      </c>
      <c r="H90" s="277" t="s">
        <v>17</v>
      </c>
      <c r="I90" s="277" t="s">
        <v>153</v>
      </c>
      <c r="J90" s="408">
        <v>352.48</v>
      </c>
      <c r="K90" s="408">
        <v>1409.91</v>
      </c>
      <c r="L90" s="408">
        <f t="shared" si="10"/>
        <v>1762.39</v>
      </c>
      <c r="M90" s="293">
        <v>76</v>
      </c>
      <c r="N90" s="211">
        <v>44602</v>
      </c>
      <c r="O90" s="332"/>
    </row>
    <row r="91" spans="1:17" s="184" customFormat="1" ht="19.5" thickBot="1" x14ac:dyDescent="0.3">
      <c r="A91" s="289" t="s">
        <v>228</v>
      </c>
      <c r="C91" s="279"/>
      <c r="D91" s="279"/>
      <c r="E91" s="280"/>
      <c r="F91" s="279"/>
      <c r="G91" s="279"/>
      <c r="H91" s="279"/>
      <c r="I91" s="279"/>
      <c r="J91" s="281"/>
      <c r="K91" s="281"/>
      <c r="L91" s="281"/>
      <c r="M91" s="290"/>
      <c r="N91" s="280"/>
      <c r="O91" s="332"/>
      <c r="P91" s="214"/>
      <c r="Q91" s="214"/>
    </row>
    <row r="92" spans="1:17" s="214" customFormat="1" x14ac:dyDescent="0.25">
      <c r="A92" s="226">
        <f>A90+1</f>
        <v>76</v>
      </c>
      <c r="B92" s="180">
        <v>8249</v>
      </c>
      <c r="C92" s="20" t="s">
        <v>11</v>
      </c>
      <c r="D92" s="20" t="s">
        <v>65</v>
      </c>
      <c r="E92" s="24">
        <v>38285</v>
      </c>
      <c r="F92" s="227" t="s">
        <v>129</v>
      </c>
      <c r="G92" s="227" t="s">
        <v>141</v>
      </c>
      <c r="H92" s="22" t="s">
        <v>28</v>
      </c>
      <c r="I92" s="22" t="s">
        <v>155</v>
      </c>
      <c r="J92" s="343">
        <v>763.7</v>
      </c>
      <c r="K92" s="343">
        <v>3054.82</v>
      </c>
      <c r="L92" s="406">
        <f>J92+K92</f>
        <v>3818.5200000000004</v>
      </c>
      <c r="M92" s="291">
        <v>76</v>
      </c>
      <c r="N92" s="215">
        <v>38285</v>
      </c>
      <c r="O92" s="332"/>
    </row>
    <row r="93" spans="1:17" s="214" customFormat="1" x14ac:dyDescent="0.25">
      <c r="A93" s="212">
        <f t="shared" si="9"/>
        <v>77</v>
      </c>
      <c r="B93" s="171">
        <v>3361</v>
      </c>
      <c r="C93" s="20" t="s">
        <v>11</v>
      </c>
      <c r="D93" s="171" t="s">
        <v>227</v>
      </c>
      <c r="E93" s="24">
        <v>43587</v>
      </c>
      <c r="F93" s="213" t="s">
        <v>67</v>
      </c>
      <c r="G93" s="213" t="s">
        <v>142</v>
      </c>
      <c r="H93" s="22" t="s">
        <v>32</v>
      </c>
      <c r="I93" s="22" t="s">
        <v>154</v>
      </c>
      <c r="J93" s="347">
        <v>469.96</v>
      </c>
      <c r="K93" s="407">
        <v>1879.89</v>
      </c>
      <c r="L93" s="407">
        <f>J93+K93</f>
        <v>2349.85</v>
      </c>
      <c r="M93" s="225">
        <v>161</v>
      </c>
      <c r="N93" s="182">
        <v>44685</v>
      </c>
      <c r="O93" s="332"/>
    </row>
    <row r="94" spans="1:17" s="214" customFormat="1" x14ac:dyDescent="0.25">
      <c r="A94" s="212">
        <f t="shared" si="9"/>
        <v>78</v>
      </c>
      <c r="B94" s="20">
        <v>2548</v>
      </c>
      <c r="C94" s="20" t="s">
        <v>24</v>
      </c>
      <c r="D94" s="20" t="s">
        <v>66</v>
      </c>
      <c r="E94" s="24">
        <v>39601</v>
      </c>
      <c r="F94" s="213" t="s">
        <v>67</v>
      </c>
      <c r="G94" s="213" t="s">
        <v>142</v>
      </c>
      <c r="H94" s="22" t="s">
        <v>58</v>
      </c>
      <c r="I94" s="22" t="s">
        <v>152</v>
      </c>
      <c r="J94" s="407">
        <v>0</v>
      </c>
      <c r="K94" s="407">
        <v>1879.89</v>
      </c>
      <c r="L94" s="407">
        <f>J94+K94</f>
        <v>1879.89</v>
      </c>
      <c r="M94" s="225">
        <v>4</v>
      </c>
      <c r="N94" s="182">
        <v>40575</v>
      </c>
      <c r="O94" s="332"/>
    </row>
    <row r="95" spans="1:17" s="214" customFormat="1" x14ac:dyDescent="0.25">
      <c r="A95" s="212">
        <f t="shared" si="9"/>
        <v>79</v>
      </c>
      <c r="B95" s="171">
        <v>3432</v>
      </c>
      <c r="C95" s="171" t="s">
        <v>11</v>
      </c>
      <c r="D95" s="171" t="s">
        <v>417</v>
      </c>
      <c r="E95" s="300">
        <v>45387</v>
      </c>
      <c r="F95" s="213" t="s">
        <v>67</v>
      </c>
      <c r="G95" s="213" t="s">
        <v>142</v>
      </c>
      <c r="H95" s="22" t="s">
        <v>26</v>
      </c>
      <c r="I95" s="22" t="s">
        <v>152</v>
      </c>
      <c r="J95" s="407">
        <v>469.96</v>
      </c>
      <c r="K95" s="407">
        <v>1879.89</v>
      </c>
      <c r="L95" s="407">
        <f>J95+K95</f>
        <v>2349.85</v>
      </c>
      <c r="M95" s="225">
        <v>324</v>
      </c>
      <c r="N95" s="182">
        <v>45524</v>
      </c>
      <c r="O95" s="332"/>
    </row>
    <row r="96" spans="1:17" s="214" customFormat="1" ht="15.75" thickBot="1" x14ac:dyDescent="0.3">
      <c r="A96" s="275">
        <f t="shared" si="9"/>
        <v>80</v>
      </c>
      <c r="B96" s="21">
        <v>3421</v>
      </c>
      <c r="C96" s="21" t="s">
        <v>11</v>
      </c>
      <c r="D96" s="483" t="s">
        <v>394</v>
      </c>
      <c r="E96" s="23">
        <v>45204</v>
      </c>
      <c r="F96" s="276" t="s">
        <v>67</v>
      </c>
      <c r="G96" s="276" t="s">
        <v>142</v>
      </c>
      <c r="H96" s="277" t="s">
        <v>130</v>
      </c>
      <c r="I96" s="277" t="s">
        <v>152</v>
      </c>
      <c r="J96" s="408">
        <v>469.96</v>
      </c>
      <c r="K96" s="408">
        <v>1879.89</v>
      </c>
      <c r="L96" s="408">
        <f>J96+K96</f>
        <v>2349.85</v>
      </c>
      <c r="M96" s="293">
        <v>358</v>
      </c>
      <c r="N96" s="211">
        <v>45530</v>
      </c>
      <c r="O96" s="332"/>
    </row>
    <row r="97" spans="1:14" s="214" customFormat="1" x14ac:dyDescent="0.25">
      <c r="A97" s="306"/>
      <c r="B97" s="306"/>
      <c r="C97" s="306"/>
      <c r="D97" s="306"/>
      <c r="E97" s="307"/>
      <c r="F97" s="308"/>
      <c r="G97" s="308"/>
      <c r="H97" s="309"/>
      <c r="I97" s="309"/>
      <c r="J97" s="413"/>
      <c r="K97" s="413"/>
      <c r="L97" s="413"/>
      <c r="M97" s="310"/>
      <c r="N97" s="307"/>
    </row>
    <row r="98" spans="1:14" s="314" customFormat="1" ht="15.75" thickBot="1" x14ac:dyDescent="0.3">
      <c r="A98" s="311"/>
      <c r="B98" s="306"/>
      <c r="C98" s="306"/>
      <c r="D98" s="312"/>
      <c r="E98" s="307"/>
      <c r="F98" s="308"/>
      <c r="G98" s="308"/>
      <c r="H98" s="313"/>
      <c r="I98" s="313"/>
      <c r="J98" s="414"/>
      <c r="K98" s="414"/>
      <c r="L98" s="413"/>
      <c r="M98" s="306"/>
      <c r="N98" s="312"/>
    </row>
    <row r="99" spans="1:14" s="314" customFormat="1" ht="15.75" thickBot="1" x14ac:dyDescent="0.3">
      <c r="A99" s="311"/>
      <c r="B99" s="312"/>
      <c r="C99" s="312"/>
      <c r="D99" s="426" t="s">
        <v>72</v>
      </c>
      <c r="E99" s="315" t="s">
        <v>250</v>
      </c>
      <c r="F99" s="316" t="s">
        <v>74</v>
      </c>
      <c r="G99" s="317"/>
      <c r="H99" s="312"/>
      <c r="I99" s="312"/>
      <c r="J99" s="415"/>
      <c r="K99" s="415"/>
      <c r="L99" s="416"/>
      <c r="M99" s="312"/>
      <c r="N99" s="312"/>
    </row>
    <row r="100" spans="1:14" s="314" customFormat="1" x14ac:dyDescent="0.25">
      <c r="A100" s="311"/>
      <c r="B100" s="312"/>
      <c r="C100" s="312"/>
      <c r="D100" s="427" t="s">
        <v>75</v>
      </c>
      <c r="E100" s="318">
        <f>E102-E101</f>
        <v>80</v>
      </c>
      <c r="F100" s="319"/>
      <c r="G100" s="311"/>
      <c r="H100" s="312"/>
      <c r="I100" s="312"/>
      <c r="J100" s="415"/>
      <c r="K100" s="415"/>
      <c r="L100" s="416"/>
      <c r="M100" s="312"/>
      <c r="N100" s="312"/>
    </row>
    <row r="101" spans="1:14" s="314" customFormat="1" ht="15.75" thickBot="1" x14ac:dyDescent="0.3">
      <c r="A101" s="311"/>
      <c r="B101" s="312"/>
      <c r="C101" s="312"/>
      <c r="D101" s="428" t="s">
        <v>76</v>
      </c>
      <c r="E101" s="320">
        <v>0</v>
      </c>
      <c r="F101" s="321"/>
      <c r="G101" s="309"/>
      <c r="H101" s="312"/>
      <c r="I101" s="312"/>
      <c r="J101" s="415"/>
      <c r="K101" s="415"/>
      <c r="L101" s="416"/>
      <c r="M101" s="312"/>
      <c r="N101" s="312"/>
    </row>
    <row r="102" spans="1:14" s="314" customFormat="1" ht="15.75" thickBot="1" x14ac:dyDescent="0.3">
      <c r="A102" s="311"/>
      <c r="B102" s="312"/>
      <c r="C102" s="312"/>
      <c r="D102" s="429" t="s">
        <v>8</v>
      </c>
      <c r="E102" s="322">
        <f>A96</f>
        <v>80</v>
      </c>
      <c r="F102" s="323"/>
      <c r="G102" s="311"/>
      <c r="H102" s="312"/>
      <c r="I102" s="312"/>
      <c r="J102" s="415"/>
      <c r="K102" s="415"/>
      <c r="L102" s="416"/>
      <c r="M102" s="312"/>
      <c r="N102" s="312"/>
    </row>
    <row r="104" spans="1:14" x14ac:dyDescent="0.25">
      <c r="A104" s="194"/>
      <c r="B104" s="194"/>
      <c r="C104" s="194"/>
      <c r="D104" s="194"/>
      <c r="E104" s="194"/>
      <c r="F104" s="194"/>
      <c r="G104" s="194"/>
      <c r="H104" s="194"/>
      <c r="I104" s="194"/>
      <c r="J104" s="417"/>
      <c r="K104" s="417"/>
      <c r="L104" s="418"/>
      <c r="M104" s="194"/>
      <c r="N104" s="194"/>
    </row>
    <row r="105" spans="1:14" x14ac:dyDescent="0.25">
      <c r="A105" s="11"/>
      <c r="B105" s="11"/>
      <c r="C105" s="11"/>
      <c r="D105" s="11"/>
      <c r="E105" s="267"/>
      <c r="F105" s="11"/>
      <c r="G105" s="11"/>
      <c r="H105" s="11"/>
      <c r="I105" s="11"/>
      <c r="J105" s="419"/>
      <c r="K105" s="419"/>
      <c r="L105" s="418"/>
      <c r="M105" s="11"/>
      <c r="N105" s="11"/>
    </row>
    <row r="106" spans="1:14" x14ac:dyDescent="0.25">
      <c r="A106" s="11"/>
      <c r="B106" s="11"/>
      <c r="C106" s="11"/>
      <c r="D106" s="11"/>
      <c r="E106" s="267"/>
      <c r="F106" s="11"/>
      <c r="G106" s="11"/>
      <c r="H106" s="11"/>
      <c r="I106" s="11"/>
      <c r="J106" s="419"/>
      <c r="K106" s="419"/>
      <c r="L106" s="418"/>
      <c r="M106" s="11"/>
      <c r="N106" s="11"/>
    </row>
    <row r="107" spans="1:14" x14ac:dyDescent="0.25">
      <c r="A107" s="11"/>
      <c r="B107" s="11"/>
      <c r="C107" s="11"/>
      <c r="D107" s="11"/>
      <c r="E107" s="267"/>
      <c r="F107" s="11"/>
      <c r="G107" s="11"/>
      <c r="H107" s="11"/>
      <c r="I107" s="11"/>
      <c r="J107" s="419"/>
      <c r="K107" s="419"/>
      <c r="L107" s="418"/>
      <c r="M107" s="11"/>
      <c r="N107" s="11"/>
    </row>
    <row r="108" spans="1:14" x14ac:dyDescent="0.25">
      <c r="A108" s="11"/>
      <c r="B108" s="11"/>
      <c r="C108" s="11"/>
      <c r="D108" s="11"/>
      <c r="E108" s="267"/>
      <c r="F108" s="11"/>
      <c r="G108" s="11"/>
      <c r="H108" s="11"/>
      <c r="I108" s="11"/>
      <c r="J108" s="419"/>
      <c r="K108" s="419"/>
      <c r="L108" s="418"/>
      <c r="M108" s="11"/>
      <c r="N108" s="11"/>
    </row>
    <row r="109" spans="1:14" x14ac:dyDescent="0.25">
      <c r="A109" s="11"/>
      <c r="B109" s="11"/>
      <c r="C109" s="11"/>
      <c r="D109" s="11"/>
      <c r="E109" s="267"/>
      <c r="F109" s="11"/>
      <c r="G109" s="11"/>
      <c r="H109" s="11"/>
      <c r="I109" s="11"/>
      <c r="J109" s="419"/>
      <c r="K109" s="419"/>
      <c r="L109" s="418"/>
      <c r="M109" s="11"/>
      <c r="N109" s="11"/>
    </row>
    <row r="110" spans="1:14" x14ac:dyDescent="0.25">
      <c r="A110" s="11"/>
      <c r="B110" s="11"/>
      <c r="C110" s="11"/>
      <c r="D110" s="11"/>
      <c r="E110" s="267"/>
      <c r="F110" s="11"/>
      <c r="G110" s="11"/>
      <c r="H110" s="11"/>
      <c r="I110" s="11"/>
      <c r="J110" s="419"/>
      <c r="K110" s="419"/>
      <c r="L110" s="418"/>
      <c r="M110" s="11"/>
      <c r="N110" s="11"/>
    </row>
    <row r="111" spans="1:14" x14ac:dyDescent="0.25">
      <c r="A111" s="11"/>
      <c r="B111" s="11"/>
      <c r="C111" s="11"/>
      <c r="D111" s="11"/>
      <c r="E111" s="267"/>
      <c r="F111" s="11"/>
      <c r="G111" s="11"/>
      <c r="H111" s="11"/>
      <c r="I111" s="11"/>
      <c r="J111" s="419"/>
      <c r="K111" s="419"/>
      <c r="L111" s="418"/>
      <c r="M111" s="11"/>
      <c r="N111" s="11"/>
    </row>
    <row r="112" spans="1:14" x14ac:dyDescent="0.25">
      <c r="A112" s="11"/>
      <c r="B112" s="11"/>
      <c r="C112" s="11"/>
      <c r="D112" s="11"/>
      <c r="E112" s="267"/>
      <c r="F112" s="11"/>
      <c r="G112" s="11"/>
      <c r="H112" s="11"/>
      <c r="I112" s="11"/>
      <c r="J112" s="419"/>
      <c r="K112" s="419"/>
      <c r="L112" s="418"/>
      <c r="M112" s="11"/>
      <c r="N112" s="11"/>
    </row>
    <row r="113" spans="1:14" s="7" customFormat="1" ht="18.75" x14ac:dyDescent="0.3">
      <c r="A113" s="18"/>
      <c r="E113" s="268"/>
      <c r="G113" s="19"/>
      <c r="H113" s="18"/>
      <c r="I113" s="18"/>
      <c r="J113" s="420"/>
      <c r="K113" s="420"/>
      <c r="L113" s="421"/>
      <c r="M113" s="18"/>
      <c r="N113" s="18"/>
    </row>
    <row r="114" spans="1:14" x14ac:dyDescent="0.25">
      <c r="A114" s="11"/>
      <c r="E114" s="269"/>
      <c r="F114"/>
      <c r="G114" s="12"/>
      <c r="H114" s="11"/>
      <c r="I114" s="11"/>
      <c r="J114" s="419"/>
      <c r="K114" s="419"/>
      <c r="L114" s="418"/>
      <c r="M114" s="11"/>
      <c r="N114" s="11"/>
    </row>
    <row r="115" spans="1:14" x14ac:dyDescent="0.25">
      <c r="A115" s="11"/>
      <c r="E115" s="269"/>
      <c r="F115"/>
      <c r="G115"/>
      <c r="K115" s="419"/>
      <c r="L115" s="418"/>
      <c r="M115" s="11"/>
      <c r="N115" s="11"/>
    </row>
    <row r="116" spans="1:14" x14ac:dyDescent="0.25">
      <c r="A116" s="11"/>
      <c r="E116" s="269"/>
      <c r="F116"/>
      <c r="G116"/>
      <c r="K116" s="419"/>
      <c r="L116" s="418"/>
      <c r="M116" s="11"/>
      <c r="N116" s="11"/>
    </row>
    <row r="117" spans="1:14" x14ac:dyDescent="0.25">
      <c r="A117" s="11"/>
      <c r="E117" s="269"/>
      <c r="F117"/>
      <c r="G117"/>
      <c r="K117" s="419"/>
      <c r="L117" s="418"/>
      <c r="M117" s="11"/>
      <c r="N117" s="11"/>
    </row>
    <row r="118" spans="1:14" x14ac:dyDescent="0.25">
      <c r="A118" s="11"/>
      <c r="E118" s="269"/>
      <c r="F118"/>
      <c r="G118"/>
      <c r="K118" s="419"/>
      <c r="L118" s="418"/>
      <c r="M118" s="11"/>
      <c r="N118" s="11"/>
    </row>
    <row r="119" spans="1:14" x14ac:dyDescent="0.25">
      <c r="A119" s="11"/>
      <c r="E119" s="269"/>
      <c r="F119"/>
      <c r="G119"/>
      <c r="K119" s="419"/>
      <c r="L119" s="418"/>
      <c r="M119" s="11"/>
      <c r="N119" s="11"/>
    </row>
    <row r="120" spans="1:14" x14ac:dyDescent="0.25">
      <c r="A120" s="11"/>
      <c r="E120" s="269"/>
      <c r="F120"/>
      <c r="G120"/>
      <c r="K120" s="419"/>
      <c r="L120" s="418"/>
      <c r="M120" s="11"/>
      <c r="N120" s="11"/>
    </row>
    <row r="121" spans="1:14" x14ac:dyDescent="0.25">
      <c r="A121" s="11"/>
      <c r="E121" s="269"/>
      <c r="F121"/>
      <c r="G121"/>
      <c r="K121" s="419"/>
      <c r="L121" s="418"/>
      <c r="M121" s="11"/>
      <c r="N121" s="11"/>
    </row>
    <row r="122" spans="1:14" x14ac:dyDescent="0.25">
      <c r="A122" s="11"/>
      <c r="E122" s="269"/>
      <c r="F122"/>
      <c r="G122"/>
      <c r="K122" s="419"/>
      <c r="L122" s="418"/>
      <c r="M122" s="11"/>
      <c r="N122" s="11"/>
    </row>
    <row r="123" spans="1:14" x14ac:dyDescent="0.25">
      <c r="A123" s="11"/>
      <c r="E123" s="269"/>
      <c r="F123"/>
      <c r="G123"/>
      <c r="K123" s="419"/>
      <c r="L123" s="418"/>
      <c r="M123" s="11"/>
      <c r="N123" s="11"/>
    </row>
    <row r="124" spans="1:14" x14ac:dyDescent="0.25">
      <c r="A124" s="11"/>
      <c r="E124" s="269"/>
      <c r="F124"/>
      <c r="G124"/>
      <c r="K124" s="419"/>
      <c r="L124" s="418"/>
      <c r="M124" s="11"/>
      <c r="N124" s="11"/>
    </row>
    <row r="125" spans="1:14" x14ac:dyDescent="0.25">
      <c r="A125" s="11"/>
      <c r="B125" s="11"/>
      <c r="C125" s="11"/>
      <c r="D125" s="11"/>
      <c r="E125" s="267"/>
      <c r="F125" s="11"/>
      <c r="G125" s="11"/>
      <c r="H125" s="11"/>
      <c r="I125" s="11"/>
      <c r="J125" s="419"/>
      <c r="K125" s="419"/>
      <c r="L125" s="418"/>
      <c r="M125" s="11"/>
      <c r="N125" s="11"/>
    </row>
    <row r="126" spans="1:14" x14ac:dyDescent="0.25">
      <c r="A126" s="11"/>
      <c r="B126" s="11"/>
      <c r="C126" s="11"/>
      <c r="D126" s="11"/>
      <c r="E126" s="267"/>
      <c r="F126" s="11"/>
      <c r="G126" s="11"/>
      <c r="H126" s="11"/>
      <c r="I126" s="11"/>
      <c r="J126" s="419"/>
      <c r="K126" s="419"/>
      <c r="L126" s="418"/>
      <c r="M126" s="11"/>
      <c r="N126" s="11"/>
    </row>
    <row r="128" spans="1:14" x14ac:dyDescent="0.25">
      <c r="G128" s="56"/>
      <c r="H128" s="57"/>
    </row>
    <row r="129" spans="7:8" x14ac:dyDescent="0.25">
      <c r="G129" s="58"/>
      <c r="H129" s="59"/>
    </row>
    <row r="130" spans="7:8" x14ac:dyDescent="0.25">
      <c r="G130" s="58"/>
      <c r="H130" s="59"/>
    </row>
    <row r="131" spans="7:8" x14ac:dyDescent="0.25">
      <c r="G131" s="56"/>
      <c r="H131" s="57"/>
    </row>
    <row r="132" spans="7:8" x14ac:dyDescent="0.25">
      <c r="G132" s="56"/>
      <c r="H132" s="57"/>
    </row>
    <row r="133" spans="7:8" x14ac:dyDescent="0.25">
      <c r="G133" s="58"/>
      <c r="H133" s="59"/>
    </row>
  </sheetData>
  <autoFilter ref="A6:N96" xr:uid="{00000000-0009-0000-0000-000000000000}"/>
  <sortState xmlns:xlrd2="http://schemas.microsoft.com/office/spreadsheetml/2017/richdata2" ref="B16:N23">
    <sortCondition descending="1" ref="I16:I23"/>
  </sortState>
  <mergeCells count="3">
    <mergeCell ref="A1:N3"/>
    <mergeCell ref="B4:J4"/>
    <mergeCell ref="M5:N5"/>
  </mergeCells>
  <conditionalFormatting sqref="B1:B9 B11:B22 B41:B49 B52:B1048576 B24:B39">
    <cfRule type="duplicateValues" dxfId="27" priority="6"/>
  </conditionalFormatting>
  <conditionalFormatting sqref="B10">
    <cfRule type="duplicateValues" dxfId="26" priority="3"/>
  </conditionalFormatting>
  <conditionalFormatting sqref="B11">
    <cfRule type="duplicateValues" dxfId="25" priority="12"/>
  </conditionalFormatting>
  <conditionalFormatting sqref="B18">
    <cfRule type="duplicateValues" dxfId="24" priority="4"/>
  </conditionalFormatting>
  <conditionalFormatting sqref="B35">
    <cfRule type="duplicateValues" dxfId="23" priority="8"/>
  </conditionalFormatting>
  <conditionalFormatting sqref="B37">
    <cfRule type="duplicateValues" dxfId="22" priority="7"/>
  </conditionalFormatting>
  <conditionalFormatting sqref="B38">
    <cfRule type="duplicateValues" dxfId="21" priority="14"/>
  </conditionalFormatting>
  <conditionalFormatting sqref="B43">
    <cfRule type="duplicateValues" dxfId="20" priority="11"/>
  </conditionalFormatting>
  <conditionalFormatting sqref="B48">
    <cfRule type="duplicateValues" dxfId="19" priority="5"/>
  </conditionalFormatting>
  <conditionalFormatting sqref="B125:B1048576 A32 A25 A15 B14 A13 B12 B1:B6 B92:B112 A7 A69 A75 A59 A91 B33:B34 B60:B68 B46:B47 B36 B16:B22 B24 B8:B9 B49 B77:B90 B39 B41:B44 B70:B74 B52:B58 B26:B31">
    <cfRule type="duplicateValues" dxfId="18" priority="29"/>
  </conditionalFormatting>
  <printOptions horizontalCentered="1"/>
  <pageMargins left="0.23622047244094491" right="0.23622047244094491" top="0.39370078740157483" bottom="0.39370078740157483" header="0.31496062992125984" footer="0.31496062992125984"/>
  <pageSetup paperSize="9" scale="35" orientation="landscape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2"/>
  <sheetViews>
    <sheetView topLeftCell="A83" zoomScale="90" zoomScaleNormal="90" workbookViewId="0">
      <selection activeCell="D114" sqref="D114"/>
    </sheetView>
  </sheetViews>
  <sheetFormatPr defaultColWidth="9.140625" defaultRowHeight="14.25" x14ac:dyDescent="0.2"/>
  <cols>
    <col min="1" max="1" width="10.7109375" style="6" customWidth="1"/>
    <col min="2" max="2" width="11.28515625" style="6" customWidth="1"/>
    <col min="3" max="3" width="46.28515625" style="4" customWidth="1"/>
    <col min="4" max="4" width="15.5703125" style="13" customWidth="1"/>
    <col min="5" max="5" width="60.28515625" style="4" customWidth="1"/>
    <col min="6" max="6" width="11.28515625" style="4" customWidth="1"/>
    <col min="7" max="7" width="11.7109375" style="6" customWidth="1"/>
    <col min="8" max="8" width="34.7109375" style="4" customWidth="1"/>
    <col min="9" max="9" width="29.85546875" style="6" customWidth="1"/>
    <col min="10" max="10" width="14.140625" style="4" customWidth="1"/>
    <col min="11" max="11" width="16" style="6" customWidth="1"/>
    <col min="12" max="12" width="7.85546875" style="4" customWidth="1"/>
    <col min="13" max="13" width="26.7109375" style="328" bestFit="1" customWidth="1"/>
    <col min="14" max="14" width="22.28515625" style="324" customWidth="1"/>
    <col min="15" max="16384" width="9.140625" style="4"/>
  </cols>
  <sheetData>
    <row r="1" spans="1:14" ht="15" customHeight="1" x14ac:dyDescent="0.2">
      <c r="A1" s="487" t="s">
        <v>283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</row>
    <row r="2" spans="1:14" ht="23.25" customHeight="1" x14ac:dyDescent="0.2">
      <c r="A2" s="487"/>
      <c r="B2" s="487"/>
      <c r="C2" s="487"/>
      <c r="D2" s="487"/>
      <c r="E2" s="487"/>
      <c r="F2" s="487"/>
      <c r="G2" s="487"/>
      <c r="H2" s="487"/>
      <c r="I2" s="487"/>
      <c r="J2" s="487"/>
      <c r="K2" s="487"/>
    </row>
    <row r="3" spans="1:14" ht="18" customHeight="1" x14ac:dyDescent="0.2">
      <c r="A3" s="487"/>
      <c r="B3" s="487"/>
      <c r="C3" s="487"/>
      <c r="D3" s="487"/>
      <c r="E3" s="487"/>
      <c r="F3" s="487"/>
      <c r="G3" s="487"/>
      <c r="H3" s="487"/>
      <c r="I3" s="487"/>
      <c r="J3" s="487"/>
      <c r="K3" s="487"/>
    </row>
    <row r="4" spans="1:14" x14ac:dyDescent="0.2">
      <c r="A4" s="4"/>
    </row>
    <row r="5" spans="1:14" s="126" customFormat="1" ht="15.75" thickBot="1" x14ac:dyDescent="0.3">
      <c r="A5" s="124" t="s">
        <v>77</v>
      </c>
      <c r="B5" s="125"/>
      <c r="D5" s="127"/>
      <c r="G5" s="125"/>
      <c r="I5" s="125"/>
      <c r="J5" s="128"/>
      <c r="K5" s="257" t="s">
        <v>573</v>
      </c>
      <c r="M5" s="329"/>
      <c r="N5" s="124"/>
    </row>
    <row r="6" spans="1:14" s="49" customFormat="1" ht="15.75" thickBot="1" x14ac:dyDescent="0.3">
      <c r="A6" s="130" t="s">
        <v>78</v>
      </c>
      <c r="B6" s="131" t="s">
        <v>2</v>
      </c>
      <c r="C6" s="131" t="s">
        <v>4</v>
      </c>
      <c r="D6" s="132" t="s">
        <v>370</v>
      </c>
      <c r="E6" s="131" t="s">
        <v>79</v>
      </c>
      <c r="F6" s="46" t="s">
        <v>219</v>
      </c>
      <c r="G6" s="131" t="s">
        <v>151</v>
      </c>
      <c r="H6" s="131" t="s">
        <v>80</v>
      </c>
      <c r="I6" s="131" t="s">
        <v>81</v>
      </c>
      <c r="J6" s="47" t="s">
        <v>339</v>
      </c>
      <c r="K6" s="48" t="s">
        <v>338</v>
      </c>
      <c r="M6" s="330"/>
      <c r="N6" s="325"/>
    </row>
    <row r="7" spans="1:14" s="103" customFormat="1" ht="16.5" customHeight="1" thickBot="1" x14ac:dyDescent="0.3">
      <c r="A7" s="191" t="s">
        <v>162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M7" s="331"/>
      <c r="N7" s="326"/>
    </row>
    <row r="8" spans="1:14" s="50" customFormat="1" ht="15.75" x14ac:dyDescent="0.25">
      <c r="A8" s="104">
        <v>1</v>
      </c>
      <c r="B8" s="105">
        <v>2468</v>
      </c>
      <c r="C8" s="430" t="s">
        <v>199</v>
      </c>
      <c r="D8" s="339">
        <v>3699.92</v>
      </c>
      <c r="E8" s="106" t="s">
        <v>314</v>
      </c>
      <c r="F8" s="107" t="s">
        <v>144</v>
      </c>
      <c r="G8" s="108" t="s">
        <v>155</v>
      </c>
      <c r="H8" s="25" t="s">
        <v>85</v>
      </c>
      <c r="I8" s="105" t="s">
        <v>461</v>
      </c>
      <c r="J8" s="366">
        <v>338</v>
      </c>
      <c r="K8" s="367">
        <v>44503</v>
      </c>
      <c r="L8" s="327"/>
      <c r="M8" s="380"/>
      <c r="N8" s="327"/>
    </row>
    <row r="9" spans="1:14" s="50" customFormat="1" ht="15.75" x14ac:dyDescent="0.25">
      <c r="A9" s="109">
        <f>A8+1</f>
        <v>2</v>
      </c>
      <c r="B9" s="471">
        <v>3086</v>
      </c>
      <c r="C9" s="431" t="s">
        <v>506</v>
      </c>
      <c r="D9" s="341">
        <v>3699.92</v>
      </c>
      <c r="E9" s="229" t="s">
        <v>493</v>
      </c>
      <c r="F9" s="112" t="s">
        <v>144</v>
      </c>
      <c r="G9" s="113" t="s">
        <v>155</v>
      </c>
      <c r="H9" s="25" t="s">
        <v>525</v>
      </c>
      <c r="I9" s="232" t="s">
        <v>494</v>
      </c>
      <c r="J9" s="115">
        <v>362</v>
      </c>
      <c r="K9" s="378">
        <v>45931</v>
      </c>
      <c r="L9" s="327"/>
      <c r="M9" s="380"/>
      <c r="N9" s="327"/>
    </row>
    <row r="10" spans="1:14" s="50" customFormat="1" ht="15.75" x14ac:dyDescent="0.25">
      <c r="A10" s="109">
        <f t="shared" ref="A10:A45" si="0">A9+1</f>
        <v>3</v>
      </c>
      <c r="B10" s="203">
        <v>2717</v>
      </c>
      <c r="C10" s="204" t="s">
        <v>360</v>
      </c>
      <c r="D10" s="338">
        <v>3699.92</v>
      </c>
      <c r="E10" s="229" t="s">
        <v>495</v>
      </c>
      <c r="F10" s="112" t="s">
        <v>144</v>
      </c>
      <c r="G10" s="113" t="s">
        <v>155</v>
      </c>
      <c r="H10" s="25" t="s">
        <v>525</v>
      </c>
      <c r="I10" s="232" t="s">
        <v>496</v>
      </c>
      <c r="J10" s="272">
        <v>369</v>
      </c>
      <c r="K10" s="210">
        <v>44518</v>
      </c>
      <c r="L10" s="327"/>
      <c r="M10" s="380"/>
      <c r="N10" s="327"/>
    </row>
    <row r="11" spans="1:14" s="50" customFormat="1" ht="15.75" x14ac:dyDescent="0.25">
      <c r="A11" s="109">
        <f t="shared" si="0"/>
        <v>4</v>
      </c>
      <c r="B11" s="25">
        <v>2684</v>
      </c>
      <c r="C11" s="110" t="s">
        <v>387</v>
      </c>
      <c r="D11" s="338">
        <v>3699.92</v>
      </c>
      <c r="E11" s="229" t="s">
        <v>489</v>
      </c>
      <c r="F11" s="230" t="s">
        <v>144</v>
      </c>
      <c r="G11" s="231" t="s">
        <v>155</v>
      </c>
      <c r="H11" s="25" t="s">
        <v>525</v>
      </c>
      <c r="I11" s="232" t="s">
        <v>490</v>
      </c>
      <c r="J11" s="272">
        <v>360</v>
      </c>
      <c r="K11" s="378">
        <v>45931</v>
      </c>
      <c r="L11" s="327"/>
      <c r="M11" s="380"/>
      <c r="N11" s="327"/>
    </row>
    <row r="12" spans="1:14" s="233" customFormat="1" ht="15.75" x14ac:dyDescent="0.25">
      <c r="A12" s="109">
        <f t="shared" si="0"/>
        <v>5</v>
      </c>
      <c r="B12" s="25">
        <v>3177</v>
      </c>
      <c r="C12" s="110" t="s">
        <v>185</v>
      </c>
      <c r="D12" s="338">
        <v>3699.92</v>
      </c>
      <c r="E12" s="229" t="s">
        <v>491</v>
      </c>
      <c r="F12" s="112" t="s">
        <v>144</v>
      </c>
      <c r="G12" s="113" t="s">
        <v>155</v>
      </c>
      <c r="H12" s="25" t="s">
        <v>110</v>
      </c>
      <c r="I12" s="232" t="s">
        <v>492</v>
      </c>
      <c r="J12" s="115">
        <v>59</v>
      </c>
      <c r="K12" s="114">
        <v>44228</v>
      </c>
      <c r="L12" s="327"/>
      <c r="M12" s="380"/>
      <c r="N12" s="327"/>
    </row>
    <row r="13" spans="1:14" s="233" customFormat="1" ht="15.75" x14ac:dyDescent="0.25">
      <c r="A13" s="109">
        <f t="shared" si="0"/>
        <v>6</v>
      </c>
      <c r="B13" s="472">
        <v>2642</v>
      </c>
      <c r="C13" s="461" t="s">
        <v>571</v>
      </c>
      <c r="D13" s="338">
        <v>3699.92</v>
      </c>
      <c r="E13" s="229" t="s">
        <v>497</v>
      </c>
      <c r="F13" s="112" t="s">
        <v>144</v>
      </c>
      <c r="G13" s="113" t="s">
        <v>155</v>
      </c>
      <c r="H13" s="25" t="s">
        <v>85</v>
      </c>
      <c r="I13" s="232" t="s">
        <v>498</v>
      </c>
      <c r="J13" s="115">
        <v>29</v>
      </c>
      <c r="K13" s="378">
        <v>46038</v>
      </c>
      <c r="L13" s="327"/>
      <c r="M13" s="380"/>
      <c r="N13" s="327"/>
    </row>
    <row r="14" spans="1:14" s="233" customFormat="1" ht="15.75" x14ac:dyDescent="0.25">
      <c r="A14" s="109">
        <f t="shared" si="0"/>
        <v>7</v>
      </c>
      <c r="B14" s="25">
        <v>2574</v>
      </c>
      <c r="C14" s="110" t="s">
        <v>133</v>
      </c>
      <c r="D14" s="338">
        <v>3699.92</v>
      </c>
      <c r="E14" s="129" t="s">
        <v>302</v>
      </c>
      <c r="F14" s="112" t="s">
        <v>144</v>
      </c>
      <c r="G14" s="113" t="s">
        <v>154</v>
      </c>
      <c r="H14" s="25" t="s">
        <v>85</v>
      </c>
      <c r="I14" s="25" t="s">
        <v>462</v>
      </c>
      <c r="J14" s="115">
        <v>101</v>
      </c>
      <c r="K14" s="114">
        <v>42460</v>
      </c>
      <c r="L14" s="327"/>
      <c r="M14" s="380"/>
      <c r="N14" s="327"/>
    </row>
    <row r="15" spans="1:14" s="50" customFormat="1" ht="15.75" x14ac:dyDescent="0.25">
      <c r="A15" s="109">
        <f t="shared" si="0"/>
        <v>8</v>
      </c>
      <c r="B15" s="203">
        <v>2726</v>
      </c>
      <c r="C15" s="236" t="s">
        <v>376</v>
      </c>
      <c r="D15" s="338">
        <v>3699.92</v>
      </c>
      <c r="E15" s="229" t="s">
        <v>298</v>
      </c>
      <c r="F15" s="230" t="s">
        <v>144</v>
      </c>
      <c r="G15" s="231" t="s">
        <v>154</v>
      </c>
      <c r="H15" s="25" t="s">
        <v>85</v>
      </c>
      <c r="I15" s="232" t="s">
        <v>463</v>
      </c>
      <c r="J15" s="272">
        <v>424</v>
      </c>
      <c r="K15" s="210">
        <v>45576</v>
      </c>
      <c r="L15" s="327"/>
      <c r="M15" s="380"/>
      <c r="N15" s="327"/>
    </row>
    <row r="16" spans="1:14" s="50" customFormat="1" ht="15.75" x14ac:dyDescent="0.25">
      <c r="A16" s="109">
        <f t="shared" si="0"/>
        <v>9</v>
      </c>
      <c r="B16" s="25">
        <v>2797</v>
      </c>
      <c r="C16" s="110" t="s">
        <v>197</v>
      </c>
      <c r="D16" s="338">
        <v>3699.92</v>
      </c>
      <c r="E16" s="111" t="s">
        <v>297</v>
      </c>
      <c r="F16" s="112" t="s">
        <v>144</v>
      </c>
      <c r="G16" s="113" t="s">
        <v>154</v>
      </c>
      <c r="H16" s="25" t="s">
        <v>85</v>
      </c>
      <c r="I16" s="25" t="s">
        <v>464</v>
      </c>
      <c r="J16" s="116">
        <v>332</v>
      </c>
      <c r="K16" s="167">
        <v>45524</v>
      </c>
      <c r="L16" s="327"/>
      <c r="M16" s="380"/>
      <c r="N16" s="327"/>
    </row>
    <row r="17" spans="1:14" s="50" customFormat="1" ht="15.75" x14ac:dyDescent="0.25">
      <c r="A17" s="109">
        <f t="shared" si="0"/>
        <v>10</v>
      </c>
      <c r="B17" s="203">
        <v>2941</v>
      </c>
      <c r="C17" s="236" t="s">
        <v>374</v>
      </c>
      <c r="D17" s="338">
        <v>3699.92</v>
      </c>
      <c r="E17" s="111" t="s">
        <v>301</v>
      </c>
      <c r="F17" s="112" t="s">
        <v>144</v>
      </c>
      <c r="G17" s="113" t="s">
        <v>154</v>
      </c>
      <c r="H17" s="25" t="s">
        <v>85</v>
      </c>
      <c r="I17" s="25" t="s">
        <v>465</v>
      </c>
      <c r="J17" s="115">
        <v>335</v>
      </c>
      <c r="K17" s="114">
        <v>45524</v>
      </c>
      <c r="L17" s="327"/>
      <c r="M17" s="380"/>
      <c r="N17" s="327"/>
    </row>
    <row r="18" spans="1:14" s="50" customFormat="1" ht="15.75" x14ac:dyDescent="0.25">
      <c r="A18" s="109">
        <f t="shared" si="0"/>
        <v>11</v>
      </c>
      <c r="B18" s="153">
        <v>2330</v>
      </c>
      <c r="C18" s="168" t="s">
        <v>118</v>
      </c>
      <c r="D18" s="338">
        <v>3699.92</v>
      </c>
      <c r="E18" s="111" t="s">
        <v>312</v>
      </c>
      <c r="F18" s="112" t="s">
        <v>144</v>
      </c>
      <c r="G18" s="113" t="s">
        <v>152</v>
      </c>
      <c r="H18" s="153" t="s">
        <v>119</v>
      </c>
      <c r="I18" s="25" t="s">
        <v>466</v>
      </c>
      <c r="J18" s="272">
        <v>364</v>
      </c>
      <c r="K18" s="210">
        <v>44518</v>
      </c>
      <c r="L18" s="327"/>
      <c r="M18" s="380"/>
      <c r="N18" s="327"/>
    </row>
    <row r="19" spans="1:14" s="50" customFormat="1" ht="15.75" x14ac:dyDescent="0.25">
      <c r="A19" s="109">
        <f t="shared" si="0"/>
        <v>12</v>
      </c>
      <c r="B19" s="25">
        <v>2421</v>
      </c>
      <c r="C19" s="110" t="s">
        <v>92</v>
      </c>
      <c r="D19" s="338">
        <v>3699.92</v>
      </c>
      <c r="E19" s="111" t="s">
        <v>93</v>
      </c>
      <c r="F19" s="112" t="s">
        <v>144</v>
      </c>
      <c r="G19" s="113" t="s">
        <v>152</v>
      </c>
      <c r="H19" s="25" t="s">
        <v>523</v>
      </c>
      <c r="I19" s="25" t="s">
        <v>467</v>
      </c>
      <c r="J19" s="115">
        <v>332</v>
      </c>
      <c r="K19" s="114">
        <v>42968</v>
      </c>
      <c r="L19" s="327"/>
      <c r="M19" s="380"/>
      <c r="N19" s="327"/>
    </row>
    <row r="20" spans="1:14" s="50" customFormat="1" ht="15.75" x14ac:dyDescent="0.25">
      <c r="A20" s="109">
        <f t="shared" si="0"/>
        <v>13</v>
      </c>
      <c r="B20" s="25">
        <v>2588</v>
      </c>
      <c r="C20" s="432" t="s">
        <v>120</v>
      </c>
      <c r="D20" s="338">
        <v>3699.92</v>
      </c>
      <c r="E20" s="111" t="s">
        <v>300</v>
      </c>
      <c r="F20" s="112" t="s">
        <v>144</v>
      </c>
      <c r="G20" s="113" t="s">
        <v>152</v>
      </c>
      <c r="H20" s="25" t="s">
        <v>85</v>
      </c>
      <c r="I20" s="25" t="s">
        <v>468</v>
      </c>
      <c r="J20" s="116">
        <v>274</v>
      </c>
      <c r="K20" s="117">
        <v>42584</v>
      </c>
      <c r="L20" s="327"/>
      <c r="M20" s="380"/>
      <c r="N20" s="327"/>
    </row>
    <row r="21" spans="1:14" s="50" customFormat="1" ht="15.75" x14ac:dyDescent="0.25">
      <c r="A21" s="109">
        <f t="shared" si="0"/>
        <v>14</v>
      </c>
      <c r="B21" s="25">
        <v>2659</v>
      </c>
      <c r="C21" s="110" t="s">
        <v>190</v>
      </c>
      <c r="D21" s="338">
        <v>3699.92</v>
      </c>
      <c r="E21" s="111" t="s">
        <v>109</v>
      </c>
      <c r="F21" s="112" t="s">
        <v>144</v>
      </c>
      <c r="G21" s="113" t="s">
        <v>152</v>
      </c>
      <c r="H21" s="25" t="s">
        <v>85</v>
      </c>
      <c r="I21" s="25" t="s">
        <v>469</v>
      </c>
      <c r="J21" s="115">
        <v>84</v>
      </c>
      <c r="K21" s="114">
        <v>43907</v>
      </c>
      <c r="L21" s="327"/>
      <c r="M21" s="380"/>
      <c r="N21" s="327"/>
    </row>
    <row r="22" spans="1:14" s="50" customFormat="1" ht="15.75" x14ac:dyDescent="0.25">
      <c r="A22" s="109">
        <f t="shared" si="0"/>
        <v>15</v>
      </c>
      <c r="B22" s="25">
        <v>2666</v>
      </c>
      <c r="C22" s="110" t="s">
        <v>103</v>
      </c>
      <c r="D22" s="338">
        <v>3699.92</v>
      </c>
      <c r="E22" s="111" t="s">
        <v>104</v>
      </c>
      <c r="F22" s="112" t="s">
        <v>144</v>
      </c>
      <c r="G22" s="113" t="s">
        <v>152</v>
      </c>
      <c r="H22" s="25" t="s">
        <v>85</v>
      </c>
      <c r="I22" s="25" t="s">
        <v>470</v>
      </c>
      <c r="J22" s="115">
        <v>8</v>
      </c>
      <c r="K22" s="114">
        <v>40280</v>
      </c>
      <c r="L22" s="327"/>
      <c r="M22" s="380"/>
      <c r="N22" s="327"/>
    </row>
    <row r="23" spans="1:14" s="50" customFormat="1" ht="15.75" x14ac:dyDescent="0.25">
      <c r="A23" s="109">
        <f t="shared" si="0"/>
        <v>16</v>
      </c>
      <c r="B23" s="153">
        <v>2709</v>
      </c>
      <c r="C23" s="433" t="s">
        <v>217</v>
      </c>
      <c r="D23" s="338">
        <v>3699.92</v>
      </c>
      <c r="E23" s="111" t="s">
        <v>313</v>
      </c>
      <c r="F23" s="112" t="s">
        <v>144</v>
      </c>
      <c r="G23" s="113" t="s">
        <v>152</v>
      </c>
      <c r="H23" s="153" t="s">
        <v>85</v>
      </c>
      <c r="I23" s="25" t="s">
        <v>471</v>
      </c>
      <c r="J23" s="272">
        <v>366</v>
      </c>
      <c r="K23" s="210">
        <v>44518</v>
      </c>
      <c r="L23" s="327"/>
      <c r="M23" s="380"/>
      <c r="N23" s="327"/>
    </row>
    <row r="24" spans="1:14" s="50" customFormat="1" ht="15.75" x14ac:dyDescent="0.25">
      <c r="A24" s="109">
        <f t="shared" si="0"/>
        <v>17</v>
      </c>
      <c r="B24" s="25">
        <v>2798</v>
      </c>
      <c r="C24" s="110" t="s">
        <v>105</v>
      </c>
      <c r="D24" s="338">
        <v>3699.92</v>
      </c>
      <c r="E24" s="111" t="s">
        <v>106</v>
      </c>
      <c r="F24" s="112" t="s">
        <v>144</v>
      </c>
      <c r="G24" s="113" t="s">
        <v>152</v>
      </c>
      <c r="H24" s="25" t="s">
        <v>85</v>
      </c>
      <c r="I24" s="25" t="s">
        <v>472</v>
      </c>
      <c r="J24" s="115">
        <v>46</v>
      </c>
      <c r="K24" s="114">
        <v>40878</v>
      </c>
      <c r="L24" s="327"/>
      <c r="M24" s="380"/>
      <c r="N24" s="327"/>
    </row>
    <row r="25" spans="1:14" s="50" customFormat="1" ht="15.75" x14ac:dyDescent="0.25">
      <c r="A25" s="109">
        <f t="shared" si="0"/>
        <v>18</v>
      </c>
      <c r="B25" s="25">
        <v>2806</v>
      </c>
      <c r="C25" s="110" t="s">
        <v>107</v>
      </c>
      <c r="D25" s="338">
        <v>3699.92</v>
      </c>
      <c r="E25" s="111" t="s">
        <v>293</v>
      </c>
      <c r="F25" s="112" t="s">
        <v>144</v>
      </c>
      <c r="G25" s="113" t="s">
        <v>152</v>
      </c>
      <c r="H25" s="25" t="s">
        <v>108</v>
      </c>
      <c r="I25" s="25" t="s">
        <v>473</v>
      </c>
      <c r="J25" s="115">
        <v>3</v>
      </c>
      <c r="K25" s="114">
        <v>41345</v>
      </c>
      <c r="L25" s="327"/>
      <c r="M25" s="380"/>
      <c r="N25" s="327"/>
    </row>
    <row r="26" spans="1:14" s="50" customFormat="1" ht="15.75" x14ac:dyDescent="0.25">
      <c r="A26" s="109">
        <f t="shared" si="0"/>
        <v>19</v>
      </c>
      <c r="B26" s="171">
        <v>2837</v>
      </c>
      <c r="C26" s="172" t="s">
        <v>214</v>
      </c>
      <c r="D26" s="338">
        <v>3699.92</v>
      </c>
      <c r="E26" s="111" t="s">
        <v>89</v>
      </c>
      <c r="F26" s="112" t="s">
        <v>144</v>
      </c>
      <c r="G26" s="113" t="s">
        <v>152</v>
      </c>
      <c r="H26" s="25" t="s">
        <v>85</v>
      </c>
      <c r="I26" s="25" t="s">
        <v>474</v>
      </c>
      <c r="J26" s="272">
        <v>368</v>
      </c>
      <c r="K26" s="210">
        <v>44518</v>
      </c>
      <c r="L26" s="327"/>
      <c r="M26" s="380"/>
      <c r="N26" s="327"/>
    </row>
    <row r="27" spans="1:14" s="50" customFormat="1" ht="15.75" x14ac:dyDescent="0.25">
      <c r="A27" s="109">
        <f t="shared" si="0"/>
        <v>20</v>
      </c>
      <c r="B27" s="467">
        <v>2839</v>
      </c>
      <c r="C27" s="432" t="s">
        <v>175</v>
      </c>
      <c r="D27" s="338">
        <v>3699.92</v>
      </c>
      <c r="E27" s="111" t="s">
        <v>299</v>
      </c>
      <c r="F27" s="112" t="s">
        <v>144</v>
      </c>
      <c r="G27" s="113" t="s">
        <v>152</v>
      </c>
      <c r="H27" s="25" t="s">
        <v>108</v>
      </c>
      <c r="I27" s="25" t="s">
        <v>475</v>
      </c>
      <c r="J27" s="115">
        <v>26</v>
      </c>
      <c r="K27" s="114">
        <v>43122</v>
      </c>
      <c r="L27" s="327"/>
      <c r="M27" s="380"/>
      <c r="N27" s="327"/>
    </row>
    <row r="28" spans="1:14" s="50" customFormat="1" ht="15.75" x14ac:dyDescent="0.25">
      <c r="A28" s="109">
        <f t="shared" si="0"/>
        <v>21</v>
      </c>
      <c r="B28" s="25">
        <v>2910</v>
      </c>
      <c r="C28" s="434" t="s">
        <v>25</v>
      </c>
      <c r="D28" s="338">
        <v>3699.92</v>
      </c>
      <c r="E28" s="111" t="s">
        <v>87</v>
      </c>
      <c r="F28" s="112" t="s">
        <v>144</v>
      </c>
      <c r="G28" s="113" t="s">
        <v>152</v>
      </c>
      <c r="H28" s="25" t="s">
        <v>85</v>
      </c>
      <c r="I28" s="25" t="s">
        <v>476</v>
      </c>
      <c r="J28" s="115">
        <v>112</v>
      </c>
      <c r="K28" s="114">
        <v>44293</v>
      </c>
      <c r="L28" s="327"/>
      <c r="M28" s="380"/>
      <c r="N28" s="327"/>
    </row>
    <row r="29" spans="1:14" s="50" customFormat="1" ht="15.75" x14ac:dyDescent="0.25">
      <c r="A29" s="109">
        <f t="shared" si="0"/>
        <v>22</v>
      </c>
      <c r="B29" s="25">
        <v>3049</v>
      </c>
      <c r="C29" s="110" t="s">
        <v>159</v>
      </c>
      <c r="D29" s="338">
        <v>3699.92</v>
      </c>
      <c r="E29" s="111" t="s">
        <v>294</v>
      </c>
      <c r="F29" s="112" t="s">
        <v>144</v>
      </c>
      <c r="G29" s="113" t="s">
        <v>152</v>
      </c>
      <c r="H29" s="25" t="s">
        <v>539</v>
      </c>
      <c r="I29" s="25" t="s">
        <v>477</v>
      </c>
      <c r="J29" s="115">
        <v>314</v>
      </c>
      <c r="K29" s="114">
        <v>42614</v>
      </c>
      <c r="L29" s="327"/>
      <c r="M29" s="380"/>
      <c r="N29" s="327"/>
    </row>
    <row r="30" spans="1:14" s="50" customFormat="1" ht="15.75" x14ac:dyDescent="0.25">
      <c r="A30" s="109">
        <f t="shared" si="0"/>
        <v>23</v>
      </c>
      <c r="B30" s="25">
        <v>3194</v>
      </c>
      <c r="C30" s="432" t="s">
        <v>222</v>
      </c>
      <c r="D30" s="338">
        <v>3699.92</v>
      </c>
      <c r="E30" s="111" t="s">
        <v>122</v>
      </c>
      <c r="F30" s="112" t="s">
        <v>144</v>
      </c>
      <c r="G30" s="113" t="s">
        <v>152</v>
      </c>
      <c r="H30" s="25" t="s">
        <v>123</v>
      </c>
      <c r="I30" s="25" t="s">
        <v>478</v>
      </c>
      <c r="J30" s="115">
        <v>316</v>
      </c>
      <c r="K30" s="114">
        <v>45524</v>
      </c>
      <c r="L30" s="327"/>
      <c r="M30" s="380"/>
      <c r="N30" s="327"/>
    </row>
    <row r="31" spans="1:14" s="50" customFormat="1" ht="15.75" x14ac:dyDescent="0.25">
      <c r="A31" s="109">
        <f t="shared" si="0"/>
        <v>24</v>
      </c>
      <c r="B31" s="203">
        <v>3136</v>
      </c>
      <c r="C31" s="157" t="s">
        <v>364</v>
      </c>
      <c r="D31" s="338">
        <v>3699.92</v>
      </c>
      <c r="E31" s="111" t="s">
        <v>500</v>
      </c>
      <c r="F31" s="118" t="s">
        <v>144</v>
      </c>
      <c r="G31" s="113" t="s">
        <v>317</v>
      </c>
      <c r="H31" s="153" t="s">
        <v>518</v>
      </c>
      <c r="I31" s="25" t="s">
        <v>502</v>
      </c>
      <c r="J31" s="272">
        <v>351</v>
      </c>
      <c r="K31" s="210">
        <v>45531</v>
      </c>
      <c r="L31" s="327"/>
      <c r="M31" s="380"/>
      <c r="N31" s="327"/>
    </row>
    <row r="32" spans="1:14" s="233" customFormat="1" ht="15.75" x14ac:dyDescent="0.25">
      <c r="A32" s="109">
        <f t="shared" si="0"/>
        <v>25</v>
      </c>
      <c r="B32" s="26">
        <v>3242</v>
      </c>
      <c r="C32" s="204" t="s">
        <v>215</v>
      </c>
      <c r="D32" s="338">
        <v>3699.92</v>
      </c>
      <c r="E32" s="111" t="s">
        <v>499</v>
      </c>
      <c r="F32" s="230" t="s">
        <v>144</v>
      </c>
      <c r="G32" s="231" t="s">
        <v>317</v>
      </c>
      <c r="H32" s="26" t="s">
        <v>361</v>
      </c>
      <c r="I32" s="25" t="s">
        <v>503</v>
      </c>
      <c r="J32" s="272">
        <v>173</v>
      </c>
      <c r="K32" s="210">
        <v>45793</v>
      </c>
      <c r="L32" s="327"/>
      <c r="M32" s="380"/>
      <c r="N32" s="327"/>
    </row>
    <row r="33" spans="1:14" s="233" customFormat="1" ht="15.75" x14ac:dyDescent="0.25">
      <c r="A33" s="109">
        <f t="shared" si="0"/>
        <v>26</v>
      </c>
      <c r="B33" s="26">
        <v>3237</v>
      </c>
      <c r="C33" s="204" t="s">
        <v>424</v>
      </c>
      <c r="D33" s="338">
        <v>3699.92</v>
      </c>
      <c r="E33" s="111" t="s">
        <v>501</v>
      </c>
      <c r="F33" s="230" t="s">
        <v>144</v>
      </c>
      <c r="G33" s="231" t="s">
        <v>317</v>
      </c>
      <c r="H33" s="26" t="s">
        <v>518</v>
      </c>
      <c r="I33" s="25" t="s">
        <v>504</v>
      </c>
      <c r="J33" s="272">
        <v>388</v>
      </c>
      <c r="K33" s="378">
        <v>45931</v>
      </c>
      <c r="L33" s="327"/>
      <c r="M33" s="380"/>
      <c r="N33" s="327"/>
    </row>
    <row r="34" spans="1:14" s="233" customFormat="1" ht="15.75" x14ac:dyDescent="0.25">
      <c r="A34" s="109">
        <f t="shared" si="0"/>
        <v>27</v>
      </c>
      <c r="B34" s="26">
        <v>3229</v>
      </c>
      <c r="C34" s="204" t="s">
        <v>507</v>
      </c>
      <c r="D34" s="338">
        <v>3699.92</v>
      </c>
      <c r="E34" s="111" t="s">
        <v>505</v>
      </c>
      <c r="F34" s="230" t="s">
        <v>144</v>
      </c>
      <c r="G34" s="231" t="s">
        <v>317</v>
      </c>
      <c r="H34" s="26" t="s">
        <v>361</v>
      </c>
      <c r="I34" s="25" t="s">
        <v>508</v>
      </c>
      <c r="J34" s="272">
        <v>358</v>
      </c>
      <c r="K34" s="378">
        <v>45931</v>
      </c>
      <c r="L34" s="327"/>
      <c r="M34" s="380"/>
      <c r="N34" s="327"/>
    </row>
    <row r="35" spans="1:14" s="50" customFormat="1" ht="15.75" x14ac:dyDescent="0.25">
      <c r="A35" s="109">
        <f t="shared" si="0"/>
        <v>28</v>
      </c>
      <c r="B35" s="457"/>
      <c r="C35" s="335" t="s">
        <v>430</v>
      </c>
      <c r="D35" s="338">
        <v>3699.92</v>
      </c>
      <c r="E35" s="111" t="s">
        <v>246</v>
      </c>
      <c r="F35" s="112" t="s">
        <v>144</v>
      </c>
      <c r="G35" s="113" t="s">
        <v>153</v>
      </c>
      <c r="H35" s="455"/>
      <c r="I35" s="25" t="s">
        <v>479</v>
      </c>
      <c r="J35" s="456"/>
      <c r="K35" s="458"/>
      <c r="L35" s="327"/>
      <c r="M35" s="380"/>
      <c r="N35" s="327"/>
    </row>
    <row r="36" spans="1:14" s="50" customFormat="1" ht="15.75" x14ac:dyDescent="0.25">
      <c r="A36" s="109">
        <f t="shared" si="0"/>
        <v>29</v>
      </c>
      <c r="B36" s="25">
        <v>2342</v>
      </c>
      <c r="C36" s="110" t="s">
        <v>99</v>
      </c>
      <c r="D36" s="338">
        <v>3699.92</v>
      </c>
      <c r="E36" s="111" t="s">
        <v>295</v>
      </c>
      <c r="F36" s="112" t="s">
        <v>144</v>
      </c>
      <c r="G36" s="113" t="s">
        <v>153</v>
      </c>
      <c r="H36" s="25" t="s">
        <v>98</v>
      </c>
      <c r="I36" s="25" t="s">
        <v>480</v>
      </c>
      <c r="J36" s="115">
        <v>368</v>
      </c>
      <c r="K36" s="114">
        <v>45533</v>
      </c>
      <c r="L36" s="327"/>
      <c r="M36" s="380"/>
      <c r="N36" s="327"/>
    </row>
    <row r="37" spans="1:14" s="50" customFormat="1" ht="15.75" x14ac:dyDescent="0.25">
      <c r="A37" s="109">
        <f t="shared" si="0"/>
        <v>30</v>
      </c>
      <c r="B37" s="457"/>
      <c r="C37" s="335" t="s">
        <v>430</v>
      </c>
      <c r="D37" s="338">
        <v>3699.92</v>
      </c>
      <c r="E37" s="111" t="s">
        <v>344</v>
      </c>
      <c r="F37" s="112" t="s">
        <v>144</v>
      </c>
      <c r="G37" s="113" t="s">
        <v>153</v>
      </c>
      <c r="H37" s="455"/>
      <c r="I37" s="25" t="s">
        <v>481</v>
      </c>
      <c r="J37" s="456"/>
      <c r="K37" s="458"/>
      <c r="L37" s="327"/>
      <c r="M37" s="380"/>
      <c r="N37" s="327"/>
    </row>
    <row r="38" spans="1:14" s="50" customFormat="1" ht="15.75" x14ac:dyDescent="0.25">
      <c r="A38" s="109">
        <f t="shared" si="0"/>
        <v>31</v>
      </c>
      <c r="B38" s="467">
        <v>2392</v>
      </c>
      <c r="C38" s="432" t="s">
        <v>83</v>
      </c>
      <c r="D38" s="338">
        <v>3699.92</v>
      </c>
      <c r="E38" s="111" t="s">
        <v>446</v>
      </c>
      <c r="F38" s="112" t="s">
        <v>144</v>
      </c>
      <c r="G38" s="113" t="s">
        <v>153</v>
      </c>
      <c r="H38" s="25" t="s">
        <v>84</v>
      </c>
      <c r="I38" s="25" t="s">
        <v>482</v>
      </c>
      <c r="J38" s="272">
        <v>175</v>
      </c>
      <c r="K38" s="210">
        <v>45793</v>
      </c>
      <c r="L38" s="327"/>
      <c r="M38" s="380"/>
      <c r="N38" s="327"/>
    </row>
    <row r="39" spans="1:14" s="50" customFormat="1" ht="15.75" x14ac:dyDescent="0.25">
      <c r="A39" s="109">
        <f t="shared" si="0"/>
        <v>32</v>
      </c>
      <c r="B39" s="468">
        <v>2627</v>
      </c>
      <c r="C39" s="460" t="s">
        <v>188</v>
      </c>
      <c r="D39" s="338">
        <v>3699.92</v>
      </c>
      <c r="E39" s="111" t="s">
        <v>315</v>
      </c>
      <c r="F39" s="112" t="s">
        <v>144</v>
      </c>
      <c r="G39" s="113" t="s">
        <v>153</v>
      </c>
      <c r="H39" s="25" t="s">
        <v>525</v>
      </c>
      <c r="I39" s="25" t="s">
        <v>483</v>
      </c>
      <c r="J39" s="272">
        <v>341</v>
      </c>
      <c r="K39" s="210">
        <v>44503</v>
      </c>
      <c r="L39" s="327"/>
      <c r="M39" s="380"/>
      <c r="N39" s="327"/>
    </row>
    <row r="40" spans="1:14" s="50" customFormat="1" ht="15.75" x14ac:dyDescent="0.25">
      <c r="A40" s="109">
        <f t="shared" si="0"/>
        <v>33</v>
      </c>
      <c r="B40" s="153">
        <v>2791</v>
      </c>
      <c r="C40" s="204" t="s">
        <v>532</v>
      </c>
      <c r="D40" s="338">
        <v>3699.92</v>
      </c>
      <c r="E40" s="111" t="s">
        <v>316</v>
      </c>
      <c r="F40" s="112" t="s">
        <v>144</v>
      </c>
      <c r="G40" s="113" t="s">
        <v>153</v>
      </c>
      <c r="H40" s="25" t="s">
        <v>98</v>
      </c>
      <c r="I40" s="25" t="s">
        <v>484</v>
      </c>
      <c r="J40" s="115">
        <v>21</v>
      </c>
      <c r="K40" s="114">
        <v>46034</v>
      </c>
      <c r="L40" s="327"/>
      <c r="M40" s="380"/>
      <c r="N40" s="327"/>
    </row>
    <row r="41" spans="1:14" s="50" customFormat="1" ht="15.75" x14ac:dyDescent="0.25">
      <c r="A41" s="109">
        <f t="shared" si="0"/>
        <v>34</v>
      </c>
      <c r="B41" s="25">
        <v>3036</v>
      </c>
      <c r="C41" s="110" t="s">
        <v>395</v>
      </c>
      <c r="D41" s="338">
        <v>3699.92</v>
      </c>
      <c r="E41" s="111" t="s">
        <v>553</v>
      </c>
      <c r="F41" s="112" t="s">
        <v>144</v>
      </c>
      <c r="G41" s="113" t="s">
        <v>153</v>
      </c>
      <c r="H41" s="25" t="s">
        <v>515</v>
      </c>
      <c r="I41" s="25" t="s">
        <v>558</v>
      </c>
      <c r="J41" s="272">
        <v>331</v>
      </c>
      <c r="K41" s="210">
        <v>45524</v>
      </c>
      <c r="L41" s="327"/>
      <c r="M41" s="380"/>
      <c r="N41" s="327"/>
    </row>
    <row r="42" spans="1:14" s="50" customFormat="1" ht="15.75" x14ac:dyDescent="0.25">
      <c r="A42" s="109">
        <f t="shared" si="0"/>
        <v>35</v>
      </c>
      <c r="B42" s="469">
        <v>3135</v>
      </c>
      <c r="C42" s="435" t="s">
        <v>434</v>
      </c>
      <c r="D42" s="338">
        <v>3699.92</v>
      </c>
      <c r="E42" s="110" t="s">
        <v>296</v>
      </c>
      <c r="F42" s="112" t="s">
        <v>144</v>
      </c>
      <c r="G42" s="121" t="s">
        <v>153</v>
      </c>
      <c r="H42" s="25" t="s">
        <v>435</v>
      </c>
      <c r="I42" s="25" t="s">
        <v>485</v>
      </c>
      <c r="J42" s="272">
        <v>28</v>
      </c>
      <c r="K42" s="167">
        <v>45670</v>
      </c>
      <c r="L42" s="327"/>
      <c r="M42" s="380"/>
      <c r="N42" s="327"/>
    </row>
    <row r="43" spans="1:14" s="50" customFormat="1" ht="15.75" x14ac:dyDescent="0.25">
      <c r="A43" s="109">
        <f t="shared" si="0"/>
        <v>36</v>
      </c>
      <c r="B43" s="25">
        <v>3138</v>
      </c>
      <c r="C43" s="110" t="s">
        <v>184</v>
      </c>
      <c r="D43" s="338">
        <v>3699.92</v>
      </c>
      <c r="E43" s="111" t="s">
        <v>247</v>
      </c>
      <c r="F43" s="112" t="s">
        <v>144</v>
      </c>
      <c r="G43" s="113" t="s">
        <v>153</v>
      </c>
      <c r="H43" s="25" t="s">
        <v>515</v>
      </c>
      <c r="I43" s="25" t="s">
        <v>486</v>
      </c>
      <c r="J43" s="119">
        <v>367</v>
      </c>
      <c r="K43" s="120">
        <v>45505</v>
      </c>
      <c r="L43" s="327"/>
      <c r="M43" s="380"/>
      <c r="N43" s="327"/>
    </row>
    <row r="44" spans="1:14" s="50" customFormat="1" ht="15.75" x14ac:dyDescent="0.25">
      <c r="A44" s="109">
        <f t="shared" si="0"/>
        <v>37</v>
      </c>
      <c r="B44" s="25">
        <v>3178</v>
      </c>
      <c r="C44" s="110" t="s">
        <v>186</v>
      </c>
      <c r="D44" s="338">
        <v>3699.92</v>
      </c>
      <c r="E44" s="111" t="s">
        <v>100</v>
      </c>
      <c r="F44" s="112" t="s">
        <v>144</v>
      </c>
      <c r="G44" s="113" t="s">
        <v>153</v>
      </c>
      <c r="H44" s="25" t="s">
        <v>110</v>
      </c>
      <c r="I44" s="25" t="s">
        <v>487</v>
      </c>
      <c r="J44" s="119">
        <v>314</v>
      </c>
      <c r="K44" s="114">
        <v>45524</v>
      </c>
      <c r="L44" s="327"/>
      <c r="M44" s="380"/>
      <c r="N44" s="327"/>
    </row>
    <row r="45" spans="1:14" s="50" customFormat="1" ht="16.5" thickBot="1" x14ac:dyDescent="0.3">
      <c r="A45" s="379">
        <f t="shared" si="0"/>
        <v>38</v>
      </c>
      <c r="B45" s="470">
        <v>3180</v>
      </c>
      <c r="C45" s="436" t="s">
        <v>201</v>
      </c>
      <c r="D45" s="340">
        <v>3699.92</v>
      </c>
      <c r="E45" s="209" t="s">
        <v>343</v>
      </c>
      <c r="F45" s="122" t="s">
        <v>144</v>
      </c>
      <c r="G45" s="123" t="s">
        <v>153</v>
      </c>
      <c r="H45" s="202" t="s">
        <v>110</v>
      </c>
      <c r="I45" s="202" t="s">
        <v>488</v>
      </c>
      <c r="J45" s="353">
        <v>318</v>
      </c>
      <c r="K45" s="255">
        <v>45524</v>
      </c>
      <c r="L45" s="327"/>
      <c r="M45" s="380"/>
      <c r="N45" s="327"/>
    </row>
    <row r="46" spans="1:14" s="139" customFormat="1" ht="19.5" thickBot="1" x14ac:dyDescent="0.3">
      <c r="A46" s="134"/>
      <c r="B46" s="51" t="s">
        <v>161</v>
      </c>
      <c r="C46" s="135"/>
      <c r="D46" s="136"/>
      <c r="E46" s="135"/>
      <c r="F46" s="135"/>
      <c r="G46" s="137"/>
      <c r="H46" s="135"/>
      <c r="I46" s="136"/>
      <c r="J46" s="138"/>
      <c r="L46" s="327"/>
      <c r="M46" s="380"/>
      <c r="N46" s="327"/>
    </row>
    <row r="47" spans="1:14" s="52" customFormat="1" ht="15.75" x14ac:dyDescent="0.25">
      <c r="A47" s="147">
        <f>A45+1</f>
        <v>39</v>
      </c>
      <c r="B47" s="462"/>
      <c r="C47" s="335" t="s">
        <v>430</v>
      </c>
      <c r="D47" s="339">
        <v>1671.5</v>
      </c>
      <c r="E47" s="149" t="s">
        <v>557</v>
      </c>
      <c r="F47" s="150" t="s">
        <v>146</v>
      </c>
      <c r="G47" s="151" t="s">
        <v>155</v>
      </c>
      <c r="H47" s="462"/>
      <c r="I47" s="148" t="s">
        <v>82</v>
      </c>
      <c r="J47" s="463"/>
      <c r="K47" s="464"/>
      <c r="L47" s="327"/>
      <c r="M47" s="380"/>
      <c r="N47" s="327"/>
    </row>
    <row r="48" spans="1:14" s="52" customFormat="1" ht="15.75" x14ac:dyDescent="0.25">
      <c r="A48" s="152">
        <f>A47+1</f>
        <v>40</v>
      </c>
      <c r="B48" s="153">
        <v>2772</v>
      </c>
      <c r="C48" s="204" t="s">
        <v>531</v>
      </c>
      <c r="D48" s="338">
        <v>1671.5</v>
      </c>
      <c r="E48" s="154" t="s">
        <v>557</v>
      </c>
      <c r="F48" s="155" t="s">
        <v>146</v>
      </c>
      <c r="G48" s="156" t="s">
        <v>155</v>
      </c>
      <c r="H48" s="153" t="s">
        <v>85</v>
      </c>
      <c r="I48" s="153" t="s">
        <v>82</v>
      </c>
      <c r="J48" s="166">
        <v>372</v>
      </c>
      <c r="K48" s="378">
        <v>45931</v>
      </c>
      <c r="L48" s="327"/>
      <c r="M48" s="380"/>
      <c r="N48" s="327"/>
    </row>
    <row r="49" spans="1:14" s="52" customFormat="1" ht="15.75" x14ac:dyDescent="0.25">
      <c r="A49" s="152">
        <f t="shared" ref="A49:A66" si="1">A48+1</f>
        <v>41</v>
      </c>
      <c r="B49" s="153">
        <v>3152</v>
      </c>
      <c r="C49" s="157" t="s">
        <v>452</v>
      </c>
      <c r="D49" s="338">
        <v>1671.5</v>
      </c>
      <c r="E49" s="154" t="s">
        <v>563</v>
      </c>
      <c r="F49" s="155" t="s">
        <v>146</v>
      </c>
      <c r="G49" s="156" t="s">
        <v>155</v>
      </c>
      <c r="H49" s="153" t="s">
        <v>113</v>
      </c>
      <c r="I49" s="153" t="s">
        <v>82</v>
      </c>
      <c r="J49" s="166">
        <v>382</v>
      </c>
      <c r="K49" s="378">
        <v>45931</v>
      </c>
      <c r="L49" s="327"/>
      <c r="M49" s="380"/>
      <c r="N49" s="327"/>
    </row>
    <row r="50" spans="1:14" s="52" customFormat="1" ht="15.75" x14ac:dyDescent="0.25">
      <c r="A50" s="152">
        <f t="shared" si="1"/>
        <v>42</v>
      </c>
      <c r="B50" s="153">
        <v>2909</v>
      </c>
      <c r="C50" s="204" t="s">
        <v>535</v>
      </c>
      <c r="D50" s="338">
        <v>1671.5</v>
      </c>
      <c r="E50" s="154" t="s">
        <v>560</v>
      </c>
      <c r="F50" s="155" t="s">
        <v>146</v>
      </c>
      <c r="G50" s="156" t="s">
        <v>155</v>
      </c>
      <c r="H50" s="153" t="s">
        <v>85</v>
      </c>
      <c r="I50" s="153" t="s">
        <v>82</v>
      </c>
      <c r="J50" s="166">
        <v>366</v>
      </c>
      <c r="K50" s="378">
        <v>45931</v>
      </c>
      <c r="L50" s="327"/>
      <c r="M50" s="380"/>
      <c r="N50" s="327"/>
    </row>
    <row r="51" spans="1:14" s="52" customFormat="1" ht="15.75" x14ac:dyDescent="0.25">
      <c r="A51" s="152">
        <f t="shared" si="1"/>
        <v>43</v>
      </c>
      <c r="B51" s="153">
        <v>3032</v>
      </c>
      <c r="C51" s="204" t="s">
        <v>538</v>
      </c>
      <c r="D51" s="338">
        <v>1671.5</v>
      </c>
      <c r="E51" s="154" t="s">
        <v>561</v>
      </c>
      <c r="F51" s="155" t="s">
        <v>146</v>
      </c>
      <c r="G51" s="156" t="s">
        <v>155</v>
      </c>
      <c r="H51" s="153" t="s">
        <v>525</v>
      </c>
      <c r="I51" s="153" t="s">
        <v>82</v>
      </c>
      <c r="J51" s="166">
        <v>367</v>
      </c>
      <c r="K51" s="378">
        <v>45931</v>
      </c>
      <c r="L51" s="327"/>
      <c r="M51" s="380"/>
      <c r="N51" s="327"/>
    </row>
    <row r="52" spans="1:14" s="52" customFormat="1" ht="15.75" x14ac:dyDescent="0.25">
      <c r="A52" s="152">
        <f t="shared" si="1"/>
        <v>44</v>
      </c>
      <c r="B52" s="153">
        <v>2665</v>
      </c>
      <c r="C52" s="157" t="s">
        <v>187</v>
      </c>
      <c r="D52" s="338">
        <v>1671.5</v>
      </c>
      <c r="E52" s="250" t="s">
        <v>109</v>
      </c>
      <c r="F52" s="155" t="s">
        <v>146</v>
      </c>
      <c r="G52" s="249" t="s">
        <v>152</v>
      </c>
      <c r="H52" s="232" t="s">
        <v>85</v>
      </c>
      <c r="I52" s="153" t="s">
        <v>82</v>
      </c>
      <c r="J52" s="272">
        <v>408</v>
      </c>
      <c r="K52" s="378">
        <v>45953</v>
      </c>
      <c r="L52" s="327"/>
      <c r="M52" s="380"/>
      <c r="N52" s="327"/>
    </row>
    <row r="53" spans="1:14" s="52" customFormat="1" ht="15.75" x14ac:dyDescent="0.25">
      <c r="A53" s="152">
        <f t="shared" si="1"/>
        <v>45</v>
      </c>
      <c r="B53" s="153">
        <v>2502</v>
      </c>
      <c r="C53" s="204" t="s">
        <v>526</v>
      </c>
      <c r="D53" s="338">
        <v>1671.5</v>
      </c>
      <c r="E53" s="154" t="s">
        <v>550</v>
      </c>
      <c r="F53" s="155" t="s">
        <v>146</v>
      </c>
      <c r="G53" s="156" t="s">
        <v>154</v>
      </c>
      <c r="H53" s="153" t="s">
        <v>519</v>
      </c>
      <c r="I53" s="153" t="s">
        <v>82</v>
      </c>
      <c r="J53" s="166">
        <v>379</v>
      </c>
      <c r="K53" s="378">
        <v>45931</v>
      </c>
      <c r="L53" s="327"/>
      <c r="M53" s="380"/>
      <c r="N53" s="327"/>
    </row>
    <row r="54" spans="1:14" s="52" customFormat="1" ht="15.75" x14ac:dyDescent="0.25">
      <c r="A54" s="152">
        <f t="shared" si="1"/>
        <v>46</v>
      </c>
      <c r="B54" s="153">
        <v>2526</v>
      </c>
      <c r="C54" s="204" t="s">
        <v>407</v>
      </c>
      <c r="D54" s="338">
        <v>1671.5</v>
      </c>
      <c r="E54" s="154" t="s">
        <v>559</v>
      </c>
      <c r="F54" s="155" t="s">
        <v>146</v>
      </c>
      <c r="G54" s="156" t="s">
        <v>317</v>
      </c>
      <c r="H54" s="153" t="s">
        <v>527</v>
      </c>
      <c r="I54" s="153" t="s">
        <v>82</v>
      </c>
      <c r="J54" s="166">
        <v>350</v>
      </c>
      <c r="K54" s="167">
        <v>45531</v>
      </c>
      <c r="L54" s="327"/>
      <c r="M54" s="380"/>
      <c r="N54" s="327"/>
    </row>
    <row r="55" spans="1:14" s="52" customFormat="1" ht="15.75" x14ac:dyDescent="0.25">
      <c r="A55" s="152">
        <f t="shared" si="1"/>
        <v>47</v>
      </c>
      <c r="B55" s="153">
        <v>3281</v>
      </c>
      <c r="C55" s="204" t="s">
        <v>412</v>
      </c>
      <c r="D55" s="338">
        <v>1671.5</v>
      </c>
      <c r="E55" s="154" t="s">
        <v>559</v>
      </c>
      <c r="F55" s="155" t="s">
        <v>146</v>
      </c>
      <c r="G55" s="156" t="s">
        <v>317</v>
      </c>
      <c r="H55" s="26" t="s">
        <v>527</v>
      </c>
      <c r="I55" s="153" t="s">
        <v>82</v>
      </c>
      <c r="J55" s="166">
        <v>375</v>
      </c>
      <c r="K55" s="378">
        <v>45931</v>
      </c>
      <c r="L55" s="327"/>
      <c r="M55" s="380"/>
      <c r="N55" s="327"/>
    </row>
    <row r="56" spans="1:14" s="52" customFormat="1" ht="15.75" x14ac:dyDescent="0.25">
      <c r="A56" s="152">
        <f t="shared" si="1"/>
        <v>48</v>
      </c>
      <c r="B56" s="153">
        <v>1393</v>
      </c>
      <c r="C56" s="204" t="s">
        <v>516</v>
      </c>
      <c r="D56" s="338">
        <v>1671.5</v>
      </c>
      <c r="E56" s="154" t="s">
        <v>556</v>
      </c>
      <c r="F56" s="155" t="s">
        <v>146</v>
      </c>
      <c r="G56" s="156" t="s">
        <v>317</v>
      </c>
      <c r="H56" s="153" t="s">
        <v>84</v>
      </c>
      <c r="I56" s="153" t="s">
        <v>82</v>
      </c>
      <c r="J56" s="166">
        <v>376</v>
      </c>
      <c r="K56" s="378">
        <v>45931</v>
      </c>
      <c r="L56" s="327"/>
      <c r="M56" s="380"/>
      <c r="N56" s="327"/>
    </row>
    <row r="57" spans="1:14" s="52" customFormat="1" ht="15.75" x14ac:dyDescent="0.25">
      <c r="A57" s="152">
        <f t="shared" si="1"/>
        <v>49</v>
      </c>
      <c r="B57" s="153">
        <v>3040</v>
      </c>
      <c r="C57" s="204" t="s">
        <v>443</v>
      </c>
      <c r="D57" s="338">
        <v>1671.5</v>
      </c>
      <c r="E57" s="110" t="s">
        <v>296</v>
      </c>
      <c r="F57" s="155" t="s">
        <v>146</v>
      </c>
      <c r="G57" s="156" t="s">
        <v>153</v>
      </c>
      <c r="H57" s="153" t="s">
        <v>519</v>
      </c>
      <c r="I57" s="153" t="s">
        <v>82</v>
      </c>
      <c r="J57" s="166">
        <v>368</v>
      </c>
      <c r="K57" s="378">
        <v>45931</v>
      </c>
      <c r="L57" s="327"/>
      <c r="M57" s="380"/>
      <c r="N57" s="327"/>
    </row>
    <row r="58" spans="1:14" s="52" customFormat="1" ht="15.75" x14ac:dyDescent="0.25">
      <c r="A58" s="152">
        <f t="shared" si="1"/>
        <v>50</v>
      </c>
      <c r="B58" s="153">
        <v>2766</v>
      </c>
      <c r="C58" s="204" t="s">
        <v>530</v>
      </c>
      <c r="D58" s="338">
        <v>1671.5</v>
      </c>
      <c r="E58" s="154" t="s">
        <v>562</v>
      </c>
      <c r="F58" s="155" t="s">
        <v>146</v>
      </c>
      <c r="G58" s="156" t="s">
        <v>153</v>
      </c>
      <c r="H58" s="153" t="s">
        <v>515</v>
      </c>
      <c r="I58" s="153" t="s">
        <v>82</v>
      </c>
      <c r="J58" s="166">
        <v>371</v>
      </c>
      <c r="K58" s="378">
        <v>45931</v>
      </c>
      <c r="L58" s="327"/>
      <c r="M58" s="380"/>
      <c r="N58" s="327"/>
    </row>
    <row r="59" spans="1:14" s="52" customFormat="1" ht="15.75" x14ac:dyDescent="0.25">
      <c r="A59" s="152">
        <f t="shared" si="1"/>
        <v>51</v>
      </c>
      <c r="B59" s="153">
        <v>2367</v>
      </c>
      <c r="C59" s="204" t="s">
        <v>521</v>
      </c>
      <c r="D59" s="338">
        <v>1671.5</v>
      </c>
      <c r="E59" s="154" t="s">
        <v>554</v>
      </c>
      <c r="F59" s="155" t="s">
        <v>146</v>
      </c>
      <c r="G59" s="156" t="s">
        <v>153</v>
      </c>
      <c r="H59" s="153" t="s">
        <v>515</v>
      </c>
      <c r="I59" s="153" t="s">
        <v>82</v>
      </c>
      <c r="J59" s="166">
        <v>370</v>
      </c>
      <c r="K59" s="378">
        <v>45931</v>
      </c>
      <c r="L59" s="327"/>
      <c r="M59" s="380"/>
      <c r="N59" s="327"/>
    </row>
    <row r="60" spans="1:14" s="52" customFormat="1" ht="15.75" x14ac:dyDescent="0.25">
      <c r="A60" s="152">
        <f t="shared" si="1"/>
        <v>52</v>
      </c>
      <c r="B60" s="153">
        <v>2440</v>
      </c>
      <c r="C60" s="204" t="s">
        <v>176</v>
      </c>
      <c r="D60" s="338">
        <v>1671.5</v>
      </c>
      <c r="E60" s="154" t="s">
        <v>543</v>
      </c>
      <c r="F60" s="155" t="s">
        <v>146</v>
      </c>
      <c r="G60" s="156" t="s">
        <v>153</v>
      </c>
      <c r="H60" s="153" t="s">
        <v>113</v>
      </c>
      <c r="I60" s="153" t="s">
        <v>82</v>
      </c>
      <c r="J60" s="166">
        <v>4</v>
      </c>
      <c r="K60" s="167">
        <v>43591</v>
      </c>
      <c r="L60" s="327"/>
      <c r="M60" s="380"/>
      <c r="N60" s="327"/>
    </row>
    <row r="61" spans="1:14" s="52" customFormat="1" ht="15.75" x14ac:dyDescent="0.25">
      <c r="A61" s="152">
        <f t="shared" si="1"/>
        <v>53</v>
      </c>
      <c r="B61" s="153">
        <v>2779</v>
      </c>
      <c r="C61" s="168" t="s">
        <v>179</v>
      </c>
      <c r="D61" s="338">
        <v>1671.5</v>
      </c>
      <c r="E61" s="154" t="s">
        <v>543</v>
      </c>
      <c r="F61" s="155" t="s">
        <v>146</v>
      </c>
      <c r="G61" s="156" t="s">
        <v>153</v>
      </c>
      <c r="H61" s="153" t="s">
        <v>113</v>
      </c>
      <c r="I61" s="153" t="s">
        <v>82</v>
      </c>
      <c r="J61" s="166">
        <v>333</v>
      </c>
      <c r="K61" s="167">
        <v>45524</v>
      </c>
      <c r="L61" s="327"/>
      <c r="M61" s="380"/>
      <c r="N61" s="327"/>
    </row>
    <row r="62" spans="1:14" s="52" customFormat="1" ht="15.75" x14ac:dyDescent="0.25">
      <c r="A62" s="152">
        <f t="shared" si="1"/>
        <v>54</v>
      </c>
      <c r="B62" s="153">
        <v>2864</v>
      </c>
      <c r="C62" s="168" t="s">
        <v>533</v>
      </c>
      <c r="D62" s="338">
        <v>1671.5</v>
      </c>
      <c r="E62" s="154" t="s">
        <v>543</v>
      </c>
      <c r="F62" s="155" t="s">
        <v>146</v>
      </c>
      <c r="G62" s="156" t="s">
        <v>153</v>
      </c>
      <c r="H62" s="153" t="s">
        <v>113</v>
      </c>
      <c r="I62" s="153" t="s">
        <v>82</v>
      </c>
      <c r="J62" s="166">
        <v>373</v>
      </c>
      <c r="K62" s="378">
        <v>45931</v>
      </c>
      <c r="L62" s="327"/>
      <c r="M62" s="380"/>
      <c r="N62" s="327"/>
    </row>
    <row r="63" spans="1:14" s="52" customFormat="1" ht="15.75" x14ac:dyDescent="0.25">
      <c r="A63" s="152">
        <f t="shared" si="1"/>
        <v>55</v>
      </c>
      <c r="B63" s="153">
        <v>2043</v>
      </c>
      <c r="C63" s="204" t="s">
        <v>520</v>
      </c>
      <c r="D63" s="338">
        <v>1671.5</v>
      </c>
      <c r="E63" s="154" t="s">
        <v>543</v>
      </c>
      <c r="F63" s="155" t="s">
        <v>146</v>
      </c>
      <c r="G63" s="156" t="s">
        <v>153</v>
      </c>
      <c r="H63" s="153" t="s">
        <v>113</v>
      </c>
      <c r="I63" s="153" t="s">
        <v>82</v>
      </c>
      <c r="J63" s="166">
        <v>378</v>
      </c>
      <c r="K63" s="378">
        <v>45931</v>
      </c>
      <c r="L63" s="327"/>
      <c r="M63" s="380"/>
      <c r="N63" s="327"/>
    </row>
    <row r="64" spans="1:14" s="52" customFormat="1" ht="15.75" x14ac:dyDescent="0.25">
      <c r="A64" s="152">
        <f t="shared" si="1"/>
        <v>56</v>
      </c>
      <c r="B64" s="153">
        <v>2448</v>
      </c>
      <c r="C64" s="204" t="s">
        <v>524</v>
      </c>
      <c r="D64" s="338">
        <v>1671.5</v>
      </c>
      <c r="E64" s="154" t="s">
        <v>543</v>
      </c>
      <c r="F64" s="155" t="s">
        <v>146</v>
      </c>
      <c r="G64" s="156" t="s">
        <v>153</v>
      </c>
      <c r="H64" s="153" t="s">
        <v>113</v>
      </c>
      <c r="I64" s="153" t="s">
        <v>82</v>
      </c>
      <c r="J64" s="166">
        <v>380</v>
      </c>
      <c r="K64" s="378">
        <v>45931</v>
      </c>
      <c r="L64" s="327"/>
      <c r="M64" s="380"/>
      <c r="N64" s="327"/>
    </row>
    <row r="65" spans="1:15" s="52" customFormat="1" ht="15.75" x14ac:dyDescent="0.25">
      <c r="A65" s="152">
        <f t="shared" si="1"/>
        <v>57</v>
      </c>
      <c r="B65" s="153">
        <v>2894</v>
      </c>
      <c r="C65" s="204" t="s">
        <v>534</v>
      </c>
      <c r="D65" s="338">
        <v>1671.5</v>
      </c>
      <c r="E65" s="154" t="s">
        <v>545</v>
      </c>
      <c r="F65" s="155" t="s">
        <v>146</v>
      </c>
      <c r="G65" s="156" t="s">
        <v>153</v>
      </c>
      <c r="H65" s="153" t="s">
        <v>517</v>
      </c>
      <c r="I65" s="153" t="s">
        <v>82</v>
      </c>
      <c r="J65" s="166">
        <v>374</v>
      </c>
      <c r="K65" s="378">
        <v>45931</v>
      </c>
      <c r="L65" s="327"/>
      <c r="M65" s="380"/>
      <c r="N65" s="327"/>
    </row>
    <row r="66" spans="1:15" s="235" customFormat="1" ht="16.5" thickBot="1" x14ac:dyDescent="0.3">
      <c r="A66" s="152">
        <f t="shared" si="1"/>
        <v>58</v>
      </c>
      <c r="B66" s="159">
        <v>3344</v>
      </c>
      <c r="C66" s="254" t="s">
        <v>541</v>
      </c>
      <c r="D66" s="340">
        <v>1671.5</v>
      </c>
      <c r="E66" s="161" t="s">
        <v>545</v>
      </c>
      <c r="F66" s="162" t="s">
        <v>146</v>
      </c>
      <c r="G66" s="156" t="s">
        <v>153</v>
      </c>
      <c r="H66" s="159" t="s">
        <v>517</v>
      </c>
      <c r="I66" s="159" t="s">
        <v>82</v>
      </c>
      <c r="J66" s="169">
        <v>377</v>
      </c>
      <c r="K66" s="383">
        <v>45931</v>
      </c>
      <c r="L66" s="327"/>
      <c r="M66" s="380"/>
      <c r="N66" s="327"/>
    </row>
    <row r="67" spans="1:15" s="146" customFormat="1" ht="19.5" thickBot="1" x14ac:dyDescent="0.3">
      <c r="A67" s="140"/>
      <c r="B67" s="53" t="s">
        <v>163</v>
      </c>
      <c r="C67" s="141"/>
      <c r="D67" s="142"/>
      <c r="E67" s="141"/>
      <c r="F67" s="141"/>
      <c r="G67" s="143"/>
      <c r="H67" s="142"/>
      <c r="I67" s="142"/>
      <c r="J67" s="144"/>
      <c r="K67" s="145"/>
      <c r="L67" s="327"/>
      <c r="M67" s="380"/>
      <c r="N67" s="327"/>
    </row>
    <row r="68" spans="1:15" s="54" customFormat="1" ht="15.75" x14ac:dyDescent="0.25">
      <c r="A68" s="147">
        <f>A66+1</f>
        <v>59</v>
      </c>
      <c r="B68" s="466">
        <v>2086</v>
      </c>
      <c r="C68" s="437" t="s">
        <v>132</v>
      </c>
      <c r="D68" s="339">
        <v>986.94</v>
      </c>
      <c r="E68" s="368" t="s">
        <v>428</v>
      </c>
      <c r="F68" s="150" t="s">
        <v>147</v>
      </c>
      <c r="G68" s="384" t="s">
        <v>155</v>
      </c>
      <c r="H68" s="148" t="s">
        <v>88</v>
      </c>
      <c r="I68" s="148" t="s">
        <v>86</v>
      </c>
      <c r="J68" s="164">
        <v>85</v>
      </c>
      <c r="K68" s="165">
        <v>42444</v>
      </c>
      <c r="L68" s="388"/>
      <c r="M68" s="389"/>
      <c r="N68" s="390"/>
      <c r="O68" s="391"/>
    </row>
    <row r="69" spans="1:15" s="54" customFormat="1" ht="15.75" x14ac:dyDescent="0.25">
      <c r="A69" s="381">
        <f>A68+1</f>
        <v>60</v>
      </c>
      <c r="B69" s="26">
        <v>2823</v>
      </c>
      <c r="C69" s="168" t="s">
        <v>514</v>
      </c>
      <c r="D69" s="338">
        <v>986.94</v>
      </c>
      <c r="E69" s="385" t="s">
        <v>557</v>
      </c>
      <c r="F69" s="271" t="s">
        <v>147</v>
      </c>
      <c r="G69" s="156" t="s">
        <v>155</v>
      </c>
      <c r="H69" s="153" t="s">
        <v>85</v>
      </c>
      <c r="I69" s="153" t="s">
        <v>86</v>
      </c>
      <c r="J69" s="166">
        <v>381</v>
      </c>
      <c r="K69" s="378">
        <v>45931</v>
      </c>
      <c r="L69" s="133"/>
      <c r="M69" s="392"/>
      <c r="N69" s="390"/>
      <c r="O69" s="391"/>
    </row>
    <row r="70" spans="1:15" s="54" customFormat="1" ht="15.75" x14ac:dyDescent="0.25">
      <c r="A70" s="152">
        <f>A69+1</f>
        <v>61</v>
      </c>
      <c r="B70" s="465">
        <v>2707</v>
      </c>
      <c r="C70" s="168" t="s">
        <v>121</v>
      </c>
      <c r="D70" s="338">
        <v>986.94</v>
      </c>
      <c r="E70" s="154" t="s">
        <v>547</v>
      </c>
      <c r="F70" s="155" t="s">
        <v>147</v>
      </c>
      <c r="G70" s="156" t="s">
        <v>152</v>
      </c>
      <c r="H70" s="153" t="s">
        <v>85</v>
      </c>
      <c r="I70" s="153" t="s">
        <v>86</v>
      </c>
      <c r="J70" s="166">
        <v>422</v>
      </c>
      <c r="K70" s="167">
        <v>42338</v>
      </c>
      <c r="L70" s="133"/>
      <c r="M70" s="392"/>
      <c r="N70" s="392"/>
      <c r="O70" s="391"/>
    </row>
    <row r="71" spans="1:15" s="54" customFormat="1" ht="15.75" x14ac:dyDescent="0.25">
      <c r="A71" s="152">
        <f t="shared" ref="A71:A98" si="2">A70+1</f>
        <v>62</v>
      </c>
      <c r="B71" s="153">
        <v>2577</v>
      </c>
      <c r="C71" s="157" t="s">
        <v>200</v>
      </c>
      <c r="D71" s="338">
        <v>986.94</v>
      </c>
      <c r="E71" s="154" t="s">
        <v>13</v>
      </c>
      <c r="F71" s="155" t="s">
        <v>147</v>
      </c>
      <c r="G71" s="156" t="s">
        <v>152</v>
      </c>
      <c r="H71" s="153" t="s">
        <v>85</v>
      </c>
      <c r="I71" s="153" t="s">
        <v>86</v>
      </c>
      <c r="J71" s="166">
        <v>333</v>
      </c>
      <c r="K71" s="167">
        <v>42968</v>
      </c>
      <c r="L71" s="133"/>
      <c r="M71" s="392"/>
      <c r="N71" s="392"/>
      <c r="O71" s="391"/>
    </row>
    <row r="72" spans="1:15" s="54" customFormat="1" ht="15.75" x14ac:dyDescent="0.25">
      <c r="A72" s="152">
        <f t="shared" si="2"/>
        <v>63</v>
      </c>
      <c r="B72" s="465">
        <v>2887</v>
      </c>
      <c r="C72" s="433" t="s">
        <v>453</v>
      </c>
      <c r="D72" s="338">
        <v>986.94</v>
      </c>
      <c r="E72" s="385" t="s">
        <v>93</v>
      </c>
      <c r="F72" s="155" t="s">
        <v>147</v>
      </c>
      <c r="G72" s="156" t="s">
        <v>152</v>
      </c>
      <c r="H72" s="153" t="s">
        <v>85</v>
      </c>
      <c r="I72" s="153" t="s">
        <v>86</v>
      </c>
      <c r="J72" s="166">
        <v>272</v>
      </c>
      <c r="K72" s="167">
        <v>45859</v>
      </c>
      <c r="L72" s="393"/>
      <c r="M72" s="394"/>
      <c r="N72" s="395"/>
      <c r="O72" s="396"/>
    </row>
    <row r="73" spans="1:15" s="54" customFormat="1" ht="15.75" x14ac:dyDescent="0.25">
      <c r="A73" s="152">
        <f t="shared" si="2"/>
        <v>64</v>
      </c>
      <c r="B73" s="26">
        <v>2988</v>
      </c>
      <c r="C73" s="204" t="s">
        <v>451</v>
      </c>
      <c r="D73" s="338">
        <v>986.94</v>
      </c>
      <c r="E73" s="386" t="s">
        <v>542</v>
      </c>
      <c r="F73" s="155" t="s">
        <v>147</v>
      </c>
      <c r="G73" s="156" t="s">
        <v>152</v>
      </c>
      <c r="H73" s="153" t="s">
        <v>537</v>
      </c>
      <c r="I73" s="153" t="s">
        <v>86</v>
      </c>
      <c r="J73" s="225">
        <v>243</v>
      </c>
      <c r="K73" s="182">
        <v>45849</v>
      </c>
      <c r="L73" s="2"/>
      <c r="M73"/>
      <c r="N73" s="392"/>
      <c r="O73" s="391"/>
    </row>
    <row r="74" spans="1:15" s="54" customFormat="1" ht="15.75" x14ac:dyDescent="0.25">
      <c r="A74" s="152">
        <f t="shared" si="2"/>
        <v>65</v>
      </c>
      <c r="B74" s="333"/>
      <c r="C74" s="335" t="s">
        <v>430</v>
      </c>
      <c r="D74" s="338">
        <v>986.94</v>
      </c>
      <c r="E74" s="154" t="s">
        <v>542</v>
      </c>
      <c r="F74" s="155" t="s">
        <v>147</v>
      </c>
      <c r="G74" s="156" t="s">
        <v>152</v>
      </c>
      <c r="H74" s="382"/>
      <c r="I74" s="153" t="s">
        <v>86</v>
      </c>
      <c r="J74" s="382"/>
      <c r="K74" s="334"/>
      <c r="L74" s="2"/>
      <c r="M74"/>
      <c r="N74" s="392"/>
      <c r="O74" s="391"/>
    </row>
    <row r="75" spans="1:15" s="54" customFormat="1" ht="15.75" x14ac:dyDescent="0.25">
      <c r="A75" s="152">
        <f t="shared" si="2"/>
        <v>66</v>
      </c>
      <c r="B75" s="153">
        <v>3352</v>
      </c>
      <c r="C75" s="433" t="s">
        <v>404</v>
      </c>
      <c r="D75" s="338">
        <v>986.94</v>
      </c>
      <c r="E75" s="154" t="s">
        <v>96</v>
      </c>
      <c r="F75" s="155" t="s">
        <v>147</v>
      </c>
      <c r="G75" s="156" t="s">
        <v>152</v>
      </c>
      <c r="H75" s="25" t="s">
        <v>108</v>
      </c>
      <c r="I75" s="153" t="s">
        <v>86</v>
      </c>
      <c r="J75" s="166">
        <v>426</v>
      </c>
      <c r="K75" s="167">
        <v>45576</v>
      </c>
      <c r="L75" s="388"/>
      <c r="M75" s="397"/>
      <c r="N75" s="398"/>
      <c r="O75" s="391"/>
    </row>
    <row r="76" spans="1:15" s="54" customFormat="1" ht="15.75" x14ac:dyDescent="0.25">
      <c r="A76" s="152">
        <f t="shared" si="2"/>
        <v>67</v>
      </c>
      <c r="B76" s="26">
        <v>3112</v>
      </c>
      <c r="C76" s="204" t="s">
        <v>183</v>
      </c>
      <c r="D76" s="338">
        <v>986.94</v>
      </c>
      <c r="E76" s="154" t="s">
        <v>552</v>
      </c>
      <c r="F76" s="155" t="s">
        <v>147</v>
      </c>
      <c r="G76" s="156" t="s">
        <v>152</v>
      </c>
      <c r="H76" s="26" t="s">
        <v>362</v>
      </c>
      <c r="I76" s="153" t="s">
        <v>86</v>
      </c>
      <c r="J76" s="166">
        <v>371</v>
      </c>
      <c r="K76" s="182">
        <v>44518</v>
      </c>
      <c r="L76" s="388"/>
      <c r="M76" s="397"/>
      <c r="N76" s="398"/>
      <c r="O76" s="391"/>
    </row>
    <row r="77" spans="1:15" s="54" customFormat="1" ht="15.75" x14ac:dyDescent="0.25">
      <c r="A77" s="152">
        <f t="shared" si="2"/>
        <v>68</v>
      </c>
      <c r="B77" s="465">
        <v>2701</v>
      </c>
      <c r="C77" s="168" t="s">
        <v>403</v>
      </c>
      <c r="D77" s="338">
        <v>986.94</v>
      </c>
      <c r="E77" s="385" t="s">
        <v>555</v>
      </c>
      <c r="F77" s="155" t="s">
        <v>147</v>
      </c>
      <c r="G77" s="156" t="s">
        <v>152</v>
      </c>
      <c r="H77" s="153" t="s">
        <v>85</v>
      </c>
      <c r="I77" s="153" t="s">
        <v>86</v>
      </c>
      <c r="J77" s="166">
        <v>245</v>
      </c>
      <c r="K77" s="167">
        <v>45849</v>
      </c>
      <c r="L77" s="133"/>
      <c r="M77" s="392"/>
      <c r="N77" s="398"/>
      <c r="O77" s="391"/>
    </row>
    <row r="78" spans="1:15" s="54" customFormat="1" ht="15.75" x14ac:dyDescent="0.25">
      <c r="A78" s="152">
        <f t="shared" si="2"/>
        <v>69</v>
      </c>
      <c r="B78" s="465">
        <v>2125</v>
      </c>
      <c r="C78" s="168" t="s">
        <v>124</v>
      </c>
      <c r="D78" s="338">
        <v>986.94</v>
      </c>
      <c r="E78" s="385" t="s">
        <v>551</v>
      </c>
      <c r="F78" s="155" t="s">
        <v>147</v>
      </c>
      <c r="G78" s="156" t="s">
        <v>152</v>
      </c>
      <c r="H78" s="153" t="s">
        <v>113</v>
      </c>
      <c r="I78" s="153" t="s">
        <v>86</v>
      </c>
      <c r="J78" s="166">
        <v>315</v>
      </c>
      <c r="K78" s="167">
        <v>42614</v>
      </c>
      <c r="L78" s="2"/>
      <c r="M78"/>
      <c r="N78" s="390"/>
      <c r="O78" s="391"/>
    </row>
    <row r="79" spans="1:15" s="54" customFormat="1" ht="15.75" x14ac:dyDescent="0.25">
      <c r="A79" s="152">
        <f t="shared" si="2"/>
        <v>70</v>
      </c>
      <c r="B79" s="153">
        <v>2136</v>
      </c>
      <c r="C79" s="157" t="s">
        <v>91</v>
      </c>
      <c r="D79" s="338">
        <v>986.94</v>
      </c>
      <c r="E79" s="385" t="s">
        <v>551</v>
      </c>
      <c r="F79" s="155" t="s">
        <v>147</v>
      </c>
      <c r="G79" s="156" t="s">
        <v>152</v>
      </c>
      <c r="H79" s="153" t="s">
        <v>88</v>
      </c>
      <c r="I79" s="153" t="s">
        <v>86</v>
      </c>
      <c r="J79" s="166">
        <v>56</v>
      </c>
      <c r="K79" s="167">
        <v>39232</v>
      </c>
      <c r="L79" s="388"/>
      <c r="M79" s="389"/>
      <c r="N79" s="392"/>
      <c r="O79" s="391"/>
    </row>
    <row r="80" spans="1:15" s="54" customFormat="1" ht="15.75" x14ac:dyDescent="0.25">
      <c r="A80" s="152">
        <f t="shared" si="2"/>
        <v>71</v>
      </c>
      <c r="B80" s="153">
        <v>2586</v>
      </c>
      <c r="C80" s="157" t="s">
        <v>529</v>
      </c>
      <c r="D80" s="338">
        <v>986.94</v>
      </c>
      <c r="E80" s="385" t="s">
        <v>109</v>
      </c>
      <c r="F80" s="155" t="s">
        <v>147</v>
      </c>
      <c r="G80" s="156" t="s">
        <v>152</v>
      </c>
      <c r="H80" s="153" t="s">
        <v>85</v>
      </c>
      <c r="I80" s="153" t="s">
        <v>86</v>
      </c>
      <c r="J80" s="166">
        <v>409</v>
      </c>
      <c r="K80" s="378">
        <v>45953</v>
      </c>
      <c r="L80" s="133"/>
      <c r="M80" s="392"/>
      <c r="N80" s="392"/>
      <c r="O80" s="391"/>
    </row>
    <row r="81" spans="1:15" s="54" customFormat="1" ht="15.75" x14ac:dyDescent="0.25">
      <c r="A81" s="152">
        <f t="shared" si="2"/>
        <v>72</v>
      </c>
      <c r="B81" s="465">
        <v>1363</v>
      </c>
      <c r="C81" s="168" t="s">
        <v>168</v>
      </c>
      <c r="D81" s="338">
        <v>986.94</v>
      </c>
      <c r="E81" s="385" t="s">
        <v>89</v>
      </c>
      <c r="F81" s="155" t="s">
        <v>147</v>
      </c>
      <c r="G81" s="156" t="s">
        <v>152</v>
      </c>
      <c r="H81" s="153" t="s">
        <v>85</v>
      </c>
      <c r="I81" s="153" t="s">
        <v>86</v>
      </c>
      <c r="J81" s="166">
        <v>420</v>
      </c>
      <c r="K81" s="167">
        <v>42737</v>
      </c>
      <c r="L81" s="133"/>
      <c r="M81" s="392"/>
      <c r="N81" s="398"/>
      <c r="O81" s="391"/>
    </row>
    <row r="82" spans="1:15" s="54" customFormat="1" ht="15.75" x14ac:dyDescent="0.25">
      <c r="A82" s="152">
        <f t="shared" si="2"/>
        <v>73</v>
      </c>
      <c r="B82" s="171">
        <v>3067</v>
      </c>
      <c r="C82" s="172" t="s">
        <v>371</v>
      </c>
      <c r="D82" s="338">
        <v>986.94</v>
      </c>
      <c r="E82" s="250" t="s">
        <v>89</v>
      </c>
      <c r="F82" s="251" t="s">
        <v>147</v>
      </c>
      <c r="G82" s="249" t="s">
        <v>152</v>
      </c>
      <c r="H82" s="153" t="s">
        <v>85</v>
      </c>
      <c r="I82" s="171" t="s">
        <v>86</v>
      </c>
      <c r="J82" s="225">
        <v>199</v>
      </c>
      <c r="K82" s="182">
        <v>44720</v>
      </c>
      <c r="L82" s="388"/>
      <c r="M82" s="397"/>
      <c r="N82" s="392"/>
      <c r="O82" s="391"/>
    </row>
    <row r="83" spans="1:15" s="54" customFormat="1" ht="15.75" x14ac:dyDescent="0.25">
      <c r="A83" s="152">
        <f t="shared" si="2"/>
        <v>74</v>
      </c>
      <c r="B83" s="333"/>
      <c r="C83" s="335" t="s">
        <v>430</v>
      </c>
      <c r="D83" s="338">
        <v>986.94</v>
      </c>
      <c r="E83" s="385" t="s">
        <v>89</v>
      </c>
      <c r="F83" s="155" t="s">
        <v>147</v>
      </c>
      <c r="G83" s="156" t="s">
        <v>152</v>
      </c>
      <c r="H83" s="382"/>
      <c r="I83" s="153" t="s">
        <v>86</v>
      </c>
      <c r="J83" s="382"/>
      <c r="K83" s="334"/>
      <c r="L83" s="388"/>
      <c r="M83" s="389"/>
      <c r="N83" s="398"/>
      <c r="O83" s="391"/>
    </row>
    <row r="84" spans="1:15" s="54" customFormat="1" ht="15.75" x14ac:dyDescent="0.25">
      <c r="A84" s="152">
        <f t="shared" si="2"/>
        <v>75</v>
      </c>
      <c r="B84" s="26">
        <v>3003</v>
      </c>
      <c r="C84" s="204" t="s">
        <v>182</v>
      </c>
      <c r="D84" s="338">
        <v>986.94</v>
      </c>
      <c r="E84" s="154" t="s">
        <v>293</v>
      </c>
      <c r="F84" s="155" t="s">
        <v>147</v>
      </c>
      <c r="G84" s="156" t="s">
        <v>152</v>
      </c>
      <c r="H84" s="26" t="s">
        <v>97</v>
      </c>
      <c r="I84" s="153" t="s">
        <v>86</v>
      </c>
      <c r="J84" s="166">
        <v>372</v>
      </c>
      <c r="K84" s="182">
        <v>44518</v>
      </c>
      <c r="L84" s="388"/>
      <c r="M84" s="397"/>
      <c r="N84" s="398"/>
      <c r="O84" s="391"/>
    </row>
    <row r="85" spans="1:15" s="54" customFormat="1" ht="15.75" x14ac:dyDescent="0.25">
      <c r="A85" s="152">
        <f t="shared" si="2"/>
        <v>76</v>
      </c>
      <c r="B85" s="153">
        <v>3004</v>
      </c>
      <c r="C85" s="168" t="s">
        <v>167</v>
      </c>
      <c r="D85" s="338">
        <v>986.94</v>
      </c>
      <c r="E85" s="154" t="s">
        <v>293</v>
      </c>
      <c r="F85" s="155" t="s">
        <v>147</v>
      </c>
      <c r="G85" s="156" t="s">
        <v>152</v>
      </c>
      <c r="H85" s="153" t="s">
        <v>97</v>
      </c>
      <c r="I85" s="153" t="s">
        <v>86</v>
      </c>
      <c r="J85" s="166">
        <v>397</v>
      </c>
      <c r="K85" s="167">
        <v>42699</v>
      </c>
      <c r="L85" s="2"/>
      <c r="M85"/>
      <c r="N85" s="392"/>
      <c r="O85" s="391"/>
    </row>
    <row r="86" spans="1:15" s="54" customFormat="1" ht="15.75" x14ac:dyDescent="0.25">
      <c r="A86" s="152">
        <f t="shared" si="2"/>
        <v>77</v>
      </c>
      <c r="B86" s="153">
        <v>2712</v>
      </c>
      <c r="C86" s="157" t="s">
        <v>178</v>
      </c>
      <c r="D86" s="338">
        <v>986.94</v>
      </c>
      <c r="E86" s="154" t="s">
        <v>546</v>
      </c>
      <c r="F86" s="155" t="s">
        <v>147</v>
      </c>
      <c r="G86" s="156" t="s">
        <v>154</v>
      </c>
      <c r="H86" s="153" t="s">
        <v>85</v>
      </c>
      <c r="I86" s="153" t="s">
        <v>86</v>
      </c>
      <c r="J86" s="166">
        <v>53</v>
      </c>
      <c r="K86" s="167">
        <v>44581</v>
      </c>
      <c r="L86" s="133"/>
      <c r="M86" s="397"/>
      <c r="N86" s="392"/>
      <c r="O86" s="391"/>
    </row>
    <row r="87" spans="1:15" s="54" customFormat="1" ht="15.75" x14ac:dyDescent="0.25">
      <c r="A87" s="152">
        <f t="shared" si="2"/>
        <v>78</v>
      </c>
      <c r="B87" s="203">
        <v>2970</v>
      </c>
      <c r="C87" s="236" t="s">
        <v>570</v>
      </c>
      <c r="D87" s="338">
        <v>986.94</v>
      </c>
      <c r="E87" s="250" t="s">
        <v>90</v>
      </c>
      <c r="F87" s="251" t="s">
        <v>147</v>
      </c>
      <c r="G87" s="249" t="s">
        <v>154</v>
      </c>
      <c r="H87" s="153" t="s">
        <v>536</v>
      </c>
      <c r="I87" s="171" t="s">
        <v>86</v>
      </c>
      <c r="J87" s="272">
        <v>457</v>
      </c>
      <c r="K87" s="210">
        <v>45992</v>
      </c>
      <c r="L87" s="214"/>
      <c r="M87" s="454"/>
      <c r="N87" s="395"/>
      <c r="O87" s="396"/>
    </row>
    <row r="88" spans="1:15" s="252" customFormat="1" ht="15.75" x14ac:dyDescent="0.25">
      <c r="A88" s="152">
        <f t="shared" si="2"/>
        <v>79</v>
      </c>
      <c r="B88" s="26">
        <v>3339</v>
      </c>
      <c r="C88" s="204" t="s">
        <v>216</v>
      </c>
      <c r="D88" s="338">
        <v>986.94</v>
      </c>
      <c r="E88" s="154" t="s">
        <v>45</v>
      </c>
      <c r="F88" s="155" t="s">
        <v>147</v>
      </c>
      <c r="G88" s="156" t="s">
        <v>154</v>
      </c>
      <c r="H88" s="26" t="s">
        <v>540</v>
      </c>
      <c r="I88" s="153" t="s">
        <v>86</v>
      </c>
      <c r="J88" s="225">
        <v>370</v>
      </c>
      <c r="K88" s="182">
        <v>44518</v>
      </c>
      <c r="L88" s="2"/>
      <c r="M88"/>
      <c r="N88" s="392"/>
      <c r="O88" s="391"/>
    </row>
    <row r="89" spans="1:15" s="54" customFormat="1" ht="15.75" x14ac:dyDescent="0.25">
      <c r="A89" s="152">
        <f t="shared" si="2"/>
        <v>80</v>
      </c>
      <c r="B89" s="153">
        <v>2710</v>
      </c>
      <c r="C89" s="157" t="s">
        <v>94</v>
      </c>
      <c r="D89" s="338">
        <v>986.94</v>
      </c>
      <c r="E89" s="154" t="s">
        <v>544</v>
      </c>
      <c r="F89" s="155" t="s">
        <v>147</v>
      </c>
      <c r="G89" s="156" t="s">
        <v>154</v>
      </c>
      <c r="H89" s="153" t="s">
        <v>85</v>
      </c>
      <c r="I89" s="153" t="s">
        <v>86</v>
      </c>
      <c r="J89" s="166">
        <v>106</v>
      </c>
      <c r="K89" s="167">
        <v>42080</v>
      </c>
      <c r="L89" s="133"/>
      <c r="M89" s="389"/>
      <c r="N89" s="392"/>
      <c r="O89" s="391"/>
    </row>
    <row r="90" spans="1:15" s="54" customFormat="1" ht="15.75" x14ac:dyDescent="0.25">
      <c r="A90" s="152">
        <f t="shared" si="2"/>
        <v>81</v>
      </c>
      <c r="B90" s="26">
        <v>2498</v>
      </c>
      <c r="C90" s="204" t="s">
        <v>509</v>
      </c>
      <c r="D90" s="338">
        <v>986.94</v>
      </c>
      <c r="E90" s="154" t="s">
        <v>548</v>
      </c>
      <c r="F90" s="155" t="s">
        <v>147</v>
      </c>
      <c r="G90" s="156" t="s">
        <v>154</v>
      </c>
      <c r="H90" s="153" t="s">
        <v>519</v>
      </c>
      <c r="I90" s="153" t="s">
        <v>86</v>
      </c>
      <c r="J90" s="225">
        <v>350</v>
      </c>
      <c r="K90" s="378">
        <v>45931</v>
      </c>
      <c r="L90" s="388"/>
      <c r="M90" s="399"/>
      <c r="N90" s="398"/>
      <c r="O90" s="391"/>
    </row>
    <row r="91" spans="1:15" s="54" customFormat="1" ht="15.75" x14ac:dyDescent="0.25">
      <c r="A91" s="152">
        <f t="shared" si="2"/>
        <v>82</v>
      </c>
      <c r="B91" s="26">
        <v>3241</v>
      </c>
      <c r="C91" s="438" t="s">
        <v>511</v>
      </c>
      <c r="D91" s="338">
        <v>986.94</v>
      </c>
      <c r="E91" s="154" t="s">
        <v>556</v>
      </c>
      <c r="F91" s="155" t="s">
        <v>147</v>
      </c>
      <c r="G91" s="156" t="s">
        <v>317</v>
      </c>
      <c r="H91" s="26" t="s">
        <v>361</v>
      </c>
      <c r="I91" s="153" t="s">
        <v>86</v>
      </c>
      <c r="J91" s="225">
        <v>359</v>
      </c>
      <c r="K91" s="378">
        <v>45931</v>
      </c>
      <c r="L91" s="2"/>
      <c r="M91" s="314"/>
      <c r="N91" s="392"/>
      <c r="O91" s="391"/>
    </row>
    <row r="92" spans="1:15" s="54" customFormat="1" ht="15.75" x14ac:dyDescent="0.25">
      <c r="A92" s="152">
        <f t="shared" si="2"/>
        <v>83</v>
      </c>
      <c r="B92" s="26">
        <v>2915</v>
      </c>
      <c r="C92" s="204" t="s">
        <v>510</v>
      </c>
      <c r="D92" s="338">
        <v>986.94</v>
      </c>
      <c r="E92" s="154" t="s">
        <v>556</v>
      </c>
      <c r="F92" s="155" t="s">
        <v>147</v>
      </c>
      <c r="G92" s="156" t="s">
        <v>317</v>
      </c>
      <c r="H92" s="26" t="s">
        <v>113</v>
      </c>
      <c r="I92" s="153" t="s">
        <v>86</v>
      </c>
      <c r="J92" s="225">
        <v>357</v>
      </c>
      <c r="K92" s="378">
        <v>45931</v>
      </c>
      <c r="L92" s="2"/>
      <c r="M92"/>
      <c r="N92" s="392"/>
      <c r="O92" s="391"/>
    </row>
    <row r="93" spans="1:15" s="54" customFormat="1" ht="15.75" x14ac:dyDescent="0.25">
      <c r="A93" s="152">
        <f t="shared" si="2"/>
        <v>84</v>
      </c>
      <c r="B93" s="171">
        <v>2131</v>
      </c>
      <c r="C93" s="172" t="s">
        <v>565</v>
      </c>
      <c r="D93" s="338">
        <v>986.94</v>
      </c>
      <c r="E93" s="385" t="s">
        <v>543</v>
      </c>
      <c r="F93" s="155" t="s">
        <v>147</v>
      </c>
      <c r="G93" s="156" t="s">
        <v>153</v>
      </c>
      <c r="H93" s="26" t="s">
        <v>113</v>
      </c>
      <c r="I93" s="153" t="s">
        <v>86</v>
      </c>
      <c r="J93" s="166">
        <v>415</v>
      </c>
      <c r="K93" s="167">
        <v>45964</v>
      </c>
      <c r="L93" s="388"/>
      <c r="M93" s="397"/>
      <c r="N93" s="398"/>
      <c r="O93" s="391"/>
    </row>
    <row r="94" spans="1:15" s="54" customFormat="1" ht="15.75" x14ac:dyDescent="0.25">
      <c r="A94" s="152">
        <f t="shared" si="2"/>
        <v>85</v>
      </c>
      <c r="B94" s="203">
        <v>3165</v>
      </c>
      <c r="C94" s="438" t="s">
        <v>425</v>
      </c>
      <c r="D94" s="338">
        <v>986.94</v>
      </c>
      <c r="E94" s="154" t="s">
        <v>549</v>
      </c>
      <c r="F94" s="155" t="s">
        <v>147</v>
      </c>
      <c r="G94" s="156" t="s">
        <v>153</v>
      </c>
      <c r="H94" s="25" t="s">
        <v>515</v>
      </c>
      <c r="I94" s="153" t="s">
        <v>86</v>
      </c>
      <c r="J94" s="166">
        <v>430</v>
      </c>
      <c r="K94" s="167">
        <v>45576</v>
      </c>
      <c r="L94" s="133"/>
      <c r="M94" s="397"/>
      <c r="N94" s="398"/>
      <c r="O94" s="391"/>
    </row>
    <row r="95" spans="1:15" s="54" customFormat="1" ht="15.75" x14ac:dyDescent="0.25">
      <c r="A95" s="152">
        <f t="shared" si="2"/>
        <v>86</v>
      </c>
      <c r="B95" s="465">
        <v>2363</v>
      </c>
      <c r="C95" s="168" t="s">
        <v>512</v>
      </c>
      <c r="D95" s="338">
        <v>986.94</v>
      </c>
      <c r="E95" s="385" t="s">
        <v>543</v>
      </c>
      <c r="F95" s="271" t="s">
        <v>147</v>
      </c>
      <c r="G95" s="156" t="s">
        <v>153</v>
      </c>
      <c r="H95" s="153" t="s">
        <v>517</v>
      </c>
      <c r="I95" s="153" t="s">
        <v>86</v>
      </c>
      <c r="J95" s="166">
        <v>361</v>
      </c>
      <c r="K95" s="378">
        <v>45931</v>
      </c>
      <c r="L95" s="393"/>
      <c r="M95" s="314"/>
      <c r="N95" s="392"/>
      <c r="O95" s="391"/>
    </row>
    <row r="96" spans="1:15" s="54" customFormat="1" ht="15.75" x14ac:dyDescent="0.25">
      <c r="A96" s="152">
        <f t="shared" si="2"/>
        <v>87</v>
      </c>
      <c r="B96" s="153">
        <v>2931</v>
      </c>
      <c r="C96" s="168" t="s">
        <v>158</v>
      </c>
      <c r="D96" s="338">
        <v>986.94</v>
      </c>
      <c r="E96" s="385" t="s">
        <v>543</v>
      </c>
      <c r="F96" s="271" t="s">
        <v>147</v>
      </c>
      <c r="G96" s="156" t="s">
        <v>153</v>
      </c>
      <c r="H96" s="153" t="s">
        <v>517</v>
      </c>
      <c r="I96" s="153" t="s">
        <v>86</v>
      </c>
      <c r="J96" s="166">
        <v>4</v>
      </c>
      <c r="K96" s="167">
        <v>43832</v>
      </c>
      <c r="L96" s="133"/>
      <c r="M96"/>
      <c r="N96" s="398"/>
      <c r="O96" s="391"/>
    </row>
    <row r="97" spans="1:14" s="54" customFormat="1" ht="15.75" x14ac:dyDescent="0.25">
      <c r="A97" s="152">
        <f t="shared" si="2"/>
        <v>88</v>
      </c>
      <c r="B97" s="153">
        <v>3348</v>
      </c>
      <c r="C97" s="168" t="s">
        <v>513</v>
      </c>
      <c r="D97" s="338">
        <v>986.94</v>
      </c>
      <c r="E97" s="385" t="s">
        <v>543</v>
      </c>
      <c r="F97" s="271" t="s">
        <v>147</v>
      </c>
      <c r="G97" s="156" t="s">
        <v>153</v>
      </c>
      <c r="H97" s="153" t="s">
        <v>528</v>
      </c>
      <c r="I97" s="153" t="s">
        <v>86</v>
      </c>
      <c r="J97" s="166">
        <v>363</v>
      </c>
      <c r="K97" s="378">
        <v>45931</v>
      </c>
      <c r="L97" s="327"/>
      <c r="M97" s="380"/>
      <c r="N97" s="327"/>
    </row>
    <row r="98" spans="1:14" s="54" customFormat="1" ht="16.5" thickBot="1" x14ac:dyDescent="0.3">
      <c r="A98" s="152">
        <f t="shared" si="2"/>
        <v>89</v>
      </c>
      <c r="B98" s="159">
        <v>3345</v>
      </c>
      <c r="C98" s="254" t="s">
        <v>400</v>
      </c>
      <c r="D98" s="340">
        <v>986.94</v>
      </c>
      <c r="E98" s="387" t="s">
        <v>543</v>
      </c>
      <c r="F98" s="162" t="s">
        <v>147</v>
      </c>
      <c r="G98" s="156" t="s">
        <v>153</v>
      </c>
      <c r="H98" s="159" t="s">
        <v>517</v>
      </c>
      <c r="I98" s="159" t="s">
        <v>86</v>
      </c>
      <c r="J98" s="169">
        <v>337</v>
      </c>
      <c r="K98" s="170">
        <v>45524</v>
      </c>
      <c r="L98" s="327"/>
      <c r="M98" s="380"/>
      <c r="N98" s="327"/>
    </row>
    <row r="99" spans="1:14" s="52" customFormat="1" ht="15.75" customHeight="1" thickBot="1" x14ac:dyDescent="0.3">
      <c r="A99" s="193" t="s">
        <v>335</v>
      </c>
      <c r="B99" s="53"/>
      <c r="C99" s="53"/>
      <c r="D99" s="53"/>
      <c r="E99" s="53"/>
      <c r="F99" s="53"/>
      <c r="G99" s="53"/>
      <c r="H99" s="53"/>
      <c r="I99" s="53"/>
      <c r="J99" s="354"/>
      <c r="K99" s="53"/>
      <c r="L99" s="327"/>
      <c r="M99" s="380"/>
      <c r="N99" s="327"/>
    </row>
    <row r="100" spans="1:14" s="52" customFormat="1" ht="16.5" customHeight="1" x14ac:dyDescent="0.25">
      <c r="A100" s="147">
        <f>A98+1</f>
        <v>90</v>
      </c>
      <c r="B100" s="148">
        <v>2922</v>
      </c>
      <c r="C100" s="459" t="s">
        <v>572</v>
      </c>
      <c r="D100" s="338">
        <v>1295.3599999999999</v>
      </c>
      <c r="E100" s="368" t="s">
        <v>428</v>
      </c>
      <c r="F100" s="150" t="s">
        <v>145</v>
      </c>
      <c r="G100" s="151" t="s">
        <v>155</v>
      </c>
      <c r="H100" s="153" t="s">
        <v>113</v>
      </c>
      <c r="I100" s="148" t="s">
        <v>112</v>
      </c>
      <c r="J100" s="164">
        <v>39</v>
      </c>
      <c r="K100" s="165">
        <v>46051</v>
      </c>
      <c r="L100" s="327"/>
      <c r="M100" s="380"/>
      <c r="N100" s="327"/>
    </row>
    <row r="101" spans="1:14" s="52" customFormat="1" ht="15.75" x14ac:dyDescent="0.25">
      <c r="A101" s="152">
        <f t="shared" ref="A101:A107" si="3">A100+1</f>
        <v>91</v>
      </c>
      <c r="B101" s="133">
        <v>2687</v>
      </c>
      <c r="C101" s="204" t="s">
        <v>150</v>
      </c>
      <c r="D101" s="338">
        <v>1295.3599999999999</v>
      </c>
      <c r="E101" s="154" t="s">
        <v>43</v>
      </c>
      <c r="F101" s="155" t="s">
        <v>145</v>
      </c>
      <c r="G101" s="173" t="s">
        <v>152</v>
      </c>
      <c r="H101" s="26" t="s">
        <v>85</v>
      </c>
      <c r="I101" s="153" t="s">
        <v>112</v>
      </c>
      <c r="J101" s="225">
        <v>377</v>
      </c>
      <c r="K101" s="182">
        <v>44518</v>
      </c>
      <c r="L101" s="327"/>
      <c r="M101" s="380"/>
      <c r="N101" s="327"/>
    </row>
    <row r="102" spans="1:14" s="52" customFormat="1" ht="15.75" x14ac:dyDescent="0.25">
      <c r="A102" s="152">
        <f t="shared" si="3"/>
        <v>92</v>
      </c>
      <c r="B102" s="153">
        <v>2983</v>
      </c>
      <c r="C102" s="236" t="s">
        <v>436</v>
      </c>
      <c r="D102" s="338">
        <v>1295.3599999999999</v>
      </c>
      <c r="E102" s="154" t="s">
        <v>303</v>
      </c>
      <c r="F102" s="155" t="s">
        <v>145</v>
      </c>
      <c r="G102" s="156" t="s">
        <v>152</v>
      </c>
      <c r="H102" s="26" t="s">
        <v>522</v>
      </c>
      <c r="I102" s="153" t="s">
        <v>112</v>
      </c>
      <c r="J102" s="166">
        <v>244</v>
      </c>
      <c r="K102" s="167">
        <v>45849</v>
      </c>
      <c r="L102" s="327"/>
      <c r="M102" s="380"/>
      <c r="N102" s="327"/>
    </row>
    <row r="103" spans="1:14" s="52" customFormat="1" ht="15.75" x14ac:dyDescent="0.25">
      <c r="A103" s="152">
        <f t="shared" si="3"/>
        <v>93</v>
      </c>
      <c r="B103" s="153">
        <v>2833</v>
      </c>
      <c r="C103" s="157" t="s">
        <v>111</v>
      </c>
      <c r="D103" s="338">
        <v>1295.3599999999999</v>
      </c>
      <c r="E103" s="154" t="s">
        <v>305</v>
      </c>
      <c r="F103" s="155" t="s">
        <v>145</v>
      </c>
      <c r="G103" s="173" t="s">
        <v>152</v>
      </c>
      <c r="H103" s="153" t="s">
        <v>85</v>
      </c>
      <c r="I103" s="153" t="s">
        <v>112</v>
      </c>
      <c r="J103" s="166">
        <v>111</v>
      </c>
      <c r="K103" s="167">
        <v>44293</v>
      </c>
      <c r="L103" s="327"/>
      <c r="M103" s="380"/>
      <c r="N103" s="327"/>
    </row>
    <row r="104" spans="1:14" s="52" customFormat="1" ht="16.5" customHeight="1" x14ac:dyDescent="0.25">
      <c r="A104" s="152">
        <f t="shared" si="3"/>
        <v>94</v>
      </c>
      <c r="B104" s="153">
        <v>2969</v>
      </c>
      <c r="C104" s="157" t="s">
        <v>189</v>
      </c>
      <c r="D104" s="338">
        <v>1295.3599999999999</v>
      </c>
      <c r="E104" s="154" t="s">
        <v>15</v>
      </c>
      <c r="F104" s="155" t="s">
        <v>145</v>
      </c>
      <c r="G104" s="156" t="s">
        <v>152</v>
      </c>
      <c r="H104" s="153" t="s">
        <v>536</v>
      </c>
      <c r="I104" s="153" t="s">
        <v>112</v>
      </c>
      <c r="J104" s="166">
        <v>170</v>
      </c>
      <c r="K104" s="167">
        <v>43312</v>
      </c>
      <c r="L104" s="327"/>
      <c r="M104" s="380"/>
      <c r="N104" s="327"/>
    </row>
    <row r="105" spans="1:14" s="52" customFormat="1" ht="15.75" x14ac:dyDescent="0.25">
      <c r="A105" s="152">
        <f t="shared" si="3"/>
        <v>95</v>
      </c>
      <c r="B105" s="153">
        <v>3047</v>
      </c>
      <c r="C105" s="157" t="s">
        <v>377</v>
      </c>
      <c r="D105" s="338">
        <v>1295.3599999999999</v>
      </c>
      <c r="E105" s="154" t="s">
        <v>304</v>
      </c>
      <c r="F105" s="155" t="s">
        <v>145</v>
      </c>
      <c r="G105" s="156" t="s">
        <v>152</v>
      </c>
      <c r="H105" s="153" t="s">
        <v>85</v>
      </c>
      <c r="I105" s="153" t="s">
        <v>112</v>
      </c>
      <c r="J105" s="166">
        <v>315</v>
      </c>
      <c r="K105" s="167">
        <v>45524</v>
      </c>
      <c r="L105" s="327"/>
      <c r="M105" s="380"/>
      <c r="N105" s="327"/>
    </row>
    <row r="106" spans="1:14" s="52" customFormat="1" ht="15.75" x14ac:dyDescent="0.25">
      <c r="A106" s="152">
        <f t="shared" si="3"/>
        <v>96</v>
      </c>
      <c r="B106" s="153">
        <v>2614</v>
      </c>
      <c r="C106" s="168" t="s">
        <v>117</v>
      </c>
      <c r="D106" s="338">
        <v>1295.3599999999999</v>
      </c>
      <c r="E106" s="154" t="s">
        <v>345</v>
      </c>
      <c r="F106" s="155" t="s">
        <v>145</v>
      </c>
      <c r="G106" s="156" t="s">
        <v>153</v>
      </c>
      <c r="H106" s="153" t="s">
        <v>113</v>
      </c>
      <c r="I106" s="153" t="s">
        <v>112</v>
      </c>
      <c r="J106" s="166">
        <v>120</v>
      </c>
      <c r="K106" s="167">
        <v>44295</v>
      </c>
      <c r="L106" s="327"/>
      <c r="M106" s="380"/>
      <c r="N106" s="327"/>
    </row>
    <row r="107" spans="1:14" s="52" customFormat="1" ht="16.5" thickBot="1" x14ac:dyDescent="0.3">
      <c r="A107" s="158">
        <f t="shared" si="3"/>
        <v>97</v>
      </c>
      <c r="B107" s="159">
        <v>2866</v>
      </c>
      <c r="C107" s="160" t="s">
        <v>157</v>
      </c>
      <c r="D107" s="340">
        <v>1295.3599999999999</v>
      </c>
      <c r="E107" s="161" t="s">
        <v>306</v>
      </c>
      <c r="F107" s="162" t="s">
        <v>145</v>
      </c>
      <c r="G107" s="163" t="s">
        <v>153</v>
      </c>
      <c r="H107" s="159" t="s">
        <v>113</v>
      </c>
      <c r="I107" s="159" t="s">
        <v>112</v>
      </c>
      <c r="J107" s="169">
        <v>288</v>
      </c>
      <c r="K107" s="170">
        <v>42597</v>
      </c>
      <c r="L107" s="327"/>
      <c r="M107" s="380"/>
      <c r="N107" s="327"/>
    </row>
    <row r="108" spans="1:14" ht="15" x14ac:dyDescent="0.2">
      <c r="A108" s="8"/>
      <c r="B108" s="8"/>
      <c r="C108" s="8"/>
      <c r="D108" s="9"/>
      <c r="E108" s="8"/>
      <c r="F108" s="8"/>
      <c r="G108" s="9"/>
      <c r="H108" s="8"/>
      <c r="I108" s="9"/>
    </row>
    <row r="109" spans="1:14" ht="15" x14ac:dyDescent="0.2">
      <c r="A109" s="9"/>
      <c r="B109" s="9"/>
      <c r="C109" s="8"/>
      <c r="D109" s="55"/>
      <c r="E109" s="8"/>
      <c r="F109" s="8"/>
      <c r="G109" s="9"/>
      <c r="H109" s="8"/>
      <c r="I109" s="9"/>
    </row>
    <row r="110" spans="1:14" ht="15.75" thickBot="1" x14ac:dyDescent="0.25">
      <c r="A110" s="9"/>
      <c r="B110" s="9"/>
      <c r="C110" s="8"/>
      <c r="D110" s="55"/>
      <c r="E110" s="8"/>
      <c r="F110" s="8"/>
      <c r="G110" s="9"/>
      <c r="H110" s="8"/>
      <c r="I110" s="9"/>
    </row>
    <row r="111" spans="1:14" ht="15.75" x14ac:dyDescent="0.25">
      <c r="A111" s="9"/>
      <c r="B111" s="9"/>
      <c r="C111" s="174" t="s">
        <v>72</v>
      </c>
      <c r="D111" s="175" t="s">
        <v>73</v>
      </c>
      <c r="E111" s="8"/>
      <c r="F111" s="8"/>
      <c r="G111" s="9"/>
      <c r="H111" s="8"/>
      <c r="I111" s="9"/>
    </row>
    <row r="112" spans="1:14" ht="15.75" x14ac:dyDescent="0.25">
      <c r="A112" s="9"/>
      <c r="B112" s="9"/>
      <c r="C112" s="176" t="s">
        <v>114</v>
      </c>
      <c r="D112" s="177">
        <v>97</v>
      </c>
      <c r="E112" s="8"/>
      <c r="F112" s="8"/>
      <c r="G112" s="9"/>
      <c r="H112" s="8"/>
      <c r="I112" s="9"/>
    </row>
    <row r="113" spans="1:9" ht="15.75" x14ac:dyDescent="0.25">
      <c r="A113" s="9"/>
      <c r="B113" s="9"/>
      <c r="C113" s="176" t="s">
        <v>115</v>
      </c>
      <c r="D113" s="177">
        <v>5</v>
      </c>
      <c r="E113" s="8"/>
      <c r="F113" s="8"/>
      <c r="G113" s="9"/>
      <c r="H113" s="8"/>
      <c r="I113" s="9"/>
    </row>
    <row r="114" spans="1:9" ht="15.75" thickBot="1" x14ac:dyDescent="0.25">
      <c r="A114" s="9"/>
      <c r="B114" s="9"/>
      <c r="C114" s="178" t="s">
        <v>8</v>
      </c>
      <c r="D114" s="179">
        <f>D112-D113</f>
        <v>92</v>
      </c>
      <c r="E114" s="8"/>
      <c r="F114" s="8"/>
      <c r="G114" s="9"/>
      <c r="H114" s="8"/>
      <c r="I114" s="9"/>
    </row>
    <row r="115" spans="1:9" ht="15.75" x14ac:dyDescent="0.2">
      <c r="C115" s="5"/>
      <c r="D115" s="5"/>
    </row>
    <row r="116" spans="1:9" ht="15.75" x14ac:dyDescent="0.25">
      <c r="A116" s="10"/>
      <c r="B116" s="4"/>
      <c r="D116" s="6"/>
    </row>
    <row r="117" spans="1:9" ht="15.75" x14ac:dyDescent="0.25">
      <c r="A117" s="10"/>
      <c r="B117" s="4"/>
      <c r="D117" s="6"/>
    </row>
    <row r="118" spans="1:9" x14ac:dyDescent="0.2">
      <c r="A118" s="4"/>
    </row>
    <row r="119" spans="1:9" ht="15.75" customHeight="1" x14ac:dyDescent="0.2">
      <c r="A119" s="4"/>
    </row>
    <row r="120" spans="1:9" x14ac:dyDescent="0.2">
      <c r="A120" s="4"/>
    </row>
    <row r="121" spans="1:9" x14ac:dyDescent="0.2">
      <c r="A121" s="4"/>
    </row>
    <row r="122" spans="1:9" x14ac:dyDescent="0.2">
      <c r="A122" s="4"/>
    </row>
  </sheetData>
  <sortState xmlns:xlrd2="http://schemas.microsoft.com/office/spreadsheetml/2017/richdata2" ref="B70:K93">
    <sortCondition descending="1" sortBy="cellColor" ref="E70:E93" dxfId="28"/>
  </sortState>
  <mergeCells count="1">
    <mergeCell ref="A1:K3"/>
  </mergeCells>
  <conditionalFormatting sqref="B39">
    <cfRule type="duplicateValues" dxfId="17" priority="13"/>
  </conditionalFormatting>
  <conditionalFormatting sqref="B96">
    <cfRule type="duplicateValues" dxfId="16" priority="4"/>
  </conditionalFormatting>
  <conditionalFormatting sqref="B97:B1048576 B1:B8 B10:B12 B14:B95">
    <cfRule type="duplicateValues" dxfId="15" priority="9"/>
    <cfRule type="duplicateValues" dxfId="14" priority="10"/>
    <cfRule type="duplicateValues" dxfId="13" priority="11"/>
  </conditionalFormatting>
  <conditionalFormatting sqref="B97:B1048576 B1:B12 B14:B95">
    <cfRule type="duplicateValues" dxfId="12" priority="5"/>
  </conditionalFormatting>
  <conditionalFormatting sqref="L68:L96">
    <cfRule type="duplicateValues" dxfId="11" priority="1"/>
    <cfRule type="duplicateValues" dxfId="10" priority="2"/>
    <cfRule type="duplicateValues" dxfId="9" priority="3"/>
  </conditionalFormatting>
  <printOptions horizontalCentered="1"/>
  <pageMargins left="0.23622047244094491" right="0.23622047244094491" top="0.39370078740157483" bottom="0.39370078740157483" header="0.31496062992125984" footer="0.31496062992125984"/>
  <pageSetup paperSize="9" scale="40" orientation="landscape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66"/>
  <sheetViews>
    <sheetView workbookViewId="0">
      <selection activeCell="D9" sqref="D9:D18"/>
    </sheetView>
  </sheetViews>
  <sheetFormatPr defaultRowHeight="15" x14ac:dyDescent="0.25"/>
  <cols>
    <col min="1" max="1" width="9.140625" style="64"/>
    <col min="2" max="2" width="7.7109375" style="222" customWidth="1"/>
    <col min="3" max="3" width="45.5703125" style="64" bestFit="1" customWidth="1"/>
    <col min="4" max="4" width="12" style="84" customWidth="1"/>
    <col min="5" max="5" width="43.5703125" style="64" bestFit="1" customWidth="1"/>
    <col min="6" max="6" width="12.28515625" style="85" customWidth="1"/>
    <col min="7" max="7" width="11.28515625" style="85" bestFit="1" customWidth="1"/>
    <col min="8" max="8" width="10.7109375" style="85" bestFit="1" customWidth="1"/>
    <col min="9" max="9" width="9.140625" style="64"/>
    <col min="10" max="10" width="10.7109375" style="64" bestFit="1" customWidth="1"/>
    <col min="11" max="16384" width="9.140625" style="64"/>
  </cols>
  <sheetData>
    <row r="1" spans="2:8" x14ac:dyDescent="0.25">
      <c r="B1" s="488" t="s">
        <v>340</v>
      </c>
      <c r="C1" s="488"/>
      <c r="D1" s="488"/>
      <c r="E1" s="488"/>
      <c r="F1" s="488"/>
      <c r="G1" s="488"/>
      <c r="H1" s="488"/>
    </row>
    <row r="2" spans="2:8" x14ac:dyDescent="0.25">
      <c r="B2" s="488"/>
      <c r="C2" s="488"/>
      <c r="D2" s="488"/>
      <c r="E2" s="488"/>
      <c r="F2" s="488"/>
      <c r="G2" s="488"/>
      <c r="H2" s="488"/>
    </row>
    <row r="3" spans="2:8" x14ac:dyDescent="0.25">
      <c r="B3" s="488"/>
      <c r="C3" s="488"/>
      <c r="D3" s="488"/>
      <c r="E3" s="488"/>
      <c r="F3" s="488"/>
      <c r="G3" s="488"/>
      <c r="H3" s="488"/>
    </row>
    <row r="4" spans="2:8" x14ac:dyDescent="0.25">
      <c r="B4" s="488"/>
      <c r="C4" s="488"/>
      <c r="D4" s="488"/>
      <c r="E4" s="488"/>
      <c r="F4" s="488"/>
      <c r="G4" s="488"/>
      <c r="H4" s="488"/>
    </row>
    <row r="6" spans="2:8" s="86" customFormat="1" ht="15.75" thickBot="1" x14ac:dyDescent="0.3">
      <c r="B6" s="221" t="s">
        <v>0</v>
      </c>
      <c r="D6" s="87"/>
      <c r="H6" s="257" t="s">
        <v>573</v>
      </c>
    </row>
    <row r="7" spans="2:8" ht="15.75" thickBot="1" x14ac:dyDescent="0.3">
      <c r="B7" s="492" t="s">
        <v>348</v>
      </c>
      <c r="C7" s="493"/>
      <c r="D7" s="493"/>
      <c r="E7" s="493"/>
      <c r="F7" s="493"/>
      <c r="G7" s="493"/>
      <c r="H7" s="494"/>
    </row>
    <row r="8" spans="2:8" s="85" customFormat="1" ht="15.75" thickBot="1" x14ac:dyDescent="0.3">
      <c r="B8" s="88" t="s">
        <v>171</v>
      </c>
      <c r="C8" s="89" t="s">
        <v>116</v>
      </c>
      <c r="D8" s="90" t="s">
        <v>166</v>
      </c>
      <c r="E8" s="89" t="s">
        <v>174</v>
      </c>
      <c r="F8" s="89" t="s">
        <v>334</v>
      </c>
      <c r="G8" s="91" t="s">
        <v>346</v>
      </c>
      <c r="H8" s="92" t="s">
        <v>347</v>
      </c>
    </row>
    <row r="9" spans="2:8" x14ac:dyDescent="0.25">
      <c r="B9" s="74">
        <v>905005</v>
      </c>
      <c r="C9" s="60" t="s">
        <v>225</v>
      </c>
      <c r="D9" s="369">
        <v>7667.18</v>
      </c>
      <c r="E9" s="80" t="s">
        <v>173</v>
      </c>
      <c r="F9" s="80" t="s">
        <v>172</v>
      </c>
      <c r="G9" s="370">
        <v>45838</v>
      </c>
      <c r="H9" s="371">
        <f t="shared" ref="H9:H14" si="0">G9+730</f>
        <v>46568</v>
      </c>
    </row>
    <row r="10" spans="2:8" x14ac:dyDescent="0.25">
      <c r="B10" s="75">
        <v>900232</v>
      </c>
      <c r="C10" s="61" t="s">
        <v>311</v>
      </c>
      <c r="D10" s="245">
        <v>7667.18</v>
      </c>
      <c r="E10" s="81" t="s">
        <v>173</v>
      </c>
      <c r="F10" s="81" t="s">
        <v>172</v>
      </c>
      <c r="G10" s="208">
        <v>45838</v>
      </c>
      <c r="H10" s="253">
        <f t="shared" si="0"/>
        <v>46568</v>
      </c>
    </row>
    <row r="11" spans="2:8" x14ac:dyDescent="0.25">
      <c r="B11" s="256">
        <v>905280</v>
      </c>
      <c r="C11" s="62" t="s">
        <v>381</v>
      </c>
      <c r="D11" s="245">
        <v>7667.18</v>
      </c>
      <c r="E11" s="81" t="s">
        <v>173</v>
      </c>
      <c r="F11" s="81" t="s">
        <v>172</v>
      </c>
      <c r="G11" s="208">
        <v>45838</v>
      </c>
      <c r="H11" s="253">
        <f t="shared" si="0"/>
        <v>46568</v>
      </c>
    </row>
    <row r="12" spans="2:8" x14ac:dyDescent="0.25">
      <c r="B12" s="256">
        <v>905281</v>
      </c>
      <c r="C12" s="62" t="s">
        <v>382</v>
      </c>
      <c r="D12" s="245">
        <v>7667.18</v>
      </c>
      <c r="E12" s="81" t="s">
        <v>173</v>
      </c>
      <c r="F12" s="81" t="s">
        <v>172</v>
      </c>
      <c r="G12" s="208">
        <v>45838</v>
      </c>
      <c r="H12" s="253">
        <f t="shared" si="0"/>
        <v>46568</v>
      </c>
    </row>
    <row r="13" spans="2:8" x14ac:dyDescent="0.25">
      <c r="B13" s="93">
        <v>906005</v>
      </c>
      <c r="C13" s="62" t="s">
        <v>459</v>
      </c>
      <c r="D13" s="245">
        <v>7667.18</v>
      </c>
      <c r="E13" s="81" t="s">
        <v>173</v>
      </c>
      <c r="F13" s="81" t="s">
        <v>172</v>
      </c>
      <c r="G13" s="208">
        <v>45838</v>
      </c>
      <c r="H13" s="253">
        <f t="shared" si="0"/>
        <v>46568</v>
      </c>
    </row>
    <row r="14" spans="2:8" x14ac:dyDescent="0.25">
      <c r="B14" s="93">
        <v>3383</v>
      </c>
      <c r="C14" s="62" t="s">
        <v>455</v>
      </c>
      <c r="D14" s="245">
        <v>7667.18</v>
      </c>
      <c r="E14" s="81" t="s">
        <v>173</v>
      </c>
      <c r="F14" s="81" t="s">
        <v>11</v>
      </c>
      <c r="G14" s="208">
        <v>45838</v>
      </c>
      <c r="H14" s="253">
        <f t="shared" si="0"/>
        <v>46568</v>
      </c>
    </row>
    <row r="15" spans="2:8" x14ac:dyDescent="0.25">
      <c r="B15" s="93">
        <v>2086</v>
      </c>
      <c r="C15" s="62" t="s">
        <v>460</v>
      </c>
      <c r="D15" s="245">
        <v>7667.18</v>
      </c>
      <c r="E15" s="81" t="s">
        <v>224</v>
      </c>
      <c r="F15" s="81" t="s">
        <v>24</v>
      </c>
      <c r="G15" s="208">
        <v>45838</v>
      </c>
      <c r="H15" s="253">
        <f t="shared" ref="H15" si="1">G15+730</f>
        <v>46568</v>
      </c>
    </row>
    <row r="16" spans="2:8" x14ac:dyDescent="0.25">
      <c r="B16" s="256">
        <v>905279</v>
      </c>
      <c r="C16" s="62" t="s">
        <v>385</v>
      </c>
      <c r="D16" s="245">
        <v>6389.32</v>
      </c>
      <c r="E16" s="81" t="s">
        <v>165</v>
      </c>
      <c r="F16" s="81" t="s">
        <v>172</v>
      </c>
      <c r="G16" s="208">
        <v>45838</v>
      </c>
      <c r="H16" s="253">
        <f>G16+730</f>
        <v>46568</v>
      </c>
    </row>
    <row r="17" spans="2:8" x14ac:dyDescent="0.25">
      <c r="B17" s="256">
        <v>905282</v>
      </c>
      <c r="C17" s="62" t="s">
        <v>383</v>
      </c>
      <c r="D17" s="245">
        <v>6389.32</v>
      </c>
      <c r="E17" s="81" t="s">
        <v>165</v>
      </c>
      <c r="F17" s="81" t="s">
        <v>172</v>
      </c>
      <c r="G17" s="208">
        <v>45838</v>
      </c>
      <c r="H17" s="253">
        <f>G17+730</f>
        <v>46568</v>
      </c>
    </row>
    <row r="18" spans="2:8" ht="15.75" thickBot="1" x14ac:dyDescent="0.3">
      <c r="B18" s="377">
        <v>905873</v>
      </c>
      <c r="C18" s="94" t="s">
        <v>384</v>
      </c>
      <c r="D18" s="372">
        <v>6389.32</v>
      </c>
      <c r="E18" s="101" t="s">
        <v>165</v>
      </c>
      <c r="F18" s="101" t="s">
        <v>172</v>
      </c>
      <c r="G18" s="373">
        <v>45838</v>
      </c>
      <c r="H18" s="374">
        <f>G18+730</f>
        <v>46568</v>
      </c>
    </row>
    <row r="19" spans="2:8" x14ac:dyDescent="0.25">
      <c r="B19" s="95"/>
      <c r="C19" s="96"/>
      <c r="D19" s="97"/>
    </row>
    <row r="20" spans="2:8" ht="15.75" thickBot="1" x14ac:dyDescent="0.3"/>
    <row r="21" spans="2:8" ht="15.75" thickBot="1" x14ac:dyDescent="0.3">
      <c r="B21" s="492" t="s">
        <v>333</v>
      </c>
      <c r="C21" s="493"/>
      <c r="D21" s="493"/>
      <c r="E21" s="493"/>
      <c r="F21" s="493"/>
      <c r="G21" s="493"/>
      <c r="H21" s="494"/>
    </row>
    <row r="22" spans="2:8" s="85" customFormat="1" ht="15.75" thickBot="1" x14ac:dyDescent="0.3">
      <c r="B22" s="88" t="s">
        <v>171</v>
      </c>
      <c r="C22" s="89" t="s">
        <v>116</v>
      </c>
      <c r="D22" s="90" t="s">
        <v>166</v>
      </c>
      <c r="E22" s="89" t="s">
        <v>174</v>
      </c>
      <c r="F22" s="89" t="s">
        <v>334</v>
      </c>
      <c r="G22" s="91" t="s">
        <v>346</v>
      </c>
      <c r="H22" s="92" t="s">
        <v>347</v>
      </c>
    </row>
    <row r="23" spans="2:8" x14ac:dyDescent="0.25">
      <c r="B23" s="206">
        <v>905252</v>
      </c>
      <c r="C23" s="67" t="s">
        <v>411</v>
      </c>
      <c r="D23" s="207">
        <v>3833.59</v>
      </c>
      <c r="E23" s="80" t="s">
        <v>355</v>
      </c>
      <c r="F23" s="80" t="s">
        <v>172</v>
      </c>
      <c r="G23" s="370">
        <v>45838</v>
      </c>
      <c r="H23" s="371">
        <f t="shared" ref="H23:H25" si="2">G23+730</f>
        <v>46568</v>
      </c>
    </row>
    <row r="24" spans="2:8" x14ac:dyDescent="0.25">
      <c r="B24" s="93">
        <v>905886</v>
      </c>
      <c r="C24" s="62" t="s">
        <v>410</v>
      </c>
      <c r="D24" s="375">
        <v>3833.59</v>
      </c>
      <c r="E24" s="81" t="s">
        <v>355</v>
      </c>
      <c r="F24" s="81" t="s">
        <v>172</v>
      </c>
      <c r="G24" s="208">
        <v>45838</v>
      </c>
      <c r="H24" s="253">
        <f t="shared" si="2"/>
        <v>46568</v>
      </c>
    </row>
    <row r="25" spans="2:8" ht="15.75" thickBot="1" x14ac:dyDescent="0.3">
      <c r="B25" s="205">
        <v>905887</v>
      </c>
      <c r="C25" s="94" t="s">
        <v>409</v>
      </c>
      <c r="D25" s="376">
        <v>3833.59</v>
      </c>
      <c r="E25" s="101" t="s">
        <v>355</v>
      </c>
      <c r="F25" s="101" t="s">
        <v>172</v>
      </c>
      <c r="G25" s="373">
        <v>45838</v>
      </c>
      <c r="H25" s="374">
        <f t="shared" si="2"/>
        <v>46568</v>
      </c>
    </row>
    <row r="27" spans="2:8" ht="15.75" thickBot="1" x14ac:dyDescent="0.3"/>
    <row r="28" spans="2:8" ht="15.75" thickBot="1" x14ac:dyDescent="0.3">
      <c r="B28" s="492" t="s">
        <v>454</v>
      </c>
      <c r="C28" s="493"/>
      <c r="D28" s="493"/>
      <c r="E28" s="493"/>
      <c r="F28" s="493"/>
      <c r="G28" s="493"/>
      <c r="H28" s="494"/>
    </row>
    <row r="29" spans="2:8" ht="15.75" thickBot="1" x14ac:dyDescent="0.3">
      <c r="B29" s="88" t="s">
        <v>171</v>
      </c>
      <c r="C29" s="89" t="s">
        <v>116</v>
      </c>
      <c r="D29" s="90" t="s">
        <v>166</v>
      </c>
      <c r="E29" s="89" t="s">
        <v>174</v>
      </c>
      <c r="F29" s="89" t="s">
        <v>334</v>
      </c>
      <c r="G29" s="91" t="s">
        <v>346</v>
      </c>
      <c r="H29" s="92" t="s">
        <v>347</v>
      </c>
    </row>
    <row r="30" spans="2:8" x14ac:dyDescent="0.25">
      <c r="B30" s="206">
        <v>905284</v>
      </c>
      <c r="C30" s="67" t="s">
        <v>456</v>
      </c>
      <c r="D30" s="207">
        <v>6389.32</v>
      </c>
      <c r="E30" s="80" t="s">
        <v>355</v>
      </c>
      <c r="F30" s="80" t="s">
        <v>172</v>
      </c>
      <c r="G30" s="370">
        <v>45838</v>
      </c>
      <c r="H30" s="371">
        <f>G30+730</f>
        <v>46568</v>
      </c>
    </row>
    <row r="31" spans="2:8" x14ac:dyDescent="0.25">
      <c r="B31" s="93">
        <v>906006</v>
      </c>
      <c r="C31" s="62" t="s">
        <v>457</v>
      </c>
      <c r="D31" s="375">
        <v>6389.32</v>
      </c>
      <c r="E31" s="81" t="s">
        <v>355</v>
      </c>
      <c r="F31" s="81" t="s">
        <v>172</v>
      </c>
      <c r="G31" s="208">
        <v>45838</v>
      </c>
      <c r="H31" s="253">
        <f>G31+730</f>
        <v>46568</v>
      </c>
    </row>
    <row r="32" spans="2:8" ht="15.75" thickBot="1" x14ac:dyDescent="0.3">
      <c r="B32" s="205">
        <v>906007</v>
      </c>
      <c r="C32" s="94" t="s">
        <v>458</v>
      </c>
      <c r="D32" s="376">
        <v>6389.32</v>
      </c>
      <c r="E32" s="101" t="s">
        <v>355</v>
      </c>
      <c r="F32" s="101" t="s">
        <v>172</v>
      </c>
      <c r="G32" s="373">
        <v>45838</v>
      </c>
      <c r="H32" s="374">
        <f>G32+730</f>
        <v>46568</v>
      </c>
    </row>
    <row r="34" spans="2:8" ht="15.75" thickBot="1" x14ac:dyDescent="0.3"/>
    <row r="35" spans="2:8" ht="15.75" thickBot="1" x14ac:dyDescent="0.3">
      <c r="B35" s="489" t="s">
        <v>569</v>
      </c>
      <c r="C35" s="490"/>
      <c r="D35" s="490"/>
      <c r="E35" s="490"/>
      <c r="F35" s="490"/>
      <c r="G35" s="490"/>
      <c r="H35" s="491"/>
    </row>
    <row r="36" spans="2:8" ht="15.75" thickBot="1" x14ac:dyDescent="0.3">
      <c r="B36" s="76" t="s">
        <v>171</v>
      </c>
      <c r="C36" s="63" t="s">
        <v>116</v>
      </c>
      <c r="D36" s="90" t="s">
        <v>166</v>
      </c>
      <c r="E36" s="63" t="s">
        <v>174</v>
      </c>
      <c r="F36" s="89" t="s">
        <v>334</v>
      </c>
      <c r="G36" s="63" t="s">
        <v>194</v>
      </c>
      <c r="H36" s="63" t="s">
        <v>10</v>
      </c>
    </row>
    <row r="37" spans="2:8" x14ac:dyDescent="0.25">
      <c r="B37" s="77">
        <v>2910</v>
      </c>
      <c r="C37" s="65" t="s">
        <v>25</v>
      </c>
      <c r="D37" s="82">
        <v>2320</v>
      </c>
      <c r="E37" s="66" t="s">
        <v>566</v>
      </c>
      <c r="F37" s="80" t="s">
        <v>24</v>
      </c>
      <c r="G37" s="66">
        <v>387</v>
      </c>
      <c r="H37" s="68">
        <v>45937</v>
      </c>
    </row>
    <row r="38" spans="2:8" x14ac:dyDescent="0.25">
      <c r="B38" s="78">
        <v>2588</v>
      </c>
      <c r="C38" s="69" t="s">
        <v>120</v>
      </c>
      <c r="D38" s="83">
        <v>1740</v>
      </c>
      <c r="E38" s="70" t="s">
        <v>568</v>
      </c>
      <c r="F38" s="81" t="s">
        <v>24</v>
      </c>
      <c r="G38" s="66">
        <v>387</v>
      </c>
      <c r="H38" s="68">
        <v>45937</v>
      </c>
    </row>
    <row r="39" spans="2:8" x14ac:dyDescent="0.25">
      <c r="B39" s="78">
        <v>3247</v>
      </c>
      <c r="C39" s="72" t="s">
        <v>418</v>
      </c>
      <c r="D39" s="83">
        <v>1740</v>
      </c>
      <c r="E39" s="70" t="s">
        <v>568</v>
      </c>
      <c r="F39" s="81" t="s">
        <v>11</v>
      </c>
      <c r="G39" s="66">
        <v>387</v>
      </c>
      <c r="H39" s="68">
        <v>45937</v>
      </c>
    </row>
    <row r="40" spans="2:8" ht="15.75" thickBot="1" x14ac:dyDescent="0.3">
      <c r="B40" s="79">
        <v>2833</v>
      </c>
      <c r="C40" s="98" t="s">
        <v>367</v>
      </c>
      <c r="D40" s="99">
        <v>696</v>
      </c>
      <c r="E40" s="100" t="s">
        <v>567</v>
      </c>
      <c r="F40" s="101" t="s">
        <v>24</v>
      </c>
      <c r="G40" s="66">
        <v>387</v>
      </c>
      <c r="H40" s="102">
        <v>45937</v>
      </c>
    </row>
    <row r="41" spans="2:8" x14ac:dyDescent="0.25">
      <c r="B41" s="446"/>
      <c r="C41" s="447"/>
      <c r="D41" s="448"/>
      <c r="E41" s="449"/>
      <c r="F41" s="450"/>
      <c r="G41" s="449"/>
      <c r="H41" s="451"/>
    </row>
    <row r="42" spans="2:8" ht="15.75" thickBot="1" x14ac:dyDescent="0.3">
      <c r="B42" s="452"/>
      <c r="C42" s="442"/>
      <c r="D42" s="443"/>
      <c r="E42" s="444"/>
      <c r="F42" s="445"/>
      <c r="G42" s="444"/>
      <c r="H42" s="453"/>
    </row>
    <row r="43" spans="2:8" ht="15.75" thickBot="1" x14ac:dyDescent="0.3">
      <c r="B43" s="489" t="s">
        <v>438</v>
      </c>
      <c r="C43" s="490"/>
      <c r="D43" s="490"/>
      <c r="E43" s="490"/>
      <c r="F43" s="490"/>
      <c r="G43" s="490"/>
      <c r="H43" s="491"/>
    </row>
    <row r="44" spans="2:8" s="85" customFormat="1" ht="15.75" thickBot="1" x14ac:dyDescent="0.3">
      <c r="B44" s="76" t="s">
        <v>171</v>
      </c>
      <c r="C44" s="63" t="s">
        <v>116</v>
      </c>
      <c r="D44" s="90" t="s">
        <v>166</v>
      </c>
      <c r="E44" s="63" t="s">
        <v>174</v>
      </c>
      <c r="F44" s="89" t="s">
        <v>334</v>
      </c>
      <c r="G44" s="63" t="s">
        <v>194</v>
      </c>
      <c r="H44" s="63" t="s">
        <v>10</v>
      </c>
    </row>
    <row r="45" spans="2:8" x14ac:dyDescent="0.25">
      <c r="B45" s="77">
        <v>2468</v>
      </c>
      <c r="C45" s="65" t="s">
        <v>204</v>
      </c>
      <c r="D45" s="82">
        <v>3900</v>
      </c>
      <c r="E45" s="66" t="s">
        <v>439</v>
      </c>
      <c r="F45" s="80" t="s">
        <v>24</v>
      </c>
      <c r="G45" s="66">
        <v>418</v>
      </c>
      <c r="H45" s="68">
        <v>45972</v>
      </c>
    </row>
    <row r="46" spans="2:8" x14ac:dyDescent="0.25">
      <c r="B46" s="78">
        <v>2553</v>
      </c>
      <c r="C46" s="69" t="s">
        <v>402</v>
      </c>
      <c r="D46" s="83">
        <v>1800</v>
      </c>
      <c r="E46" s="70" t="s">
        <v>440</v>
      </c>
      <c r="F46" s="81" t="s">
        <v>24</v>
      </c>
      <c r="G46" s="66">
        <v>418</v>
      </c>
      <c r="H46" s="68">
        <v>45972</v>
      </c>
    </row>
    <row r="47" spans="2:8" x14ac:dyDescent="0.25">
      <c r="B47" s="78">
        <v>3040</v>
      </c>
      <c r="C47" s="72" t="s">
        <v>443</v>
      </c>
      <c r="D47" s="83">
        <v>1800</v>
      </c>
      <c r="E47" s="70" t="s">
        <v>440</v>
      </c>
      <c r="F47" s="81" t="s">
        <v>11</v>
      </c>
      <c r="G47" s="66">
        <v>418</v>
      </c>
      <c r="H47" s="68">
        <v>45972</v>
      </c>
    </row>
    <row r="48" spans="2:8" x14ac:dyDescent="0.25">
      <c r="B48" s="78">
        <v>3247</v>
      </c>
      <c r="C48" s="72" t="s">
        <v>418</v>
      </c>
      <c r="D48" s="83">
        <v>1800</v>
      </c>
      <c r="E48" s="70" t="s">
        <v>440</v>
      </c>
      <c r="F48" s="81" t="s">
        <v>11</v>
      </c>
      <c r="G48" s="66">
        <v>418</v>
      </c>
      <c r="H48" s="68">
        <v>45972</v>
      </c>
    </row>
    <row r="49" spans="2:12" ht="15.75" thickBot="1" x14ac:dyDescent="0.3">
      <c r="B49" s="79">
        <v>3416</v>
      </c>
      <c r="C49" s="98" t="s">
        <v>408</v>
      </c>
      <c r="D49" s="99">
        <v>1800</v>
      </c>
      <c r="E49" s="100" t="s">
        <v>440</v>
      </c>
      <c r="F49" s="101" t="s">
        <v>24</v>
      </c>
      <c r="G49" s="100">
        <v>418</v>
      </c>
      <c r="H49" s="102">
        <v>45972</v>
      </c>
      <c r="K49" s="217"/>
      <c r="L49" s="218"/>
    </row>
    <row r="50" spans="2:12" x14ac:dyDescent="0.25">
      <c r="B50" s="217"/>
      <c r="C50" s="218"/>
      <c r="D50" s="219"/>
      <c r="E50" s="73"/>
      <c r="G50" s="73"/>
      <c r="H50" s="220"/>
    </row>
    <row r="51" spans="2:12" ht="15.75" thickBot="1" x14ac:dyDescent="0.3">
      <c r="B51" s="217"/>
      <c r="C51" s="218"/>
      <c r="D51" s="219"/>
      <c r="E51" s="73"/>
      <c r="G51" s="73"/>
      <c r="H51" s="220"/>
    </row>
    <row r="52" spans="2:12" ht="15.75" thickBot="1" x14ac:dyDescent="0.3">
      <c r="B52" s="489" t="s">
        <v>444</v>
      </c>
      <c r="C52" s="490"/>
      <c r="D52" s="490"/>
      <c r="E52" s="490"/>
      <c r="F52" s="490"/>
      <c r="G52" s="490"/>
      <c r="H52" s="491"/>
    </row>
    <row r="53" spans="2:12" ht="15.75" thickBot="1" x14ac:dyDescent="0.3">
      <c r="B53" s="76" t="s">
        <v>171</v>
      </c>
      <c r="C53" s="63" t="s">
        <v>116</v>
      </c>
      <c r="D53" s="90" t="s">
        <v>166</v>
      </c>
      <c r="E53" s="63" t="s">
        <v>174</v>
      </c>
      <c r="F53" s="89" t="s">
        <v>334</v>
      </c>
      <c r="G53" s="63" t="s">
        <v>194</v>
      </c>
      <c r="H53" s="63" t="s">
        <v>10</v>
      </c>
    </row>
    <row r="54" spans="2:12" x14ac:dyDescent="0.25">
      <c r="B54" s="223">
        <v>2628</v>
      </c>
      <c r="C54" s="224" t="s">
        <v>205</v>
      </c>
      <c r="D54" s="82">
        <v>3900</v>
      </c>
      <c r="E54" s="66" t="s">
        <v>442</v>
      </c>
      <c r="F54" s="81" t="s">
        <v>24</v>
      </c>
      <c r="G54" s="440">
        <v>434</v>
      </c>
      <c r="H54" s="273">
        <v>45985</v>
      </c>
    </row>
    <row r="55" spans="2:12" x14ac:dyDescent="0.25">
      <c r="B55" s="439">
        <v>2718</v>
      </c>
      <c r="C55" s="236" t="s">
        <v>375</v>
      </c>
      <c r="D55" s="83">
        <v>1800</v>
      </c>
      <c r="E55" s="70" t="s">
        <v>441</v>
      </c>
      <c r="F55" s="81" t="s">
        <v>24</v>
      </c>
      <c r="G55" s="440">
        <v>434</v>
      </c>
      <c r="H55" s="71">
        <v>45985</v>
      </c>
    </row>
    <row r="56" spans="2:12" x14ac:dyDescent="0.25">
      <c r="B56" s="78">
        <v>2659</v>
      </c>
      <c r="C56" s="72" t="s">
        <v>190</v>
      </c>
      <c r="D56" s="83">
        <v>1800</v>
      </c>
      <c r="E56" s="70" t="s">
        <v>441</v>
      </c>
      <c r="F56" s="81" t="s">
        <v>11</v>
      </c>
      <c r="G56" s="440">
        <v>434</v>
      </c>
      <c r="H56" s="71">
        <v>45985</v>
      </c>
    </row>
    <row r="57" spans="2:12" x14ac:dyDescent="0.25">
      <c r="B57" s="78">
        <v>3169</v>
      </c>
      <c r="C57" s="72" t="s">
        <v>390</v>
      </c>
      <c r="D57" s="83">
        <v>1800</v>
      </c>
      <c r="E57" s="70" t="s">
        <v>441</v>
      </c>
      <c r="F57" s="81" t="s">
        <v>11</v>
      </c>
      <c r="G57" s="440">
        <v>434</v>
      </c>
      <c r="H57" s="71">
        <v>45985</v>
      </c>
    </row>
    <row r="58" spans="2:12" ht="15.75" thickBot="1" x14ac:dyDescent="0.3">
      <c r="B58" s="79">
        <v>3431</v>
      </c>
      <c r="C58" s="98" t="s">
        <v>416</v>
      </c>
      <c r="D58" s="99">
        <v>1800</v>
      </c>
      <c r="E58" s="100" t="s">
        <v>441</v>
      </c>
      <c r="F58" s="101" t="s">
        <v>24</v>
      </c>
      <c r="G58" s="441">
        <v>434</v>
      </c>
      <c r="H58" s="102">
        <v>45985</v>
      </c>
    </row>
    <row r="60" spans="2:12" ht="15.75" thickBot="1" x14ac:dyDescent="0.3">
      <c r="E60" s="73"/>
    </row>
    <row r="61" spans="2:12" ht="15.75" thickBot="1" x14ac:dyDescent="0.3">
      <c r="B61" s="489" t="s">
        <v>366</v>
      </c>
      <c r="C61" s="490"/>
      <c r="D61" s="490"/>
      <c r="E61" s="490"/>
      <c r="F61" s="490"/>
      <c r="G61" s="490"/>
      <c r="H61" s="491"/>
    </row>
    <row r="62" spans="2:12" ht="15.75" thickBot="1" x14ac:dyDescent="0.3">
      <c r="B62" s="76" t="s">
        <v>171</v>
      </c>
      <c r="C62" s="63" t="s">
        <v>116</v>
      </c>
      <c r="D62" s="90" t="s">
        <v>166</v>
      </c>
      <c r="E62" s="63" t="s">
        <v>174</v>
      </c>
      <c r="F62" s="89" t="s">
        <v>334</v>
      </c>
      <c r="G62" s="63" t="s">
        <v>194</v>
      </c>
      <c r="H62" s="63" t="s">
        <v>10</v>
      </c>
    </row>
    <row r="63" spans="2:12" x14ac:dyDescent="0.25">
      <c r="B63" s="78">
        <v>1908</v>
      </c>
      <c r="C63" s="72" t="s">
        <v>193</v>
      </c>
      <c r="D63" s="358">
        <v>3900</v>
      </c>
      <c r="E63" s="70" t="s">
        <v>192</v>
      </c>
      <c r="F63" s="81" t="s">
        <v>24</v>
      </c>
      <c r="G63" s="70">
        <v>158</v>
      </c>
      <c r="H63" s="71">
        <v>45777</v>
      </c>
      <c r="J63" s="356"/>
    </row>
    <row r="64" spans="2:12" x14ac:dyDescent="0.25">
      <c r="B64" s="78">
        <v>2820</v>
      </c>
      <c r="C64" s="72" t="s">
        <v>180</v>
      </c>
      <c r="D64" s="83">
        <v>3900</v>
      </c>
      <c r="E64" s="70" t="s">
        <v>192</v>
      </c>
      <c r="F64" s="81" t="s">
        <v>24</v>
      </c>
      <c r="G64" s="70">
        <v>158</v>
      </c>
      <c r="H64" s="71">
        <v>45777</v>
      </c>
      <c r="J64" s="356"/>
    </row>
    <row r="65" spans="2:10" x14ac:dyDescent="0.25">
      <c r="B65" s="359">
        <v>2831</v>
      </c>
      <c r="C65" s="360" t="s">
        <v>181</v>
      </c>
      <c r="D65" s="361">
        <v>3900</v>
      </c>
      <c r="E65" s="362" t="s">
        <v>192</v>
      </c>
      <c r="F65" s="363" t="s">
        <v>24</v>
      </c>
      <c r="G65" s="362">
        <v>158</v>
      </c>
      <c r="H65" s="364">
        <v>45777</v>
      </c>
      <c r="J65" s="356"/>
    </row>
    <row r="66" spans="2:10" ht="15.75" thickBot="1" x14ac:dyDescent="0.3">
      <c r="B66" s="79">
        <v>2833</v>
      </c>
      <c r="C66" s="365" t="s">
        <v>367</v>
      </c>
      <c r="D66" s="99">
        <v>3900</v>
      </c>
      <c r="E66" s="100" t="s">
        <v>192</v>
      </c>
      <c r="F66" s="101" t="s">
        <v>24</v>
      </c>
      <c r="G66" s="100">
        <v>158</v>
      </c>
      <c r="H66" s="102">
        <v>45777</v>
      </c>
      <c r="J66" s="356"/>
    </row>
  </sheetData>
  <sortState xmlns:xlrd2="http://schemas.microsoft.com/office/spreadsheetml/2017/richdata2" ref="B30:H32">
    <sortCondition ref="B30:B32"/>
  </sortState>
  <mergeCells count="8">
    <mergeCell ref="B1:H4"/>
    <mergeCell ref="B43:H43"/>
    <mergeCell ref="B21:H21"/>
    <mergeCell ref="B7:H7"/>
    <mergeCell ref="B61:H61"/>
    <mergeCell ref="B52:H52"/>
    <mergeCell ref="B28:H28"/>
    <mergeCell ref="B35:H35"/>
  </mergeCells>
  <conditionalFormatting sqref="B7:B8 B15">
    <cfRule type="duplicateValues" dxfId="8" priority="13"/>
  </conditionalFormatting>
  <conditionalFormatting sqref="B15">
    <cfRule type="duplicateValues" dxfId="7" priority="12"/>
  </conditionalFormatting>
  <conditionalFormatting sqref="B21:B22">
    <cfRule type="duplicateValues" dxfId="6" priority="10"/>
  </conditionalFormatting>
  <conditionalFormatting sqref="B28:B29">
    <cfRule type="duplicateValues" dxfId="5" priority="9"/>
  </conditionalFormatting>
  <conditionalFormatting sqref="B55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C15">
    <cfRule type="duplicateValues" dxfId="0" priority="11"/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43"/>
  <sheetViews>
    <sheetView workbookViewId="0">
      <selection activeCell="I6" sqref="I6:I8"/>
    </sheetView>
  </sheetViews>
  <sheetFormatPr defaultRowHeight="15" x14ac:dyDescent="0.25"/>
  <cols>
    <col min="1" max="1" width="5.42578125" customWidth="1"/>
    <col min="2" max="2" width="60.85546875" bestFit="1" customWidth="1"/>
    <col min="3" max="3" width="10.7109375" bestFit="1" customWidth="1"/>
    <col min="4" max="4" width="8" bestFit="1" customWidth="1"/>
    <col min="5" max="5" width="12" bestFit="1" customWidth="1"/>
    <col min="6" max="7" width="13.140625" bestFit="1" customWidth="1"/>
    <col min="8" max="8" width="14" customWidth="1"/>
    <col min="9" max="9" width="17" customWidth="1"/>
  </cols>
  <sheetData>
    <row r="1" spans="2:9" ht="18.75" customHeight="1" x14ac:dyDescent="0.25">
      <c r="B1" s="498" t="s">
        <v>248</v>
      </c>
      <c r="C1" s="498"/>
      <c r="D1" s="498"/>
      <c r="E1" s="498"/>
      <c r="F1" s="498"/>
      <c r="G1" s="498"/>
      <c r="H1" s="498"/>
      <c r="I1" s="498"/>
    </row>
    <row r="2" spans="2:9" x14ac:dyDescent="0.25">
      <c r="B2" s="498"/>
      <c r="C2" s="498"/>
      <c r="D2" s="498"/>
      <c r="E2" s="498"/>
      <c r="F2" s="498"/>
      <c r="G2" s="498"/>
      <c r="H2" s="498"/>
      <c r="I2" s="498"/>
    </row>
    <row r="3" spans="2:9" x14ac:dyDescent="0.25">
      <c r="B3" s="498"/>
      <c r="C3" s="498"/>
      <c r="D3" s="498"/>
      <c r="E3" s="498"/>
      <c r="F3" s="498"/>
      <c r="G3" s="498"/>
      <c r="H3" s="498"/>
      <c r="I3" s="498"/>
    </row>
    <row r="5" spans="2:9" x14ac:dyDescent="0.25">
      <c r="B5" t="s">
        <v>0</v>
      </c>
      <c r="I5" s="357" t="s">
        <v>573</v>
      </c>
    </row>
    <row r="6" spans="2:9" x14ac:dyDescent="0.25">
      <c r="B6" s="499" t="s">
        <v>249</v>
      </c>
      <c r="C6" s="504" t="s">
        <v>134</v>
      </c>
      <c r="D6" s="500" t="s">
        <v>250</v>
      </c>
      <c r="E6" s="198" t="s">
        <v>251</v>
      </c>
      <c r="F6" s="199"/>
      <c r="G6" s="199"/>
      <c r="H6" s="200"/>
      <c r="I6" s="501" t="s">
        <v>252</v>
      </c>
    </row>
    <row r="7" spans="2:9" x14ac:dyDescent="0.25">
      <c r="B7" s="499"/>
      <c r="C7" s="505"/>
      <c r="D7" s="500"/>
      <c r="E7" s="198" t="s">
        <v>253</v>
      </c>
      <c r="F7" s="199"/>
      <c r="G7" s="200"/>
      <c r="H7" s="501" t="s">
        <v>254</v>
      </c>
      <c r="I7" s="502"/>
    </row>
    <row r="8" spans="2:9" x14ac:dyDescent="0.25">
      <c r="B8" s="499"/>
      <c r="C8" s="506"/>
      <c r="D8" s="500"/>
      <c r="E8" s="42" t="s">
        <v>255</v>
      </c>
      <c r="F8" s="42" t="s">
        <v>256</v>
      </c>
      <c r="G8" s="42" t="s">
        <v>8</v>
      </c>
      <c r="H8" s="503"/>
      <c r="I8" s="503"/>
    </row>
    <row r="9" spans="2:9" x14ac:dyDescent="0.25">
      <c r="B9" s="195" t="s">
        <v>257</v>
      </c>
      <c r="C9" s="196"/>
      <c r="D9" s="196"/>
      <c r="E9" s="196"/>
      <c r="F9" s="196"/>
      <c r="G9" s="196"/>
      <c r="H9" s="196"/>
      <c r="I9" s="197"/>
    </row>
    <row r="10" spans="2:9" x14ac:dyDescent="0.25">
      <c r="B10" s="31" t="s">
        <v>258</v>
      </c>
      <c r="C10" s="237" t="s">
        <v>135</v>
      </c>
      <c r="D10" s="238">
        <v>1</v>
      </c>
      <c r="E10" s="345">
        <v>4962.1853600000004</v>
      </c>
      <c r="F10" s="345">
        <v>19848.715919999999</v>
      </c>
      <c r="G10" s="346">
        <v>24810.901279999998</v>
      </c>
      <c r="H10" s="33">
        <f>G10*D10</f>
        <v>24810.901279999998</v>
      </c>
      <c r="I10" s="26" t="s">
        <v>259</v>
      </c>
    </row>
    <row r="11" spans="2:9" x14ac:dyDescent="0.25">
      <c r="B11" s="31" t="s">
        <v>260</v>
      </c>
      <c r="C11" s="16" t="s">
        <v>136</v>
      </c>
      <c r="D11" s="15">
        <v>1</v>
      </c>
      <c r="E11" s="343">
        <v>4615.8406799999993</v>
      </c>
      <c r="F11" s="343">
        <v>18463.362719999997</v>
      </c>
      <c r="G11" s="344">
        <v>23079.203399999999</v>
      </c>
      <c r="H11" s="33">
        <f t="shared" ref="H11:H29" si="0">G11*D11</f>
        <v>23079.203399999999</v>
      </c>
      <c r="I11" s="26" t="s">
        <v>261</v>
      </c>
    </row>
    <row r="12" spans="2:9" x14ac:dyDescent="0.25">
      <c r="B12" s="31" t="s">
        <v>341</v>
      </c>
      <c r="C12" s="16" t="s">
        <v>136</v>
      </c>
      <c r="D12" s="15">
        <v>1</v>
      </c>
      <c r="E12" s="343">
        <v>4615.8406799999993</v>
      </c>
      <c r="F12" s="343">
        <v>18463.362719999997</v>
      </c>
      <c r="G12" s="344">
        <v>23079.203399999999</v>
      </c>
      <c r="H12" s="33">
        <f t="shared" si="0"/>
        <v>23079.203399999999</v>
      </c>
      <c r="I12" s="26" t="s">
        <v>261</v>
      </c>
    </row>
    <row r="13" spans="2:9" x14ac:dyDescent="0.25">
      <c r="B13" s="31" t="s">
        <v>262</v>
      </c>
      <c r="C13" s="16" t="s">
        <v>136</v>
      </c>
      <c r="D13" s="15">
        <v>1</v>
      </c>
      <c r="E13" s="343">
        <v>4615.8406799999993</v>
      </c>
      <c r="F13" s="343">
        <v>18463.362719999997</v>
      </c>
      <c r="G13" s="344">
        <v>23079.203399999999</v>
      </c>
      <c r="H13" s="33">
        <f t="shared" si="0"/>
        <v>23079.203399999999</v>
      </c>
      <c r="I13" s="26" t="s">
        <v>261</v>
      </c>
    </row>
    <row r="14" spans="2:9" x14ac:dyDescent="0.25">
      <c r="B14" s="31" t="s">
        <v>263</v>
      </c>
      <c r="C14" s="16" t="s">
        <v>136</v>
      </c>
      <c r="D14" s="15">
        <v>1</v>
      </c>
      <c r="E14" s="343">
        <v>4615.8406799999993</v>
      </c>
      <c r="F14" s="343">
        <v>18463.362719999997</v>
      </c>
      <c r="G14" s="344">
        <v>23079.203399999999</v>
      </c>
      <c r="H14" s="33">
        <f t="shared" si="0"/>
        <v>23079.203399999999</v>
      </c>
      <c r="I14" s="26" t="s">
        <v>261</v>
      </c>
    </row>
    <row r="15" spans="2:9" x14ac:dyDescent="0.25">
      <c r="B15" s="31" t="s">
        <v>264</v>
      </c>
      <c r="C15" s="16" t="s">
        <v>137</v>
      </c>
      <c r="D15" s="15">
        <v>1</v>
      </c>
      <c r="E15" s="343">
        <v>1992.44848</v>
      </c>
      <c r="F15" s="343">
        <v>7969.7556400000012</v>
      </c>
      <c r="G15" s="344">
        <v>9962.2041200000021</v>
      </c>
      <c r="H15" s="33">
        <f t="shared" si="0"/>
        <v>9962.2041200000021</v>
      </c>
      <c r="I15" s="26" t="s">
        <v>265</v>
      </c>
    </row>
    <row r="16" spans="2:9" x14ac:dyDescent="0.25">
      <c r="B16" s="31" t="s">
        <v>291</v>
      </c>
      <c r="C16" s="16" t="s">
        <v>137</v>
      </c>
      <c r="D16" s="15">
        <v>1</v>
      </c>
      <c r="E16" s="343">
        <v>1992.44848</v>
      </c>
      <c r="F16" s="343">
        <v>7969.7556400000012</v>
      </c>
      <c r="G16" s="344">
        <v>9962.2041200000021</v>
      </c>
      <c r="H16" s="33">
        <f t="shared" si="0"/>
        <v>9962.2041200000021</v>
      </c>
      <c r="I16" s="26" t="s">
        <v>265</v>
      </c>
    </row>
    <row r="17" spans="2:9" x14ac:dyDescent="0.25">
      <c r="B17" s="31" t="s">
        <v>342</v>
      </c>
      <c r="C17" s="16" t="s">
        <v>137</v>
      </c>
      <c r="D17" s="15">
        <v>1</v>
      </c>
      <c r="E17" s="343">
        <v>1992.44848</v>
      </c>
      <c r="F17" s="343">
        <v>7969.7556400000012</v>
      </c>
      <c r="G17" s="344">
        <v>9962.2041200000021</v>
      </c>
      <c r="H17" s="33">
        <f t="shared" si="0"/>
        <v>9962.2041200000021</v>
      </c>
      <c r="I17" s="26" t="s">
        <v>265</v>
      </c>
    </row>
    <row r="18" spans="2:9" x14ac:dyDescent="0.25">
      <c r="B18" s="31" t="s">
        <v>266</v>
      </c>
      <c r="C18" s="16" t="s">
        <v>137</v>
      </c>
      <c r="D18" s="15">
        <v>1</v>
      </c>
      <c r="E18" s="343">
        <v>1992.44848</v>
      </c>
      <c r="F18" s="343">
        <v>7969.7556400000012</v>
      </c>
      <c r="G18" s="344">
        <v>9962.2041200000021</v>
      </c>
      <c r="H18" s="33">
        <f t="shared" si="0"/>
        <v>9962.2041200000021</v>
      </c>
      <c r="I18" s="26" t="s">
        <v>265</v>
      </c>
    </row>
    <row r="19" spans="2:9" x14ac:dyDescent="0.25">
      <c r="B19" s="31" t="s">
        <v>267</v>
      </c>
      <c r="C19" s="16" t="s">
        <v>137</v>
      </c>
      <c r="D19" s="15">
        <v>1</v>
      </c>
      <c r="E19" s="343">
        <v>1992.44848</v>
      </c>
      <c r="F19" s="343">
        <v>7969.7556400000012</v>
      </c>
      <c r="G19" s="344">
        <v>9962.2041200000021</v>
      </c>
      <c r="H19" s="33">
        <f t="shared" si="0"/>
        <v>9962.2041200000021</v>
      </c>
      <c r="I19" s="26" t="s">
        <v>265</v>
      </c>
    </row>
    <row r="20" spans="2:9" x14ac:dyDescent="0.25">
      <c r="B20" s="31" t="s">
        <v>268</v>
      </c>
      <c r="C20" s="16" t="s">
        <v>137</v>
      </c>
      <c r="D20" s="15">
        <v>1</v>
      </c>
      <c r="E20" s="343">
        <v>1992.44848</v>
      </c>
      <c r="F20" s="343">
        <v>7969.7556400000012</v>
      </c>
      <c r="G20" s="344">
        <v>9962.2041200000021</v>
      </c>
      <c r="H20" s="33">
        <f t="shared" si="0"/>
        <v>9962.2041200000021</v>
      </c>
      <c r="I20" s="26" t="s">
        <v>265</v>
      </c>
    </row>
    <row r="21" spans="2:9" x14ac:dyDescent="0.25">
      <c r="B21" s="30" t="s">
        <v>269</v>
      </c>
      <c r="C21" s="16" t="s">
        <v>137</v>
      </c>
      <c r="D21" s="15">
        <v>1</v>
      </c>
      <c r="E21" s="343">
        <v>1992.44848</v>
      </c>
      <c r="F21" s="343">
        <v>7969.7556400000012</v>
      </c>
      <c r="G21" s="344">
        <v>9962.2041200000021</v>
      </c>
      <c r="H21" s="33">
        <f t="shared" si="0"/>
        <v>9962.2041200000021</v>
      </c>
      <c r="I21" s="26" t="s">
        <v>265</v>
      </c>
    </row>
    <row r="22" spans="2:9" x14ac:dyDescent="0.25">
      <c r="B22" s="31" t="s">
        <v>270</v>
      </c>
      <c r="C22" s="16" t="s">
        <v>138</v>
      </c>
      <c r="D22" s="15">
        <v>26</v>
      </c>
      <c r="E22" s="343">
        <v>1830.8941199999997</v>
      </c>
      <c r="F22" s="343">
        <v>7323.5637200000001</v>
      </c>
      <c r="G22" s="344">
        <v>9154.4578399999991</v>
      </c>
      <c r="H22" s="33">
        <f t="shared" si="0"/>
        <v>238015.90383999998</v>
      </c>
      <c r="I22" s="26" t="s">
        <v>271</v>
      </c>
    </row>
    <row r="23" spans="2:9" x14ac:dyDescent="0.25">
      <c r="B23" s="31" t="s">
        <v>272</v>
      </c>
      <c r="C23" s="16" t="s">
        <v>139</v>
      </c>
      <c r="D23" s="15">
        <v>9</v>
      </c>
      <c r="E23" s="343">
        <v>1076.9312400000001</v>
      </c>
      <c r="F23" s="343">
        <v>4307.7121999999999</v>
      </c>
      <c r="G23" s="344">
        <v>5384.6434399999998</v>
      </c>
      <c r="H23" s="33">
        <f t="shared" si="0"/>
        <v>48461.790959999998</v>
      </c>
      <c r="I23" s="26" t="s">
        <v>273</v>
      </c>
    </row>
    <row r="24" spans="2:9" x14ac:dyDescent="0.25">
      <c r="B24" s="31" t="s">
        <v>274</v>
      </c>
      <c r="C24" s="16" t="s">
        <v>140</v>
      </c>
      <c r="D24" s="15">
        <v>9</v>
      </c>
      <c r="E24" s="343">
        <v>969.23684000000003</v>
      </c>
      <c r="F24" s="343">
        <v>3876.9346</v>
      </c>
      <c r="G24" s="344">
        <v>4846.1714400000001</v>
      </c>
      <c r="H24" s="33">
        <f t="shared" si="0"/>
        <v>43615.542959999999</v>
      </c>
      <c r="I24" s="26" t="s">
        <v>275</v>
      </c>
    </row>
    <row r="25" spans="2:9" x14ac:dyDescent="0.25">
      <c r="B25" s="31" t="s">
        <v>276</v>
      </c>
      <c r="C25" s="16" t="s">
        <v>141</v>
      </c>
      <c r="D25" s="15">
        <v>1</v>
      </c>
      <c r="E25" s="343">
        <v>700.00084000000004</v>
      </c>
      <c r="F25" s="343">
        <v>2800.0161200000002</v>
      </c>
      <c r="G25" s="344">
        <v>3500.0169600000004</v>
      </c>
      <c r="H25" s="33">
        <f t="shared" si="0"/>
        <v>3500.0169600000004</v>
      </c>
      <c r="I25" s="26" t="s">
        <v>277</v>
      </c>
    </row>
    <row r="26" spans="2:9" x14ac:dyDescent="0.25">
      <c r="B26" s="31" t="s">
        <v>278</v>
      </c>
      <c r="C26" s="16" t="s">
        <v>143</v>
      </c>
      <c r="D26" s="15">
        <v>5</v>
      </c>
      <c r="E26" s="343">
        <v>323.08319999999998</v>
      </c>
      <c r="F26" s="343">
        <v>1292.3072799999998</v>
      </c>
      <c r="G26" s="344">
        <v>1615.3904799999998</v>
      </c>
      <c r="H26" s="33">
        <f t="shared" si="0"/>
        <v>8076.9523999999992</v>
      </c>
      <c r="I26" s="26" t="s">
        <v>277</v>
      </c>
    </row>
    <row r="27" spans="2:9" x14ac:dyDescent="0.25">
      <c r="B27" s="31" t="s">
        <v>279</v>
      </c>
      <c r="C27" s="213" t="s">
        <v>143</v>
      </c>
      <c r="D27" s="22">
        <v>4</v>
      </c>
      <c r="E27" s="343">
        <v>323.08319999999998</v>
      </c>
      <c r="F27" s="343">
        <v>1292.3072799999998</v>
      </c>
      <c r="G27" s="344">
        <v>1615.3904799999998</v>
      </c>
      <c r="H27" s="33">
        <f t="shared" si="0"/>
        <v>6461.5619199999992</v>
      </c>
      <c r="I27" s="26" t="s">
        <v>280</v>
      </c>
    </row>
    <row r="28" spans="2:9" x14ac:dyDescent="0.25">
      <c r="B28" s="31" t="s">
        <v>170</v>
      </c>
      <c r="C28" s="16" t="s">
        <v>141</v>
      </c>
      <c r="D28" s="15">
        <v>8</v>
      </c>
      <c r="E28" s="343">
        <v>700.00084000000004</v>
      </c>
      <c r="F28" s="343">
        <v>2800.0161200000002</v>
      </c>
      <c r="G28" s="344">
        <v>3500.0169600000004</v>
      </c>
      <c r="H28" s="33">
        <f t="shared" si="0"/>
        <v>28000.135680000003</v>
      </c>
      <c r="I28" s="26" t="s">
        <v>281</v>
      </c>
    </row>
    <row r="29" spans="2:9" x14ac:dyDescent="0.25">
      <c r="B29" s="34" t="s">
        <v>282</v>
      </c>
      <c r="C29" s="239" t="s">
        <v>142</v>
      </c>
      <c r="D29" s="201">
        <v>6</v>
      </c>
      <c r="E29" s="347">
        <v>430.76483999999994</v>
      </c>
      <c r="F29" s="347">
        <v>1723.0848800000001</v>
      </c>
      <c r="G29" s="348">
        <v>2153.8497200000002</v>
      </c>
      <c r="H29" s="33">
        <f t="shared" si="0"/>
        <v>12923.098320000001</v>
      </c>
      <c r="I29" s="26" t="s">
        <v>281</v>
      </c>
    </row>
    <row r="30" spans="2:9" s="27" customFormat="1" x14ac:dyDescent="0.25">
      <c r="B30" s="36" t="s">
        <v>289</v>
      </c>
      <c r="C30" s="37"/>
      <c r="D30" s="43">
        <f>SUM(D10:D29)</f>
        <v>80</v>
      </c>
      <c r="E30" s="38">
        <f>SUM(E10:E29)</f>
        <v>43726.682559999994</v>
      </c>
      <c r="F30" s="38">
        <f>SUM(F10:F29)</f>
        <v>174906.39848</v>
      </c>
      <c r="G30" s="38">
        <f>SUM(G10:G29)</f>
        <v>218633.08104000008</v>
      </c>
      <c r="H30" s="39">
        <f>SUM(H10:H29)</f>
        <v>575918.14675999992</v>
      </c>
      <c r="I30" s="28"/>
    </row>
    <row r="31" spans="2:9" x14ac:dyDescent="0.25">
      <c r="B31" s="195" t="s">
        <v>283</v>
      </c>
      <c r="C31" s="196"/>
      <c r="D31" s="196"/>
      <c r="E31" s="196"/>
      <c r="F31" s="196"/>
      <c r="G31" s="196"/>
      <c r="H31" s="196"/>
      <c r="I31" s="197"/>
    </row>
    <row r="32" spans="2:9" x14ac:dyDescent="0.25">
      <c r="B32" s="35" t="s">
        <v>95</v>
      </c>
      <c r="C32" s="240" t="s">
        <v>144</v>
      </c>
      <c r="D32" s="241">
        <v>35</v>
      </c>
      <c r="E32" s="242">
        <v>0</v>
      </c>
      <c r="F32" s="345">
        <v>2544.2449999999999</v>
      </c>
      <c r="G32" s="342">
        <v>2544.2449999999999</v>
      </c>
      <c r="H32" s="33">
        <f>G32*D32</f>
        <v>89048.574999999997</v>
      </c>
      <c r="I32" s="26" t="s">
        <v>284</v>
      </c>
    </row>
    <row r="33" spans="2:9" x14ac:dyDescent="0.25">
      <c r="B33" s="35" t="s">
        <v>285</v>
      </c>
      <c r="C33" s="243" t="s">
        <v>145</v>
      </c>
      <c r="D33" s="244">
        <v>8</v>
      </c>
      <c r="E33" s="245">
        <v>0</v>
      </c>
      <c r="F33" s="343">
        <v>1187.3180000000002</v>
      </c>
      <c r="G33" s="349">
        <v>1187.3180000000002</v>
      </c>
      <c r="H33" s="33">
        <f t="shared" ref="H33:H35" si="1">G33*D33</f>
        <v>9498.5440000000017</v>
      </c>
      <c r="I33" s="26" t="s">
        <v>287</v>
      </c>
    </row>
    <row r="34" spans="2:9" x14ac:dyDescent="0.25">
      <c r="B34" s="35" t="s">
        <v>82</v>
      </c>
      <c r="C34" s="243" t="s">
        <v>146</v>
      </c>
      <c r="D34" s="244">
        <v>4</v>
      </c>
      <c r="E34" s="245">
        <v>0</v>
      </c>
      <c r="F34" s="343">
        <v>1413.4670000000001</v>
      </c>
      <c r="G34" s="349">
        <v>1413.4670000000001</v>
      </c>
      <c r="H34" s="33">
        <f t="shared" si="1"/>
        <v>5653.8680000000004</v>
      </c>
      <c r="I34" s="26" t="s">
        <v>286</v>
      </c>
    </row>
    <row r="35" spans="2:9" x14ac:dyDescent="0.25">
      <c r="B35" s="35" t="s">
        <v>86</v>
      </c>
      <c r="C35" s="246" t="s">
        <v>147</v>
      </c>
      <c r="D35" s="247">
        <v>29</v>
      </c>
      <c r="E35" s="248">
        <v>0</v>
      </c>
      <c r="F35" s="347">
        <v>904.61799999999994</v>
      </c>
      <c r="G35" s="350">
        <v>904.61799999999994</v>
      </c>
      <c r="H35" s="33">
        <f t="shared" si="1"/>
        <v>26233.921999999999</v>
      </c>
      <c r="I35" s="26" t="s">
        <v>369</v>
      </c>
    </row>
    <row r="36" spans="2:9" s="27" customFormat="1" x14ac:dyDescent="0.25">
      <c r="B36" s="36" t="s">
        <v>290</v>
      </c>
      <c r="C36" s="37"/>
      <c r="D36" s="43">
        <f>SUM(D32:D35)</f>
        <v>76</v>
      </c>
      <c r="E36" s="38"/>
      <c r="F36" s="39">
        <f>SUM(F32:F35)</f>
        <v>6049.648000000001</v>
      </c>
      <c r="G36" s="39">
        <f>SUM(G32:G35)</f>
        <v>6049.648000000001</v>
      </c>
      <c r="H36" s="39">
        <f>SUM(H32:H35)</f>
        <v>130434.90900000001</v>
      </c>
      <c r="I36" s="28"/>
    </row>
    <row r="37" spans="2:9" s="27" customFormat="1" x14ac:dyDescent="0.25">
      <c r="B37" s="495" t="s">
        <v>396</v>
      </c>
      <c r="C37" s="496"/>
      <c r="D37" s="496"/>
      <c r="E37" s="496"/>
      <c r="F37" s="496"/>
      <c r="G37" s="496"/>
      <c r="H37" s="496"/>
      <c r="I37" s="497"/>
    </row>
    <row r="38" spans="2:9" s="27" customFormat="1" x14ac:dyDescent="0.25">
      <c r="B38" s="263" t="s">
        <v>173</v>
      </c>
      <c r="C38" s="258" t="s">
        <v>350</v>
      </c>
      <c r="D38" s="259">
        <v>6</v>
      </c>
      <c r="E38" s="260">
        <v>0</v>
      </c>
      <c r="F38" s="345">
        <v>5856.3857439999992</v>
      </c>
      <c r="G38" s="342">
        <v>5856.3857439999992</v>
      </c>
      <c r="H38" s="261">
        <f>D38*G38</f>
        <v>35138.314463999995</v>
      </c>
      <c r="I38" s="262" t="s">
        <v>397</v>
      </c>
    </row>
    <row r="39" spans="2:9" s="27" customFormat="1" x14ac:dyDescent="0.25">
      <c r="B39" s="263" t="s">
        <v>165</v>
      </c>
      <c r="C39" s="258" t="s">
        <v>350</v>
      </c>
      <c r="D39" s="259">
        <v>3</v>
      </c>
      <c r="E39" s="260">
        <v>0</v>
      </c>
      <c r="F39" s="347">
        <v>2342.5542975999997</v>
      </c>
      <c r="G39" s="350">
        <v>2342.5542975999997</v>
      </c>
      <c r="H39" s="261">
        <f>D39*G39</f>
        <v>7027.6628927999991</v>
      </c>
      <c r="I39" s="262" t="s">
        <v>397</v>
      </c>
    </row>
    <row r="40" spans="2:9" s="27" customFormat="1" x14ac:dyDescent="0.25">
      <c r="B40" s="36" t="s">
        <v>288</v>
      </c>
      <c r="C40" s="36"/>
      <c r="D40" s="43">
        <f>SUM(D38:D39)</f>
        <v>9</v>
      </c>
      <c r="E40" s="38">
        <v>0</v>
      </c>
      <c r="F40" s="38">
        <f>SUM(F38:F39)</f>
        <v>8198.9400415999989</v>
      </c>
      <c r="G40" s="38">
        <f t="shared" ref="G40:H40" si="2">SUM(G38:G39)</f>
        <v>8198.9400415999989</v>
      </c>
      <c r="H40" s="38">
        <f t="shared" si="2"/>
        <v>42165.977356799995</v>
      </c>
      <c r="I40" s="264"/>
    </row>
    <row r="41" spans="2:9" s="27" customFormat="1" x14ac:dyDescent="0.25">
      <c r="B41" s="195" t="s">
        <v>349</v>
      </c>
      <c r="C41" s="196"/>
      <c r="D41" s="196"/>
      <c r="E41" s="196"/>
      <c r="F41" s="196"/>
      <c r="G41" s="196"/>
      <c r="H41" s="196"/>
      <c r="I41" s="197"/>
    </row>
    <row r="42" spans="2:9" s="27" customFormat="1" x14ac:dyDescent="0.25">
      <c r="B42" s="35" t="s">
        <v>351</v>
      </c>
      <c r="C42" s="155" t="s">
        <v>350</v>
      </c>
      <c r="D42" s="45">
        <v>3</v>
      </c>
      <c r="E42" s="32"/>
      <c r="F42" s="351">
        <v>1914</v>
      </c>
      <c r="G42" s="352">
        <v>1914</v>
      </c>
      <c r="H42" s="33">
        <f>G42*D42</f>
        <v>5742</v>
      </c>
      <c r="I42" s="26" t="s">
        <v>350</v>
      </c>
    </row>
    <row r="43" spans="2:9" s="27" customFormat="1" x14ac:dyDescent="0.25">
      <c r="B43" s="40" t="s">
        <v>288</v>
      </c>
      <c r="C43" s="40"/>
      <c r="D43" s="44">
        <f>D30+D36+D40+D42</f>
        <v>168</v>
      </c>
      <c r="E43" s="41">
        <f>E30</f>
        <v>43726.682559999994</v>
      </c>
      <c r="F43" s="41">
        <f>F36+F30+F42+F40</f>
        <v>191068.98652160002</v>
      </c>
      <c r="G43" s="41">
        <f t="shared" ref="G43:H43" si="3">G36+G30+G42+G40</f>
        <v>234795.66908160006</v>
      </c>
      <c r="H43" s="41">
        <f t="shared" si="3"/>
        <v>754261.0331167999</v>
      </c>
      <c r="I43" s="29"/>
    </row>
  </sheetData>
  <mergeCells count="7">
    <mergeCell ref="B37:I37"/>
    <mergeCell ref="B1:I3"/>
    <mergeCell ref="B6:B8"/>
    <mergeCell ref="D6:D8"/>
    <mergeCell ref="I6:I8"/>
    <mergeCell ref="H7:H8"/>
    <mergeCell ref="C6:C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CARGOS COMISSIONADOS</vt:lpstr>
      <vt:lpstr>FUNÇÕES GRATIFICADAS</vt:lpstr>
      <vt:lpstr>CONSELHEIROS E COMISSÕES</vt:lpstr>
      <vt:lpstr>EQUIVALÊNCIA</vt:lpstr>
      <vt:lpstr>'CARGOS COMISSIONADOS'!Area_de_impressao</vt:lpstr>
      <vt:lpstr>'FUNÇÕES GRATIFICADAS'!Area_de_impressao</vt:lpstr>
      <vt:lpstr>'CARGOS COMISSIONADOS'!Titulos_de_impressao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rafaels</dc:creator>
  <cp:lastModifiedBy>Thiago Santos de Oliveira</cp:lastModifiedBy>
  <cp:lastPrinted>2023-11-13T18:39:24Z</cp:lastPrinted>
  <dcterms:created xsi:type="dcterms:W3CDTF">2015-10-27T19:05:36Z</dcterms:created>
  <dcterms:modified xsi:type="dcterms:W3CDTF">2026-03-10T12:16:25Z</dcterms:modified>
</cp:coreProperties>
</file>