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20" yWindow="-120" windowWidth="19440" windowHeight="9600" tabRatio="763"/>
  </bookViews>
  <sheets>
    <sheet name="CARGOS COMISSIONADOS" sheetId="1" r:id="rId1"/>
    <sheet name="FUNÇÕES GRATIFICADAS" sheetId="6" r:id="rId2"/>
    <sheet name="CONSELHEIROS E COMISSÕES" sheetId="17" r:id="rId3"/>
    <sheet name="EQUIVALÊNCIA" sheetId="16" r:id="rId4"/>
  </sheets>
  <definedNames>
    <definedName name="_xlnm._FilterDatabase" localSheetId="0" hidden="1">'CARGOS COMISSIONADOS'!$A$6:$P$96</definedName>
    <definedName name="_xlnm.Print_Area" localSheetId="0">'CARGOS COMISSIONADOS'!$A$1:$L$97</definedName>
    <definedName name="_xlnm.Print_Area" localSheetId="1">'FUNÇÕES GRATIFICADAS'!$A$1:$K$86</definedName>
    <definedName name="_xlnm.Print_Titles" localSheetId="0">'CARGOS COMISSIONADOS'!$1:$6</definedName>
  </definedNames>
  <calcPr calcId="125725"/>
</workbook>
</file>

<file path=xl/calcChain.xml><?xml version="1.0" encoding="utf-8"?>
<calcChain xmlns="http://schemas.openxmlformats.org/spreadsheetml/2006/main">
  <c r="L33" i="1"/>
  <c r="L9"/>
  <c r="L10"/>
  <c r="L11"/>
  <c r="L12"/>
  <c r="L94"/>
  <c r="L95"/>
  <c r="L96"/>
  <c r="L92"/>
  <c r="L84"/>
  <c r="L85"/>
  <c r="L86"/>
  <c r="L87"/>
  <c r="L88"/>
  <c r="L89"/>
  <c r="L90"/>
  <c r="L79"/>
  <c r="L80"/>
  <c r="L76"/>
  <c r="L81"/>
  <c r="L77"/>
  <c r="L71"/>
  <c r="L72"/>
  <c r="L73"/>
  <c r="L74"/>
  <c r="L63"/>
  <c r="L61"/>
  <c r="L64"/>
  <c r="L65"/>
  <c r="L66"/>
  <c r="L67"/>
  <c r="L68"/>
  <c r="L62"/>
  <c r="L27"/>
  <c r="L28"/>
  <c r="L29"/>
  <c r="L30"/>
  <c r="L31"/>
  <c r="L19"/>
  <c r="L16"/>
  <c r="L20"/>
  <c r="L21"/>
  <c r="L18"/>
  <c r="L17"/>
  <c r="L22"/>
  <c r="L23"/>
  <c r="L34"/>
  <c r="L35"/>
  <c r="L36"/>
  <c r="L37"/>
  <c r="L38"/>
  <c r="L39"/>
  <c r="L40"/>
  <c r="L41"/>
  <c r="L42"/>
  <c r="L43"/>
  <c r="L44"/>
  <c r="L45"/>
  <c r="L46"/>
  <c r="L47"/>
  <c r="L48"/>
  <c r="L49"/>
  <c r="L50"/>
  <c r="L51"/>
  <c r="L52"/>
  <c r="L53"/>
  <c r="L54"/>
  <c r="L55"/>
  <c r="L56"/>
  <c r="L57"/>
  <c r="L58"/>
  <c r="D43" i="16" l="1"/>
  <c r="G40"/>
  <c r="F40"/>
  <c r="D40"/>
  <c r="H39"/>
  <c r="H38"/>
  <c r="H40" l="1"/>
  <c r="H33"/>
  <c r="H34"/>
  <c r="H35"/>
  <c r="H32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10"/>
  <c r="H30" s="1"/>
  <c r="L83" i="1"/>
  <c r="L14"/>
  <c r="L24"/>
  <c r="L26"/>
  <c r="L60"/>
  <c r="L70"/>
  <c r="L78"/>
  <c r="L93"/>
  <c r="L8"/>
  <c r="H36" i="16" l="1"/>
  <c r="H42"/>
  <c r="D36"/>
  <c r="H43" l="1"/>
  <c r="D91" i="6"/>
  <c r="F36" i="16" l="1"/>
  <c r="E30"/>
  <c r="E43" s="1"/>
  <c r="F30"/>
  <c r="D30"/>
  <c r="A9" i="6"/>
  <c r="A10" s="1"/>
  <c r="F43" i="16" l="1"/>
  <c r="A11" i="6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4" s="1"/>
  <c r="A45" s="1"/>
  <c r="A46" s="1"/>
  <c r="A47" s="1"/>
  <c r="A49" s="1"/>
  <c r="A50" s="1"/>
  <c r="G30" i="16"/>
  <c r="G36"/>
  <c r="G43" l="1"/>
  <c r="A51" i="6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9" s="1"/>
  <c r="A80" s="1"/>
  <c r="A81" s="1"/>
  <c r="A82" s="1"/>
  <c r="A83" s="1"/>
  <c r="A84" s="1"/>
  <c r="A85" s="1"/>
  <c r="A86" s="1"/>
  <c r="A9" i="1" l="1"/>
  <c r="A10" s="1"/>
  <c r="A11" s="1"/>
  <c r="A12" s="1"/>
  <c r="A14" s="1"/>
  <c r="A16" s="1"/>
  <c r="A17" s="1"/>
  <c r="A18" s="1"/>
  <c r="A19" s="1"/>
  <c r="A20" l="1"/>
  <c r="A21" s="1"/>
  <c r="A22" s="1"/>
  <c r="A23" s="1"/>
  <c r="A24" s="1"/>
  <c r="A26" s="1"/>
  <c r="A27" s="1"/>
  <c r="A28" s="1"/>
  <c r="A29" s="1"/>
  <c r="A30" s="1"/>
  <c r="A31" s="1"/>
  <c r="A33" s="1"/>
  <c r="A34" l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60" l="1"/>
  <c r="A61" s="1"/>
  <c r="A62" s="1"/>
  <c r="A63" s="1"/>
  <c r="A64" s="1"/>
  <c r="A65" s="1"/>
  <c r="A66" s="1"/>
  <c r="A67" s="1"/>
  <c r="A68" s="1"/>
  <c r="A70" s="1"/>
  <c r="A71" s="1"/>
  <c r="A72" s="1"/>
  <c r="A73" s="1"/>
  <c r="A74" s="1"/>
  <c r="A76" s="1"/>
  <c r="A77" s="1"/>
  <c r="A78" s="1"/>
  <c r="A79" s="1"/>
  <c r="A80" s="1"/>
  <c r="A81" s="1"/>
  <c r="A83" s="1"/>
  <c r="A84" s="1"/>
  <c r="A85" s="1"/>
  <c r="A86" s="1"/>
  <c r="A87" s="1"/>
  <c r="A88" s="1"/>
  <c r="A89" s="1"/>
  <c r="A90" s="1"/>
  <c r="A92" l="1"/>
  <c r="A93" s="1"/>
  <c r="A94" s="1"/>
  <c r="A95" s="1"/>
  <c r="A96" s="1"/>
  <c r="E102" l="1"/>
  <c r="E100" s="1"/>
</calcChain>
</file>

<file path=xl/sharedStrings.xml><?xml version="1.0" encoding="utf-8"?>
<sst xmlns="http://schemas.openxmlformats.org/spreadsheetml/2006/main" count="1268" uniqueCount="500">
  <si>
    <t>RELAÇÃO DE COMISSIONADOS</t>
  </si>
  <si>
    <t>CORHU/DIVAP</t>
  </si>
  <si>
    <t>Nº ORD.</t>
  </si>
  <si>
    <t>Matricula</t>
  </si>
  <si>
    <t>VINCULO</t>
  </si>
  <si>
    <t>Nome</t>
  </si>
  <si>
    <t>CARGO</t>
  </si>
  <si>
    <t>LOTAÇÃO</t>
  </si>
  <si>
    <t>GRAT. COMISSIONADA</t>
  </si>
  <si>
    <t>TOTAL</t>
  </si>
  <si>
    <t>PORTARIA / ATA</t>
  </si>
  <si>
    <t>DATA</t>
  </si>
  <si>
    <t>COM</t>
  </si>
  <si>
    <t>MAILTON NOBRE DE MEDEIROS</t>
  </si>
  <si>
    <t>COLOG - COORDENADORIA DE LOGISTICA</t>
  </si>
  <si>
    <t>ASSESSOR DIRETORIA</t>
  </si>
  <si>
    <t>CORHU - COORD. DE RECURSOS HUMANOS</t>
  </si>
  <si>
    <t>ADEILDO CARLOS DIAS BEZERRA</t>
  </si>
  <si>
    <t>DISOL- DIVISAO DE SOLIDOS</t>
  </si>
  <si>
    <t>RIVALDO GOMES DA SILVA</t>
  </si>
  <si>
    <t>IVETE ANTONIETA B  DE CARVALHO</t>
  </si>
  <si>
    <t>ANANIAS TEIXEIRA DE LIMA</t>
  </si>
  <si>
    <t>JOSE ALEXANDRE DE BARROS ALVES</t>
  </si>
  <si>
    <t>ALDEMIR NASCIMENTO DA SILVA</t>
  </si>
  <si>
    <t>COINF-COORDENADORIA DE INFORMATICA</t>
  </si>
  <si>
    <t>CLT</t>
  </si>
  <si>
    <t>JOSE VITAL DUARTE JUNIOR</t>
  </si>
  <si>
    <t>COADM-COORDENADORIA DE ADMINISTRACAO</t>
  </si>
  <si>
    <t>CHEFE DE GABINETE</t>
  </si>
  <si>
    <t>PRES- PRESIDENCIA</t>
  </si>
  <si>
    <t>COORD. AP. TEC. INST</t>
  </si>
  <si>
    <t>COATI - COORD. DE APOIO TEC. E INSTIT.</t>
  </si>
  <si>
    <t>COORD. COMUNIC. SOCI</t>
  </si>
  <si>
    <t>COORDENADORIA DE COMUNIC. SOCIAL</t>
  </si>
  <si>
    <t>COORD. DE ADM.</t>
  </si>
  <si>
    <t>COORD. DE ART. INST.</t>
  </si>
  <si>
    <t>COARI- COORDENADORIA DE ARTICULACAO INST</t>
  </si>
  <si>
    <t>COORD. FINANCEIRA</t>
  </si>
  <si>
    <t>COFIN-COORDENADORIA FINANCEIRA</t>
  </si>
  <si>
    <t>COORD. LOGISTICA</t>
  </si>
  <si>
    <t>COORD. RESP. SOCIAL</t>
  </si>
  <si>
    <t>CORES - COORD. DE RESPONSAB. SOCIAL</t>
  </si>
  <si>
    <t>COORD. SEG. TRABALHO</t>
  </si>
  <si>
    <t>COORD. SUPRIMENTOS</t>
  </si>
  <si>
    <t>COSUP - COORDENADORIA DE SUPRIMENTOS</t>
  </si>
  <si>
    <t>DJALMA LIMA DE OLIVEIRA DANTAS</t>
  </si>
  <si>
    <t>COVEN- COORDENADORIA DE VENDAS</t>
  </si>
  <si>
    <t>COORD.DE REC.HUM.</t>
  </si>
  <si>
    <t>COPCP- COORD. DE PLANEJ. E CONTROLE PROD</t>
  </si>
  <si>
    <t>MARIA ROSEANE DOS A CLEMENTINO</t>
  </si>
  <si>
    <t>COORDENADOR DE PRODUÇÃO</t>
  </si>
  <si>
    <t>COPRO- COORD.DE PRODUCAO</t>
  </si>
  <si>
    <t>AILA KARLA MOTA SANTANA</t>
  </si>
  <si>
    <t>COORDENADORA DE PESQUISA E DESENVOLVIMENTO</t>
  </si>
  <si>
    <t>COPED- COORD. DE PESQUISA E DESENV.</t>
  </si>
  <si>
    <t>COQUA- COORD. DE CONTROLE DE QUALID.</t>
  </si>
  <si>
    <t>COCON - COORDENADORIA DE CONTABILIDADE</t>
  </si>
  <si>
    <t>ATA CONS. ADM</t>
  </si>
  <si>
    <t>DIR. ADM. FINANCEIRO</t>
  </si>
  <si>
    <t>DIRAF-DIRETORIA ADMINISTR.E FINANCEIRA</t>
  </si>
  <si>
    <t>DIRETOR COMERCIAL</t>
  </si>
  <si>
    <t>DICOM- DIRETORIA COMERCIAL</t>
  </si>
  <si>
    <t>GESTOR DE DESENV.</t>
  </si>
  <si>
    <t>VINCENZO PAPARIELLO</t>
  </si>
  <si>
    <t>TRATAMENTO DAGUA</t>
  </si>
  <si>
    <t>JACQUELINE CESAR DE GUSMAO</t>
  </si>
  <si>
    <t>SELMA BEZERRA DE CARVALHO</t>
  </si>
  <si>
    <t xml:space="preserve">ELIANA PEREIRA SANTANA        </t>
  </si>
  <si>
    <t>SECRETÁRIA DA DIRETORIA</t>
  </si>
  <si>
    <t>SUJUR - SUPERINTENDENTE JURIDICO</t>
  </si>
  <si>
    <t>SUADM-SUPERINTENDENCIA ADMINISTRATIVA</t>
  </si>
  <si>
    <t>BETY ANNE DE A S CORDULA</t>
  </si>
  <si>
    <t>COORD. INFORMÁTICA</t>
  </si>
  <si>
    <t>RESUMO</t>
  </si>
  <si>
    <t>QUANTIDADE</t>
  </si>
  <si>
    <t>OBS</t>
  </si>
  <si>
    <t>CARGOS OCUPADAS</t>
  </si>
  <si>
    <t>CARGOS VAGOS</t>
  </si>
  <si>
    <t>COLABORADORES QUE EXERCEM FUNÇÃO GRATIFICADA</t>
  </si>
  <si>
    <t>Emissão: CORHU/Divap</t>
  </si>
  <si>
    <t>Nº Ordem</t>
  </si>
  <si>
    <t>Setor</t>
  </si>
  <si>
    <t>Função</t>
  </si>
  <si>
    <t>Função Gratificada</t>
  </si>
  <si>
    <t xml:space="preserve">OP. DE PROD. IND.   </t>
  </si>
  <si>
    <t>Apoio I</t>
  </si>
  <si>
    <t>KLEYTON DA SILVA A PEREIRA</t>
  </si>
  <si>
    <t>TEC UTI TRA EFLUENTE</t>
  </si>
  <si>
    <t>TEC. EM ADM. E FIN.</t>
  </si>
  <si>
    <t>Apoio II</t>
  </si>
  <si>
    <t>DISEG - DIVISAO DE SERVICOS GERAIS</t>
  </si>
  <si>
    <t>ASS. DE SERVICOS</t>
  </si>
  <si>
    <t>DIVCO - DIVISAO DE COMPRAS</t>
  </si>
  <si>
    <t>COFAR- COORDENADORIA DE FARMACIAS</t>
  </si>
  <si>
    <t>GESIEL DAVID DE CASTRO</t>
  </si>
  <si>
    <t xml:space="preserve">ANA CLAUDIA NUNES DE MOURA    </t>
  </si>
  <si>
    <t>DIDEP - DIVISAO DE DESENVOLV PESSOAL</t>
  </si>
  <si>
    <t xml:space="preserve">ANALISTA EM RH      </t>
  </si>
  <si>
    <t>RAFAELLA ALVES DE ARAUJO SILVA</t>
  </si>
  <si>
    <t xml:space="preserve">PAULA FRASSINETTI S L BELIAN  </t>
  </si>
  <si>
    <t xml:space="preserve">TEC. EM ADM. E FIN. </t>
  </si>
  <si>
    <t>Chefe de Divisão</t>
  </si>
  <si>
    <t>DIFIS- DIVISAO FISCAL</t>
  </si>
  <si>
    <t>ANALISTA CONTABIL</t>
  </si>
  <si>
    <t>FARMACEUTICO IND</t>
  </si>
  <si>
    <t>MARCOS ANDRE CUNHA DE OLIVEIRA</t>
  </si>
  <si>
    <t>DIMIC - DIVISÃO DE MICROBIOLOGIA</t>
  </si>
  <si>
    <t>SILVIA RENATA QUEIROZ D FARIAS</t>
  </si>
  <si>
    <t>TEREZA RAQUEL F ALMEIDA</t>
  </si>
  <si>
    <t>RODRIGO VASCONCELOS DINIZ</t>
  </si>
  <si>
    <t>DILOG - DIVISAO DE LOGISTICA</t>
  </si>
  <si>
    <t>MARCO ANDRE ANTUNES CORREIA</t>
  </si>
  <si>
    <t>DIALM - DIVISAO DE ALMOXARIFADO</t>
  </si>
  <si>
    <t>ANA APARECIDA DE ANDRADE LIMA</t>
  </si>
  <si>
    <t>TEC. CONTABIL</t>
  </si>
  <si>
    <t>DIVAP - DIVISAO DE ADMINST. PESSOAL</t>
  </si>
  <si>
    <t>ANALISTA QUALI IND</t>
  </si>
  <si>
    <t xml:space="preserve">JAMESSON AMANCIO DA ROCHA     </t>
  </si>
  <si>
    <t>Secretária de Coordenadoria</t>
  </si>
  <si>
    <t>OP. DE PROD. IND.</t>
  </si>
  <si>
    <t xml:space="preserve">THAMIRYS CLAUDIA R  BATISTA   </t>
  </si>
  <si>
    <t>FUNÇÕES OCUPADAS</t>
  </si>
  <si>
    <t>FUNÇÕES VAGAS</t>
  </si>
  <si>
    <t>NOME</t>
  </si>
  <si>
    <t>DISOL</t>
  </si>
  <si>
    <t>EDVÂNIA GOMES DE SOUZA PONTES</t>
  </si>
  <si>
    <t>ERICK RENAN PEREIRA DE ACIOLI</t>
  </si>
  <si>
    <t>ANALISTA INFORMATICA</t>
  </si>
  <si>
    <t>DULCE HELENA P. DE ARIMATÉIA</t>
  </si>
  <si>
    <t>JOSE NEVES DA SILVA JUNIOR</t>
  </si>
  <si>
    <t>TEC. EM ADM. E FIN</t>
  </si>
  <si>
    <t>ROMARIO LUIZ DO NASCIMENTO</t>
  </si>
  <si>
    <t>DIMAM - DIVISÃO DE MEIO AMBIENTE</t>
  </si>
  <si>
    <t>ANA GESTAO AMBIENTAL</t>
  </si>
  <si>
    <t xml:space="preserve">GILMAR GALVAO SANTANA         </t>
  </si>
  <si>
    <t xml:space="preserve">TEC EM SEG DO TRAB. </t>
  </si>
  <si>
    <t xml:space="preserve">FABIOLA LAPORTE DE A TRINDADE </t>
  </si>
  <si>
    <t>SUPERINTENDENTE COMERCIAL</t>
  </si>
  <si>
    <t>SUPERINTENDENTE JURIDICO</t>
  </si>
  <si>
    <t>SUPERINTENDENTE ADMINISTRATIVO</t>
  </si>
  <si>
    <t>SECRETÁRIA DA PRESIDÊNCIA</t>
  </si>
  <si>
    <t>COSET - COORD. DE SEG. DO TRAB E DO MEIO AMBIENTE</t>
  </si>
  <si>
    <t>SALARIO COMISSIONADO</t>
  </si>
  <si>
    <t>ALBANITA LUCIANA DA SILVA</t>
  </si>
  <si>
    <t xml:space="preserve">ANDERSON SANTOS DE L  FARIAS  </t>
  </si>
  <si>
    <t>SIMBOLOS</t>
  </si>
  <si>
    <t>CCS</t>
  </si>
  <si>
    <t>CCS1</t>
  </si>
  <si>
    <t>CCS2</t>
  </si>
  <si>
    <t>CCS3</t>
  </si>
  <si>
    <t>CCS4</t>
  </si>
  <si>
    <t>CCS5</t>
  </si>
  <si>
    <t>CCA1</t>
  </si>
  <si>
    <t>CCA2</t>
  </si>
  <si>
    <t>CCA4</t>
  </si>
  <si>
    <t>FGS1</t>
  </si>
  <si>
    <t>FGA2</t>
  </si>
  <si>
    <t>FGA1</t>
  </si>
  <si>
    <t>FGA3</t>
  </si>
  <si>
    <t>DIRETORA TECNICA</t>
  </si>
  <si>
    <t>DITEC - DIRETORIA TÉCNICA</t>
  </si>
  <si>
    <t>MONICA MARIA G R F DE OLIVEIRA</t>
  </si>
  <si>
    <t>TEC. EM ADM E FIN.</t>
  </si>
  <si>
    <t>Diretoria</t>
  </si>
  <si>
    <t>DIRAF</t>
  </si>
  <si>
    <t>DITEC</t>
  </si>
  <si>
    <t>DICOM</t>
  </si>
  <si>
    <t>DPRES</t>
  </si>
  <si>
    <t>DIRETORIA</t>
  </si>
  <si>
    <t>LUCICLEIDE MARIA DE ANDRADE CAMPOS</t>
  </si>
  <si>
    <t>JOSILENE FARIAS DOS SANTOS</t>
  </si>
  <si>
    <t xml:space="preserve">DEBORA GUEDES NERES </t>
  </si>
  <si>
    <t>VIVIANE SOARES DE JESUS</t>
  </si>
  <si>
    <t xml:space="preserve">            APOIO I</t>
  </si>
  <si>
    <t xml:space="preserve">                                             CHEFE DE DIVISÃO</t>
  </si>
  <si>
    <t xml:space="preserve">            APOIO II</t>
  </si>
  <si>
    <t xml:space="preserve">              ASSESSOR</t>
  </si>
  <si>
    <t xml:space="preserve">Conselho Fiscal </t>
  </si>
  <si>
    <t>VALOR R$</t>
  </si>
  <si>
    <t xml:space="preserve">ITHALO IGOR DANTAS E SILVA    </t>
  </si>
  <si>
    <t>JOSE CARLOS FERREIRA DE ARRUDA</t>
  </si>
  <si>
    <t xml:space="preserve">             Gestor de Apoio Técnico</t>
  </si>
  <si>
    <t>Gestor de Apoio Técnico</t>
  </si>
  <si>
    <t>MAT</t>
  </si>
  <si>
    <t>AUT</t>
  </si>
  <si>
    <t xml:space="preserve">Conselho de Administração </t>
  </si>
  <si>
    <t>DESCRIÇÃO</t>
  </si>
  <si>
    <t>ANGELINA MEDEIROS VERONESE</t>
  </si>
  <si>
    <t>ELIANE MOREIRA DE SOUZA</t>
  </si>
  <si>
    <t>MANOEL DE LIMA BARBOSA</t>
  </si>
  <si>
    <t>AUGUSTO CESAR N  A  DA SILVA</t>
  </si>
  <si>
    <t>THAIS REGINA BORGES LOPES</t>
  </si>
  <si>
    <t>ROSIANE SANTOS BRITO</t>
  </si>
  <si>
    <t>AMANDA BEZERRA MASCARENHAS</t>
  </si>
  <si>
    <t>CAETANO SILVA DIAS</t>
  </si>
  <si>
    <t>DIEGO SCHMITH OLIVEIRA DE LIMA</t>
  </si>
  <si>
    <t>MANUELA SILVA DE LIMA B DA PAZ</t>
  </si>
  <si>
    <t>DEMOSTENES FIGUEIREDO DE SOUSA</t>
  </si>
  <si>
    <t>HOSANA SUELEM S DE MIRANDA</t>
  </si>
  <si>
    <t>MARCELO BARLAVENTO DAS CHAGAS</t>
  </si>
  <si>
    <t>LIBNI DE MEDEIROS MELO</t>
  </si>
  <si>
    <t>LEYRIANE TELMA V FARIAS</t>
  </si>
  <si>
    <t>THIAGO SANTOS DE OLIVEIRA</t>
  </si>
  <si>
    <t xml:space="preserve">LEONARDO ARAUJO PAES BARRETO  </t>
  </si>
  <si>
    <t>PREGOEIRO</t>
  </si>
  <si>
    <t>LUCIA MARIA ARAÚJO LAVOR</t>
  </si>
  <si>
    <t xml:space="preserve">PORTARIA </t>
  </si>
  <si>
    <t>ANA CECILIA DE SENA TAVARES</t>
  </si>
  <si>
    <t>JOÃO ALFREDO SOARES DE AVELLAR</t>
  </si>
  <si>
    <t>JULIANA SILVA CEDRIN</t>
  </si>
  <si>
    <t>MANUELA A DE SENA N VENTURA</t>
  </si>
  <si>
    <t>ANA GERTRUDES GUERRA</t>
  </si>
  <si>
    <t xml:space="preserve">CARLA CRISTINA OLIVEIRA MATOS </t>
  </si>
  <si>
    <t>CAIO CESAR DE ANDRADE RODRIGUES SILVA</t>
  </si>
  <si>
    <t>VINICIUS JOSE OLIVEIRA D SOUSA</t>
  </si>
  <si>
    <t xml:space="preserve">NATALIA  DOURADO DA FONTE     </t>
  </si>
  <si>
    <t>ANA GERTRUDES DE ANDRADE F GUERRA</t>
  </si>
  <si>
    <t xml:space="preserve">ADELE GOMES DE SANTANA        </t>
  </si>
  <si>
    <t>IAN THIAGO DE LIMA BARBOSA</t>
  </si>
  <si>
    <t>SANDRO MARQUES TEIXEIRA</t>
  </si>
  <si>
    <t>COORDENADOR DE GESTÃO E PLANEJAMENTO</t>
  </si>
  <si>
    <t>COGEP - COORDENADORIA DE GESTÃO E PLANEJAMENTO</t>
  </si>
  <si>
    <t>GERENTE ADMINISTRATIVO</t>
  </si>
  <si>
    <t>GESTOR DE APOIO ADMINISTRATIVO</t>
  </si>
  <si>
    <t>MAYARA CRISTINA NUNES DE LIRA</t>
  </si>
  <si>
    <t>SUJUR - SUPERINTENDENCIA JURIDICA</t>
  </si>
  <si>
    <t>GESTÃO</t>
  </si>
  <si>
    <t>SIM</t>
  </si>
  <si>
    <t>JULIANA CAVALCANTI DE SOUSA</t>
  </si>
  <si>
    <t>BEZALIEL ROSA DOS S JUNIOR</t>
  </si>
  <si>
    <t>CLAUDIO HENRIQUE G DE OLIVEIRA</t>
  </si>
  <si>
    <t>ANA CAROLINA CALLAND ROSA</t>
  </si>
  <si>
    <t>KATIA DA CONCEIÇÃO SILVA</t>
  </si>
  <si>
    <t xml:space="preserve">MARCELO MONTEIRO DE C. FILHO  </t>
  </si>
  <si>
    <t>Simbolos</t>
  </si>
  <si>
    <t>SERGIO LUIZ NORONHA</t>
  </si>
  <si>
    <t>JOSE VICTOR MATHEUS ARAÚJO BARBOSA</t>
  </si>
  <si>
    <t>ODAYANNA KESSY FELIX MONTEIRO</t>
  </si>
  <si>
    <t>ALICE ANA BARBOSA ROSENDO</t>
  </si>
  <si>
    <t>Conselho de Administração - Rep. Funcionários</t>
  </si>
  <si>
    <t>JORGE CARLOS OLIVEIRA FILHO</t>
  </si>
  <si>
    <t>LEANDRA NASCIMENTO ESTEFÂNIO</t>
  </si>
  <si>
    <t>DANIELLY CAVALCANTE DO NASCIMENTO</t>
  </si>
  <si>
    <t xml:space="preserve">                SECRETÁRIA </t>
  </si>
  <si>
    <t xml:space="preserve">    CHEFE DE GABINETE</t>
  </si>
  <si>
    <t xml:space="preserve">    DIRETORIA</t>
  </si>
  <si>
    <t xml:space="preserve">    SUPERINTENTENDE</t>
  </si>
  <si>
    <t xml:space="preserve">   COORDENADOR</t>
  </si>
  <si>
    <t xml:space="preserve">   GESTOR DE DESENVOLVIMENTO</t>
  </si>
  <si>
    <t xml:space="preserve">  Gestor de Apoio Administrativo</t>
  </si>
  <si>
    <t xml:space="preserve">  Gerente Administrativo</t>
  </si>
  <si>
    <t>COORD. DE GOVERNANÇA COOPORATIVA</t>
  </si>
  <si>
    <t>COGOV - COORD. DE GOVERNANÇA COOPORATIVA</t>
  </si>
  <si>
    <t>COCGC - COORD. COMPLIANCE, G. DE RISCOS E C. INTERNO</t>
  </si>
  <si>
    <t>COORD. DE COMPLIANCE, G. DE RISCOS E C. INTERNO</t>
  </si>
  <si>
    <t>COORD. DE AUDITORIA INTERNA</t>
  </si>
  <si>
    <t>COAUD - COORD. DE AUDITORIA INTERNA</t>
  </si>
  <si>
    <t>ANAL. SEG. DO TRABALHO</t>
  </si>
  <si>
    <t>LEANDRO RAMOS MARQUES</t>
  </si>
  <si>
    <t>COORD. DE FARMÁCIA POPULARES</t>
  </si>
  <si>
    <t>COFAR - COORDENADORIA DE FARMÁCIA POPULARES</t>
  </si>
  <si>
    <t>COORD. DE VENDAS</t>
  </si>
  <si>
    <t>DICOS - DIVISÃO DE COSMÉTICOS</t>
  </si>
  <si>
    <t>DIDAN - DIVISÃO DE DESENVOLVIMENTO ANALÍTICO</t>
  </si>
  <si>
    <t>TABELA DE CARGOS COMISSIONADOS E FUNÇÕES GRATIFICADAS</t>
  </si>
  <si>
    <t>DENOMINAÇÃO</t>
  </si>
  <si>
    <t>QUANT.</t>
  </si>
  <si>
    <t>SITUAÇÃO ATUAL</t>
  </si>
  <si>
    <t>EQUIVALENCIA DA LEI Nº 16.520</t>
  </si>
  <si>
    <t>REMUNERAÇÃO (R$)</t>
  </si>
  <si>
    <t>DISPÊNDIO MENSAL</t>
  </si>
  <si>
    <t xml:space="preserve">SALÁRIO </t>
  </si>
  <si>
    <t>GRATIF.</t>
  </si>
  <si>
    <t>CARGOS COMISSIONADOS</t>
  </si>
  <si>
    <t>Diretor Presidente</t>
  </si>
  <si>
    <t>DAS</t>
  </si>
  <si>
    <t>Diretor Administrativo-Financeiro</t>
  </si>
  <si>
    <t>DAS - 1</t>
  </si>
  <si>
    <t xml:space="preserve">Diretor Técnico Industrial </t>
  </si>
  <si>
    <t>Diretor Comercial</t>
  </si>
  <si>
    <t>Superintendente Administrativo</t>
  </si>
  <si>
    <t>DAS - 2</t>
  </si>
  <si>
    <t>Superintendente Técnico</t>
  </si>
  <si>
    <t>Superintendente Comercial</t>
  </si>
  <si>
    <t>Superintendente Jurídico</t>
  </si>
  <si>
    <t>Chefe de Gabinete</t>
  </si>
  <si>
    <t>Coordenador</t>
  </si>
  <si>
    <t>DAS - 3</t>
  </si>
  <si>
    <t>Assessor</t>
  </si>
  <si>
    <t>DAS - 4</t>
  </si>
  <si>
    <t>Gestor de Desenvolvimento</t>
  </si>
  <si>
    <t>DAS - 5</t>
  </si>
  <si>
    <t>Secretária da Presidência</t>
  </si>
  <si>
    <t>CAA - 1</t>
  </si>
  <si>
    <t>Gerente Administrativo</t>
  </si>
  <si>
    <t>Secretária da Diretoria</t>
  </si>
  <si>
    <t>CAA - 2</t>
  </si>
  <si>
    <t>CAA -4</t>
  </si>
  <si>
    <t>Gestor de Apoio Administrativo</t>
  </si>
  <si>
    <t>FUNÇÕES GRATIFICADAS</t>
  </si>
  <si>
    <t>FDA - 4</t>
  </si>
  <si>
    <t>Secretária de Superintendência/ de Coordenadoria/ de Assessoria</t>
  </si>
  <si>
    <t>FGS - 1</t>
  </si>
  <si>
    <t>FGS - 2</t>
  </si>
  <si>
    <t>TOTAL GERAL</t>
  </si>
  <si>
    <t>TOTAL COMISSIONADOS</t>
  </si>
  <si>
    <t>TOTAL FUNÇÕES GRATIFICADAS</t>
  </si>
  <si>
    <t>Superintendente de Relacionamento Institucional</t>
  </si>
  <si>
    <t>DIMAN - DIVISÃO DE MANUTENÇÃO</t>
  </si>
  <si>
    <t>DICCP- DIVISAO DE CONTABILIDADE E CUSTOS</t>
  </si>
  <si>
    <t>DISET - DIVISÃO DE SEGURANÇA DO TRABALHO</t>
  </si>
  <si>
    <t>DIFIQ - DIVISAO DE FISICO QUIMICA</t>
  </si>
  <si>
    <t>DIACP - DIVISÃO DE ACOMP. E CONTROLE DA PROD.</t>
  </si>
  <si>
    <t>DIOTI - DIVISÃO DE ÓTICA</t>
  </si>
  <si>
    <t>DIGAQ - DIVISAO DE GARANTIA DE QUALIDADE</t>
  </si>
  <si>
    <t>DIFAR - DIVISAO DE FARMACOVIGILANCIA E SAC</t>
  </si>
  <si>
    <t>DIARE - DIVISÃO DE ASSUNTOS REGULATÓRIOS</t>
  </si>
  <si>
    <t>DIMAN</t>
  </si>
  <si>
    <t>DIVEN - DIVISAO DE VENDAS</t>
  </si>
  <si>
    <t>DIUTI - DIVISÃO DE UTILIDADES</t>
  </si>
  <si>
    <t>DIFIS - DIVISAO FISCAL</t>
  </si>
  <si>
    <t>DIFIN - DIVISAO FINANCEIRA</t>
  </si>
  <si>
    <t>DIABS - DIVISAO DE ABASTECIMENTO</t>
  </si>
  <si>
    <t>DIFAT - DIVISAO DE FATURAMENTO</t>
  </si>
  <si>
    <t>COSET - COOR. DE SEG. E SAUDE DO TRABALHO</t>
  </si>
  <si>
    <t>COINF - COORDENADORIA DE INFORMATICA</t>
  </si>
  <si>
    <t>COINF - COORDENADORIA DE INFORMÁTICA</t>
  </si>
  <si>
    <t>COADM - COORDENADORIA DE ADMINISTRAÇÃO</t>
  </si>
  <si>
    <t>COQUA - COORD. DE CONTROLE DE QUALID.</t>
  </si>
  <si>
    <t>DIVAL - DIVISAO DE VALIDAÇÃO</t>
  </si>
  <si>
    <t>PLINIO ANTONIO L P FILHO</t>
  </si>
  <si>
    <t>DIRETOR PRESIDENTE</t>
  </si>
  <si>
    <t>ELHO WÊNIO DA SILVA</t>
  </si>
  <si>
    <t>EWERTON RODRIGO PAZ DE SANTANA</t>
  </si>
  <si>
    <t>ARISTEU DE OLIVEIRA P JUNIOR</t>
  </si>
  <si>
    <t>DIINF - DIVISÃO DE INFORMÁTICA</t>
  </si>
  <si>
    <t>DIPAT - DIVISÃO DE PATRIMÔNIO</t>
  </si>
  <si>
    <t>DIMON - DIVISÃO DE MONITORAMENTO</t>
  </si>
  <si>
    <t>DIPIN - DIVISÃO DE PROJETOS E INOVAÇÃO</t>
  </si>
  <si>
    <t>DICEM - DIVISÃO CENTRAL DE EMBALAGEM</t>
  </si>
  <si>
    <t>DIDEM - DIVISÃO DE DESENVOLVIMENTO DE EMBALAGEM</t>
  </si>
  <si>
    <t>DIREN</t>
  </si>
  <si>
    <t>DIREN - DIRETORIA DE ENGENHARIA</t>
  </si>
  <si>
    <t>SUPERINTENDENTE DE ENG., PROJETOS E OBRAS</t>
  </si>
  <si>
    <t>SUEPO - SUPERINTENDENCIA DE ENG., PROJ E OBRAS</t>
  </si>
  <si>
    <t>SURIN - SUPERINTENDENCIA DE REL. INST.</t>
  </si>
  <si>
    <t>SURPERINTENDENTE DE RELACIONAMENTO INST.</t>
  </si>
  <si>
    <t>SUTEC - SUPERINTENDENCIA TÉCNICA</t>
  </si>
  <si>
    <t>COLIC - COORDENADORIA DE LICITAÇÕES E CONTRATOS</t>
  </si>
  <si>
    <t>COORD. ENGENHARIA, PROJETOS E OBRAS</t>
  </si>
  <si>
    <t>COEPO - COORD. DE ENGENHARIA, PROJETOS E OBRAS</t>
  </si>
  <si>
    <t>COORDENADOR DE MANUTENÇÃO</t>
  </si>
  <si>
    <t>COORDENADOR DE LICITAÇÕES E CONTRATOS</t>
  </si>
  <si>
    <t>COORDENADOR DE CONTABILIDADE</t>
  </si>
  <si>
    <t>SUCOM - SUPERINTENDENCIA COMERCIAL</t>
  </si>
  <si>
    <t>DIDEP - DIVISÃO DE DESENVLOVIMENTO DE PESSOAS</t>
  </si>
  <si>
    <t>SURIN</t>
  </si>
  <si>
    <t>COMITÊ DE AUDITORIA ESTATUTÁRIA</t>
  </si>
  <si>
    <t>VÍNCULO</t>
  </si>
  <si>
    <t xml:space="preserve">                                        SECRETÁRIA DE COORDENADORIA</t>
  </si>
  <si>
    <t>ADMISSÃO</t>
  </si>
  <si>
    <t>MAT.</t>
  </si>
  <si>
    <t>Data</t>
  </si>
  <si>
    <t>Portaria</t>
  </si>
  <si>
    <t>CONSELHO / COMITÊ / COMISSÃO</t>
  </si>
  <si>
    <t>Diretor de Engenharia</t>
  </si>
  <si>
    <t>Superintendente de Engenharia, Projetos e Obras</t>
  </si>
  <si>
    <t>DISOL I - DIVISAO DE SOLIDOS</t>
  </si>
  <si>
    <t>DISOL II - DIVISÃO DE SÓLIDOS II</t>
  </si>
  <si>
    <t>COPRO - COORD. DE PRODUÇÃO</t>
  </si>
  <si>
    <t>INÍCIO</t>
  </si>
  <si>
    <t>TERMINO</t>
  </si>
  <si>
    <t>CONSELHO ADMINISTRATIVO E FISCAL</t>
  </si>
  <si>
    <t>COMITÊ DE AUDITORIA ESTATUTÁRIO</t>
  </si>
  <si>
    <t>-</t>
  </si>
  <si>
    <t>Membro do Comitê de Auditoria</t>
  </si>
  <si>
    <t>DIRETOR DE ENGENHARIA</t>
  </si>
  <si>
    <t>COMAM - COORD. DE  MANUTENÇÃO</t>
  </si>
  <si>
    <t>SERGIO GOUVEIA LOYO</t>
  </si>
  <si>
    <t>ANALISTA ASSIT. FARMACÊUTICA</t>
  </si>
  <si>
    <t>DIMAN- DIVISAO DE MANUTENÇÃO</t>
  </si>
  <si>
    <t>MEMBRO DO COMITÊ</t>
  </si>
  <si>
    <t>COORDENADOR DE PLAN. E CONT. DA PROD.</t>
  </si>
  <si>
    <t>SUYANE KELLY DE SOUZA</t>
  </si>
  <si>
    <t>DISEG - DIVISÃO DE SERVIÇOS GERAIS</t>
  </si>
  <si>
    <t>MARCILIO BATISTA MAGALHÃES MOURA</t>
  </si>
  <si>
    <t>MARCIA ANDREA FERNANDES SECUNDINO</t>
  </si>
  <si>
    <t>TEC EM UTI CALDEIRA</t>
  </si>
  <si>
    <t>TEC. EM INFORMATICA</t>
  </si>
  <si>
    <t>ANALISTA COMERC. l</t>
  </si>
  <si>
    <t>COVEN - COORDENADDORIA DE VENDAS</t>
  </si>
  <si>
    <t>GENIMAR TAVARES GANDOLFO</t>
  </si>
  <si>
    <t>ALEXANDER BEZERRA</t>
  </si>
  <si>
    <t>RINALDO SOARES DE BARROS</t>
  </si>
  <si>
    <t>PREGOEIROS</t>
  </si>
  <si>
    <t>JAMESSON AMANCIO DA ROCHA</t>
  </si>
  <si>
    <t>LUCIANO ALVES DE SIQUEIRA JUNIOR</t>
  </si>
  <si>
    <t>CAROLINE ALVES LEAL</t>
  </si>
  <si>
    <t>FGS - 3</t>
  </si>
  <si>
    <t>Grat. Função</t>
  </si>
  <si>
    <t>EMANUELA AMELIA DE A  AGUIAR</t>
  </si>
  <si>
    <t>JOSE RICARDO OLIVEIRA CHAGAS</t>
  </si>
  <si>
    <t>SIMONE CARLA ALVES PEREIRA</t>
  </si>
  <si>
    <t>AMANDA TATIANE C  DE OLIVEIRA</t>
  </si>
  <si>
    <t>DANILO DAVI DA SILVA DIAS</t>
  </si>
  <si>
    <t>SARA MEDEIROS CAPITULINO CABRAL</t>
  </si>
  <si>
    <t>DANIELLE MARIA P NASCIMENTO</t>
  </si>
  <si>
    <t>PAULA SHEMILLY GALDINO SANTIAG</t>
  </si>
  <si>
    <t>MARIA GILVANEIDE SANTOS LIMA</t>
  </si>
  <si>
    <t>INTERINO</t>
  </si>
  <si>
    <t>THIANE NASCIMENTO PAIXAO</t>
  </si>
  <si>
    <t>SWEET GALLEGHER CAETANO COSTA</t>
  </si>
  <si>
    <t>COORDENADORA DE CONTROLE DE QUALIDADE</t>
  </si>
  <si>
    <t>ANTONIO LUIZ DOLIVEIRA AZEVEDO</t>
  </si>
  <si>
    <t>EXQ</t>
  </si>
  <si>
    <t>FLAVIA PATRICIA M  MEDEIROS</t>
  </si>
  <si>
    <t>DOMANY C GONZAGA DA SILVA</t>
  </si>
  <si>
    <t>RODRIGO ANTUNES LIRA</t>
  </si>
  <si>
    <t>DOUGLAS ROBERTO D P RODRIGUES</t>
  </si>
  <si>
    <t>ZILDA DO REGO CAVALCANTI</t>
  </si>
  <si>
    <t>YURI MARCELIANO P T CORIOLANO</t>
  </si>
  <si>
    <t>PAULO GALDINO DA SILVA</t>
  </si>
  <si>
    <t>PRISCILLA RODRIGUES P DA SILVA</t>
  </si>
  <si>
    <t>RITA DE CASSIA B CARVALHO BRAGA FARIAS</t>
  </si>
  <si>
    <t>THALES ETELVAN CABRAL OLIVEIRA</t>
  </si>
  <si>
    <t>SUPERINTENDENTE TÉCNICO</t>
  </si>
  <si>
    <t>DULCE NARIELE ANHAIA LEMES</t>
  </si>
  <si>
    <t>RONALDO FRANCISCO DOS SANTOS</t>
  </si>
  <si>
    <t>FERNANDA DE LOURDES GOMES ALONSO</t>
  </si>
  <si>
    <t>RENATA BEZERRA DA SILVA</t>
  </si>
  <si>
    <t xml:space="preserve">DAYVSON ALVES VANDERLEI       </t>
  </si>
  <si>
    <t>DOMINGOS SAVIO F C DA S JUNIOR</t>
  </si>
  <si>
    <t>LUCIANA COSTA ANUNCIACAO CUNHA</t>
  </si>
  <si>
    <t>ROSEANE LOPES DA SILVA</t>
  </si>
  <si>
    <t>CECILIA REGINA DO N S CABRAL</t>
  </si>
  <si>
    <t>TÉC. EM QUALIDADE INDUSTRIAL</t>
  </si>
  <si>
    <t>JOSÉ NEVES DA SILVA JÚNIOR</t>
  </si>
  <si>
    <t>CONSELHO DE ADMINISTRAÇÃO E FISCAL</t>
  </si>
  <si>
    <t>JETON</t>
  </si>
  <si>
    <t>AMANDA MAYARA DE QUEIROZ RODRIGUES</t>
  </si>
  <si>
    <t>WEVERTON RODRIGO CARVALHO DA SILVA</t>
  </si>
  <si>
    <t>ELIZABETE BARBOSA W D OLIVEIRA</t>
  </si>
  <si>
    <t>ISMAR HENRIQUE RAMOS BARBOSA</t>
  </si>
  <si>
    <t>DIOTI- DIVISAO ÓTICA</t>
  </si>
  <si>
    <t>LIVIA DA SILVA LIMA</t>
  </si>
  <si>
    <t>PETULLA DE MOURA E SILVA</t>
  </si>
  <si>
    <t>CARLA SABRINA DE FREITAS LIMA</t>
  </si>
  <si>
    <t>ISIS RUANA PARENTE GONÇALVES</t>
  </si>
  <si>
    <t>BIANCA DE CASTRO ALMEIDA</t>
  </si>
  <si>
    <t>UDO DE MELO AMAZONAS</t>
  </si>
  <si>
    <t>TEC MAN MEC INDUSTRIAL</t>
  </si>
  <si>
    <t>JARBAS FERREIRA DE LIMA JUNIOR</t>
  </si>
  <si>
    <t>TEC. EM MAN ELET IND</t>
  </si>
  <si>
    <t>DAYVSON ALVES VANDERLEI</t>
  </si>
  <si>
    <t>MARIA CAROLINA FERREIRA ALVES</t>
  </si>
  <si>
    <t>BRUNA LINS DUARTE</t>
  </si>
  <si>
    <t>ELIENE PAES BARRETO</t>
  </si>
  <si>
    <t>WASHINGTON LUIZ SALES DE LIMA JÚNIOR</t>
  </si>
  <si>
    <t>GABRIELA FERNANDA M  G  CEAN</t>
  </si>
  <si>
    <t>PAULO AUGUSTO DA SILVA</t>
  </si>
  <si>
    <t>TATIANA NOGUEIRA SANTOS</t>
  </si>
  <si>
    <t>DANIEL PEREIRA DA SILVA</t>
  </si>
  <si>
    <t>BRENDAH NICHOLLY ALVES MACIEL FRAZAO</t>
  </si>
  <si>
    <t>SAMIA RAFAELA BARRETO CAVALCANTE</t>
  </si>
  <si>
    <t>EVELYN TAYRINE SANTOS DE OLIVEIRA</t>
  </si>
  <si>
    <t>LEONARDO ARAÚJO PAES BARRETO</t>
  </si>
  <si>
    <t>RENATO VELOSO LINO DE OLIVEIRA</t>
  </si>
  <si>
    <t>TEC. EM ADM. E VENDAS</t>
  </si>
  <si>
    <t>EVELINE ALMEIDA OLIVEIRA DOS SANTOS</t>
  </si>
  <si>
    <t>FABIO RICARDO SILVA</t>
  </si>
  <si>
    <t>MARIA SONIA CORDEIRO DE VASCONCELOS</t>
  </si>
  <si>
    <t>KELBY DE MENEZEZ LAFAYETTE</t>
  </si>
  <si>
    <t xml:space="preserve">ELISON CARLOS FERREIRA SILVA  </t>
  </si>
  <si>
    <t>LIVIA MARIA DE MORAES</t>
  </si>
  <si>
    <t>PATRICIA SERPA PEIXOTO</t>
  </si>
  <si>
    <t>TEC EM MAN MEC IND</t>
  </si>
  <si>
    <t>CAIO HENRIQUE SOUZA FERREIRA</t>
  </si>
  <si>
    <t>COMAN - CORDENADORIA DE MANUTEÇÃO</t>
  </si>
  <si>
    <t>COGAQ - COORDENADORIA DE GARANTIA DA QUALIDADE</t>
  </si>
  <si>
    <t xml:space="preserve">MARIA SOCORRO MARQUES NUNES   </t>
  </si>
  <si>
    <t>VAGO</t>
  </si>
  <si>
    <t>JOAO BOSCO GONCALVES DA SILVA</t>
  </si>
  <si>
    <t>ITAMAR XAVIER DE SÁ</t>
  </si>
  <si>
    <t>CASSIA ELIANAI CABRAL DE MELO</t>
  </si>
  <si>
    <t>RAFAEL DE MENEZES E S PIRES</t>
  </si>
  <si>
    <t>ANALISTA EM PCP</t>
  </si>
  <si>
    <t>EMILLY INOCENCIO DA SILVA</t>
  </si>
  <si>
    <t>JOSIAS PITANGA DE MACEDO SILVA AMORIM</t>
  </si>
  <si>
    <t>COMISSÃO PERMANENTE DE LICITAÇÃO I</t>
  </si>
  <si>
    <t>PRESIDENTE - CPL I</t>
  </si>
  <si>
    <t>MEMBRO - CPL I</t>
  </si>
  <si>
    <t>MEMBRO - CPL II</t>
  </si>
  <si>
    <t>PRESIDENTE - CPL II</t>
  </si>
  <si>
    <t>LORENA ESTHER L M CAVALCANTI</t>
  </si>
  <si>
    <t>COMISSÃO PERMANENTE DE LICITAÇÃO II - ASSUNTOS ESTRATÉGICOS</t>
  </si>
  <si>
    <t>TACIANA HENRIQUE DE FARIAS BRAGA</t>
  </si>
  <si>
    <t>DIEOP - DIVISÃO DE EXCELÊNCIA OPERACIONAL</t>
  </si>
  <si>
    <t>31.05.2025</t>
  </si>
  <si>
    <t>DATA: 31.05.2025</t>
  </si>
  <si>
    <t>COORDENADORA DE GARANTIA DA QUALIDADE</t>
  </si>
</sst>
</file>

<file path=xl/styles.xml><?xml version="1.0" encoding="utf-8"?>
<styleSheet xmlns="http://schemas.openxmlformats.org/spreadsheetml/2006/main">
  <numFmts count="8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000"/>
    <numFmt numFmtId="165" formatCode="_-* #,##0.00\ _€_-;\-* #,##0.00\ _€_-;_-* &quot;-&quot;??\ _€_-;_-@_-"/>
    <numFmt numFmtId="166" formatCode="_(* #,##0.00_);_(* \(#,##0.00\);_(* &quot;-&quot;??_);_(@_)"/>
    <numFmt numFmtId="167" formatCode="000000"/>
    <numFmt numFmtId="168" formatCode="#,##0.00_ ;\-#,##0.00\ "/>
    <numFmt numFmtId="169" formatCode="dd/mm/yy;@"/>
  </numFmts>
  <fonts count="5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Arial"/>
      <family val="2"/>
    </font>
    <font>
      <b/>
      <sz val="11"/>
      <color indexed="8"/>
      <name val="Calibri"/>
      <family val="2"/>
    </font>
    <font>
      <b/>
      <sz val="12"/>
      <color indexed="8"/>
      <name val="Arial"/>
      <family val="2"/>
    </font>
    <font>
      <sz val="14"/>
      <color indexed="8"/>
      <name val="Arial"/>
      <family val="2"/>
    </font>
    <font>
      <b/>
      <sz val="11"/>
      <color indexed="8"/>
      <name val="Calibri"/>
      <family val="2"/>
      <scheme val="minor"/>
    </font>
    <font>
      <b/>
      <sz val="11"/>
      <color indexed="8"/>
      <name val="Arial"/>
      <family val="2"/>
    </font>
    <font>
      <sz val="11"/>
      <color indexed="8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indexed="8"/>
      <name val="Arial"/>
      <family val="2"/>
    </font>
    <font>
      <sz val="12"/>
      <color indexed="8"/>
      <name val="Calibri"/>
      <family val="2"/>
      <scheme val="minor"/>
    </font>
    <font>
      <b/>
      <sz val="14"/>
      <color indexed="8"/>
      <name val="Arial"/>
      <family val="2"/>
    </font>
    <font>
      <b/>
      <sz val="18"/>
      <color indexed="8"/>
      <name val="Arial"/>
      <family val="2"/>
    </font>
    <font>
      <sz val="11"/>
      <color theme="1"/>
      <name val="Calibri"/>
      <family val="2"/>
    </font>
    <font>
      <sz val="11"/>
      <name val="Calibri"/>
      <family val="2"/>
      <scheme val="minor"/>
    </font>
    <font>
      <sz val="9"/>
      <name val="Courier New"/>
      <family val="3"/>
    </font>
    <font>
      <b/>
      <sz val="16"/>
      <color theme="1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  <scheme val="minor"/>
    </font>
    <font>
      <sz val="11"/>
      <color rgb="FF000000"/>
      <name val="Calibri"/>
      <family val="2"/>
    </font>
    <font>
      <sz val="10"/>
      <name val="Arial"/>
      <family val="2"/>
    </font>
    <font>
      <b/>
      <sz val="14"/>
      <color indexed="8"/>
      <name val="Calibri"/>
      <family val="2"/>
    </font>
    <font>
      <sz val="10"/>
      <color theme="1"/>
      <name val="Calibri"/>
      <family val="2"/>
    </font>
    <font>
      <sz val="10"/>
      <color indexed="8"/>
      <name val="Calibri"/>
      <family val="2"/>
    </font>
    <font>
      <sz val="14"/>
      <color indexed="8"/>
      <name val="Calibri"/>
      <family val="2"/>
      <scheme val="minor"/>
    </font>
    <font>
      <b/>
      <sz val="14"/>
      <color theme="1"/>
      <name val="Calibri"/>
      <family val="2"/>
    </font>
    <font>
      <sz val="14"/>
      <name val="Calibri"/>
      <family val="2"/>
      <scheme val="minor"/>
    </font>
    <font>
      <b/>
      <sz val="11"/>
      <name val="Calibri"/>
      <family val="2"/>
    </font>
    <font>
      <sz val="12"/>
      <name val="Calibri"/>
      <family val="2"/>
      <scheme val="minor"/>
    </font>
    <font>
      <sz val="11"/>
      <name val="Arial"/>
      <family val="2"/>
    </font>
    <font>
      <b/>
      <sz val="22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0.59999389629810485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2486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8" fillId="0" borderId="0"/>
    <xf numFmtId="0" fontId="1" fillId="0" borderId="0"/>
    <xf numFmtId="0" fontId="1" fillId="0" borderId="0"/>
    <xf numFmtId="165" fontId="38" fillId="0" borderId="0" applyFont="0" applyFill="0" applyBorder="0" applyAlignment="0" applyProtection="0"/>
    <xf numFmtId="0" fontId="38" fillId="0" borderId="0"/>
    <xf numFmtId="0" fontId="39" fillId="0" borderId="0"/>
    <xf numFmtId="0" fontId="1" fillId="0" borderId="0"/>
    <xf numFmtId="0" fontId="38" fillId="0" borderId="0"/>
    <xf numFmtId="0" fontId="38" fillId="0" borderId="0"/>
    <xf numFmtId="44" fontId="3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38" fillId="0" borderId="0"/>
    <xf numFmtId="44" fontId="38" fillId="0" borderId="0" applyFont="0" applyFill="0" applyBorder="0" applyAlignment="0" applyProtection="0"/>
    <xf numFmtId="0" fontId="1" fillId="0" borderId="0"/>
    <xf numFmtId="0" fontId="1" fillId="0" borderId="0"/>
    <xf numFmtId="43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0" fontId="38" fillId="0" borderId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" fillId="0" borderId="0"/>
    <xf numFmtId="0" fontId="1" fillId="0" borderId="0"/>
    <xf numFmtId="0" fontId="38" fillId="0" borderId="0"/>
    <xf numFmtId="43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9" fillId="0" borderId="0"/>
    <xf numFmtId="0" fontId="1" fillId="0" borderId="0"/>
    <xf numFmtId="0" fontId="38" fillId="0" borderId="0"/>
    <xf numFmtId="43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8" fillId="0" borderId="0"/>
    <xf numFmtId="43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8" fillId="0" borderId="0"/>
    <xf numFmtId="43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38" fillId="0" borderId="0" applyFont="0" applyFill="0" applyBorder="0" applyAlignment="0" applyProtection="0"/>
    <xf numFmtId="0" fontId="38" fillId="0" borderId="0"/>
    <xf numFmtId="44" fontId="38" fillId="0" borderId="0" applyFont="0" applyFill="0" applyBorder="0" applyAlignment="0" applyProtection="0"/>
    <xf numFmtId="0" fontId="38" fillId="0" borderId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0" fontId="38" fillId="0" borderId="0"/>
    <xf numFmtId="43" fontId="38" fillId="0" borderId="0" applyFont="0" applyFill="0" applyBorder="0" applyAlignment="0" applyProtection="0"/>
    <xf numFmtId="0" fontId="38" fillId="0" borderId="0"/>
    <xf numFmtId="0" fontId="1" fillId="0" borderId="0"/>
    <xf numFmtId="0" fontId="38" fillId="0" borderId="0"/>
    <xf numFmtId="43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8" fillId="0" borderId="0"/>
    <xf numFmtId="44" fontId="3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8" fillId="0" borderId="0"/>
    <xf numFmtId="44" fontId="38" fillId="0" borderId="0" applyFont="0" applyFill="0" applyBorder="0" applyAlignment="0" applyProtection="0"/>
    <xf numFmtId="0" fontId="1" fillId="0" borderId="0"/>
    <xf numFmtId="0" fontId="38" fillId="0" borderId="0"/>
    <xf numFmtId="44" fontId="3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39" fillId="0" borderId="0" applyFont="0" applyFill="0" applyBorder="0" applyAlignment="0" applyProtection="0"/>
    <xf numFmtId="0" fontId="39" fillId="0" borderId="0"/>
    <xf numFmtId="0" fontId="39" fillId="0" borderId="0"/>
    <xf numFmtId="0" fontId="1" fillId="0" borderId="0"/>
    <xf numFmtId="0" fontId="39" fillId="0" borderId="0"/>
    <xf numFmtId="0" fontId="39" fillId="0" borderId="0"/>
    <xf numFmtId="0" fontId="39" fillId="0" borderId="0"/>
    <xf numFmtId="0" fontId="1" fillId="0" borderId="0"/>
    <xf numFmtId="0" fontId="1" fillId="0" borderId="0"/>
    <xf numFmtId="0" fontId="39" fillId="0" borderId="0"/>
    <xf numFmtId="0" fontId="39" fillId="0" borderId="0"/>
    <xf numFmtId="0" fontId="34" fillId="0" borderId="0" applyNumberFormat="0" applyFill="0" applyBorder="0" applyAlignment="0" applyProtection="0"/>
    <xf numFmtId="0" fontId="1" fillId="0" borderId="0"/>
  </cellStyleXfs>
  <cellXfs count="531">
    <xf numFmtId="0" fontId="0" fillId="0" borderId="0" xfId="0"/>
    <xf numFmtId="0" fontId="18" fillId="0" borderId="0" xfId="42"/>
    <xf numFmtId="0" fontId="0" fillId="0" borderId="0" xfId="0"/>
    <xf numFmtId="0" fontId="0" fillId="0" borderId="0" xfId="0" applyAlignment="1">
      <alignment horizontal="center"/>
    </xf>
    <xf numFmtId="0" fontId="18" fillId="0" borderId="0" xfId="42" applyBorder="1" applyAlignment="1">
      <alignment horizontal="center"/>
    </xf>
    <xf numFmtId="0" fontId="19" fillId="0" borderId="0" xfId="0" applyFont="1"/>
    <xf numFmtId="0" fontId="21" fillId="0" borderId="0" xfId="0" applyFont="1" applyBorder="1" applyAlignment="1">
      <alignment horizontal="center" vertical="center"/>
    </xf>
    <xf numFmtId="0" fontId="21" fillId="0" borderId="0" xfId="0" applyNumberFormat="1" applyFont="1" applyBorder="1" applyAlignment="1">
      <alignment horizontal="center" vertical="center"/>
    </xf>
    <xf numFmtId="0" fontId="19" fillId="0" borderId="0" xfId="0" applyFont="1" applyAlignment="1"/>
    <xf numFmtId="0" fontId="0" fillId="0" borderId="0" xfId="0" applyBorder="1"/>
    <xf numFmtId="0" fontId="19" fillId="0" borderId="0" xfId="0" applyFont="1" applyAlignment="1">
      <alignment horizontal="center"/>
    </xf>
    <xf numFmtId="0" fontId="26" fillId="0" borderId="0" xfId="0" applyFont="1"/>
    <xf numFmtId="0" fontId="0" fillId="0" borderId="0" xfId="0" applyFill="1"/>
    <xf numFmtId="0" fontId="19" fillId="0" borderId="0" xfId="0" applyFont="1" applyFill="1" applyAlignment="1">
      <alignment horizontal="center"/>
    </xf>
    <xf numFmtId="0" fontId="19" fillId="0" borderId="0" xfId="0" applyFont="1" applyFill="1" applyAlignment="1"/>
    <xf numFmtId="0" fontId="28" fillId="0" borderId="0" xfId="0" applyFont="1" applyFill="1"/>
    <xf numFmtId="0" fontId="28" fillId="0" borderId="0" xfId="0" applyFont="1" applyFill="1" applyBorder="1" applyAlignment="1">
      <alignment horizontal="center"/>
    </xf>
    <xf numFmtId="0" fontId="28" fillId="0" borderId="0" xfId="0" applyFont="1" applyFill="1" applyAlignment="1">
      <alignment horizontal="center"/>
    </xf>
    <xf numFmtId="0" fontId="28" fillId="0" borderId="0" xfId="0" applyFont="1"/>
    <xf numFmtId="0" fontId="21" fillId="0" borderId="0" xfId="0" applyFont="1" applyFill="1" applyAlignment="1"/>
    <xf numFmtId="0" fontId="19" fillId="0" borderId="0" xfId="42" applyFont="1" applyAlignment="1">
      <alignment horizontal="left"/>
    </xf>
    <xf numFmtId="0" fontId="19" fillId="0" borderId="0" xfId="42" applyFont="1" applyAlignment="1">
      <alignment horizontal="left"/>
    </xf>
    <xf numFmtId="0" fontId="0" fillId="0" borderId="0" xfId="0"/>
    <xf numFmtId="0" fontId="19" fillId="0" borderId="0" xfId="42" applyFont="1" applyAlignment="1">
      <alignment horizontal="left"/>
    </xf>
    <xf numFmtId="0" fontId="0" fillId="0" borderId="0" xfId="0" applyAlignment="1">
      <alignment horizontal="center"/>
    </xf>
    <xf numFmtId="0" fontId="24" fillId="0" borderId="0" xfId="42" applyFont="1" applyBorder="1" applyAlignment="1">
      <alignment horizontal="left"/>
    </xf>
    <xf numFmtId="0" fontId="25" fillId="0" borderId="12" xfId="42" applyFont="1" applyFill="1" applyBorder="1" applyAlignment="1">
      <alignment horizontal="center" vertical="center"/>
    </xf>
    <xf numFmtId="0" fontId="19" fillId="0" borderId="0" xfId="42" applyFont="1" applyAlignment="1">
      <alignment horizontal="left"/>
    </xf>
    <xf numFmtId="0" fontId="18" fillId="0" borderId="0" xfId="42" applyAlignment="1">
      <alignment horizontal="center"/>
    </xf>
    <xf numFmtId="4" fontId="19" fillId="0" borderId="0" xfId="0" applyNumberFormat="1" applyFont="1" applyAlignment="1">
      <alignment horizontal="center"/>
    </xf>
    <xf numFmtId="4" fontId="18" fillId="0" borderId="0" xfId="42" applyNumberFormat="1" applyBorder="1" applyAlignment="1">
      <alignment horizontal="right"/>
    </xf>
    <xf numFmtId="0" fontId="18" fillId="0" borderId="0" xfId="42" applyAlignment="1">
      <alignment horizontal="left"/>
    </xf>
    <xf numFmtId="0" fontId="0" fillId="0" borderId="0" xfId="0"/>
    <xf numFmtId="0" fontId="25" fillId="0" borderId="12" xfId="42" applyFont="1" applyFill="1" applyBorder="1" applyAlignment="1">
      <alignment horizontal="center" vertical="center" wrapText="1"/>
    </xf>
    <xf numFmtId="0" fontId="19" fillId="0" borderId="0" xfId="42" applyFont="1" applyAlignment="1">
      <alignment horizontal="left"/>
    </xf>
    <xf numFmtId="14" fontId="25" fillId="0" borderId="12" xfId="42" applyNumberFormat="1" applyFont="1" applyFill="1" applyBorder="1" applyAlignment="1">
      <alignment horizontal="center" vertical="center" wrapText="1"/>
    </xf>
    <xf numFmtId="0" fontId="27" fillId="0" borderId="35" xfId="0" applyFont="1" applyBorder="1" applyAlignment="1">
      <alignment horizontal="left" vertical="center"/>
    </xf>
    <xf numFmtId="0" fontId="22" fillId="0" borderId="0" xfId="42" applyFont="1" applyAlignment="1">
      <alignment horizontal="left"/>
    </xf>
    <xf numFmtId="0" fontId="30" fillId="0" borderId="0" xfId="42" applyFont="1" applyBorder="1" applyAlignment="1">
      <alignment horizontal="center"/>
    </xf>
    <xf numFmtId="0" fontId="26" fillId="0" borderId="0" xfId="0" applyFont="1" applyFill="1"/>
    <xf numFmtId="0" fontId="28" fillId="0" borderId="0" xfId="0" applyFont="1" applyAlignment="1">
      <alignment horizontal="center"/>
    </xf>
    <xf numFmtId="0" fontId="19" fillId="0" borderId="0" xfId="42" applyFont="1" applyAlignment="1">
      <alignment horizontal="left"/>
    </xf>
    <xf numFmtId="0" fontId="33" fillId="0" borderId="12" xfId="42" applyFont="1" applyFill="1" applyBorder="1" applyAlignment="1">
      <alignment horizontal="center" vertical="center"/>
    </xf>
    <xf numFmtId="0" fontId="33" fillId="0" borderId="25" xfId="42" applyFont="1" applyFill="1" applyBorder="1" applyAlignment="1">
      <alignment horizontal="center" vertical="center"/>
    </xf>
    <xf numFmtId="0" fontId="33" fillId="0" borderId="12" xfId="42" applyFont="1" applyFill="1" applyBorder="1" applyAlignment="1">
      <alignment horizontal="center" vertical="center" wrapText="1"/>
    </xf>
    <xf numFmtId="14" fontId="33" fillId="0" borderId="25" xfId="42" applyNumberFormat="1" applyFont="1" applyFill="1" applyBorder="1" applyAlignment="1">
      <alignment horizontal="center" vertical="center"/>
    </xf>
    <xf numFmtId="14" fontId="33" fillId="0" borderId="12" xfId="42" applyNumberFormat="1" applyFont="1" applyFill="1" applyBorder="1" applyAlignment="1">
      <alignment horizontal="center" vertical="center"/>
    </xf>
    <xf numFmtId="0" fontId="0" fillId="0" borderId="0" xfId="0"/>
    <xf numFmtId="0" fontId="18" fillId="0" borderId="12" xfId="0" applyFont="1" applyFill="1" applyBorder="1" applyAlignment="1">
      <alignment horizontal="center" vertical="center"/>
    </xf>
    <xf numFmtId="0" fontId="0" fillId="0" borderId="12" xfId="0" applyFont="1" applyBorder="1" applyAlignment="1">
      <alignment horizontal="center"/>
    </xf>
    <xf numFmtId="0" fontId="16" fillId="0" borderId="0" xfId="0" applyFont="1"/>
    <xf numFmtId="0" fontId="16" fillId="35" borderId="12" xfId="0" applyFont="1" applyFill="1" applyBorder="1" applyAlignment="1">
      <alignment horizontal="center"/>
    </xf>
    <xf numFmtId="0" fontId="16" fillId="36" borderId="12" xfId="0" applyFont="1" applyFill="1" applyBorder="1"/>
    <xf numFmtId="0" fontId="0" fillId="33" borderId="12" xfId="0" applyFont="1" applyFill="1" applyBorder="1" applyAlignment="1">
      <alignment wrapText="1"/>
    </xf>
    <xf numFmtId="0" fontId="0" fillId="0" borderId="0" xfId="0" applyFont="1"/>
    <xf numFmtId="0" fontId="33" fillId="33" borderId="12" xfId="0" applyFont="1" applyFill="1" applyBorder="1" applyAlignment="1">
      <alignment wrapText="1"/>
    </xf>
    <xf numFmtId="43" fontId="33" fillId="0" borderId="12" xfId="0" applyNumberFormat="1" applyFont="1" applyBorder="1"/>
    <xf numFmtId="43" fontId="33" fillId="0" borderId="12" xfId="0" applyNumberFormat="1" applyFont="1" applyBorder="1" applyAlignment="1">
      <alignment horizontal="right"/>
    </xf>
    <xf numFmtId="0" fontId="33" fillId="0" borderId="12" xfId="0" applyFont="1" applyBorder="1" applyAlignment="1">
      <alignment horizontal="left" vertical="center" wrapText="1"/>
    </xf>
    <xf numFmtId="0" fontId="33" fillId="0" borderId="12" xfId="0" applyFont="1" applyBorder="1" applyAlignment="1">
      <alignment wrapText="1"/>
    </xf>
    <xf numFmtId="0" fontId="37" fillId="35" borderId="12" xfId="0" applyFont="1" applyFill="1" applyBorder="1" applyAlignment="1">
      <alignment wrapText="1"/>
    </xf>
    <xf numFmtId="0" fontId="37" fillId="35" borderId="12" xfId="0" applyFont="1" applyFill="1" applyBorder="1" applyAlignment="1">
      <alignment horizontal="center" wrapText="1"/>
    </xf>
    <xf numFmtId="43" fontId="37" fillId="35" borderId="12" xfId="0" applyNumberFormat="1" applyFont="1" applyFill="1" applyBorder="1"/>
    <xf numFmtId="43" fontId="37" fillId="35" borderId="12" xfId="0" applyNumberFormat="1" applyFont="1" applyFill="1" applyBorder="1" applyAlignment="1">
      <alignment horizontal="right"/>
    </xf>
    <xf numFmtId="0" fontId="37" fillId="36" borderId="12" xfId="0" applyFont="1" applyFill="1" applyBorder="1" applyAlignment="1">
      <alignment wrapText="1"/>
    </xf>
    <xf numFmtId="43" fontId="37" fillId="36" borderId="12" xfId="0" applyNumberFormat="1" applyFont="1" applyFill="1" applyBorder="1"/>
    <xf numFmtId="0" fontId="37" fillId="36" borderId="12" xfId="0" applyFont="1" applyFill="1" applyBorder="1" applyAlignment="1">
      <alignment horizontal="center" vertical="center"/>
    </xf>
    <xf numFmtId="0" fontId="37" fillId="35" borderId="12" xfId="0" applyFont="1" applyFill="1" applyBorder="1" applyAlignment="1">
      <alignment horizontal="center"/>
    </xf>
    <xf numFmtId="0" fontId="37" fillId="36" borderId="12" xfId="0" applyFont="1" applyFill="1" applyBorder="1" applyAlignment="1">
      <alignment horizontal="center"/>
    </xf>
    <xf numFmtId="0" fontId="33" fillId="0" borderId="12" xfId="0" applyFont="1" applyFill="1" applyBorder="1" applyAlignment="1">
      <alignment horizontal="center"/>
    </xf>
    <xf numFmtId="0" fontId="19" fillId="0" borderId="0" xfId="0" applyFont="1" applyFill="1"/>
    <xf numFmtId="4" fontId="19" fillId="0" borderId="0" xfId="0" applyNumberFormat="1" applyFont="1" applyFill="1" applyAlignment="1">
      <alignment horizontal="center"/>
    </xf>
    <xf numFmtId="0" fontId="23" fillId="0" borderId="10" xfId="42" applyFont="1" applyFill="1" applyBorder="1" applyAlignment="1">
      <alignment horizontal="center" vertical="center"/>
    </xf>
    <xf numFmtId="0" fontId="20" fillId="0" borderId="10" xfId="42" applyFont="1" applyFill="1" applyBorder="1" applyAlignment="1">
      <alignment horizontal="center" vertical="center" wrapText="1"/>
    </xf>
    <xf numFmtId="0" fontId="24" fillId="0" borderId="10" xfId="42" applyFont="1" applyFill="1" applyBorder="1" applyAlignment="1">
      <alignment horizontal="center" vertical="center"/>
    </xf>
    <xf numFmtId="0" fontId="19" fillId="0" borderId="0" xfId="0" applyFont="1" applyFill="1" applyAlignment="1">
      <alignment horizontal="center" vertical="center"/>
    </xf>
    <xf numFmtId="0" fontId="29" fillId="0" borderId="0" xfId="0" applyFont="1" applyFill="1" applyAlignment="1">
      <alignment horizontal="center" vertical="center"/>
    </xf>
    <xf numFmtId="0" fontId="27" fillId="0" borderId="35" xfId="0" applyFont="1" applyFill="1" applyBorder="1" applyAlignment="1">
      <alignment vertical="center"/>
    </xf>
    <xf numFmtId="0" fontId="19" fillId="0" borderId="0" xfId="0" applyFont="1" applyFill="1" applyAlignment="1">
      <alignment vertical="center"/>
    </xf>
    <xf numFmtId="0" fontId="27" fillId="0" borderId="37" xfId="0" applyFont="1" applyFill="1" applyBorder="1" applyAlignment="1">
      <alignment vertical="center"/>
    </xf>
    <xf numFmtId="0" fontId="29" fillId="0" borderId="0" xfId="0" applyFont="1" applyFill="1" applyAlignment="1">
      <alignment vertical="center"/>
    </xf>
    <xf numFmtId="0" fontId="28" fillId="0" borderId="0" xfId="0" applyFont="1" applyFill="1" applyBorder="1"/>
    <xf numFmtId="4" fontId="28" fillId="0" borderId="0" xfId="0" applyNumberFormat="1" applyFont="1" applyFill="1" applyBorder="1" applyAlignment="1">
      <alignment horizontal="center"/>
    </xf>
    <xf numFmtId="0" fontId="19" fillId="0" borderId="0" xfId="0" applyFont="1" applyFill="1" applyBorder="1"/>
    <xf numFmtId="4" fontId="28" fillId="0" borderId="0" xfId="0" applyNumberFormat="1" applyFont="1" applyFill="1" applyAlignment="1">
      <alignment horizontal="center"/>
    </xf>
    <xf numFmtId="0" fontId="0" fillId="0" borderId="0" xfId="0"/>
    <xf numFmtId="0" fontId="19" fillId="0" borderId="0" xfId="42" applyFont="1" applyAlignment="1">
      <alignment horizontal="left"/>
    </xf>
    <xf numFmtId="0" fontId="34" fillId="0" borderId="0" xfId="2484" applyNumberFormat="1" applyFont="1" applyFill="1" applyBorder="1" applyAlignment="1">
      <alignment horizontal="left"/>
    </xf>
    <xf numFmtId="0" fontId="34" fillId="0" borderId="0" xfId="2484" applyFont="1" applyFill="1" applyBorder="1" applyAlignment="1">
      <alignment horizontal="left"/>
    </xf>
    <xf numFmtId="0" fontId="34" fillId="0" borderId="0" xfId="2484" applyNumberFormat="1" applyFont="1" applyBorder="1" applyAlignment="1">
      <alignment horizontal="left"/>
    </xf>
    <xf numFmtId="0" fontId="34" fillId="0" borderId="0" xfId="2484" applyFont="1" applyBorder="1" applyAlignment="1">
      <alignment horizontal="left"/>
    </xf>
    <xf numFmtId="0" fontId="0" fillId="0" borderId="12" xfId="0" applyFont="1" applyBorder="1" applyAlignment="1">
      <alignment horizontal="center"/>
    </xf>
    <xf numFmtId="0" fontId="36" fillId="0" borderId="20" xfId="2484" applyFont="1" applyFill="1" applyBorder="1" applyAlignment="1">
      <alignment horizontal="left"/>
    </xf>
    <xf numFmtId="0" fontId="36" fillId="0" borderId="12" xfId="2484" applyFont="1" applyFill="1" applyBorder="1" applyAlignment="1">
      <alignment horizontal="left"/>
    </xf>
    <xf numFmtId="0" fontId="32" fillId="0" borderId="12" xfId="0" applyFont="1" applyFill="1" applyBorder="1"/>
    <xf numFmtId="0" fontId="20" fillId="0" borderId="10" xfId="0" applyFont="1" applyFill="1" applyBorder="1" applyAlignment="1">
      <alignment horizontal="center"/>
    </xf>
    <xf numFmtId="0" fontId="32" fillId="0" borderId="0" xfId="0" applyFont="1" applyFill="1"/>
    <xf numFmtId="0" fontId="18" fillId="0" borderId="27" xfId="0" applyFont="1" applyFill="1" applyBorder="1" applyAlignment="1"/>
    <xf numFmtId="0" fontId="18" fillId="0" borderId="27" xfId="0" applyFont="1" applyFill="1" applyBorder="1" applyAlignment="1">
      <alignment horizontal="center"/>
    </xf>
    <xf numFmtId="0" fontId="32" fillId="0" borderId="20" xfId="0" applyFont="1" applyFill="1" applyBorder="1"/>
    <xf numFmtId="14" fontId="18" fillId="0" borderId="46" xfId="0" applyNumberFormat="1" applyFont="1" applyFill="1" applyBorder="1" applyAlignment="1">
      <alignment horizontal="center"/>
    </xf>
    <xf numFmtId="0" fontId="18" fillId="0" borderId="12" xfId="0" applyFont="1" applyFill="1" applyBorder="1" applyAlignment="1"/>
    <xf numFmtId="0" fontId="18" fillId="0" borderId="12" xfId="0" applyFont="1" applyFill="1" applyBorder="1" applyAlignment="1">
      <alignment horizontal="center"/>
    </xf>
    <xf numFmtId="14" fontId="18" fillId="0" borderId="23" xfId="0" applyNumberFormat="1" applyFont="1" applyFill="1" applyBorder="1" applyAlignment="1">
      <alignment horizontal="center"/>
    </xf>
    <xf numFmtId="0" fontId="18" fillId="0" borderId="12" xfId="0" applyFont="1" applyFill="1" applyBorder="1" applyAlignment="1">
      <alignment horizontal="left"/>
    </xf>
    <xf numFmtId="0" fontId="18" fillId="0" borderId="0" xfId="0" applyFont="1" applyFill="1" applyBorder="1" applyAlignment="1">
      <alignment horizontal="center"/>
    </xf>
    <xf numFmtId="167" fontId="36" fillId="0" borderId="19" xfId="2484" applyNumberFormat="1" applyFont="1" applyFill="1" applyBorder="1" applyAlignment="1">
      <alignment horizontal="center"/>
    </xf>
    <xf numFmtId="167" fontId="36" fillId="0" borderId="22" xfId="2484" applyNumberFormat="1" applyFont="1" applyFill="1" applyBorder="1" applyAlignment="1">
      <alignment horizontal="center"/>
    </xf>
    <xf numFmtId="167" fontId="20" fillId="0" borderId="10" xfId="0" applyNumberFormat="1" applyFont="1" applyFill="1" applyBorder="1" applyAlignment="1">
      <alignment horizontal="center"/>
    </xf>
    <xf numFmtId="167" fontId="18" fillId="0" borderId="34" xfId="0" applyNumberFormat="1" applyFont="1" applyFill="1" applyBorder="1" applyAlignment="1">
      <alignment horizontal="center"/>
    </xf>
    <xf numFmtId="167" fontId="18" fillId="0" borderId="22" xfId="0" applyNumberFormat="1" applyFont="1" applyFill="1" applyBorder="1" applyAlignment="1">
      <alignment horizontal="center"/>
    </xf>
    <xf numFmtId="167" fontId="18" fillId="0" borderId="24" xfId="0" applyNumberFormat="1" applyFont="1" applyFill="1" applyBorder="1" applyAlignment="1">
      <alignment horizontal="center"/>
    </xf>
    <xf numFmtId="0" fontId="32" fillId="0" borderId="20" xfId="0" applyFont="1" applyFill="1" applyBorder="1" applyAlignment="1">
      <alignment horizontal="center"/>
    </xf>
    <xf numFmtId="0" fontId="32" fillId="0" borderId="12" xfId="0" applyFont="1" applyFill="1" applyBorder="1" applyAlignment="1">
      <alignment horizontal="center"/>
    </xf>
    <xf numFmtId="43" fontId="18" fillId="0" borderId="27" xfId="0" applyNumberFormat="1" applyFont="1" applyFill="1" applyBorder="1" applyAlignment="1">
      <alignment horizontal="center"/>
    </xf>
    <xf numFmtId="43" fontId="18" fillId="0" borderId="12" xfId="0" applyNumberFormat="1" applyFont="1" applyFill="1" applyBorder="1" applyAlignment="1">
      <alignment horizontal="center"/>
    </xf>
    <xf numFmtId="43" fontId="32" fillId="0" borderId="0" xfId="0" applyNumberFormat="1" applyFont="1" applyFill="1"/>
    <xf numFmtId="0" fontId="32" fillId="0" borderId="0" xfId="0" applyFont="1" applyFill="1" applyAlignment="1">
      <alignment horizontal="center"/>
    </xf>
    <xf numFmtId="0" fontId="41" fillId="0" borderId="0" xfId="0" applyFont="1" applyFill="1"/>
    <xf numFmtId="43" fontId="41" fillId="0" borderId="0" xfId="0" applyNumberFormat="1" applyFont="1" applyFill="1"/>
    <xf numFmtId="167" fontId="20" fillId="0" borderId="10" xfId="42" applyNumberFormat="1" applyFont="1" applyFill="1" applyBorder="1" applyAlignment="1">
      <alignment horizontal="center"/>
    </xf>
    <xf numFmtId="0" fontId="20" fillId="0" borderId="10" xfId="42" applyFont="1" applyFill="1" applyBorder="1" applyAlignment="1">
      <alignment horizontal="center"/>
    </xf>
    <xf numFmtId="43" fontId="20" fillId="0" borderId="10" xfId="42" applyNumberFormat="1" applyFont="1" applyFill="1" applyBorder="1" applyAlignment="1">
      <alignment horizontal="center"/>
    </xf>
    <xf numFmtId="0" fontId="20" fillId="0" borderId="31" xfId="42" applyFont="1" applyFill="1" applyBorder="1" applyAlignment="1">
      <alignment horizontal="center" vertical="center" wrapText="1"/>
    </xf>
    <xf numFmtId="0" fontId="20" fillId="0" borderId="32" xfId="42" applyFont="1" applyFill="1" applyBorder="1" applyAlignment="1">
      <alignment horizontal="center" vertical="center"/>
    </xf>
    <xf numFmtId="43" fontId="32" fillId="0" borderId="12" xfId="0" applyNumberFormat="1" applyFont="1" applyFill="1" applyBorder="1" applyAlignment="1">
      <alignment horizontal="center"/>
    </xf>
    <xf numFmtId="167" fontId="32" fillId="0" borderId="22" xfId="0" applyNumberFormat="1" applyFont="1" applyFill="1" applyBorder="1" applyAlignment="1">
      <alignment horizontal="center"/>
    </xf>
    <xf numFmtId="167" fontId="36" fillId="0" borderId="24" xfId="2484" applyNumberFormat="1" applyFont="1" applyFill="1" applyBorder="1" applyAlignment="1">
      <alignment horizontal="center"/>
    </xf>
    <xf numFmtId="0" fontId="36" fillId="0" borderId="25" xfId="2484" applyFont="1" applyFill="1" applyBorder="1" applyAlignment="1">
      <alignment horizontal="left"/>
    </xf>
    <xf numFmtId="0" fontId="32" fillId="0" borderId="25" xfId="0" applyFont="1" applyFill="1" applyBorder="1"/>
    <xf numFmtId="167" fontId="36" fillId="0" borderId="0" xfId="2484" applyNumberFormat="1" applyFont="1" applyFill="1" applyBorder="1" applyAlignment="1">
      <alignment horizontal="center"/>
    </xf>
    <xf numFmtId="0" fontId="36" fillId="0" borderId="0" xfId="2484" applyFont="1" applyFill="1" applyBorder="1" applyAlignment="1">
      <alignment horizontal="left"/>
    </xf>
    <xf numFmtId="43" fontId="32" fillId="0" borderId="0" xfId="0" applyNumberFormat="1" applyFont="1" applyFill="1" applyBorder="1" applyAlignment="1">
      <alignment horizontal="center"/>
    </xf>
    <xf numFmtId="0" fontId="32" fillId="0" borderId="0" xfId="0" applyFont="1" applyFill="1" applyBorder="1"/>
    <xf numFmtId="0" fontId="32" fillId="0" borderId="0" xfId="0" applyFont="1" applyFill="1" applyBorder="1" applyAlignment="1">
      <alignment horizontal="center"/>
    </xf>
    <xf numFmtId="43" fontId="32" fillId="0" borderId="12" xfId="0" applyNumberFormat="1" applyFont="1" applyFill="1" applyBorder="1"/>
    <xf numFmtId="43" fontId="32" fillId="0" borderId="25" xfId="0" applyNumberFormat="1" applyFont="1" applyFill="1" applyBorder="1"/>
    <xf numFmtId="0" fontId="18" fillId="0" borderId="25" xfId="0" applyFont="1" applyFill="1" applyBorder="1" applyAlignment="1">
      <alignment horizontal="left"/>
    </xf>
    <xf numFmtId="43" fontId="18" fillId="0" borderId="25" xfId="0" applyNumberFormat="1" applyFont="1" applyFill="1" applyBorder="1" applyAlignment="1">
      <alignment horizontal="center"/>
    </xf>
    <xf numFmtId="0" fontId="18" fillId="0" borderId="25" xfId="0" applyFont="1" applyFill="1" applyBorder="1" applyAlignment="1">
      <alignment horizontal="center"/>
    </xf>
    <xf numFmtId="0" fontId="32" fillId="0" borderId="25" xfId="0" applyFont="1" applyFill="1" applyBorder="1" applyAlignment="1">
      <alignment horizontal="center"/>
    </xf>
    <xf numFmtId="14" fontId="18" fillId="0" borderId="26" xfId="0" applyNumberFormat="1" applyFont="1" applyFill="1" applyBorder="1" applyAlignment="1">
      <alignment horizontal="center"/>
    </xf>
    <xf numFmtId="0" fontId="0" fillId="0" borderId="0" xfId="0"/>
    <xf numFmtId="0" fontId="18" fillId="0" borderId="0" xfId="0" applyFont="1" applyFill="1" applyAlignment="1">
      <alignment horizontal="center" vertical="center"/>
    </xf>
    <xf numFmtId="0" fontId="18" fillId="0" borderId="19" xfId="0" applyFont="1" applyFill="1" applyBorder="1" applyAlignment="1">
      <alignment horizontal="center" vertical="center"/>
    </xf>
    <xf numFmtId="0" fontId="18" fillId="0" borderId="20" xfId="0" applyFont="1" applyFill="1" applyBorder="1" applyAlignment="1">
      <alignment horizontal="center" vertical="center"/>
    </xf>
    <xf numFmtId="0" fontId="18" fillId="0" borderId="20" xfId="0" applyFont="1" applyFill="1" applyBorder="1" applyAlignment="1">
      <alignment horizontal="left" vertical="center"/>
    </xf>
    <xf numFmtId="0" fontId="18" fillId="0" borderId="20" xfId="0" applyFont="1" applyFill="1" applyBorder="1" applyAlignment="1">
      <alignment horizontal="left" vertical="center" wrapText="1"/>
    </xf>
    <xf numFmtId="0" fontId="32" fillId="0" borderId="20" xfId="0" applyFont="1" applyFill="1" applyBorder="1" applyAlignment="1">
      <alignment horizontal="center" wrapText="1"/>
    </xf>
    <xf numFmtId="0" fontId="20" fillId="0" borderId="20" xfId="0" applyFont="1" applyFill="1" applyBorder="1" applyAlignment="1">
      <alignment horizontal="center" vertical="center"/>
    </xf>
    <xf numFmtId="0" fontId="18" fillId="0" borderId="34" xfId="0" applyFont="1" applyFill="1" applyBorder="1" applyAlignment="1">
      <alignment horizontal="center" vertical="center"/>
    </xf>
    <xf numFmtId="0" fontId="18" fillId="0" borderId="12" xfId="0" applyFont="1" applyFill="1" applyBorder="1" applyAlignment="1">
      <alignment horizontal="left" vertical="center"/>
    </xf>
    <xf numFmtId="0" fontId="18" fillId="0" borderId="12" xfId="0" applyFont="1" applyFill="1" applyBorder="1" applyAlignment="1">
      <alignment horizontal="left" vertical="center" wrapText="1"/>
    </xf>
    <xf numFmtId="0" fontId="32" fillId="0" borderId="12" xfId="0" applyFont="1" applyFill="1" applyBorder="1" applyAlignment="1">
      <alignment horizontal="center" wrapText="1"/>
    </xf>
    <xf numFmtId="0" fontId="20" fillId="0" borderId="12" xfId="0" applyFont="1" applyFill="1" applyBorder="1" applyAlignment="1">
      <alignment horizontal="center" vertical="center"/>
    </xf>
    <xf numFmtId="14" fontId="18" fillId="0" borderId="23" xfId="0" applyNumberFormat="1" applyFont="1" applyFill="1" applyBorder="1" applyAlignment="1">
      <alignment horizontal="center" vertical="center"/>
    </xf>
    <xf numFmtId="0" fontId="32" fillId="0" borderId="12" xfId="0" applyFont="1" applyFill="1" applyBorder="1" applyAlignment="1">
      <alignment horizontal="left" vertical="center"/>
    </xf>
    <xf numFmtId="164" fontId="18" fillId="0" borderId="12" xfId="0" applyNumberFormat="1" applyFont="1" applyFill="1" applyBorder="1" applyAlignment="1">
      <alignment horizontal="center" vertical="center"/>
    </xf>
    <xf numFmtId="164" fontId="18" fillId="0" borderId="12" xfId="0" applyNumberFormat="1" applyFont="1" applyFill="1" applyBorder="1" applyAlignment="1">
      <alignment horizontal="center" vertical="center" wrapText="1"/>
    </xf>
    <xf numFmtId="14" fontId="18" fillId="0" borderId="23" xfId="0" applyNumberFormat="1" applyFont="1" applyFill="1" applyBorder="1" applyAlignment="1">
      <alignment horizontal="center" vertical="center" wrapText="1"/>
    </xf>
    <xf numFmtId="0" fontId="32" fillId="0" borderId="12" xfId="0" applyFont="1" applyFill="1" applyBorder="1" applyAlignment="1">
      <alignment horizontal="center" vertical="center"/>
    </xf>
    <xf numFmtId="0" fontId="18" fillId="0" borderId="12" xfId="0" applyFont="1" applyFill="1" applyBorder="1" applyAlignment="1">
      <alignment vertical="center"/>
    </xf>
    <xf numFmtId="0" fontId="32" fillId="0" borderId="12" xfId="0" applyFont="1" applyFill="1" applyBorder="1" applyAlignment="1">
      <alignment horizontal="center" vertical="center" wrapText="1"/>
    </xf>
    <xf numFmtId="164" fontId="32" fillId="0" borderId="12" xfId="0" applyNumberFormat="1" applyFont="1" applyFill="1" applyBorder="1" applyAlignment="1">
      <alignment horizontal="center" vertical="center" wrapText="1"/>
    </xf>
    <xf numFmtId="14" fontId="32" fillId="0" borderId="23" xfId="0" applyNumberFormat="1" applyFont="1" applyFill="1" applyBorder="1" applyAlignment="1">
      <alignment horizontal="center" vertical="center" wrapText="1"/>
    </xf>
    <xf numFmtId="0" fontId="20" fillId="0" borderId="12" xfId="0" applyFont="1" applyFill="1" applyBorder="1" applyAlignment="1">
      <alignment horizontal="center" vertical="center" wrapText="1"/>
    </xf>
    <xf numFmtId="0" fontId="32" fillId="0" borderId="25" xfId="0" applyFont="1" applyFill="1" applyBorder="1" applyAlignment="1">
      <alignment horizontal="center" wrapText="1"/>
    </xf>
    <xf numFmtId="0" fontId="20" fillId="0" borderId="25" xfId="0" applyFont="1" applyFill="1" applyBorder="1" applyAlignment="1">
      <alignment horizontal="center" vertical="center"/>
    </xf>
    <xf numFmtId="0" fontId="42" fillId="0" borderId="0" xfId="0" applyFont="1" applyFill="1" applyAlignment="1">
      <alignment horizontal="left"/>
    </xf>
    <xf numFmtId="0" fontId="42" fillId="0" borderId="0" xfId="0" applyFont="1" applyFill="1" applyAlignment="1">
      <alignment horizontal="center"/>
    </xf>
    <xf numFmtId="0" fontId="42" fillId="0" borderId="0" xfId="0" applyFont="1" applyFill="1"/>
    <xf numFmtId="4" fontId="42" fillId="0" borderId="0" xfId="0" applyNumberFormat="1" applyFont="1" applyFill="1" applyAlignment="1">
      <alignment horizontal="center"/>
    </xf>
    <xf numFmtId="0" fontId="42" fillId="0" borderId="35" xfId="0" applyFont="1" applyFill="1" applyBorder="1" applyAlignment="1"/>
    <xf numFmtId="0" fontId="18" fillId="0" borderId="12" xfId="0" applyFont="1" applyFill="1" applyBorder="1" applyAlignment="1">
      <alignment vertical="center" wrapText="1"/>
    </xf>
    <xf numFmtId="0" fontId="23" fillId="0" borderId="10" xfId="0" applyFont="1" applyFill="1" applyBorder="1" applyAlignment="1">
      <alignment horizontal="center" vertical="center" wrapText="1"/>
    </xf>
    <xf numFmtId="0" fontId="23" fillId="0" borderId="10" xfId="0" applyFont="1" applyFill="1" applyBorder="1" applyAlignment="1">
      <alignment horizontal="center" vertical="center"/>
    </xf>
    <xf numFmtId="4" fontId="23" fillId="0" borderId="10" xfId="0" applyNumberFormat="1" applyFont="1" applyFill="1" applyBorder="1" applyAlignment="1">
      <alignment horizontal="center" vertical="center" wrapText="1"/>
    </xf>
    <xf numFmtId="0" fontId="25" fillId="0" borderId="0" xfId="0" applyFont="1" applyFill="1" applyAlignment="1">
      <alignment horizontal="center" vertical="center"/>
    </xf>
    <xf numFmtId="0" fontId="26" fillId="0" borderId="38" xfId="0" applyFont="1" applyFill="1" applyBorder="1" applyAlignment="1">
      <alignment vertical="center"/>
    </xf>
    <xf numFmtId="0" fontId="26" fillId="0" borderId="35" xfId="0" applyFont="1" applyFill="1" applyBorder="1" applyAlignment="1">
      <alignment vertical="center"/>
    </xf>
    <xf numFmtId="0" fontId="26" fillId="0" borderId="35" xfId="0" applyFont="1" applyFill="1" applyBorder="1" applyAlignment="1">
      <alignment horizontal="center" vertical="center"/>
    </xf>
    <xf numFmtId="0" fontId="27" fillId="0" borderId="35" xfId="0" applyFont="1" applyFill="1" applyBorder="1" applyAlignment="1">
      <alignment horizontal="center" vertical="center"/>
    </xf>
    <xf numFmtId="164" fontId="43" fillId="0" borderId="0" xfId="0" applyNumberFormat="1" applyFont="1" applyFill="1" applyBorder="1" applyAlignment="1">
      <alignment horizontal="center" vertical="center"/>
    </xf>
    <xf numFmtId="0" fontId="43" fillId="0" borderId="0" xfId="0" applyFont="1" applyFill="1" applyBorder="1" applyAlignment="1">
      <alignment horizontal="center" vertical="center"/>
    </xf>
    <xf numFmtId="0" fontId="43" fillId="0" borderId="0" xfId="0" applyFont="1" applyFill="1" applyAlignment="1">
      <alignment horizontal="center" vertical="center"/>
    </xf>
    <xf numFmtId="0" fontId="26" fillId="0" borderId="15" xfId="0" applyFont="1" applyFill="1" applyBorder="1" applyAlignment="1">
      <alignment vertical="center"/>
    </xf>
    <xf numFmtId="0" fontId="26" fillId="0" borderId="37" xfId="0" applyFont="1" applyFill="1" applyBorder="1" applyAlignment="1">
      <alignment vertical="center"/>
    </xf>
    <xf numFmtId="0" fontId="26" fillId="0" borderId="37" xfId="0" applyFont="1" applyFill="1" applyBorder="1" applyAlignment="1">
      <alignment horizontal="center" vertical="center"/>
    </xf>
    <xf numFmtId="0" fontId="27" fillId="0" borderId="37" xfId="0" applyFont="1" applyFill="1" applyBorder="1" applyAlignment="1">
      <alignment horizontal="center" vertical="center"/>
    </xf>
    <xf numFmtId="164" fontId="43" fillId="0" borderId="37" xfId="0" applyNumberFormat="1" applyFont="1" applyFill="1" applyBorder="1" applyAlignment="1">
      <alignment horizontal="center" vertical="center"/>
    </xf>
    <xf numFmtId="0" fontId="43" fillId="0" borderId="37" xfId="0" applyFont="1" applyFill="1" applyBorder="1" applyAlignment="1">
      <alignment horizontal="center" vertical="center"/>
    </xf>
    <xf numFmtId="0" fontId="43" fillId="0" borderId="0" xfId="0" applyFont="1" applyFill="1" applyAlignment="1">
      <alignment vertical="center"/>
    </xf>
    <xf numFmtId="0" fontId="25" fillId="0" borderId="19" xfId="0" applyFont="1" applyFill="1" applyBorder="1" applyAlignment="1">
      <alignment horizontal="center" vertical="center"/>
    </xf>
    <xf numFmtId="0" fontId="25" fillId="0" borderId="20" xfId="0" applyFont="1" applyFill="1" applyBorder="1" applyAlignment="1">
      <alignment horizontal="center" vertical="center"/>
    </xf>
    <xf numFmtId="0" fontId="25" fillId="0" borderId="20" xfId="0" applyFont="1" applyFill="1" applyBorder="1" applyAlignment="1">
      <alignment vertical="center" wrapText="1"/>
    </xf>
    <xf numFmtId="0" fontId="0" fillId="0" borderId="20" xfId="0" applyFont="1" applyFill="1" applyBorder="1" applyAlignment="1">
      <alignment horizontal="center" wrapText="1"/>
    </xf>
    <xf numFmtId="0" fontId="23" fillId="0" borderId="20" xfId="0" applyFont="1" applyFill="1" applyBorder="1" applyAlignment="1">
      <alignment horizontal="center" vertical="center"/>
    </xf>
    <xf numFmtId="0" fontId="25" fillId="0" borderId="22" xfId="0" applyFont="1" applyFill="1" applyBorder="1" applyAlignment="1">
      <alignment horizontal="center" vertical="center"/>
    </xf>
    <xf numFmtId="0" fontId="25" fillId="0" borderId="12" xfId="0" applyFont="1" applyFill="1" applyBorder="1" applyAlignment="1">
      <alignment horizontal="center" vertical="center"/>
    </xf>
    <xf numFmtId="0" fontId="25" fillId="0" borderId="12" xfId="0" applyFont="1" applyFill="1" applyBorder="1" applyAlignment="1">
      <alignment vertical="center" wrapText="1"/>
    </xf>
    <xf numFmtId="0" fontId="0" fillId="0" borderId="12" xfId="0" applyFont="1" applyFill="1" applyBorder="1" applyAlignment="1">
      <alignment horizontal="center" wrapText="1"/>
    </xf>
    <xf numFmtId="0" fontId="23" fillId="0" borderId="12" xfId="0" applyFont="1" applyFill="1" applyBorder="1" applyAlignment="1">
      <alignment horizontal="center" vertical="center"/>
    </xf>
    <xf numFmtId="0" fontId="25" fillId="0" borderId="27" xfId="0" applyFont="1" applyFill="1" applyBorder="1" applyAlignment="1">
      <alignment horizontal="center" vertical="center"/>
    </xf>
    <xf numFmtId="0" fontId="25" fillId="0" borderId="12" xfId="0" applyFont="1" applyFill="1" applyBorder="1" applyAlignment="1">
      <alignment vertical="center"/>
    </xf>
    <xf numFmtId="0" fontId="25" fillId="0" borderId="24" xfId="0" applyFont="1" applyFill="1" applyBorder="1" applyAlignment="1">
      <alignment horizontal="center" vertical="center"/>
    </xf>
    <xf numFmtId="0" fontId="25" fillId="0" borderId="25" xfId="0" applyFont="1" applyFill="1" applyBorder="1" applyAlignment="1">
      <alignment horizontal="center" vertical="center"/>
    </xf>
    <xf numFmtId="0" fontId="25" fillId="0" borderId="25" xfId="0" applyFont="1" applyFill="1" applyBorder="1" applyAlignment="1">
      <alignment vertical="center"/>
    </xf>
    <xf numFmtId="0" fontId="25" fillId="0" borderId="25" xfId="0" applyFont="1" applyFill="1" applyBorder="1" applyAlignment="1">
      <alignment vertical="center" wrapText="1"/>
    </xf>
    <xf numFmtId="0" fontId="0" fillId="0" borderId="25" xfId="0" applyFont="1" applyFill="1" applyBorder="1" applyAlignment="1">
      <alignment horizontal="center" wrapText="1"/>
    </xf>
    <xf numFmtId="0" fontId="23" fillId="0" borderId="25" xfId="0" applyFont="1" applyFill="1" applyBorder="1" applyAlignment="1">
      <alignment horizontal="center" vertical="center"/>
    </xf>
    <xf numFmtId="0" fontId="25" fillId="0" borderId="20" xfId="0" applyFont="1" applyFill="1" applyBorder="1" applyAlignment="1">
      <alignment vertical="center"/>
    </xf>
    <xf numFmtId="164" fontId="25" fillId="0" borderId="20" xfId="0" applyNumberFormat="1" applyFont="1" applyFill="1" applyBorder="1" applyAlignment="1">
      <alignment horizontal="center" vertical="center"/>
    </xf>
    <xf numFmtId="14" fontId="25" fillId="0" borderId="21" xfId="0" applyNumberFormat="1" applyFont="1" applyFill="1" applyBorder="1" applyAlignment="1">
      <alignment horizontal="center" vertical="center"/>
    </xf>
    <xf numFmtId="164" fontId="25" fillId="0" borderId="12" xfId="0" applyNumberFormat="1" applyFont="1" applyFill="1" applyBorder="1" applyAlignment="1">
      <alignment horizontal="center" vertical="center"/>
    </xf>
    <xf numFmtId="14" fontId="25" fillId="0" borderId="23" xfId="0" applyNumberFormat="1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vertical="center"/>
    </xf>
    <xf numFmtId="0" fontId="0" fillId="0" borderId="12" xfId="0" applyFont="1" applyFill="1" applyBorder="1" applyAlignment="1">
      <alignment horizontal="left" vertical="center"/>
    </xf>
    <xf numFmtId="0" fontId="25" fillId="0" borderId="12" xfId="0" applyFont="1" applyFill="1" applyBorder="1" applyAlignment="1">
      <alignment horizontal="left" vertical="center" wrapText="1"/>
    </xf>
    <xf numFmtId="164" fontId="25" fillId="0" borderId="25" xfId="0" applyNumberFormat="1" applyFont="1" applyFill="1" applyBorder="1" applyAlignment="1">
      <alignment horizontal="center" vertical="center"/>
    </xf>
    <xf numFmtId="14" fontId="25" fillId="0" borderId="26" xfId="0" applyNumberFormat="1" applyFont="1" applyFill="1" applyBorder="1" applyAlignment="1">
      <alignment horizontal="center" vertical="center"/>
    </xf>
    <xf numFmtId="0" fontId="33" fillId="0" borderId="12" xfId="0" applyFont="1" applyFill="1" applyBorder="1" applyAlignment="1">
      <alignment horizontal="center" vertical="center"/>
    </xf>
    <xf numFmtId="0" fontId="33" fillId="0" borderId="12" xfId="0" applyFont="1" applyFill="1" applyBorder="1" applyAlignment="1">
      <alignment horizontal="left" vertical="center"/>
    </xf>
    <xf numFmtId="0" fontId="23" fillId="0" borderId="12" xfId="0" applyFont="1" applyFill="1" applyBorder="1" applyAlignment="1">
      <alignment horizontal="center" vertical="center" wrapText="1"/>
    </xf>
    <xf numFmtId="0" fontId="25" fillId="0" borderId="19" xfId="0" applyFont="1" applyBorder="1"/>
    <xf numFmtId="4" fontId="25" fillId="0" borderId="21" xfId="0" applyNumberFormat="1" applyFont="1" applyBorder="1" applyAlignment="1">
      <alignment horizontal="center"/>
    </xf>
    <xf numFmtId="0" fontId="25" fillId="0" borderId="22" xfId="0" applyFont="1" applyBorder="1"/>
    <xf numFmtId="0" fontId="25" fillId="0" borderId="23" xfId="0" applyNumberFormat="1" applyFont="1" applyBorder="1" applyAlignment="1">
      <alignment horizontal="center"/>
    </xf>
    <xf numFmtId="0" fontId="23" fillId="0" borderId="24" xfId="0" applyFont="1" applyBorder="1" applyAlignment="1">
      <alignment horizontal="center" vertical="center"/>
    </xf>
    <xf numFmtId="0" fontId="23" fillId="0" borderId="26" xfId="0" applyNumberFormat="1" applyFont="1" applyBorder="1" applyAlignment="1">
      <alignment horizontal="center" vertical="center"/>
    </xf>
    <xf numFmtId="0" fontId="33" fillId="0" borderId="20" xfId="42" applyFont="1" applyFill="1" applyBorder="1" applyAlignment="1">
      <alignment horizontal="center" vertical="center"/>
    </xf>
    <xf numFmtId="14" fontId="33" fillId="0" borderId="20" xfId="42" applyNumberFormat="1" applyFont="1" applyFill="1" applyBorder="1" applyAlignment="1">
      <alignment horizontal="center" vertical="center"/>
    </xf>
    <xf numFmtId="14" fontId="33" fillId="0" borderId="23" xfId="42" applyNumberFormat="1" applyFont="1" applyFill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6" fillId="0" borderId="35" xfId="0" applyFont="1" applyBorder="1" applyAlignment="1">
      <alignment horizontal="center" vertical="center"/>
    </xf>
    <xf numFmtId="0" fontId="26" fillId="0" borderId="27" xfId="0" applyFont="1" applyBorder="1" applyAlignment="1">
      <alignment horizontal="center" vertical="center"/>
    </xf>
    <xf numFmtId="0" fontId="26" fillId="0" borderId="0" xfId="0" applyFont="1" applyFill="1" applyAlignment="1">
      <alignment horizontal="center" vertical="center"/>
    </xf>
    <xf numFmtId="0" fontId="45" fillId="0" borderId="0" xfId="0" applyFont="1" applyFill="1" applyAlignment="1">
      <alignment horizontal="center" vertical="center"/>
    </xf>
    <xf numFmtId="0" fontId="45" fillId="0" borderId="36" xfId="0" applyFont="1" applyFill="1" applyBorder="1" applyAlignment="1">
      <alignment horizontal="center" vertical="center"/>
    </xf>
    <xf numFmtId="0" fontId="23" fillId="34" borderId="30" xfId="42" applyFont="1" applyFill="1" applyBorder="1" applyAlignment="1">
      <alignment horizontal="center" vertical="center"/>
    </xf>
    <xf numFmtId="0" fontId="23" fillId="34" borderId="31" xfId="42" applyFont="1" applyFill="1" applyBorder="1" applyAlignment="1">
      <alignment horizontal="center" vertical="center"/>
    </xf>
    <xf numFmtId="4" fontId="23" fillId="34" borderId="31" xfId="42" applyNumberFormat="1" applyFont="1" applyFill="1" applyBorder="1" applyAlignment="1">
      <alignment horizontal="center" vertical="center" wrapText="1"/>
    </xf>
    <xf numFmtId="0" fontId="23" fillId="34" borderId="42" xfId="42" applyFont="1" applyFill="1" applyBorder="1" applyAlignment="1">
      <alignment horizontal="center" vertical="center"/>
    </xf>
    <xf numFmtId="0" fontId="23" fillId="34" borderId="31" xfId="42" applyFont="1" applyFill="1" applyBorder="1" applyAlignment="1">
      <alignment horizontal="center" vertical="center" wrapText="1"/>
    </xf>
    <xf numFmtId="0" fontId="23" fillId="34" borderId="32" xfId="42" applyFont="1" applyFill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40" fillId="0" borderId="15" xfId="0" applyFont="1" applyFill="1" applyBorder="1" applyAlignment="1">
      <alignment vertical="center"/>
    </xf>
    <xf numFmtId="0" fontId="40" fillId="0" borderId="37" xfId="0" applyFont="1" applyFill="1" applyBorder="1" applyAlignment="1">
      <alignment vertical="center"/>
    </xf>
    <xf numFmtId="0" fontId="27" fillId="0" borderId="15" xfId="0" applyFont="1" applyFill="1" applyBorder="1" applyAlignment="1">
      <alignment vertical="center"/>
    </xf>
    <xf numFmtId="0" fontId="19" fillId="0" borderId="0" xfId="42" applyFont="1" applyAlignment="1"/>
    <xf numFmtId="0" fontId="37" fillId="36" borderId="11" xfId="0" applyFont="1" applyFill="1" applyBorder="1" applyAlignment="1">
      <alignment horizontal="centerContinuous" wrapText="1"/>
    </xf>
    <xf numFmtId="0" fontId="37" fillId="36" borderId="43" xfId="0" applyFont="1" applyFill="1" applyBorder="1" applyAlignment="1">
      <alignment horizontal="centerContinuous" wrapText="1"/>
    </xf>
    <xf numFmtId="0" fontId="37" fillId="36" borderId="33" xfId="0" applyFont="1" applyFill="1" applyBorder="1" applyAlignment="1">
      <alignment horizontal="centerContinuous" wrapText="1"/>
    </xf>
    <xf numFmtId="0" fontId="37" fillId="36" borderId="11" xfId="0" applyFont="1" applyFill="1" applyBorder="1" applyAlignment="1">
      <alignment horizontal="centerContinuous"/>
    </xf>
    <xf numFmtId="0" fontId="37" fillId="36" borderId="43" xfId="0" applyFont="1" applyFill="1" applyBorder="1" applyAlignment="1">
      <alignment horizontal="centerContinuous"/>
    </xf>
    <xf numFmtId="0" fontId="37" fillId="36" borderId="33" xfId="0" applyFont="1" applyFill="1" applyBorder="1" applyAlignment="1">
      <alignment horizontal="centerContinuous"/>
    </xf>
    <xf numFmtId="0" fontId="0" fillId="0" borderId="12" xfId="0" applyBorder="1" applyAlignment="1">
      <alignment horizontal="center" wrapText="1"/>
    </xf>
    <xf numFmtId="0" fontId="0" fillId="0" borderId="12" xfId="0" applyBorder="1" applyAlignment="1">
      <alignment horizontal="center"/>
    </xf>
    <xf numFmtId="0" fontId="25" fillId="0" borderId="28" xfId="42" applyFont="1" applyFill="1" applyBorder="1" applyAlignment="1">
      <alignment horizontal="center" vertical="center" wrapText="1"/>
    </xf>
    <xf numFmtId="0" fontId="18" fillId="0" borderId="25" xfId="0" applyFont="1" applyFill="1" applyBorder="1" applyAlignment="1">
      <alignment horizontal="center" vertical="center"/>
    </xf>
    <xf numFmtId="0" fontId="36" fillId="0" borderId="12" xfId="42" applyFont="1" applyFill="1" applyBorder="1" applyAlignment="1">
      <alignment horizontal="center" vertical="center"/>
    </xf>
    <xf numFmtId="0" fontId="0" fillId="0" borderId="12" xfId="0" applyBorder="1"/>
    <xf numFmtId="167" fontId="32" fillId="0" borderId="24" xfId="0" applyNumberFormat="1" applyFont="1" applyFill="1" applyBorder="1" applyAlignment="1">
      <alignment horizontal="center"/>
    </xf>
    <xf numFmtId="0" fontId="32" fillId="0" borderId="27" xfId="0" applyFont="1" applyFill="1" applyBorder="1" applyAlignment="1">
      <alignment horizontal="center"/>
    </xf>
    <xf numFmtId="167" fontId="32" fillId="0" borderId="19" xfId="0" applyNumberFormat="1" applyFont="1" applyFill="1" applyBorder="1" applyAlignment="1">
      <alignment horizontal="center"/>
    </xf>
    <xf numFmtId="43" fontId="32" fillId="0" borderId="20" xfId="0" applyNumberFormat="1" applyFont="1" applyFill="1" applyBorder="1"/>
    <xf numFmtId="14" fontId="32" fillId="0" borderId="20" xfId="0" applyNumberFormat="1" applyFont="1" applyFill="1" applyBorder="1" applyAlignment="1">
      <alignment horizontal="center"/>
    </xf>
    <xf numFmtId="14" fontId="32" fillId="0" borderId="12" xfId="0" applyNumberFormat="1" applyFont="1" applyFill="1" applyBorder="1" applyAlignment="1">
      <alignment horizontal="center"/>
    </xf>
    <xf numFmtId="14" fontId="32" fillId="0" borderId="25" xfId="0" applyNumberFormat="1" applyFont="1" applyFill="1" applyBorder="1" applyAlignment="1">
      <alignment horizontal="center"/>
    </xf>
    <xf numFmtId="0" fontId="18" fillId="0" borderId="25" xfId="0" applyFont="1" applyFill="1" applyBorder="1" applyAlignment="1">
      <alignment horizontal="left" vertical="center" wrapText="1"/>
    </xf>
    <xf numFmtId="14" fontId="36" fillId="0" borderId="23" xfId="42" applyNumberFormat="1" applyFont="1" applyFill="1" applyBorder="1" applyAlignment="1">
      <alignment horizontal="center" vertical="center"/>
    </xf>
    <xf numFmtId="14" fontId="33" fillId="0" borderId="26" xfId="42" applyNumberFormat="1" applyFont="1" applyFill="1" applyBorder="1" applyAlignment="1">
      <alignment horizontal="center" vertical="center"/>
    </xf>
    <xf numFmtId="0" fontId="0" fillId="0" borderId="12" xfId="0" applyFill="1" applyBorder="1" applyAlignment="1">
      <alignment horizontal="center"/>
    </xf>
    <xf numFmtId="0" fontId="33" fillId="0" borderId="12" xfId="42" applyFont="1" applyFill="1" applyBorder="1" applyAlignment="1">
      <alignment horizontal="left" vertical="center"/>
    </xf>
    <xf numFmtId="0" fontId="0" fillId="0" borderId="12" xfId="0" applyFont="1" applyBorder="1"/>
    <xf numFmtId="0" fontId="33" fillId="0" borderId="22" xfId="42" applyFont="1" applyFill="1" applyBorder="1" applyAlignment="1">
      <alignment horizontal="center" vertical="center"/>
    </xf>
    <xf numFmtId="14" fontId="33" fillId="0" borderId="12" xfId="42" applyNumberFormat="1" applyFont="1" applyFill="1" applyBorder="1" applyAlignment="1">
      <alignment horizontal="center" vertical="center" wrapText="1"/>
    </xf>
    <xf numFmtId="4" fontId="33" fillId="0" borderId="12" xfId="42" applyNumberFormat="1" applyFont="1" applyFill="1" applyBorder="1" applyAlignment="1">
      <alignment horizontal="center" vertical="center"/>
    </xf>
    <xf numFmtId="0" fontId="33" fillId="0" borderId="33" xfId="0" applyFont="1" applyFill="1" applyBorder="1" applyAlignment="1">
      <alignment horizontal="center" vertical="center"/>
    </xf>
    <xf numFmtId="0" fontId="33" fillId="0" borderId="0" xfId="0" applyFont="1" applyFill="1" applyAlignment="1">
      <alignment horizontal="center" vertical="center"/>
    </xf>
    <xf numFmtId="14" fontId="33" fillId="0" borderId="21" xfId="42" applyNumberFormat="1" applyFont="1" applyFill="1" applyBorder="1" applyAlignment="1">
      <alignment horizontal="center" vertical="center"/>
    </xf>
    <xf numFmtId="14" fontId="26" fillId="0" borderId="35" xfId="0" applyNumberFormat="1" applyFont="1" applyBorder="1" applyAlignment="1">
      <alignment horizontal="center" vertical="center"/>
    </xf>
    <xf numFmtId="167" fontId="18" fillId="0" borderId="0" xfId="0" applyNumberFormat="1" applyFont="1" applyFill="1" applyBorder="1" applyAlignment="1">
      <alignment horizontal="center"/>
    </xf>
    <xf numFmtId="0" fontId="18" fillId="0" borderId="0" xfId="0" applyFont="1" applyFill="1" applyBorder="1" applyAlignment="1">
      <alignment horizontal="left"/>
    </xf>
    <xf numFmtId="43" fontId="18" fillId="0" borderId="0" xfId="0" applyNumberFormat="1" applyFont="1" applyFill="1" applyBorder="1" applyAlignment="1">
      <alignment horizontal="center"/>
    </xf>
    <xf numFmtId="14" fontId="18" fillId="0" borderId="0" xfId="0" applyNumberFormat="1" applyFont="1" applyFill="1" applyBorder="1" applyAlignment="1">
      <alignment horizontal="center"/>
    </xf>
    <xf numFmtId="167" fontId="41" fillId="0" borderId="0" xfId="0" applyNumberFormat="1" applyFont="1" applyFill="1" applyAlignment="1">
      <alignment horizontal="center"/>
    </xf>
    <xf numFmtId="167" fontId="32" fillId="0" borderId="0" xfId="0" applyNumberFormat="1" applyFont="1" applyFill="1" applyAlignment="1">
      <alignment horizontal="center"/>
    </xf>
    <xf numFmtId="167" fontId="18" fillId="0" borderId="19" xfId="0" applyNumberFormat="1" applyFont="1" applyFill="1" applyBorder="1" applyAlignment="1">
      <alignment horizontal="center"/>
    </xf>
    <xf numFmtId="0" fontId="18" fillId="0" borderId="20" xfId="0" applyFont="1" applyFill="1" applyBorder="1" applyAlignment="1">
      <alignment horizontal="left"/>
    </xf>
    <xf numFmtId="164" fontId="33" fillId="0" borderId="12" xfId="42" applyNumberFormat="1" applyFont="1" applyFill="1" applyBorder="1" applyAlignment="1">
      <alignment horizontal="center" vertical="center"/>
    </xf>
    <xf numFmtId="0" fontId="33" fillId="0" borderId="19" xfId="42" applyFont="1" applyFill="1" applyBorder="1" applyAlignment="1">
      <alignment horizontal="center" vertical="center"/>
    </xf>
    <xf numFmtId="14" fontId="33" fillId="0" borderId="20" xfId="42" applyNumberFormat="1" applyFont="1" applyFill="1" applyBorder="1" applyAlignment="1">
      <alignment horizontal="center" vertical="center" wrapText="1"/>
    </xf>
    <xf numFmtId="0" fontId="33" fillId="0" borderId="20" xfId="42" applyFont="1" applyFill="1" applyBorder="1" applyAlignment="1">
      <alignment horizontal="center" vertical="center" wrapText="1"/>
    </xf>
    <xf numFmtId="4" fontId="33" fillId="0" borderId="20" xfId="42" applyNumberFormat="1" applyFont="1" applyFill="1" applyBorder="1" applyAlignment="1">
      <alignment horizontal="center" vertical="center"/>
    </xf>
    <xf numFmtId="0" fontId="36" fillId="0" borderId="34" xfId="0" applyFont="1" applyFill="1" applyBorder="1" applyAlignment="1">
      <alignment horizontal="center" vertical="center"/>
    </xf>
    <xf numFmtId="0" fontId="36" fillId="0" borderId="12" xfId="0" applyFont="1" applyFill="1" applyBorder="1" applyAlignment="1">
      <alignment horizontal="left" vertical="center" wrapText="1"/>
    </xf>
    <xf numFmtId="0" fontId="36" fillId="0" borderId="12" xfId="0" applyFont="1" applyFill="1" applyBorder="1" applyAlignment="1">
      <alignment horizontal="center" wrapText="1"/>
    </xf>
    <xf numFmtId="0" fontId="46" fillId="0" borderId="12" xfId="0" applyFont="1" applyFill="1" applyBorder="1" applyAlignment="1">
      <alignment horizontal="center" vertical="center"/>
    </xf>
    <xf numFmtId="0" fontId="36" fillId="0" borderId="12" xfId="0" applyFont="1" applyFill="1" applyBorder="1" applyAlignment="1">
      <alignment horizontal="center" vertical="center"/>
    </xf>
    <xf numFmtId="0" fontId="33" fillId="0" borderId="0" xfId="0" applyFont="1" applyFill="1" applyAlignment="1">
      <alignment horizontal="left" vertical="center"/>
    </xf>
    <xf numFmtId="0" fontId="47" fillId="0" borderId="0" xfId="0" applyFont="1" applyFill="1" applyAlignment="1">
      <alignment horizontal="center" vertical="center"/>
    </xf>
    <xf numFmtId="0" fontId="33" fillId="0" borderId="24" xfId="0" applyFont="1" applyFill="1" applyBorder="1" applyAlignment="1">
      <alignment horizontal="center" vertical="center"/>
    </xf>
    <xf numFmtId="0" fontId="33" fillId="0" borderId="25" xfId="0" applyFont="1" applyFill="1" applyBorder="1" applyAlignment="1">
      <alignment vertical="center" wrapText="1"/>
    </xf>
    <xf numFmtId="0" fontId="33" fillId="0" borderId="25" xfId="0" applyFont="1" applyFill="1" applyBorder="1" applyAlignment="1">
      <alignment horizontal="center" wrapText="1"/>
    </xf>
    <xf numFmtId="0" fontId="33" fillId="0" borderId="25" xfId="0" applyFont="1" applyFill="1" applyBorder="1" applyAlignment="1">
      <alignment horizontal="center" vertical="center"/>
    </xf>
    <xf numFmtId="0" fontId="48" fillId="0" borderId="0" xfId="0" applyFont="1" applyFill="1" applyAlignment="1">
      <alignment vertical="center"/>
    </xf>
    <xf numFmtId="0" fontId="36" fillId="0" borderId="12" xfId="42" applyFont="1" applyFill="1" applyBorder="1" applyAlignment="1">
      <alignment horizontal="left" vertical="center"/>
    </xf>
    <xf numFmtId="14" fontId="25" fillId="0" borderId="27" xfId="42" applyNumberFormat="1" applyFont="1" applyFill="1" applyBorder="1" applyAlignment="1">
      <alignment horizontal="center" vertical="center" wrapText="1"/>
    </xf>
    <xf numFmtId="0" fontId="25" fillId="0" borderId="27" xfId="42" applyFont="1" applyFill="1" applyBorder="1" applyAlignment="1">
      <alignment horizontal="center" vertical="center" wrapText="1"/>
    </xf>
    <xf numFmtId="14" fontId="25" fillId="0" borderId="28" xfId="42" applyNumberFormat="1" applyFont="1" applyFill="1" applyBorder="1" applyAlignment="1">
      <alignment horizontal="center" vertical="center" wrapText="1"/>
    </xf>
    <xf numFmtId="43" fontId="25" fillId="0" borderId="27" xfId="42" applyNumberFormat="1" applyFont="1" applyFill="1" applyBorder="1" applyAlignment="1">
      <alignment horizontal="center"/>
    </xf>
    <xf numFmtId="0" fontId="25" fillId="0" borderId="27" xfId="42" applyFont="1" applyFill="1" applyBorder="1" applyAlignment="1">
      <alignment horizontal="center"/>
    </xf>
    <xf numFmtId="43" fontId="1" fillId="0" borderId="27" xfId="0" applyNumberFormat="1" applyFont="1" applyFill="1" applyBorder="1"/>
    <xf numFmtId="43" fontId="25" fillId="0" borderId="12" xfId="42" applyNumberFormat="1" applyFont="1" applyFill="1" applyBorder="1" applyAlignment="1">
      <alignment horizontal="center"/>
    </xf>
    <xf numFmtId="0" fontId="25" fillId="0" borderId="12" xfId="42" applyFont="1" applyFill="1" applyBorder="1" applyAlignment="1">
      <alignment horizontal="center"/>
    </xf>
    <xf numFmtId="43" fontId="1" fillId="0" borderId="12" xfId="0" applyNumberFormat="1" applyFont="1" applyFill="1" applyBorder="1"/>
    <xf numFmtId="43" fontId="25" fillId="0" borderId="28" xfId="42" applyNumberFormat="1" applyFont="1" applyFill="1" applyBorder="1" applyAlignment="1">
      <alignment horizontal="center"/>
    </xf>
    <xf numFmtId="0" fontId="25" fillId="0" borderId="28" xfId="42" applyFont="1" applyFill="1" applyBorder="1" applyAlignment="1">
      <alignment horizontal="center"/>
    </xf>
    <xf numFmtId="43" fontId="1" fillId="0" borderId="28" xfId="0" applyNumberFormat="1" applyFont="1" applyFill="1" applyBorder="1"/>
    <xf numFmtId="0" fontId="37" fillId="0" borderId="12" xfId="0" applyFont="1" applyFill="1" applyBorder="1" applyAlignment="1">
      <alignment horizontal="center" vertical="center"/>
    </xf>
    <xf numFmtId="0" fontId="33" fillId="0" borderId="22" xfId="0" applyFont="1" applyFill="1" applyBorder="1" applyAlignment="1">
      <alignment horizontal="center" vertical="center"/>
    </xf>
    <xf numFmtId="0" fontId="33" fillId="0" borderId="12" xfId="0" applyFont="1" applyFill="1" applyBorder="1" applyAlignment="1">
      <alignment vertical="center" wrapText="1"/>
    </xf>
    <xf numFmtId="0" fontId="33" fillId="0" borderId="12" xfId="0" applyFont="1" applyFill="1" applyBorder="1" applyAlignment="1">
      <alignment horizontal="center" wrapText="1"/>
    </xf>
    <xf numFmtId="0" fontId="47" fillId="0" borderId="0" xfId="0" applyFont="1" applyFill="1" applyAlignment="1">
      <alignment vertical="center"/>
    </xf>
    <xf numFmtId="0" fontId="18" fillId="0" borderId="24" xfId="0" applyFont="1" applyFill="1" applyBorder="1" applyAlignment="1">
      <alignment horizontal="center" vertical="center"/>
    </xf>
    <xf numFmtId="0" fontId="37" fillId="0" borderId="25" xfId="0" applyFont="1" applyFill="1" applyBorder="1" applyAlignment="1">
      <alignment horizontal="center" vertical="center"/>
    </xf>
    <xf numFmtId="14" fontId="32" fillId="0" borderId="23" xfId="0" applyNumberFormat="1" applyFont="1" applyFill="1" applyBorder="1" applyAlignment="1">
      <alignment horizontal="center"/>
    </xf>
    <xf numFmtId="14" fontId="32" fillId="0" borderId="26" xfId="0" applyNumberFormat="1" applyFont="1" applyFill="1" applyBorder="1" applyAlignment="1">
      <alignment horizontal="center"/>
    </xf>
    <xf numFmtId="14" fontId="32" fillId="0" borderId="21" xfId="0" applyNumberFormat="1" applyFont="1" applyFill="1" applyBorder="1" applyAlignment="1">
      <alignment horizontal="center"/>
    </xf>
    <xf numFmtId="0" fontId="0" fillId="0" borderId="12" xfId="0" applyFill="1" applyBorder="1"/>
    <xf numFmtId="0" fontId="0" fillId="0" borderId="25" xfId="0" applyFill="1" applyBorder="1"/>
    <xf numFmtId="14" fontId="36" fillId="0" borderId="26" xfId="42" applyNumberFormat="1" applyFont="1" applyFill="1" applyBorder="1" applyAlignment="1">
      <alignment horizontal="center" vertical="center"/>
    </xf>
    <xf numFmtId="0" fontId="25" fillId="0" borderId="49" xfId="0" applyFont="1" applyFill="1" applyBorder="1" applyAlignment="1">
      <alignment horizontal="center" vertical="center"/>
    </xf>
    <xf numFmtId="0" fontId="32" fillId="0" borderId="22" xfId="0" applyFont="1" applyFill="1" applyBorder="1" applyAlignment="1">
      <alignment horizontal="center"/>
    </xf>
    <xf numFmtId="14" fontId="18" fillId="0" borderId="0" xfId="42" applyNumberFormat="1" applyBorder="1" applyAlignment="1">
      <alignment horizontal="right"/>
    </xf>
    <xf numFmtId="0" fontId="37" fillId="0" borderId="12" xfId="0" applyFont="1" applyFill="1" applyBorder="1" applyAlignment="1">
      <alignment horizontal="center" wrapText="1"/>
    </xf>
    <xf numFmtId="0" fontId="37" fillId="0" borderId="12" xfId="0" applyFont="1" applyFill="1" applyBorder="1" applyAlignment="1">
      <alignment horizontal="center"/>
    </xf>
    <xf numFmtId="43" fontId="37" fillId="0" borderId="12" xfId="0" applyNumberFormat="1" applyFont="1" applyFill="1" applyBorder="1"/>
    <xf numFmtId="43" fontId="37" fillId="0" borderId="12" xfId="0" applyNumberFormat="1" applyFont="1" applyFill="1" applyBorder="1" applyAlignment="1">
      <alignment horizontal="right"/>
    </xf>
    <xf numFmtId="0" fontId="16" fillId="0" borderId="12" xfId="0" applyFont="1" applyFill="1" applyBorder="1" applyAlignment="1">
      <alignment horizontal="center"/>
    </xf>
    <xf numFmtId="0" fontId="32" fillId="0" borderId="12" xfId="0" applyFont="1" applyFill="1" applyBorder="1" applyAlignment="1">
      <alignment horizontal="left"/>
    </xf>
    <xf numFmtId="0" fontId="16" fillId="35" borderId="12" xfId="0" applyFont="1" applyFill="1" applyBorder="1"/>
    <xf numFmtId="14" fontId="18" fillId="0" borderId="0" xfId="42" applyNumberFormat="1" applyBorder="1" applyAlignment="1">
      <alignment horizontal="center"/>
    </xf>
    <xf numFmtId="14" fontId="23" fillId="34" borderId="31" xfId="42" applyNumberFormat="1" applyFont="1" applyFill="1" applyBorder="1" applyAlignment="1">
      <alignment horizontal="center" vertical="center"/>
    </xf>
    <xf numFmtId="14" fontId="19" fillId="0" borderId="0" xfId="42" applyNumberFormat="1" applyFont="1" applyAlignment="1"/>
    <xf numFmtId="14" fontId="19" fillId="0" borderId="0" xfId="42" applyNumberFormat="1" applyFont="1" applyAlignment="1">
      <alignment horizontal="left"/>
    </xf>
    <xf numFmtId="14" fontId="26" fillId="0" borderId="0" xfId="0" applyNumberFormat="1" applyFont="1"/>
    <xf numFmtId="14" fontId="0" fillId="0" borderId="0" xfId="0" applyNumberFormat="1"/>
    <xf numFmtId="14" fontId="0" fillId="0" borderId="0" xfId="0" applyNumberFormat="1" applyAlignment="1">
      <alignment horizontal="center"/>
    </xf>
    <xf numFmtId="0" fontId="0" fillId="0" borderId="12" xfId="0" applyFill="1" applyBorder="1" applyAlignment="1">
      <alignment horizontal="left" vertical="center"/>
    </xf>
    <xf numFmtId="0" fontId="0" fillId="0" borderId="12" xfId="0" applyFont="1" applyFill="1" applyBorder="1" applyAlignment="1">
      <alignment horizontal="center" vertical="center" wrapText="1"/>
    </xf>
    <xf numFmtId="164" fontId="36" fillId="0" borderId="12" xfId="42" applyNumberFormat="1" applyFont="1" applyFill="1" applyBorder="1" applyAlignment="1">
      <alignment horizontal="center" vertical="center"/>
    </xf>
    <xf numFmtId="164" fontId="18" fillId="0" borderId="28" xfId="0" applyNumberFormat="1" applyFont="1" applyFill="1" applyBorder="1" applyAlignment="1">
      <alignment horizontal="center"/>
    </xf>
    <xf numFmtId="164" fontId="18" fillId="0" borderId="25" xfId="0" applyNumberFormat="1" applyFont="1" applyFill="1" applyBorder="1" applyAlignment="1">
      <alignment horizontal="center"/>
    </xf>
    <xf numFmtId="14" fontId="18" fillId="0" borderId="21" xfId="0" applyNumberFormat="1" applyFont="1" applyFill="1" applyBorder="1" applyAlignment="1">
      <alignment horizontal="center"/>
    </xf>
    <xf numFmtId="1" fontId="33" fillId="0" borderId="20" xfId="42" applyNumberFormat="1" applyFont="1" applyFill="1" applyBorder="1" applyAlignment="1">
      <alignment horizontal="center" vertical="center"/>
    </xf>
    <xf numFmtId="43" fontId="33" fillId="0" borderId="20" xfId="42" applyNumberFormat="1" applyFont="1" applyFill="1" applyBorder="1" applyAlignment="1">
      <alignment horizontal="center" vertical="center"/>
    </xf>
    <xf numFmtId="43" fontId="33" fillId="0" borderId="12" xfId="42" applyNumberFormat="1" applyFont="1" applyFill="1" applyBorder="1" applyAlignment="1">
      <alignment horizontal="center" vertical="center"/>
    </xf>
    <xf numFmtId="0" fontId="33" fillId="0" borderId="24" xfId="42" applyFont="1" applyFill="1" applyBorder="1" applyAlignment="1">
      <alignment horizontal="center" vertical="center"/>
    </xf>
    <xf numFmtId="14" fontId="33" fillId="0" borderId="25" xfId="42" applyNumberFormat="1" applyFont="1" applyFill="1" applyBorder="1" applyAlignment="1">
      <alignment horizontal="center" vertical="center" wrapText="1"/>
    </xf>
    <xf numFmtId="0" fontId="33" fillId="0" borderId="25" xfId="42" applyFont="1" applyFill="1" applyBorder="1" applyAlignment="1">
      <alignment horizontal="center" vertical="center" wrapText="1"/>
    </xf>
    <xf numFmtId="43" fontId="33" fillId="0" borderId="25" xfId="42" applyNumberFormat="1" applyFont="1" applyFill="1" applyBorder="1" applyAlignment="1">
      <alignment horizontal="center" vertical="center"/>
    </xf>
    <xf numFmtId="0" fontId="50" fillId="0" borderId="37" xfId="0" applyFont="1" applyFill="1" applyBorder="1" applyAlignment="1">
      <alignment horizontal="left" vertical="center"/>
    </xf>
    <xf numFmtId="0" fontId="45" fillId="0" borderId="37" xfId="0" applyFont="1" applyFill="1" applyBorder="1" applyAlignment="1">
      <alignment horizontal="center" vertical="center"/>
    </xf>
    <xf numFmtId="14" fontId="45" fillId="0" borderId="37" xfId="0" applyNumberFormat="1" applyFont="1" applyFill="1" applyBorder="1" applyAlignment="1">
      <alignment horizontal="center" vertical="center"/>
    </xf>
    <xf numFmtId="43" fontId="45" fillId="0" borderId="37" xfId="0" applyNumberFormat="1" applyFont="1" applyFill="1" applyBorder="1" applyAlignment="1">
      <alignment horizontal="center" vertical="center"/>
    </xf>
    <xf numFmtId="0" fontId="45" fillId="0" borderId="12" xfId="0" applyFont="1" applyFill="1" applyBorder="1" applyAlignment="1">
      <alignment horizontal="center" vertical="center"/>
    </xf>
    <xf numFmtId="0" fontId="33" fillId="0" borderId="30" xfId="42" applyFont="1" applyFill="1" applyBorder="1" applyAlignment="1">
      <alignment horizontal="center" vertical="center"/>
    </xf>
    <xf numFmtId="0" fontId="33" fillId="0" borderId="31" xfId="42" applyFont="1" applyFill="1" applyBorder="1" applyAlignment="1">
      <alignment horizontal="center" vertical="center"/>
    </xf>
    <xf numFmtId="14" fontId="33" fillId="0" borderId="31" xfId="42" applyNumberFormat="1" applyFont="1" applyFill="1" applyBorder="1" applyAlignment="1">
      <alignment horizontal="center" vertical="center"/>
    </xf>
    <xf numFmtId="14" fontId="33" fillId="0" borderId="31" xfId="42" applyNumberFormat="1" applyFont="1" applyFill="1" applyBorder="1" applyAlignment="1">
      <alignment horizontal="center" vertical="center" wrapText="1"/>
    </xf>
    <xf numFmtId="0" fontId="33" fillId="0" borderId="31" xfId="42" applyFont="1" applyFill="1" applyBorder="1" applyAlignment="1">
      <alignment horizontal="center" vertical="center" wrapText="1"/>
    </xf>
    <xf numFmtId="164" fontId="33" fillId="0" borderId="31" xfId="42" applyNumberFormat="1" applyFont="1" applyFill="1" applyBorder="1" applyAlignment="1">
      <alignment horizontal="center" vertical="center"/>
    </xf>
    <xf numFmtId="14" fontId="33" fillId="0" borderId="32" xfId="42" applyNumberFormat="1" applyFont="1" applyFill="1" applyBorder="1" applyAlignment="1">
      <alignment horizontal="center" vertical="center"/>
    </xf>
    <xf numFmtId="0" fontId="50" fillId="0" borderId="37" xfId="0" applyFont="1" applyFill="1" applyBorder="1" applyAlignment="1">
      <alignment horizontal="center" vertical="center"/>
    </xf>
    <xf numFmtId="164" fontId="45" fillId="0" borderId="37" xfId="0" applyNumberFormat="1" applyFont="1" applyFill="1" applyBorder="1" applyAlignment="1">
      <alignment horizontal="center" vertical="center"/>
    </xf>
    <xf numFmtId="164" fontId="33" fillId="0" borderId="20" xfId="42" applyNumberFormat="1" applyFont="1" applyFill="1" applyBorder="1" applyAlignment="1">
      <alignment horizontal="center" vertical="center"/>
    </xf>
    <xf numFmtId="4" fontId="33" fillId="0" borderId="25" xfId="42" applyNumberFormat="1" applyFont="1" applyFill="1" applyBorder="1" applyAlignment="1">
      <alignment horizontal="center" vertical="center"/>
    </xf>
    <xf numFmtId="0" fontId="33" fillId="0" borderId="44" xfId="42" applyFont="1" applyFill="1" applyBorder="1" applyAlignment="1">
      <alignment horizontal="center" vertical="center"/>
    </xf>
    <xf numFmtId="164" fontId="33" fillId="0" borderId="25" xfId="42" applyNumberFormat="1" applyFont="1" applyFill="1" applyBorder="1" applyAlignment="1">
      <alignment horizontal="center" vertical="center"/>
    </xf>
    <xf numFmtId="0" fontId="50" fillId="0" borderId="36" xfId="0" applyFont="1" applyFill="1" applyBorder="1" applyAlignment="1">
      <alignment vertical="center"/>
    </xf>
    <xf numFmtId="0" fontId="33" fillId="0" borderId="20" xfId="0" applyFont="1" applyFill="1" applyBorder="1" applyAlignment="1">
      <alignment horizontal="center" vertical="center"/>
    </xf>
    <xf numFmtId="0" fontId="33" fillId="0" borderId="12" xfId="158" applyFont="1" applyFill="1" applyBorder="1" applyAlignment="1">
      <alignment horizontal="center" vertical="center"/>
    </xf>
    <xf numFmtId="14" fontId="33" fillId="0" borderId="12" xfId="158" applyNumberFormat="1" applyFont="1" applyFill="1" applyBorder="1" applyAlignment="1">
      <alignment horizontal="center" vertical="center"/>
    </xf>
    <xf numFmtId="0" fontId="33" fillId="0" borderId="12" xfId="0" applyFont="1" applyFill="1" applyBorder="1" applyAlignment="1">
      <alignment horizontal="center" vertical="center" wrapText="1"/>
    </xf>
    <xf numFmtId="14" fontId="33" fillId="0" borderId="0" xfId="0" applyNumberFormat="1" applyFont="1" applyFill="1" applyAlignment="1">
      <alignment horizontal="center" vertical="center"/>
    </xf>
    <xf numFmtId="14" fontId="33" fillId="0" borderId="12" xfId="0" applyNumberFormat="1" applyFont="1" applyFill="1" applyBorder="1" applyAlignment="1">
      <alignment horizontal="center" vertical="center"/>
    </xf>
    <xf numFmtId="0" fontId="45" fillId="0" borderId="35" xfId="0" applyFont="1" applyFill="1" applyBorder="1" applyAlignment="1">
      <alignment horizontal="center" vertical="center"/>
    </xf>
    <xf numFmtId="14" fontId="45" fillId="0" borderId="35" xfId="0" applyNumberFormat="1" applyFont="1" applyFill="1" applyBorder="1" applyAlignment="1">
      <alignment horizontal="center" vertical="center"/>
    </xf>
    <xf numFmtId="164" fontId="45" fillId="0" borderId="35" xfId="0" applyNumberFormat="1" applyFont="1" applyFill="1" applyBorder="1" applyAlignment="1">
      <alignment horizontal="center" vertical="center"/>
    </xf>
    <xf numFmtId="0" fontId="33" fillId="0" borderId="28" xfId="42" applyFont="1" applyFill="1" applyBorder="1" applyAlignment="1">
      <alignment horizontal="center" vertical="center" wrapText="1"/>
    </xf>
    <xf numFmtId="0" fontId="50" fillId="0" borderId="15" xfId="0" applyFont="1" applyFill="1" applyBorder="1" applyAlignment="1">
      <alignment horizontal="left" vertical="center"/>
    </xf>
    <xf numFmtId="14" fontId="45" fillId="0" borderId="45" xfId="0" applyNumberFormat="1" applyFont="1" applyFill="1" applyBorder="1" applyAlignment="1">
      <alignment horizontal="center" vertical="center"/>
    </xf>
    <xf numFmtId="0" fontId="45" fillId="0" borderId="38" xfId="0" applyFont="1" applyFill="1" applyBorder="1" applyAlignment="1">
      <alignment horizontal="center" vertical="center"/>
    </xf>
    <xf numFmtId="0" fontId="50" fillId="0" borderId="0" xfId="0" applyFont="1" applyFill="1" applyBorder="1" applyAlignment="1">
      <alignment horizontal="center" vertical="center"/>
    </xf>
    <xf numFmtId="0" fontId="45" fillId="0" borderId="0" xfId="0" applyFont="1" applyFill="1" applyBorder="1" applyAlignment="1">
      <alignment horizontal="center" vertical="center"/>
    </xf>
    <xf numFmtId="14" fontId="45" fillId="0" borderId="0" xfId="0" applyNumberFormat="1" applyFont="1" applyFill="1" applyBorder="1" applyAlignment="1">
      <alignment horizontal="center" vertical="center"/>
    </xf>
    <xf numFmtId="168" fontId="33" fillId="0" borderId="12" xfId="0" applyNumberFormat="1" applyFont="1" applyFill="1" applyBorder="1" applyAlignment="1">
      <alignment horizontal="center" vertical="center"/>
    </xf>
    <xf numFmtId="0" fontId="33" fillId="0" borderId="0" xfId="42" applyFont="1" applyFill="1" applyBorder="1" applyAlignment="1">
      <alignment horizontal="center" vertical="center"/>
    </xf>
    <xf numFmtId="14" fontId="33" fillId="0" borderId="0" xfId="42" applyNumberFormat="1" applyFont="1" applyFill="1" applyBorder="1" applyAlignment="1">
      <alignment horizontal="center" vertical="center"/>
    </xf>
    <xf numFmtId="14" fontId="33" fillId="0" borderId="0" xfId="42" applyNumberFormat="1" applyFont="1" applyFill="1" applyBorder="1" applyAlignment="1">
      <alignment horizontal="center" vertical="center" wrapText="1"/>
    </xf>
    <xf numFmtId="0" fontId="33" fillId="0" borderId="0" xfId="42" applyFont="1" applyFill="1" applyBorder="1" applyAlignment="1">
      <alignment horizontal="center" vertical="center" wrapText="1"/>
    </xf>
    <xf numFmtId="4" fontId="33" fillId="0" borderId="0" xfId="42" applyNumberFormat="1" applyFont="1" applyFill="1" applyBorder="1" applyAlignment="1">
      <alignment horizontal="center" vertical="center"/>
    </xf>
    <xf numFmtId="164" fontId="33" fillId="0" borderId="0" xfId="42" applyNumberFormat="1" applyFont="1" applyFill="1" applyBorder="1" applyAlignment="1">
      <alignment horizontal="center" vertical="center"/>
    </xf>
    <xf numFmtId="0" fontId="33" fillId="0" borderId="0" xfId="0" applyFont="1" applyFill="1" applyBorder="1" applyAlignment="1">
      <alignment horizontal="center" vertical="center"/>
    </xf>
    <xf numFmtId="0" fontId="33" fillId="0" borderId="0" xfId="42" applyFont="1" applyFill="1" applyBorder="1" applyAlignment="1">
      <alignment horizontal="center"/>
    </xf>
    <xf numFmtId="0" fontId="33" fillId="0" borderId="0" xfId="42" applyFont="1" applyFill="1" applyBorder="1"/>
    <xf numFmtId="0" fontId="33" fillId="0" borderId="0" xfId="42" applyFont="1" applyFill="1" applyBorder="1" applyAlignment="1">
      <alignment vertical="center" wrapText="1"/>
    </xf>
    <xf numFmtId="4" fontId="33" fillId="0" borderId="0" xfId="42" applyNumberFormat="1" applyFont="1" applyFill="1" applyBorder="1" applyAlignment="1">
      <alignment vertical="center"/>
    </xf>
    <xf numFmtId="0" fontId="33" fillId="0" borderId="0" xfId="42" applyFont="1" applyFill="1" applyBorder="1" applyAlignment="1">
      <alignment vertical="center"/>
    </xf>
    <xf numFmtId="0" fontId="33" fillId="0" borderId="0" xfId="42" applyFont="1" applyFill="1"/>
    <xf numFmtId="0" fontId="33" fillId="0" borderId="0" xfId="0" applyFont="1" applyFill="1"/>
    <xf numFmtId="0" fontId="33" fillId="0" borderId="0" xfId="42" applyFont="1" applyFill="1" applyAlignment="1">
      <alignment horizontal="center"/>
    </xf>
    <xf numFmtId="0" fontId="37" fillId="0" borderId="15" xfId="42" applyFont="1" applyFill="1" applyBorder="1"/>
    <xf numFmtId="14" fontId="37" fillId="0" borderId="10" xfId="42" applyNumberFormat="1" applyFont="1" applyFill="1" applyBorder="1" applyAlignment="1">
      <alignment horizontal="center"/>
    </xf>
    <xf numFmtId="0" fontId="37" fillId="0" borderId="16" xfId="42" applyFont="1" applyFill="1" applyBorder="1" applyAlignment="1">
      <alignment horizontal="center"/>
    </xf>
    <xf numFmtId="0" fontId="37" fillId="0" borderId="0" xfId="42" applyFont="1" applyFill="1" applyBorder="1" applyAlignment="1">
      <alignment horizontal="center"/>
    </xf>
    <xf numFmtId="0" fontId="33" fillId="0" borderId="13" xfId="42" applyFont="1" applyFill="1" applyBorder="1" applyAlignment="1">
      <alignment vertical="center"/>
    </xf>
    <xf numFmtId="0" fontId="33" fillId="0" borderId="40" xfId="42" applyNumberFormat="1" applyFont="1" applyFill="1" applyBorder="1" applyAlignment="1">
      <alignment horizontal="center"/>
    </xf>
    <xf numFmtId="0" fontId="33" fillId="0" borderId="17" xfId="42" applyFont="1" applyFill="1" applyBorder="1" applyAlignment="1">
      <alignment horizontal="center"/>
    </xf>
    <xf numFmtId="0" fontId="33" fillId="0" borderId="14" xfId="42" applyFont="1" applyFill="1" applyBorder="1" applyAlignment="1">
      <alignment vertical="center"/>
    </xf>
    <xf numFmtId="0" fontId="33" fillId="0" borderId="41" xfId="42" applyNumberFormat="1" applyFont="1" applyFill="1" applyBorder="1" applyAlignment="1">
      <alignment horizontal="center" vertical="center"/>
    </xf>
    <xf numFmtId="0" fontId="33" fillId="0" borderId="18" xfId="42" applyFont="1" applyFill="1" applyBorder="1" applyAlignment="1">
      <alignment horizontal="center" vertical="center" wrapText="1"/>
    </xf>
    <xf numFmtId="0" fontId="37" fillId="0" borderId="15" xfId="42" applyFont="1" applyFill="1" applyBorder="1" applyAlignment="1">
      <alignment horizontal="center" vertical="center"/>
    </xf>
    <xf numFmtId="0" fontId="33" fillId="0" borderId="10" xfId="42" applyNumberFormat="1" applyFont="1" applyFill="1" applyBorder="1" applyAlignment="1">
      <alignment horizontal="center" vertical="center"/>
    </xf>
    <xf numFmtId="0" fontId="33" fillId="0" borderId="16" xfId="42" applyFont="1" applyFill="1" applyBorder="1" applyAlignment="1">
      <alignment horizontal="center"/>
    </xf>
    <xf numFmtId="0" fontId="19" fillId="0" borderId="0" xfId="0" applyFont="1" applyAlignment="1">
      <alignment horizontal="left"/>
    </xf>
    <xf numFmtId="0" fontId="19" fillId="0" borderId="0" xfId="0" applyFont="1" applyFill="1" applyAlignment="1">
      <alignment horizontal="left"/>
    </xf>
    <xf numFmtId="0" fontId="19" fillId="0" borderId="0" xfId="0" applyFont="1" applyFill="1" applyAlignment="1">
      <alignment horizontal="left" vertical="center"/>
    </xf>
    <xf numFmtId="0" fontId="18" fillId="0" borderId="0" xfId="0" applyFont="1" applyFill="1" applyAlignment="1">
      <alignment horizontal="left" vertical="center"/>
    </xf>
    <xf numFmtId="0" fontId="29" fillId="0" borderId="0" xfId="0" applyFont="1" applyFill="1" applyAlignment="1">
      <alignment horizontal="left" vertical="center"/>
    </xf>
    <xf numFmtId="169" fontId="19" fillId="0" borderId="0" xfId="0" applyNumberFormat="1" applyFont="1"/>
    <xf numFmtId="169" fontId="19" fillId="0" borderId="0" xfId="0" applyNumberFormat="1" applyFont="1" applyFill="1"/>
    <xf numFmtId="169" fontId="42" fillId="0" borderId="0" xfId="0" applyNumberFormat="1" applyFont="1" applyFill="1"/>
    <xf numFmtId="169" fontId="19" fillId="0" borderId="0" xfId="0" applyNumberFormat="1" applyFont="1" applyFill="1" applyAlignment="1">
      <alignment horizontal="center" vertical="center"/>
    </xf>
    <xf numFmtId="169" fontId="18" fillId="0" borderId="0" xfId="0" applyNumberFormat="1" applyFont="1" applyFill="1" applyAlignment="1">
      <alignment horizontal="center" vertical="center"/>
    </xf>
    <xf numFmtId="169" fontId="29" fillId="0" borderId="0" xfId="0" applyNumberFormat="1" applyFont="1" applyFill="1" applyAlignment="1">
      <alignment horizontal="center" vertical="center"/>
    </xf>
    <xf numFmtId="169" fontId="33" fillId="0" borderId="0" xfId="0" applyNumberFormat="1" applyFont="1" applyFill="1" applyAlignment="1">
      <alignment horizontal="center" vertical="center"/>
    </xf>
    <xf numFmtId="0" fontId="33" fillId="0" borderId="12" xfId="0" applyFont="1" applyFill="1" applyBorder="1" applyAlignment="1"/>
    <xf numFmtId="14" fontId="36" fillId="0" borderId="12" xfId="42" applyNumberFormat="1" applyFont="1" applyFill="1" applyBorder="1" applyAlignment="1">
      <alignment horizontal="center" vertical="center"/>
    </xf>
    <xf numFmtId="164" fontId="33" fillId="0" borderId="12" xfId="0" applyNumberFormat="1" applyFont="1" applyFill="1" applyBorder="1" applyAlignment="1">
      <alignment horizontal="center" vertical="center"/>
    </xf>
    <xf numFmtId="14" fontId="33" fillId="0" borderId="23" xfId="0" applyNumberFormat="1" applyFont="1" applyFill="1" applyBorder="1" applyAlignment="1">
      <alignment horizontal="center" vertical="center"/>
    </xf>
    <xf numFmtId="0" fontId="33" fillId="0" borderId="25" xfId="0" applyFont="1" applyFill="1" applyBorder="1" applyAlignment="1">
      <alignment horizontal="center"/>
    </xf>
    <xf numFmtId="0" fontId="0" fillId="37" borderId="12" xfId="0" applyFont="1" applyFill="1" applyBorder="1" applyAlignment="1">
      <alignment horizontal="center" vertical="center"/>
    </xf>
    <xf numFmtId="14" fontId="25" fillId="37" borderId="23" xfId="0" applyNumberFormat="1" applyFont="1" applyFill="1" applyBorder="1" applyAlignment="1">
      <alignment horizontal="center" vertical="center"/>
    </xf>
    <xf numFmtId="0" fontId="51" fillId="37" borderId="12" xfId="0" applyFont="1" applyFill="1" applyBorder="1" applyAlignment="1">
      <alignment horizontal="center" vertical="center"/>
    </xf>
    <xf numFmtId="164" fontId="25" fillId="0" borderId="11" xfId="0" applyNumberFormat="1" applyFont="1" applyFill="1" applyBorder="1" applyAlignment="1">
      <alignment horizontal="center" vertical="center"/>
    </xf>
    <xf numFmtId="14" fontId="25" fillId="0" borderId="39" xfId="0" applyNumberFormat="1" applyFont="1" applyFill="1" applyBorder="1" applyAlignment="1">
      <alignment horizontal="center" vertical="center"/>
    </xf>
    <xf numFmtId="0" fontId="33" fillId="0" borderId="50" xfId="0" applyFont="1" applyFill="1" applyBorder="1" applyAlignment="1">
      <alignment horizontal="center" vertical="center"/>
    </xf>
    <xf numFmtId="14" fontId="33" fillId="0" borderId="50" xfId="0" applyNumberFormat="1" applyFont="1" applyFill="1" applyBorder="1" applyAlignment="1">
      <alignment horizontal="center" vertical="center"/>
    </xf>
    <xf numFmtId="168" fontId="1" fillId="0" borderId="12" xfId="0" applyNumberFormat="1" applyFont="1" applyFill="1" applyBorder="1" applyAlignment="1">
      <alignment horizontal="center" vertical="center"/>
    </xf>
    <xf numFmtId="168" fontId="1" fillId="0" borderId="20" xfId="0" applyNumberFormat="1" applyFont="1" applyFill="1" applyBorder="1" applyAlignment="1">
      <alignment horizontal="center" vertical="center"/>
    </xf>
    <xf numFmtId="168" fontId="1" fillId="0" borderId="25" xfId="0" applyNumberFormat="1" applyFont="1" applyFill="1" applyBorder="1" applyAlignment="1">
      <alignment horizontal="center" vertical="center"/>
    </xf>
    <xf numFmtId="168" fontId="1" fillId="0" borderId="28" xfId="0" applyNumberFormat="1" applyFont="1" applyFill="1" applyBorder="1" applyAlignment="1">
      <alignment horizontal="center" vertical="center"/>
    </xf>
    <xf numFmtId="168" fontId="1" fillId="0" borderId="27" xfId="0" applyNumberFormat="1" applyFont="1" applyFill="1" applyBorder="1" applyAlignment="1">
      <alignment horizontal="center" vertical="center"/>
    </xf>
    <xf numFmtId="43" fontId="1" fillId="0" borderId="48" xfId="0" applyNumberFormat="1" applyFont="1" applyFill="1" applyBorder="1"/>
    <xf numFmtId="168" fontId="1" fillId="0" borderId="50" xfId="0" applyNumberFormat="1" applyFont="1" applyFill="1" applyBorder="1" applyAlignment="1">
      <alignment horizontal="center" vertical="center"/>
    </xf>
    <xf numFmtId="43" fontId="1" fillId="0" borderId="12" xfId="0" applyNumberFormat="1" applyFont="1" applyFill="1" applyBorder="1" applyAlignment="1">
      <alignment horizontal="center" vertical="center"/>
    </xf>
    <xf numFmtId="43" fontId="1" fillId="0" borderId="11" xfId="0" applyNumberFormat="1" applyFont="1" applyFill="1" applyBorder="1" applyAlignment="1">
      <alignment horizontal="center" vertical="center"/>
    </xf>
    <xf numFmtId="43" fontId="1" fillId="0" borderId="27" xfId="0" applyNumberFormat="1" applyFont="1" applyFill="1" applyBorder="1" applyAlignment="1">
      <alignment horizontal="center" vertical="center"/>
    </xf>
    <xf numFmtId="43" fontId="1" fillId="0" borderId="48" xfId="0" applyNumberFormat="1" applyFont="1" applyFill="1" applyBorder="1" applyAlignment="1">
      <alignment horizontal="center" vertical="center"/>
    </xf>
    <xf numFmtId="43" fontId="1" fillId="0" borderId="28" xfId="0" applyNumberFormat="1" applyFont="1" applyFill="1" applyBorder="1" applyAlignment="1">
      <alignment horizontal="center" vertical="center"/>
    </xf>
    <xf numFmtId="43" fontId="1" fillId="0" borderId="47" xfId="0" applyNumberFormat="1" applyFont="1" applyFill="1" applyBorder="1" applyAlignment="1">
      <alignment horizontal="center" vertical="center"/>
    </xf>
    <xf numFmtId="43" fontId="1" fillId="0" borderId="12" xfId="0" applyNumberFormat="1" applyFont="1" applyFill="1" applyBorder="1" applyAlignment="1">
      <alignment horizontal="center" vertical="center"/>
    </xf>
    <xf numFmtId="43" fontId="1" fillId="0" borderId="11" xfId="0" applyNumberFormat="1" applyFont="1" applyFill="1" applyBorder="1"/>
    <xf numFmtId="43" fontId="1" fillId="0" borderId="27" xfId="0" applyNumberFormat="1" applyFont="1" applyFill="1" applyBorder="1" applyAlignment="1">
      <alignment horizontal="center" vertical="center"/>
    </xf>
    <xf numFmtId="43" fontId="1" fillId="0" borderId="48" xfId="0" applyNumberFormat="1" applyFont="1" applyFill="1" applyBorder="1"/>
    <xf numFmtId="43" fontId="1" fillId="0" borderId="28" xfId="0" applyNumberFormat="1" applyFont="1" applyFill="1" applyBorder="1" applyAlignment="1">
      <alignment horizontal="center" vertical="center"/>
    </xf>
    <xf numFmtId="43" fontId="1" fillId="0" borderId="47" xfId="0" applyNumberFormat="1" applyFont="1" applyFill="1" applyBorder="1"/>
    <xf numFmtId="43" fontId="1" fillId="0" borderId="27" xfId="0" applyNumberFormat="1" applyFont="1" applyFill="1" applyBorder="1" applyAlignment="1">
      <alignment horizontal="center" vertical="center"/>
    </xf>
    <xf numFmtId="43" fontId="1" fillId="0" borderId="48" xfId="0" applyNumberFormat="1" applyFont="1" applyFill="1" applyBorder="1"/>
    <xf numFmtId="43" fontId="1" fillId="0" borderId="28" xfId="0" applyNumberFormat="1" applyFont="1" applyFill="1" applyBorder="1" applyAlignment="1">
      <alignment horizontal="center" vertical="center"/>
    </xf>
    <xf numFmtId="43" fontId="1" fillId="0" borderId="47" xfId="0" applyNumberFormat="1" applyFont="1" applyFill="1" applyBorder="1"/>
    <xf numFmtId="43" fontId="1" fillId="0" borderId="29" xfId="0" applyNumberFormat="1" applyFont="1" applyFill="1" applyBorder="1" applyAlignment="1">
      <alignment horizontal="center" vertical="center"/>
    </xf>
    <xf numFmtId="43" fontId="1" fillId="0" borderId="51" xfId="0" applyNumberFormat="1" applyFont="1" applyFill="1" applyBorder="1"/>
    <xf numFmtId="0" fontId="1" fillId="0" borderId="12" xfId="0" applyFont="1" applyFill="1" applyBorder="1" applyAlignment="1" applyProtection="1">
      <alignment horizontal="center" vertical="center"/>
      <protection locked="0"/>
    </xf>
    <xf numFmtId="0" fontId="33" fillId="0" borderId="20" xfId="0" applyFont="1" applyFill="1" applyBorder="1" applyAlignment="1">
      <alignment horizontal="center"/>
    </xf>
    <xf numFmtId="0" fontId="25" fillId="0" borderId="12" xfId="42" applyFont="1" applyFill="1" applyBorder="1" applyAlignment="1">
      <alignment horizontal="left" vertical="center"/>
    </xf>
    <xf numFmtId="164" fontId="36" fillId="0" borderId="25" xfId="42" applyNumberFormat="1" applyFont="1" applyFill="1" applyBorder="1" applyAlignment="1">
      <alignment horizontal="center" vertical="center"/>
    </xf>
    <xf numFmtId="164" fontId="33" fillId="0" borderId="11" xfId="42" applyNumberFormat="1" applyFont="1" applyFill="1" applyBorder="1" applyAlignment="1">
      <alignment horizontal="center" vertical="center"/>
    </xf>
    <xf numFmtId="164" fontId="27" fillId="0" borderId="37" xfId="0" applyNumberFormat="1" applyFont="1" applyFill="1" applyBorder="1" applyAlignment="1">
      <alignment vertical="center"/>
    </xf>
    <xf numFmtId="14" fontId="33" fillId="0" borderId="52" xfId="42" applyNumberFormat="1" applyFont="1" applyFill="1" applyBorder="1" applyAlignment="1">
      <alignment horizontal="center" vertical="center"/>
    </xf>
    <xf numFmtId="164" fontId="45" fillId="0" borderId="0" xfId="0" applyNumberFormat="1" applyFont="1" applyFill="1" applyBorder="1" applyAlignment="1">
      <alignment horizontal="center" vertical="center"/>
    </xf>
    <xf numFmtId="14" fontId="32" fillId="0" borderId="0" xfId="0" applyNumberFormat="1" applyFont="1" applyFill="1"/>
    <xf numFmtId="0" fontId="18" fillId="0" borderId="0" xfId="42" applyBorder="1" applyAlignment="1">
      <alignment horizontal="right"/>
    </xf>
    <xf numFmtId="0" fontId="49" fillId="0" borderId="0" xfId="42" applyFont="1" applyAlignment="1">
      <alignment horizontal="center" vertical="center"/>
    </xf>
    <xf numFmtId="0" fontId="18" fillId="0" borderId="0" xfId="42" applyAlignment="1">
      <alignment horizontal="center"/>
    </xf>
    <xf numFmtId="0" fontId="18" fillId="0" borderId="0" xfId="42" applyBorder="1" applyAlignment="1">
      <alignment horizontal="right"/>
    </xf>
    <xf numFmtId="0" fontId="31" fillId="0" borderId="0" xfId="0" applyFont="1" applyAlignment="1">
      <alignment horizontal="center" vertical="center"/>
    </xf>
    <xf numFmtId="167" fontId="44" fillId="0" borderId="0" xfId="0" applyNumberFormat="1" applyFont="1" applyFill="1" applyAlignment="1">
      <alignment horizontal="center" vertical="center" wrapText="1"/>
    </xf>
    <xf numFmtId="0" fontId="20" fillId="0" borderId="15" xfId="0" applyFont="1" applyFill="1" applyBorder="1" applyAlignment="1">
      <alignment horizontal="center"/>
    </xf>
    <xf numFmtId="0" fontId="20" fillId="0" borderId="37" xfId="0" applyFont="1" applyFill="1" applyBorder="1" applyAlignment="1">
      <alignment horizontal="center"/>
    </xf>
    <xf numFmtId="0" fontId="20" fillId="0" borderId="16" xfId="0" applyFont="1" applyFill="1" applyBorder="1" applyAlignment="1">
      <alignment horizontal="center"/>
    </xf>
    <xf numFmtId="0" fontId="20" fillId="0" borderId="15" xfId="42" applyFont="1" applyFill="1" applyBorder="1" applyAlignment="1">
      <alignment horizontal="center"/>
    </xf>
    <xf numFmtId="0" fontId="20" fillId="0" borderId="37" xfId="42" applyFont="1" applyFill="1" applyBorder="1" applyAlignment="1">
      <alignment horizontal="center"/>
    </xf>
    <xf numFmtId="0" fontId="20" fillId="0" borderId="16" xfId="42" applyFont="1" applyFill="1" applyBorder="1" applyAlignment="1">
      <alignment horizontal="center"/>
    </xf>
    <xf numFmtId="0" fontId="37" fillId="36" borderId="11" xfId="0" applyFont="1" applyFill="1" applyBorder="1" applyAlignment="1">
      <alignment horizontal="center" wrapText="1"/>
    </xf>
    <xf numFmtId="0" fontId="37" fillId="36" borderId="43" xfId="0" applyFont="1" applyFill="1" applyBorder="1" applyAlignment="1">
      <alignment horizontal="center" wrapText="1"/>
    </xf>
    <xf numFmtId="0" fontId="37" fillId="36" borderId="33" xfId="0" applyFont="1" applyFill="1" applyBorder="1" applyAlignment="1">
      <alignment horizontal="center" wrapText="1"/>
    </xf>
    <xf numFmtId="0" fontId="35" fillId="0" borderId="0" xfId="0" applyFont="1" applyAlignment="1">
      <alignment horizontal="center" vertical="center"/>
    </xf>
    <xf numFmtId="0" fontId="37" fillId="36" borderId="12" xfId="0" applyFont="1" applyFill="1" applyBorder="1" applyAlignment="1">
      <alignment horizontal="center" vertical="center" wrapText="1"/>
    </xf>
    <xf numFmtId="0" fontId="37" fillId="36" borderId="12" xfId="0" applyFont="1" applyFill="1" applyBorder="1" applyAlignment="1">
      <alignment horizontal="center" vertical="center"/>
    </xf>
    <xf numFmtId="0" fontId="37" fillId="36" borderId="28" xfId="0" applyFont="1" applyFill="1" applyBorder="1" applyAlignment="1">
      <alignment horizontal="center" vertical="center" wrapText="1"/>
    </xf>
    <xf numFmtId="0" fontId="37" fillId="36" borderId="29" xfId="0" applyFont="1" applyFill="1" applyBorder="1" applyAlignment="1">
      <alignment horizontal="center" vertical="center" wrapText="1"/>
    </xf>
    <xf numFmtId="0" fontId="37" fillId="36" borderId="27" xfId="0" applyFont="1" applyFill="1" applyBorder="1" applyAlignment="1">
      <alignment horizontal="center" vertical="center" wrapText="1"/>
    </xf>
    <xf numFmtId="0" fontId="37" fillId="36" borderId="28" xfId="0" applyFont="1" applyFill="1" applyBorder="1" applyAlignment="1">
      <alignment horizontal="center" vertical="center"/>
    </xf>
    <xf numFmtId="0" fontId="37" fillId="36" borderId="29" xfId="0" applyFont="1" applyFill="1" applyBorder="1" applyAlignment="1">
      <alignment horizontal="center" vertical="center"/>
    </xf>
    <xf numFmtId="0" fontId="37" fillId="36" borderId="27" xfId="0" applyFont="1" applyFill="1" applyBorder="1" applyAlignment="1">
      <alignment horizontal="center" vertical="center"/>
    </xf>
    <xf numFmtId="43" fontId="18" fillId="0" borderId="20" xfId="0" applyNumberFormat="1" applyFont="1" applyFill="1" applyBorder="1" applyAlignment="1">
      <alignment horizontal="center"/>
    </xf>
    <xf numFmtId="167" fontId="18" fillId="0" borderId="44" xfId="0" applyNumberFormat="1" applyFont="1" applyFill="1" applyBorder="1" applyAlignment="1">
      <alignment horizontal="center"/>
    </xf>
    <xf numFmtId="0" fontId="18" fillId="0" borderId="28" xfId="0" applyFont="1" applyFill="1" applyBorder="1" applyAlignment="1">
      <alignment horizontal="left"/>
    </xf>
    <xf numFmtId="43" fontId="18" fillId="0" borderId="28" xfId="0" applyNumberFormat="1" applyFont="1" applyFill="1" applyBorder="1" applyAlignment="1">
      <alignment horizontal="center"/>
    </xf>
    <xf numFmtId="0" fontId="18" fillId="0" borderId="28" xfId="0" applyFont="1" applyFill="1" applyBorder="1" applyAlignment="1">
      <alignment horizontal="center"/>
    </xf>
    <xf numFmtId="0" fontId="32" fillId="0" borderId="28" xfId="0" applyFont="1" applyFill="1" applyBorder="1" applyAlignment="1">
      <alignment horizontal="center"/>
    </xf>
    <xf numFmtId="14" fontId="18" fillId="0" borderId="53" xfId="0" applyNumberFormat="1" applyFont="1" applyFill="1" applyBorder="1" applyAlignment="1">
      <alignment horizontal="center"/>
    </xf>
    <xf numFmtId="0" fontId="18" fillId="0" borderId="25" xfId="0" applyFont="1" applyFill="1" applyBorder="1" applyAlignment="1"/>
    <xf numFmtId="43" fontId="32" fillId="0" borderId="25" xfId="0" applyNumberFormat="1" applyFont="1" applyFill="1" applyBorder="1" applyAlignment="1">
      <alignment horizontal="center"/>
    </xf>
    <xf numFmtId="0" fontId="0" fillId="0" borderId="20" xfId="0" applyFont="1" applyFill="1" applyBorder="1" applyAlignment="1">
      <alignment horizontal="left" vertical="center"/>
    </xf>
    <xf numFmtId="164" fontId="36" fillId="0" borderId="20" xfId="42" applyNumberFormat="1" applyFont="1" applyFill="1" applyBorder="1" applyAlignment="1">
      <alignment horizontal="center" vertical="center"/>
    </xf>
    <xf numFmtId="14" fontId="36" fillId="0" borderId="21" xfId="42" applyNumberFormat="1" applyFont="1" applyFill="1" applyBorder="1" applyAlignment="1">
      <alignment horizontal="center" vertical="center"/>
    </xf>
    <xf numFmtId="0" fontId="32" fillId="0" borderId="25" xfId="0" applyFont="1" applyFill="1" applyBorder="1" applyAlignment="1">
      <alignment horizontal="center" vertical="center"/>
    </xf>
    <xf numFmtId="0" fontId="32" fillId="0" borderId="25" xfId="0" applyFont="1" applyFill="1" applyBorder="1" applyAlignment="1">
      <alignment horizontal="left" vertical="center"/>
    </xf>
    <xf numFmtId="0" fontId="0" fillId="0" borderId="20" xfId="0" applyFont="1" applyFill="1" applyBorder="1" applyAlignment="1">
      <alignment horizontal="center" vertical="center"/>
    </xf>
    <xf numFmtId="14" fontId="33" fillId="0" borderId="39" xfId="42" applyNumberFormat="1" applyFont="1" applyFill="1" applyBorder="1" applyAlignment="1">
      <alignment horizontal="center" vertical="center"/>
    </xf>
    <xf numFmtId="164" fontId="25" fillId="37" borderId="11" xfId="0" applyNumberFormat="1" applyFont="1" applyFill="1" applyBorder="1" applyAlignment="1">
      <alignment horizontal="center" vertical="center"/>
    </xf>
    <xf numFmtId="0" fontId="33" fillId="0" borderId="12" xfId="42" applyFont="1" applyFill="1" applyBorder="1" applyAlignment="1">
      <alignment horizontal="left" vertical="center" wrapText="1"/>
    </xf>
    <xf numFmtId="0" fontId="33" fillId="0" borderId="20" xfId="42" applyFont="1" applyFill="1" applyBorder="1" applyAlignment="1">
      <alignment horizontal="left" vertical="center" wrapText="1"/>
    </xf>
    <xf numFmtId="0" fontId="0" fillId="0" borderId="29" xfId="0" applyFont="1" applyFill="1" applyBorder="1" applyAlignment="1">
      <alignment vertical="center"/>
    </xf>
    <xf numFmtId="0" fontId="0" fillId="0" borderId="12" xfId="0" applyFont="1" applyFill="1" applyBorder="1"/>
  </cellXfs>
  <cellStyles count="2486">
    <cellStyle name="20% - Ênfase1" xfId="19" builtinId="30" customBuiltin="1"/>
    <cellStyle name="20% - Ênfase1 2" xfId="60"/>
    <cellStyle name="20% - Ênfase1 3" xfId="74"/>
    <cellStyle name="20% - Ênfase1 4" xfId="88"/>
    <cellStyle name="20% - Ênfase1 5" xfId="102"/>
    <cellStyle name="20% - Ênfase2" xfId="23" builtinId="34" customBuiltin="1"/>
    <cellStyle name="20% - Ênfase2 2" xfId="62"/>
    <cellStyle name="20% - Ênfase2 3" xfId="76"/>
    <cellStyle name="20% - Ênfase2 4" xfId="90"/>
    <cellStyle name="20% - Ênfase2 5" xfId="104"/>
    <cellStyle name="20% - Ênfase3" xfId="27" builtinId="38" customBuiltin="1"/>
    <cellStyle name="20% - Ênfase3 2" xfId="64"/>
    <cellStyle name="20% - Ênfase3 3" xfId="78"/>
    <cellStyle name="20% - Ênfase3 4" xfId="92"/>
    <cellStyle name="20% - Ênfase3 5" xfId="106"/>
    <cellStyle name="20% - Ênfase4" xfId="31" builtinId="42" customBuiltin="1"/>
    <cellStyle name="20% - Ênfase4 2" xfId="66"/>
    <cellStyle name="20% - Ênfase4 3" xfId="80"/>
    <cellStyle name="20% - Ênfase4 4" xfId="94"/>
    <cellStyle name="20% - Ênfase4 5" xfId="108"/>
    <cellStyle name="20% - Ênfase5" xfId="35" builtinId="46" customBuiltin="1"/>
    <cellStyle name="20% - Ênfase5 2" xfId="68"/>
    <cellStyle name="20% - Ênfase5 3" xfId="82"/>
    <cellStyle name="20% - Ênfase5 4" xfId="96"/>
    <cellStyle name="20% - Ênfase5 5" xfId="110"/>
    <cellStyle name="20% - Ênfase6" xfId="39" builtinId="50" customBuiltin="1"/>
    <cellStyle name="20% - Ênfase6 2" xfId="70"/>
    <cellStyle name="20% - Ênfase6 3" xfId="84"/>
    <cellStyle name="20% - Ênfase6 4" xfId="98"/>
    <cellStyle name="20% - Ênfase6 5" xfId="112"/>
    <cellStyle name="40% - Ênfase1" xfId="20" builtinId="31" customBuiltin="1"/>
    <cellStyle name="40% - Ênfase1 2" xfId="61"/>
    <cellStyle name="40% - Ênfase1 3" xfId="75"/>
    <cellStyle name="40% - Ênfase1 4" xfId="89"/>
    <cellStyle name="40% - Ênfase1 5" xfId="103"/>
    <cellStyle name="40% - Ênfase2" xfId="24" builtinId="35" customBuiltin="1"/>
    <cellStyle name="40% - Ênfase2 2" xfId="63"/>
    <cellStyle name="40% - Ênfase2 3" xfId="77"/>
    <cellStyle name="40% - Ênfase2 4" xfId="91"/>
    <cellStyle name="40% - Ênfase2 5" xfId="105"/>
    <cellStyle name="40% - Ênfase3" xfId="28" builtinId="39" customBuiltin="1"/>
    <cellStyle name="40% - Ênfase3 2" xfId="65"/>
    <cellStyle name="40% - Ênfase3 3" xfId="79"/>
    <cellStyle name="40% - Ênfase3 4" xfId="93"/>
    <cellStyle name="40% - Ênfase3 5" xfId="107"/>
    <cellStyle name="40% - Ênfase4" xfId="32" builtinId="43" customBuiltin="1"/>
    <cellStyle name="40% - Ênfase4 2" xfId="67"/>
    <cellStyle name="40% - Ênfase4 3" xfId="81"/>
    <cellStyle name="40% - Ênfase4 4" xfId="95"/>
    <cellStyle name="40% - Ênfase4 5" xfId="109"/>
    <cellStyle name="40% - Ênfase5" xfId="36" builtinId="47" customBuiltin="1"/>
    <cellStyle name="40% - Ênfase5 2" xfId="69"/>
    <cellStyle name="40% - Ênfase5 3" xfId="83"/>
    <cellStyle name="40% - Ênfase5 4" xfId="97"/>
    <cellStyle name="40% - Ênfase5 5" xfId="111"/>
    <cellStyle name="40% - Ênfase6" xfId="40" builtinId="51" customBuiltin="1"/>
    <cellStyle name="40% - Ênfase6 2" xfId="71"/>
    <cellStyle name="40% - Ênfase6 3" xfId="85"/>
    <cellStyle name="40% - Ênfase6 4" xfId="99"/>
    <cellStyle name="40% - Ênfase6 5" xfId="113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Incorreto" xfId="7" builtinId="27" customBuiltin="1"/>
    <cellStyle name="Moeda 10" xfId="435"/>
    <cellStyle name="Moeda 11" xfId="436"/>
    <cellStyle name="Moeda 12" xfId="443"/>
    <cellStyle name="Moeda 13" xfId="735"/>
    <cellStyle name="Moeda 14" xfId="1314"/>
    <cellStyle name="Moeda 15" xfId="1317"/>
    <cellStyle name="Moeda 16" xfId="125"/>
    <cellStyle name="Moeda 2" xfId="131"/>
    <cellStyle name="Moeda 3" xfId="136"/>
    <cellStyle name="Moeda 4" xfId="135"/>
    <cellStyle name="Moeda 5" xfId="144"/>
    <cellStyle name="Moeda 6" xfId="160"/>
    <cellStyle name="Moeda 7" xfId="211"/>
    <cellStyle name="Moeda 8" xfId="286"/>
    <cellStyle name="Moeda 9" xfId="433"/>
    <cellStyle name="Neutra" xfId="8" builtinId="28" customBuiltin="1"/>
    <cellStyle name="Normal" xfId="0" builtinId="0"/>
    <cellStyle name="Normal 10" xfId="43"/>
    <cellStyle name="Normal 10 10" xfId="127"/>
    <cellStyle name="Normal 10 2" xfId="150"/>
    <cellStyle name="Normal 10 2 2" xfId="178"/>
    <cellStyle name="Normal 10 2 2 2" xfId="253"/>
    <cellStyle name="Normal 10 2 2 2 2" xfId="401"/>
    <cellStyle name="Normal 10 2 2 2 2 2" xfId="701"/>
    <cellStyle name="Normal 10 2 2 2 2 2 2" xfId="1281"/>
    <cellStyle name="Normal 10 2 2 2 2 2 2 2" xfId="2441"/>
    <cellStyle name="Normal 10 2 2 2 2 2 3" xfId="1863"/>
    <cellStyle name="Normal 10 2 2 2 2 3" xfId="993"/>
    <cellStyle name="Normal 10 2 2 2 2 3 2" xfId="2153"/>
    <cellStyle name="Normal 10 2 2 2 2 4" xfId="1575"/>
    <cellStyle name="Normal 10 2 2 2 3" xfId="557"/>
    <cellStyle name="Normal 10 2 2 2 3 2" xfId="1137"/>
    <cellStyle name="Normal 10 2 2 2 3 2 2" xfId="2297"/>
    <cellStyle name="Normal 10 2 2 2 3 3" xfId="1719"/>
    <cellStyle name="Normal 10 2 2 2 4" xfId="849"/>
    <cellStyle name="Normal 10 2 2 2 4 2" xfId="2009"/>
    <cellStyle name="Normal 10 2 2 2 5" xfId="1431"/>
    <cellStyle name="Normal 10 2 2 3" xfId="329"/>
    <cellStyle name="Normal 10 2 2 3 2" xfId="629"/>
    <cellStyle name="Normal 10 2 2 3 2 2" xfId="1209"/>
    <cellStyle name="Normal 10 2 2 3 2 2 2" xfId="2369"/>
    <cellStyle name="Normal 10 2 2 3 2 3" xfId="1791"/>
    <cellStyle name="Normal 10 2 2 3 3" xfId="921"/>
    <cellStyle name="Normal 10 2 2 3 3 2" xfId="2081"/>
    <cellStyle name="Normal 10 2 2 3 4" xfId="1503"/>
    <cellStyle name="Normal 10 2 2 4" xfId="485"/>
    <cellStyle name="Normal 10 2 2 4 2" xfId="1065"/>
    <cellStyle name="Normal 10 2 2 4 2 2" xfId="2225"/>
    <cellStyle name="Normal 10 2 2 4 3" xfId="1647"/>
    <cellStyle name="Normal 10 2 2 5" xfId="777"/>
    <cellStyle name="Normal 10 2 2 5 2" xfId="1937"/>
    <cellStyle name="Normal 10 2 2 6" xfId="1359"/>
    <cellStyle name="Normal 10 2 3" xfId="202"/>
    <cellStyle name="Normal 10 2 3 2" xfId="277"/>
    <cellStyle name="Normal 10 2 3 2 2" xfId="425"/>
    <cellStyle name="Normal 10 2 3 2 2 2" xfId="725"/>
    <cellStyle name="Normal 10 2 3 2 2 2 2" xfId="1305"/>
    <cellStyle name="Normal 10 2 3 2 2 2 2 2" xfId="2465"/>
    <cellStyle name="Normal 10 2 3 2 2 2 3" xfId="1887"/>
    <cellStyle name="Normal 10 2 3 2 2 3" xfId="1017"/>
    <cellStyle name="Normal 10 2 3 2 2 3 2" xfId="2177"/>
    <cellStyle name="Normal 10 2 3 2 2 4" xfId="1599"/>
    <cellStyle name="Normal 10 2 3 2 3" xfId="581"/>
    <cellStyle name="Normal 10 2 3 2 3 2" xfId="1161"/>
    <cellStyle name="Normal 10 2 3 2 3 2 2" xfId="2321"/>
    <cellStyle name="Normal 10 2 3 2 3 3" xfId="1743"/>
    <cellStyle name="Normal 10 2 3 2 4" xfId="873"/>
    <cellStyle name="Normal 10 2 3 2 4 2" xfId="2033"/>
    <cellStyle name="Normal 10 2 3 2 5" xfId="1455"/>
    <cellStyle name="Normal 10 2 3 3" xfId="353"/>
    <cellStyle name="Normal 10 2 3 3 2" xfId="653"/>
    <cellStyle name="Normal 10 2 3 3 2 2" xfId="1233"/>
    <cellStyle name="Normal 10 2 3 3 2 2 2" xfId="2393"/>
    <cellStyle name="Normal 10 2 3 3 2 3" xfId="1815"/>
    <cellStyle name="Normal 10 2 3 3 3" xfId="945"/>
    <cellStyle name="Normal 10 2 3 3 3 2" xfId="2105"/>
    <cellStyle name="Normal 10 2 3 3 4" xfId="1527"/>
    <cellStyle name="Normal 10 2 3 4" xfId="509"/>
    <cellStyle name="Normal 10 2 3 4 2" xfId="1089"/>
    <cellStyle name="Normal 10 2 3 4 2 2" xfId="2249"/>
    <cellStyle name="Normal 10 2 3 4 3" xfId="1671"/>
    <cellStyle name="Normal 10 2 3 5" xfId="801"/>
    <cellStyle name="Normal 10 2 3 5 2" xfId="1961"/>
    <cellStyle name="Normal 10 2 3 6" xfId="1383"/>
    <cellStyle name="Normal 10 2 4" xfId="229"/>
    <cellStyle name="Normal 10 2 4 2" xfId="377"/>
    <cellStyle name="Normal 10 2 4 2 2" xfId="677"/>
    <cellStyle name="Normal 10 2 4 2 2 2" xfId="1257"/>
    <cellStyle name="Normal 10 2 4 2 2 2 2" xfId="2417"/>
    <cellStyle name="Normal 10 2 4 2 2 3" xfId="1839"/>
    <cellStyle name="Normal 10 2 4 2 3" xfId="969"/>
    <cellStyle name="Normal 10 2 4 2 3 2" xfId="2129"/>
    <cellStyle name="Normal 10 2 4 2 4" xfId="1551"/>
    <cellStyle name="Normal 10 2 4 3" xfId="533"/>
    <cellStyle name="Normal 10 2 4 3 2" xfId="1113"/>
    <cellStyle name="Normal 10 2 4 3 2 2" xfId="2273"/>
    <cellStyle name="Normal 10 2 4 3 3" xfId="1695"/>
    <cellStyle name="Normal 10 2 4 4" xfId="825"/>
    <cellStyle name="Normal 10 2 4 4 2" xfId="1985"/>
    <cellStyle name="Normal 10 2 4 5" xfId="1407"/>
    <cellStyle name="Normal 10 2 5" xfId="305"/>
    <cellStyle name="Normal 10 2 5 2" xfId="605"/>
    <cellStyle name="Normal 10 2 5 2 2" xfId="1185"/>
    <cellStyle name="Normal 10 2 5 2 2 2" xfId="2345"/>
    <cellStyle name="Normal 10 2 5 2 3" xfId="1767"/>
    <cellStyle name="Normal 10 2 5 3" xfId="897"/>
    <cellStyle name="Normal 10 2 5 3 2" xfId="2057"/>
    <cellStyle name="Normal 10 2 5 4" xfId="1479"/>
    <cellStyle name="Normal 10 2 6" xfId="461"/>
    <cellStyle name="Normal 10 2 6 2" xfId="1041"/>
    <cellStyle name="Normal 10 2 6 2 2" xfId="2201"/>
    <cellStyle name="Normal 10 2 6 3" xfId="1623"/>
    <cellStyle name="Normal 10 2 7" xfId="753"/>
    <cellStyle name="Normal 10 2 7 2" xfId="1913"/>
    <cellStyle name="Normal 10 2 8" xfId="1335"/>
    <cellStyle name="Normal 10 3" xfId="166"/>
    <cellStyle name="Normal 10 3 2" xfId="241"/>
    <cellStyle name="Normal 10 3 2 2" xfId="389"/>
    <cellStyle name="Normal 10 3 2 2 2" xfId="689"/>
    <cellStyle name="Normal 10 3 2 2 2 2" xfId="1269"/>
    <cellStyle name="Normal 10 3 2 2 2 2 2" xfId="2429"/>
    <cellStyle name="Normal 10 3 2 2 2 3" xfId="1851"/>
    <cellStyle name="Normal 10 3 2 2 3" xfId="981"/>
    <cellStyle name="Normal 10 3 2 2 3 2" xfId="2141"/>
    <cellStyle name="Normal 10 3 2 2 4" xfId="1563"/>
    <cellStyle name="Normal 10 3 2 3" xfId="545"/>
    <cellStyle name="Normal 10 3 2 3 2" xfId="1125"/>
    <cellStyle name="Normal 10 3 2 3 2 2" xfId="2285"/>
    <cellStyle name="Normal 10 3 2 3 3" xfId="1707"/>
    <cellStyle name="Normal 10 3 2 4" xfId="837"/>
    <cellStyle name="Normal 10 3 2 4 2" xfId="1997"/>
    <cellStyle name="Normal 10 3 2 5" xfId="1419"/>
    <cellStyle name="Normal 10 3 3" xfId="317"/>
    <cellStyle name="Normal 10 3 3 2" xfId="617"/>
    <cellStyle name="Normal 10 3 3 2 2" xfId="1197"/>
    <cellStyle name="Normal 10 3 3 2 2 2" xfId="2357"/>
    <cellStyle name="Normal 10 3 3 2 3" xfId="1779"/>
    <cellStyle name="Normal 10 3 3 3" xfId="909"/>
    <cellStyle name="Normal 10 3 3 3 2" xfId="2069"/>
    <cellStyle name="Normal 10 3 3 4" xfId="1491"/>
    <cellStyle name="Normal 10 3 4" xfId="473"/>
    <cellStyle name="Normal 10 3 4 2" xfId="1053"/>
    <cellStyle name="Normal 10 3 4 2 2" xfId="2213"/>
    <cellStyle name="Normal 10 3 4 3" xfId="1635"/>
    <cellStyle name="Normal 10 3 5" xfId="765"/>
    <cellStyle name="Normal 10 3 5 2" xfId="1925"/>
    <cellStyle name="Normal 10 3 6" xfId="1347"/>
    <cellStyle name="Normal 10 4" xfId="190"/>
    <cellStyle name="Normal 10 4 2" xfId="265"/>
    <cellStyle name="Normal 10 4 2 2" xfId="413"/>
    <cellStyle name="Normal 10 4 2 2 2" xfId="713"/>
    <cellStyle name="Normal 10 4 2 2 2 2" xfId="1293"/>
    <cellStyle name="Normal 10 4 2 2 2 2 2" xfId="2453"/>
    <cellStyle name="Normal 10 4 2 2 2 3" xfId="1875"/>
    <cellStyle name="Normal 10 4 2 2 3" xfId="1005"/>
    <cellStyle name="Normal 10 4 2 2 3 2" xfId="2165"/>
    <cellStyle name="Normal 10 4 2 2 4" xfId="1587"/>
    <cellStyle name="Normal 10 4 2 3" xfId="569"/>
    <cellStyle name="Normal 10 4 2 3 2" xfId="1149"/>
    <cellStyle name="Normal 10 4 2 3 2 2" xfId="2309"/>
    <cellStyle name="Normal 10 4 2 3 3" xfId="1731"/>
    <cellStyle name="Normal 10 4 2 4" xfId="861"/>
    <cellStyle name="Normal 10 4 2 4 2" xfId="2021"/>
    <cellStyle name="Normal 10 4 2 5" xfId="1443"/>
    <cellStyle name="Normal 10 4 3" xfId="341"/>
    <cellStyle name="Normal 10 4 3 2" xfId="641"/>
    <cellStyle name="Normal 10 4 3 2 2" xfId="1221"/>
    <cellStyle name="Normal 10 4 3 2 2 2" xfId="2381"/>
    <cellStyle name="Normal 10 4 3 2 3" xfId="1803"/>
    <cellStyle name="Normal 10 4 3 3" xfId="933"/>
    <cellStyle name="Normal 10 4 3 3 2" xfId="2093"/>
    <cellStyle name="Normal 10 4 3 4" xfId="1515"/>
    <cellStyle name="Normal 10 4 4" xfId="497"/>
    <cellStyle name="Normal 10 4 4 2" xfId="1077"/>
    <cellStyle name="Normal 10 4 4 2 2" xfId="2237"/>
    <cellStyle name="Normal 10 4 4 3" xfId="1659"/>
    <cellStyle name="Normal 10 4 5" xfId="789"/>
    <cellStyle name="Normal 10 4 5 2" xfId="1949"/>
    <cellStyle name="Normal 10 4 6" xfId="1371"/>
    <cellStyle name="Normal 10 5" xfId="217"/>
    <cellStyle name="Normal 10 5 2" xfId="365"/>
    <cellStyle name="Normal 10 5 2 2" xfId="665"/>
    <cellStyle name="Normal 10 5 2 2 2" xfId="1245"/>
    <cellStyle name="Normal 10 5 2 2 2 2" xfId="2405"/>
    <cellStyle name="Normal 10 5 2 2 3" xfId="1827"/>
    <cellStyle name="Normal 10 5 2 3" xfId="957"/>
    <cellStyle name="Normal 10 5 2 3 2" xfId="2117"/>
    <cellStyle name="Normal 10 5 2 4" xfId="1539"/>
    <cellStyle name="Normal 10 5 3" xfId="521"/>
    <cellStyle name="Normal 10 5 3 2" xfId="1101"/>
    <cellStyle name="Normal 10 5 3 2 2" xfId="2261"/>
    <cellStyle name="Normal 10 5 3 3" xfId="1683"/>
    <cellStyle name="Normal 10 5 4" xfId="813"/>
    <cellStyle name="Normal 10 5 4 2" xfId="1973"/>
    <cellStyle name="Normal 10 5 5" xfId="1395"/>
    <cellStyle name="Normal 10 6" xfId="293"/>
    <cellStyle name="Normal 10 6 2" xfId="593"/>
    <cellStyle name="Normal 10 6 2 2" xfId="1173"/>
    <cellStyle name="Normal 10 6 2 2 2" xfId="2333"/>
    <cellStyle name="Normal 10 6 2 3" xfId="1755"/>
    <cellStyle name="Normal 10 6 3" xfId="885"/>
    <cellStyle name="Normal 10 6 3 2" xfId="2045"/>
    <cellStyle name="Normal 10 6 4" xfId="1467"/>
    <cellStyle name="Normal 10 7" xfId="449"/>
    <cellStyle name="Normal 10 7 2" xfId="1029"/>
    <cellStyle name="Normal 10 7 2 2" xfId="2189"/>
    <cellStyle name="Normal 10 7 3" xfId="1611"/>
    <cellStyle name="Normal 10 8" xfId="741"/>
    <cellStyle name="Normal 10 8 2" xfId="1901"/>
    <cellStyle name="Normal 10 9" xfId="1323"/>
    <cellStyle name="Normal 11" xfId="86"/>
    <cellStyle name="Normal 11 2" xfId="172"/>
    <cellStyle name="Normal 11 2 2" xfId="247"/>
    <cellStyle name="Normal 11 2 2 2" xfId="395"/>
    <cellStyle name="Normal 11 2 2 2 2" xfId="695"/>
    <cellStyle name="Normal 11 2 2 2 2 2" xfId="1275"/>
    <cellStyle name="Normal 11 2 2 2 2 2 2" xfId="2435"/>
    <cellStyle name="Normal 11 2 2 2 2 3" xfId="1857"/>
    <cellStyle name="Normal 11 2 2 2 3" xfId="987"/>
    <cellStyle name="Normal 11 2 2 2 3 2" xfId="2147"/>
    <cellStyle name="Normal 11 2 2 2 4" xfId="1569"/>
    <cellStyle name="Normal 11 2 2 3" xfId="551"/>
    <cellStyle name="Normal 11 2 2 3 2" xfId="1131"/>
    <cellStyle name="Normal 11 2 2 3 2 2" xfId="2291"/>
    <cellStyle name="Normal 11 2 2 3 3" xfId="1713"/>
    <cellStyle name="Normal 11 2 2 4" xfId="843"/>
    <cellStyle name="Normal 11 2 2 4 2" xfId="2003"/>
    <cellStyle name="Normal 11 2 2 5" xfId="1425"/>
    <cellStyle name="Normal 11 2 3" xfId="323"/>
    <cellStyle name="Normal 11 2 3 2" xfId="623"/>
    <cellStyle name="Normal 11 2 3 2 2" xfId="1203"/>
    <cellStyle name="Normal 11 2 3 2 2 2" xfId="2363"/>
    <cellStyle name="Normal 11 2 3 2 3" xfId="1785"/>
    <cellStyle name="Normal 11 2 3 3" xfId="915"/>
    <cellStyle name="Normal 11 2 3 3 2" xfId="2075"/>
    <cellStyle name="Normal 11 2 3 4" xfId="1497"/>
    <cellStyle name="Normal 11 2 4" xfId="479"/>
    <cellStyle name="Normal 11 2 4 2" xfId="1059"/>
    <cellStyle name="Normal 11 2 4 2 2" xfId="2219"/>
    <cellStyle name="Normal 11 2 4 3" xfId="1641"/>
    <cellStyle name="Normal 11 2 5" xfId="771"/>
    <cellStyle name="Normal 11 2 5 2" xfId="1931"/>
    <cellStyle name="Normal 11 2 6" xfId="1353"/>
    <cellStyle name="Normal 11 3" xfId="196"/>
    <cellStyle name="Normal 11 3 2" xfId="271"/>
    <cellStyle name="Normal 11 3 2 2" xfId="419"/>
    <cellStyle name="Normal 11 3 2 2 2" xfId="719"/>
    <cellStyle name="Normal 11 3 2 2 2 2" xfId="1299"/>
    <cellStyle name="Normal 11 3 2 2 2 2 2" xfId="2459"/>
    <cellStyle name="Normal 11 3 2 2 2 3" xfId="1881"/>
    <cellStyle name="Normal 11 3 2 2 3" xfId="1011"/>
    <cellStyle name="Normal 11 3 2 2 3 2" xfId="2171"/>
    <cellStyle name="Normal 11 3 2 2 4" xfId="1593"/>
    <cellStyle name="Normal 11 3 2 3" xfId="575"/>
    <cellStyle name="Normal 11 3 2 3 2" xfId="1155"/>
    <cellStyle name="Normal 11 3 2 3 2 2" xfId="2315"/>
    <cellStyle name="Normal 11 3 2 3 3" xfId="1737"/>
    <cellStyle name="Normal 11 3 2 4" xfId="867"/>
    <cellStyle name="Normal 11 3 2 4 2" xfId="2027"/>
    <cellStyle name="Normal 11 3 2 5" xfId="1449"/>
    <cellStyle name="Normal 11 3 3" xfId="347"/>
    <cellStyle name="Normal 11 3 3 2" xfId="647"/>
    <cellStyle name="Normal 11 3 3 2 2" xfId="1227"/>
    <cellStyle name="Normal 11 3 3 2 2 2" xfId="2387"/>
    <cellStyle name="Normal 11 3 3 2 3" xfId="1809"/>
    <cellStyle name="Normal 11 3 3 3" xfId="939"/>
    <cellStyle name="Normal 11 3 3 3 2" xfId="2099"/>
    <cellStyle name="Normal 11 3 3 4" xfId="1521"/>
    <cellStyle name="Normal 11 3 4" xfId="503"/>
    <cellStyle name="Normal 11 3 4 2" xfId="1083"/>
    <cellStyle name="Normal 11 3 4 2 2" xfId="2243"/>
    <cellStyle name="Normal 11 3 4 3" xfId="1665"/>
    <cellStyle name="Normal 11 3 5" xfId="795"/>
    <cellStyle name="Normal 11 3 5 2" xfId="1955"/>
    <cellStyle name="Normal 11 3 6" xfId="1377"/>
    <cellStyle name="Normal 11 4" xfId="223"/>
    <cellStyle name="Normal 11 4 2" xfId="371"/>
    <cellStyle name="Normal 11 4 2 2" xfId="671"/>
    <cellStyle name="Normal 11 4 2 2 2" xfId="1251"/>
    <cellStyle name="Normal 11 4 2 2 2 2" xfId="2411"/>
    <cellStyle name="Normal 11 4 2 2 3" xfId="1833"/>
    <cellStyle name="Normal 11 4 2 3" xfId="963"/>
    <cellStyle name="Normal 11 4 2 3 2" xfId="2123"/>
    <cellStyle name="Normal 11 4 2 4" xfId="1545"/>
    <cellStyle name="Normal 11 4 3" xfId="527"/>
    <cellStyle name="Normal 11 4 3 2" xfId="1107"/>
    <cellStyle name="Normal 11 4 3 2 2" xfId="2267"/>
    <cellStyle name="Normal 11 4 3 3" xfId="1689"/>
    <cellStyle name="Normal 11 4 4" xfId="819"/>
    <cellStyle name="Normal 11 4 4 2" xfId="1979"/>
    <cellStyle name="Normal 11 4 5" xfId="1401"/>
    <cellStyle name="Normal 11 5" xfId="299"/>
    <cellStyle name="Normal 11 5 2" xfId="599"/>
    <cellStyle name="Normal 11 5 2 2" xfId="1179"/>
    <cellStyle name="Normal 11 5 2 2 2" xfId="2339"/>
    <cellStyle name="Normal 11 5 2 3" xfId="1761"/>
    <cellStyle name="Normal 11 5 3" xfId="891"/>
    <cellStyle name="Normal 11 5 3 2" xfId="2051"/>
    <cellStyle name="Normal 11 5 4" xfId="1473"/>
    <cellStyle name="Normal 11 6" xfId="455"/>
    <cellStyle name="Normal 11 6 2" xfId="1035"/>
    <cellStyle name="Normal 11 6 2 2" xfId="2195"/>
    <cellStyle name="Normal 11 6 3" xfId="1617"/>
    <cellStyle name="Normal 11 7" xfId="747"/>
    <cellStyle name="Normal 11 7 2" xfId="1907"/>
    <cellStyle name="Normal 11 8" xfId="1329"/>
    <cellStyle name="Normal 113" xfId="115"/>
    <cellStyle name="Normal 12" xfId="100"/>
    <cellStyle name="Normal 12 2" xfId="142"/>
    <cellStyle name="Normal 13" xfId="42"/>
    <cellStyle name="Normal 13 2" xfId="158"/>
    <cellStyle name="Normal 14" xfId="157"/>
    <cellStyle name="Normal 14 2" xfId="235"/>
    <cellStyle name="Normal 14 2 2" xfId="383"/>
    <cellStyle name="Normal 14 2 2 2" xfId="683"/>
    <cellStyle name="Normal 14 2 2 2 2" xfId="1263"/>
    <cellStyle name="Normal 14 2 2 2 2 2" xfId="2423"/>
    <cellStyle name="Normal 14 2 2 2 3" xfId="1845"/>
    <cellStyle name="Normal 14 2 2 3" xfId="975"/>
    <cellStyle name="Normal 14 2 2 3 2" xfId="2135"/>
    <cellStyle name="Normal 14 2 2 4" xfId="1557"/>
    <cellStyle name="Normal 14 2 3" xfId="539"/>
    <cellStyle name="Normal 14 2 3 2" xfId="1119"/>
    <cellStyle name="Normal 14 2 3 2 2" xfId="2279"/>
    <cellStyle name="Normal 14 2 3 3" xfId="1701"/>
    <cellStyle name="Normal 14 2 4" xfId="831"/>
    <cellStyle name="Normal 14 2 4 2" xfId="1991"/>
    <cellStyle name="Normal 14 2 5" xfId="1413"/>
    <cellStyle name="Normal 14 3" xfId="311"/>
    <cellStyle name="Normal 14 3 2" xfId="611"/>
    <cellStyle name="Normal 14 3 2 2" xfId="1191"/>
    <cellStyle name="Normal 14 3 2 2 2" xfId="2351"/>
    <cellStyle name="Normal 14 3 2 3" xfId="1773"/>
    <cellStyle name="Normal 14 3 3" xfId="903"/>
    <cellStyle name="Normal 14 3 3 2" xfId="2063"/>
    <cellStyle name="Normal 14 3 4" xfId="1485"/>
    <cellStyle name="Normal 14 4" xfId="467"/>
    <cellStyle name="Normal 14 4 2" xfId="1047"/>
    <cellStyle name="Normal 14 4 2 2" xfId="2207"/>
    <cellStyle name="Normal 14 4 3" xfId="1629"/>
    <cellStyle name="Normal 14 5" xfId="759"/>
    <cellStyle name="Normal 14 5 2" xfId="1919"/>
    <cellStyle name="Normal 14 6" xfId="1341"/>
    <cellStyle name="Normal 15" xfId="156"/>
    <cellStyle name="Normal 15 3" xfId="2485"/>
    <cellStyle name="Normal 16" xfId="184"/>
    <cellStyle name="Normal 16 2" xfId="259"/>
    <cellStyle name="Normal 16 2 2" xfId="407"/>
    <cellStyle name="Normal 16 2 2 2" xfId="707"/>
    <cellStyle name="Normal 16 2 2 2 2" xfId="1287"/>
    <cellStyle name="Normal 16 2 2 2 2 2" xfId="2447"/>
    <cellStyle name="Normal 16 2 2 2 3" xfId="1869"/>
    <cellStyle name="Normal 16 2 2 3" xfId="999"/>
    <cellStyle name="Normal 16 2 2 3 2" xfId="2159"/>
    <cellStyle name="Normal 16 2 2 4" xfId="1581"/>
    <cellStyle name="Normal 16 2 3" xfId="563"/>
    <cellStyle name="Normal 16 2 3 2" xfId="1143"/>
    <cellStyle name="Normal 16 2 3 2 2" xfId="2303"/>
    <cellStyle name="Normal 16 2 3 3" xfId="1725"/>
    <cellStyle name="Normal 16 2 4" xfId="855"/>
    <cellStyle name="Normal 16 2 4 2" xfId="2015"/>
    <cellStyle name="Normal 16 2 5" xfId="1437"/>
    <cellStyle name="Normal 16 3" xfId="335"/>
    <cellStyle name="Normal 16 3 2" xfId="635"/>
    <cellStyle name="Normal 16 3 2 2" xfId="1215"/>
    <cellStyle name="Normal 16 3 2 2 2" xfId="2375"/>
    <cellStyle name="Normal 16 3 2 3" xfId="1797"/>
    <cellStyle name="Normal 16 3 3" xfId="927"/>
    <cellStyle name="Normal 16 3 3 2" xfId="2087"/>
    <cellStyle name="Normal 16 3 4" xfId="1509"/>
    <cellStyle name="Normal 16 4" xfId="491"/>
    <cellStyle name="Normal 16 4 2" xfId="1071"/>
    <cellStyle name="Normal 16 4 2 2" xfId="2231"/>
    <cellStyle name="Normal 16 4 3" xfId="1653"/>
    <cellStyle name="Normal 16 5" xfId="783"/>
    <cellStyle name="Normal 16 5 2" xfId="1943"/>
    <cellStyle name="Normal 16 6" xfId="1365"/>
    <cellStyle name="Normal 17" xfId="209"/>
    <cellStyle name="Normal 18" xfId="208"/>
    <cellStyle name="Normal 18 2" xfId="359"/>
    <cellStyle name="Normal 18 2 2" xfId="659"/>
    <cellStyle name="Normal 18 2 2 2" xfId="1239"/>
    <cellStyle name="Normal 18 2 2 2 2" xfId="2399"/>
    <cellStyle name="Normal 18 2 2 3" xfId="1821"/>
    <cellStyle name="Normal 18 2 3" xfId="951"/>
    <cellStyle name="Normal 18 2 3 2" xfId="2111"/>
    <cellStyle name="Normal 18 2 4" xfId="1533"/>
    <cellStyle name="Normal 18 3" xfId="515"/>
    <cellStyle name="Normal 18 3 2" xfId="1095"/>
    <cellStyle name="Normal 18 3 2 2" xfId="2255"/>
    <cellStyle name="Normal 18 3 3" xfId="1677"/>
    <cellStyle name="Normal 18 4" xfId="807"/>
    <cellStyle name="Normal 18 4 2" xfId="1967"/>
    <cellStyle name="Normal 18 5" xfId="1389"/>
    <cellStyle name="Normal 19" xfId="284"/>
    <cellStyle name="Normal 19 2" xfId="432"/>
    <cellStyle name="Normal 2" xfId="58"/>
    <cellStyle name="Normal 2 14" xfId="44"/>
    <cellStyle name="Normal 2 16" xfId="45"/>
    <cellStyle name="Normal 2 18" xfId="46"/>
    <cellStyle name="Normal 2 2" xfId="2483"/>
    <cellStyle name="Normal 2 21" xfId="47"/>
    <cellStyle name="Normal 2 3" xfId="48"/>
    <cellStyle name="Normal 2 3 2" xfId="2481"/>
    <cellStyle name="Normal 2 4" xfId="2480"/>
    <cellStyle name="Normal 2 5" xfId="2476"/>
    <cellStyle name="Normal 2 6" xfId="49"/>
    <cellStyle name="Normal 2 7" xfId="50"/>
    <cellStyle name="Normal 2 8" xfId="121"/>
    <cellStyle name="Normal 2 9" xfId="51"/>
    <cellStyle name="Normal 20" xfId="283"/>
    <cellStyle name="Normal 20 2" xfId="587"/>
    <cellStyle name="Normal 20 2 2" xfId="1167"/>
    <cellStyle name="Normal 20 2 2 2" xfId="2327"/>
    <cellStyle name="Normal 20 2 3" xfId="1749"/>
    <cellStyle name="Normal 20 3" xfId="879"/>
    <cellStyle name="Normal 20 3 2" xfId="2039"/>
    <cellStyle name="Normal 20 4" xfId="1461"/>
    <cellStyle name="Normal 21" xfId="434"/>
    <cellStyle name="Normal 22" xfId="437"/>
    <cellStyle name="Normal 23" xfId="439"/>
    <cellStyle name="Normal 24" xfId="440"/>
    <cellStyle name="Normal 24 2" xfId="1023"/>
    <cellStyle name="Normal 24 2 2" xfId="2183"/>
    <cellStyle name="Normal 24 3" xfId="1605"/>
    <cellStyle name="Normal 25" xfId="441"/>
    <cellStyle name="Normal 26" xfId="731"/>
    <cellStyle name="Normal 26 2" xfId="1311"/>
    <cellStyle name="Normal 26 2 2" xfId="2471"/>
    <cellStyle name="Normal 26 3" xfId="1893"/>
    <cellStyle name="Normal 27" xfId="732"/>
    <cellStyle name="Normal 27 2" xfId="1312"/>
    <cellStyle name="Normal 27 2 2" xfId="2472"/>
    <cellStyle name="Normal 27 3" xfId="1894"/>
    <cellStyle name="Normal 28" xfId="734"/>
    <cellStyle name="Normal 29" xfId="733"/>
    <cellStyle name="Normal 29 2" xfId="1895"/>
    <cellStyle name="Normal 3" xfId="52"/>
    <cellStyle name="Normal 3 2" xfId="2475"/>
    <cellStyle name="Normal 3 3" xfId="2482"/>
    <cellStyle name="Normal 3 4" xfId="2478"/>
    <cellStyle name="Normal 3 5" xfId="120"/>
    <cellStyle name="Normal 30" xfId="1313"/>
    <cellStyle name="Normal 31" xfId="1316"/>
    <cellStyle name="Normal 32" xfId="1315"/>
    <cellStyle name="Normal 33" xfId="116"/>
    <cellStyle name="Normal 4" xfId="53"/>
    <cellStyle name="Normal 4 10" xfId="736"/>
    <cellStyle name="Normal 4 10 2" xfId="1896"/>
    <cellStyle name="Normal 4 11" xfId="1318"/>
    <cellStyle name="Normal 4 12" xfId="2474"/>
    <cellStyle name="Normal 4 13" xfId="118"/>
    <cellStyle name="Normal 4 2" xfId="133"/>
    <cellStyle name="Normal 4 2 10" xfId="1322"/>
    <cellStyle name="Normal 4 2 2" xfId="141"/>
    <cellStyle name="Normal 4 2 2 2" xfId="155"/>
    <cellStyle name="Normal 4 2 2 2 2" xfId="183"/>
    <cellStyle name="Normal 4 2 2 2 2 2" xfId="258"/>
    <cellStyle name="Normal 4 2 2 2 2 2 2" xfId="406"/>
    <cellStyle name="Normal 4 2 2 2 2 2 2 2" xfId="706"/>
    <cellStyle name="Normal 4 2 2 2 2 2 2 2 2" xfId="1286"/>
    <cellStyle name="Normal 4 2 2 2 2 2 2 2 2 2" xfId="2446"/>
    <cellStyle name="Normal 4 2 2 2 2 2 2 2 3" xfId="1868"/>
    <cellStyle name="Normal 4 2 2 2 2 2 2 3" xfId="998"/>
    <cellStyle name="Normal 4 2 2 2 2 2 2 3 2" xfId="2158"/>
    <cellStyle name="Normal 4 2 2 2 2 2 2 4" xfId="1580"/>
    <cellStyle name="Normal 4 2 2 2 2 2 3" xfId="562"/>
    <cellStyle name="Normal 4 2 2 2 2 2 3 2" xfId="1142"/>
    <cellStyle name="Normal 4 2 2 2 2 2 3 2 2" xfId="2302"/>
    <cellStyle name="Normal 4 2 2 2 2 2 3 3" xfId="1724"/>
    <cellStyle name="Normal 4 2 2 2 2 2 4" xfId="854"/>
    <cellStyle name="Normal 4 2 2 2 2 2 4 2" xfId="2014"/>
    <cellStyle name="Normal 4 2 2 2 2 2 5" xfId="1436"/>
    <cellStyle name="Normal 4 2 2 2 2 3" xfId="334"/>
    <cellStyle name="Normal 4 2 2 2 2 3 2" xfId="634"/>
    <cellStyle name="Normal 4 2 2 2 2 3 2 2" xfId="1214"/>
    <cellStyle name="Normal 4 2 2 2 2 3 2 2 2" xfId="2374"/>
    <cellStyle name="Normal 4 2 2 2 2 3 2 3" xfId="1796"/>
    <cellStyle name="Normal 4 2 2 2 2 3 3" xfId="926"/>
    <cellStyle name="Normal 4 2 2 2 2 3 3 2" xfId="2086"/>
    <cellStyle name="Normal 4 2 2 2 2 3 4" xfId="1508"/>
    <cellStyle name="Normal 4 2 2 2 2 4" xfId="490"/>
    <cellStyle name="Normal 4 2 2 2 2 4 2" xfId="1070"/>
    <cellStyle name="Normal 4 2 2 2 2 4 2 2" xfId="2230"/>
    <cellStyle name="Normal 4 2 2 2 2 4 3" xfId="1652"/>
    <cellStyle name="Normal 4 2 2 2 2 5" xfId="782"/>
    <cellStyle name="Normal 4 2 2 2 2 5 2" xfId="1942"/>
    <cellStyle name="Normal 4 2 2 2 2 6" xfId="1364"/>
    <cellStyle name="Normal 4 2 2 2 3" xfId="207"/>
    <cellStyle name="Normal 4 2 2 2 3 2" xfId="282"/>
    <cellStyle name="Normal 4 2 2 2 3 2 2" xfId="430"/>
    <cellStyle name="Normal 4 2 2 2 3 2 2 2" xfId="730"/>
    <cellStyle name="Normal 4 2 2 2 3 2 2 2 2" xfId="1310"/>
    <cellStyle name="Normal 4 2 2 2 3 2 2 2 2 2" xfId="2470"/>
    <cellStyle name="Normal 4 2 2 2 3 2 2 2 3" xfId="1892"/>
    <cellStyle name="Normal 4 2 2 2 3 2 2 3" xfId="1022"/>
    <cellStyle name="Normal 4 2 2 2 3 2 2 3 2" xfId="2182"/>
    <cellStyle name="Normal 4 2 2 2 3 2 2 4" xfId="1604"/>
    <cellStyle name="Normal 4 2 2 2 3 2 3" xfId="586"/>
    <cellStyle name="Normal 4 2 2 2 3 2 3 2" xfId="1166"/>
    <cellStyle name="Normal 4 2 2 2 3 2 3 2 2" xfId="2326"/>
    <cellStyle name="Normal 4 2 2 2 3 2 3 3" xfId="1748"/>
    <cellStyle name="Normal 4 2 2 2 3 2 4" xfId="878"/>
    <cellStyle name="Normal 4 2 2 2 3 2 4 2" xfId="2038"/>
    <cellStyle name="Normal 4 2 2 2 3 2 5" xfId="1460"/>
    <cellStyle name="Normal 4 2 2 2 3 3" xfId="358"/>
    <cellStyle name="Normal 4 2 2 2 3 3 2" xfId="658"/>
    <cellStyle name="Normal 4 2 2 2 3 3 2 2" xfId="1238"/>
    <cellStyle name="Normal 4 2 2 2 3 3 2 2 2" xfId="2398"/>
    <cellStyle name="Normal 4 2 2 2 3 3 2 3" xfId="1820"/>
    <cellStyle name="Normal 4 2 2 2 3 3 3" xfId="950"/>
    <cellStyle name="Normal 4 2 2 2 3 3 3 2" xfId="2110"/>
    <cellStyle name="Normal 4 2 2 2 3 3 4" xfId="1532"/>
    <cellStyle name="Normal 4 2 2 2 3 4" xfId="514"/>
    <cellStyle name="Normal 4 2 2 2 3 4 2" xfId="1094"/>
    <cellStyle name="Normal 4 2 2 2 3 4 2 2" xfId="2254"/>
    <cellStyle name="Normal 4 2 2 2 3 4 3" xfId="1676"/>
    <cellStyle name="Normal 4 2 2 2 3 5" xfId="806"/>
    <cellStyle name="Normal 4 2 2 2 3 5 2" xfId="1966"/>
    <cellStyle name="Normal 4 2 2 2 3 6" xfId="1388"/>
    <cellStyle name="Normal 4 2 2 2 4" xfId="234"/>
    <cellStyle name="Normal 4 2 2 2 4 2" xfId="382"/>
    <cellStyle name="Normal 4 2 2 2 4 2 2" xfId="682"/>
    <cellStyle name="Normal 4 2 2 2 4 2 2 2" xfId="1262"/>
    <cellStyle name="Normal 4 2 2 2 4 2 2 2 2" xfId="2422"/>
    <cellStyle name="Normal 4 2 2 2 4 2 2 3" xfId="1844"/>
    <cellStyle name="Normal 4 2 2 2 4 2 3" xfId="974"/>
    <cellStyle name="Normal 4 2 2 2 4 2 3 2" xfId="2134"/>
    <cellStyle name="Normal 4 2 2 2 4 2 4" xfId="1556"/>
    <cellStyle name="Normal 4 2 2 2 4 3" xfId="538"/>
    <cellStyle name="Normal 4 2 2 2 4 3 2" xfId="1118"/>
    <cellStyle name="Normal 4 2 2 2 4 3 2 2" xfId="2278"/>
    <cellStyle name="Normal 4 2 2 2 4 3 3" xfId="1700"/>
    <cellStyle name="Normal 4 2 2 2 4 4" xfId="830"/>
    <cellStyle name="Normal 4 2 2 2 4 4 2" xfId="1990"/>
    <cellStyle name="Normal 4 2 2 2 4 5" xfId="1412"/>
    <cellStyle name="Normal 4 2 2 2 5" xfId="310"/>
    <cellStyle name="Normal 4 2 2 2 5 2" xfId="610"/>
    <cellStyle name="Normal 4 2 2 2 5 2 2" xfId="1190"/>
    <cellStyle name="Normal 4 2 2 2 5 2 2 2" xfId="2350"/>
    <cellStyle name="Normal 4 2 2 2 5 2 3" xfId="1772"/>
    <cellStyle name="Normal 4 2 2 2 5 3" xfId="902"/>
    <cellStyle name="Normal 4 2 2 2 5 3 2" xfId="2062"/>
    <cellStyle name="Normal 4 2 2 2 5 4" xfId="1484"/>
    <cellStyle name="Normal 4 2 2 2 6" xfId="466"/>
    <cellStyle name="Normal 4 2 2 2 6 2" xfId="1046"/>
    <cellStyle name="Normal 4 2 2 2 6 2 2" xfId="2206"/>
    <cellStyle name="Normal 4 2 2 2 6 3" xfId="1628"/>
    <cellStyle name="Normal 4 2 2 2 7" xfId="758"/>
    <cellStyle name="Normal 4 2 2 2 7 2" xfId="1918"/>
    <cellStyle name="Normal 4 2 2 2 8" xfId="1340"/>
    <cellStyle name="Normal 4 2 2 3" xfId="171"/>
    <cellStyle name="Normal 4 2 2 3 2" xfId="246"/>
    <cellStyle name="Normal 4 2 2 3 2 2" xfId="394"/>
    <cellStyle name="Normal 4 2 2 3 2 2 2" xfId="694"/>
    <cellStyle name="Normal 4 2 2 3 2 2 2 2" xfId="1274"/>
    <cellStyle name="Normal 4 2 2 3 2 2 2 2 2" xfId="2434"/>
    <cellStyle name="Normal 4 2 2 3 2 2 2 3" xfId="1856"/>
    <cellStyle name="Normal 4 2 2 3 2 2 3" xfId="986"/>
    <cellStyle name="Normal 4 2 2 3 2 2 3 2" xfId="2146"/>
    <cellStyle name="Normal 4 2 2 3 2 2 4" xfId="1568"/>
    <cellStyle name="Normal 4 2 2 3 2 3" xfId="550"/>
    <cellStyle name="Normal 4 2 2 3 2 3 2" xfId="1130"/>
    <cellStyle name="Normal 4 2 2 3 2 3 2 2" xfId="2290"/>
    <cellStyle name="Normal 4 2 2 3 2 3 3" xfId="1712"/>
    <cellStyle name="Normal 4 2 2 3 2 4" xfId="842"/>
    <cellStyle name="Normal 4 2 2 3 2 4 2" xfId="2002"/>
    <cellStyle name="Normal 4 2 2 3 2 5" xfId="1424"/>
    <cellStyle name="Normal 4 2 2 3 3" xfId="322"/>
    <cellStyle name="Normal 4 2 2 3 3 2" xfId="622"/>
    <cellStyle name="Normal 4 2 2 3 3 2 2" xfId="1202"/>
    <cellStyle name="Normal 4 2 2 3 3 2 2 2" xfId="2362"/>
    <cellStyle name="Normal 4 2 2 3 3 2 3" xfId="1784"/>
    <cellStyle name="Normal 4 2 2 3 3 3" xfId="914"/>
    <cellStyle name="Normal 4 2 2 3 3 3 2" xfId="2074"/>
    <cellStyle name="Normal 4 2 2 3 3 4" xfId="1496"/>
    <cellStyle name="Normal 4 2 2 3 4" xfId="478"/>
    <cellStyle name="Normal 4 2 2 3 4 2" xfId="1058"/>
    <cellStyle name="Normal 4 2 2 3 4 2 2" xfId="2218"/>
    <cellStyle name="Normal 4 2 2 3 4 3" xfId="1640"/>
    <cellStyle name="Normal 4 2 2 3 5" xfId="770"/>
    <cellStyle name="Normal 4 2 2 3 5 2" xfId="1930"/>
    <cellStyle name="Normal 4 2 2 3 6" xfId="1352"/>
    <cellStyle name="Normal 4 2 2 4" xfId="195"/>
    <cellStyle name="Normal 4 2 2 4 2" xfId="270"/>
    <cellStyle name="Normal 4 2 2 4 2 2" xfId="418"/>
    <cellStyle name="Normal 4 2 2 4 2 2 2" xfId="718"/>
    <cellStyle name="Normal 4 2 2 4 2 2 2 2" xfId="1298"/>
    <cellStyle name="Normal 4 2 2 4 2 2 2 2 2" xfId="2458"/>
    <cellStyle name="Normal 4 2 2 4 2 2 2 3" xfId="1880"/>
    <cellStyle name="Normal 4 2 2 4 2 2 3" xfId="1010"/>
    <cellStyle name="Normal 4 2 2 4 2 2 3 2" xfId="2170"/>
    <cellStyle name="Normal 4 2 2 4 2 2 4" xfId="1592"/>
    <cellStyle name="Normal 4 2 2 4 2 3" xfId="574"/>
    <cellStyle name="Normal 4 2 2 4 2 3 2" xfId="1154"/>
    <cellStyle name="Normal 4 2 2 4 2 3 2 2" xfId="2314"/>
    <cellStyle name="Normal 4 2 2 4 2 3 3" xfId="1736"/>
    <cellStyle name="Normal 4 2 2 4 2 4" xfId="866"/>
    <cellStyle name="Normal 4 2 2 4 2 4 2" xfId="2026"/>
    <cellStyle name="Normal 4 2 2 4 2 5" xfId="1448"/>
    <cellStyle name="Normal 4 2 2 4 3" xfId="346"/>
    <cellStyle name="Normal 4 2 2 4 3 2" xfId="646"/>
    <cellStyle name="Normal 4 2 2 4 3 2 2" xfId="1226"/>
    <cellStyle name="Normal 4 2 2 4 3 2 2 2" xfId="2386"/>
    <cellStyle name="Normal 4 2 2 4 3 2 3" xfId="1808"/>
    <cellStyle name="Normal 4 2 2 4 3 3" xfId="938"/>
    <cellStyle name="Normal 4 2 2 4 3 3 2" xfId="2098"/>
    <cellStyle name="Normal 4 2 2 4 3 4" xfId="1520"/>
    <cellStyle name="Normal 4 2 2 4 4" xfId="502"/>
    <cellStyle name="Normal 4 2 2 4 4 2" xfId="1082"/>
    <cellStyle name="Normal 4 2 2 4 4 2 2" xfId="2242"/>
    <cellStyle name="Normal 4 2 2 4 4 3" xfId="1664"/>
    <cellStyle name="Normal 4 2 2 4 5" xfId="794"/>
    <cellStyle name="Normal 4 2 2 4 5 2" xfId="1954"/>
    <cellStyle name="Normal 4 2 2 4 6" xfId="1376"/>
    <cellStyle name="Normal 4 2 2 5" xfId="222"/>
    <cellStyle name="Normal 4 2 2 5 2" xfId="370"/>
    <cellStyle name="Normal 4 2 2 5 2 2" xfId="670"/>
    <cellStyle name="Normal 4 2 2 5 2 2 2" xfId="1250"/>
    <cellStyle name="Normal 4 2 2 5 2 2 2 2" xfId="2410"/>
    <cellStyle name="Normal 4 2 2 5 2 2 3" xfId="1832"/>
    <cellStyle name="Normal 4 2 2 5 2 3" xfId="962"/>
    <cellStyle name="Normal 4 2 2 5 2 3 2" xfId="2122"/>
    <cellStyle name="Normal 4 2 2 5 2 4" xfId="1544"/>
    <cellStyle name="Normal 4 2 2 5 3" xfId="526"/>
    <cellStyle name="Normal 4 2 2 5 3 2" xfId="1106"/>
    <cellStyle name="Normal 4 2 2 5 3 2 2" xfId="2266"/>
    <cellStyle name="Normal 4 2 2 5 3 3" xfId="1688"/>
    <cellStyle name="Normal 4 2 2 5 4" xfId="818"/>
    <cellStyle name="Normal 4 2 2 5 4 2" xfId="1978"/>
    <cellStyle name="Normal 4 2 2 5 5" xfId="1400"/>
    <cellStyle name="Normal 4 2 2 6" xfId="298"/>
    <cellStyle name="Normal 4 2 2 6 2" xfId="598"/>
    <cellStyle name="Normal 4 2 2 6 2 2" xfId="1178"/>
    <cellStyle name="Normal 4 2 2 6 2 2 2" xfId="2338"/>
    <cellStyle name="Normal 4 2 2 6 2 3" xfId="1760"/>
    <cellStyle name="Normal 4 2 2 6 3" xfId="890"/>
    <cellStyle name="Normal 4 2 2 6 3 2" xfId="2050"/>
    <cellStyle name="Normal 4 2 2 6 4" xfId="1472"/>
    <cellStyle name="Normal 4 2 2 7" xfId="454"/>
    <cellStyle name="Normal 4 2 2 7 2" xfId="1034"/>
    <cellStyle name="Normal 4 2 2 7 2 2" xfId="2194"/>
    <cellStyle name="Normal 4 2 2 7 3" xfId="1616"/>
    <cellStyle name="Normal 4 2 2 8" xfId="746"/>
    <cellStyle name="Normal 4 2 2 8 2" xfId="1906"/>
    <cellStyle name="Normal 4 2 2 9" xfId="1328"/>
    <cellStyle name="Normal 4 2 3" xfId="149"/>
    <cellStyle name="Normal 4 2 3 2" xfId="177"/>
    <cellStyle name="Normal 4 2 3 2 2" xfId="252"/>
    <cellStyle name="Normal 4 2 3 2 2 2" xfId="400"/>
    <cellStyle name="Normal 4 2 3 2 2 2 2" xfId="700"/>
    <cellStyle name="Normal 4 2 3 2 2 2 2 2" xfId="1280"/>
    <cellStyle name="Normal 4 2 3 2 2 2 2 2 2" xfId="2440"/>
    <cellStyle name="Normal 4 2 3 2 2 2 2 3" xfId="1862"/>
    <cellStyle name="Normal 4 2 3 2 2 2 3" xfId="992"/>
    <cellStyle name="Normal 4 2 3 2 2 2 3 2" xfId="2152"/>
    <cellStyle name="Normal 4 2 3 2 2 2 4" xfId="1574"/>
    <cellStyle name="Normal 4 2 3 2 2 3" xfId="556"/>
    <cellStyle name="Normal 4 2 3 2 2 3 2" xfId="1136"/>
    <cellStyle name="Normal 4 2 3 2 2 3 2 2" xfId="2296"/>
    <cellStyle name="Normal 4 2 3 2 2 3 3" xfId="1718"/>
    <cellStyle name="Normal 4 2 3 2 2 4" xfId="848"/>
    <cellStyle name="Normal 4 2 3 2 2 4 2" xfId="2008"/>
    <cellStyle name="Normal 4 2 3 2 2 5" xfId="1430"/>
    <cellStyle name="Normal 4 2 3 2 3" xfId="328"/>
    <cellStyle name="Normal 4 2 3 2 3 2" xfId="628"/>
    <cellStyle name="Normal 4 2 3 2 3 2 2" xfId="1208"/>
    <cellStyle name="Normal 4 2 3 2 3 2 2 2" xfId="2368"/>
    <cellStyle name="Normal 4 2 3 2 3 2 3" xfId="1790"/>
    <cellStyle name="Normal 4 2 3 2 3 3" xfId="920"/>
    <cellStyle name="Normal 4 2 3 2 3 3 2" xfId="2080"/>
    <cellStyle name="Normal 4 2 3 2 3 4" xfId="1502"/>
    <cellStyle name="Normal 4 2 3 2 4" xfId="484"/>
    <cellStyle name="Normal 4 2 3 2 4 2" xfId="1064"/>
    <cellStyle name="Normal 4 2 3 2 4 2 2" xfId="2224"/>
    <cellStyle name="Normal 4 2 3 2 4 3" xfId="1646"/>
    <cellStyle name="Normal 4 2 3 2 5" xfId="776"/>
    <cellStyle name="Normal 4 2 3 2 5 2" xfId="1936"/>
    <cellStyle name="Normal 4 2 3 2 6" xfId="1358"/>
    <cellStyle name="Normal 4 2 3 3" xfId="201"/>
    <cellStyle name="Normal 4 2 3 3 2" xfId="276"/>
    <cellStyle name="Normal 4 2 3 3 2 2" xfId="424"/>
    <cellStyle name="Normal 4 2 3 3 2 2 2" xfId="724"/>
    <cellStyle name="Normal 4 2 3 3 2 2 2 2" xfId="1304"/>
    <cellStyle name="Normal 4 2 3 3 2 2 2 2 2" xfId="2464"/>
    <cellStyle name="Normal 4 2 3 3 2 2 2 3" xfId="1886"/>
    <cellStyle name="Normal 4 2 3 3 2 2 3" xfId="1016"/>
    <cellStyle name="Normal 4 2 3 3 2 2 3 2" xfId="2176"/>
    <cellStyle name="Normal 4 2 3 3 2 2 4" xfId="1598"/>
    <cellStyle name="Normal 4 2 3 3 2 3" xfId="580"/>
    <cellStyle name="Normal 4 2 3 3 2 3 2" xfId="1160"/>
    <cellStyle name="Normal 4 2 3 3 2 3 2 2" xfId="2320"/>
    <cellStyle name="Normal 4 2 3 3 2 3 3" xfId="1742"/>
    <cellStyle name="Normal 4 2 3 3 2 4" xfId="872"/>
    <cellStyle name="Normal 4 2 3 3 2 4 2" xfId="2032"/>
    <cellStyle name="Normal 4 2 3 3 2 5" xfId="1454"/>
    <cellStyle name="Normal 4 2 3 3 3" xfId="352"/>
    <cellStyle name="Normal 4 2 3 3 3 2" xfId="652"/>
    <cellStyle name="Normal 4 2 3 3 3 2 2" xfId="1232"/>
    <cellStyle name="Normal 4 2 3 3 3 2 2 2" xfId="2392"/>
    <cellStyle name="Normal 4 2 3 3 3 2 3" xfId="1814"/>
    <cellStyle name="Normal 4 2 3 3 3 3" xfId="944"/>
    <cellStyle name="Normal 4 2 3 3 3 3 2" xfId="2104"/>
    <cellStyle name="Normal 4 2 3 3 3 4" xfId="1526"/>
    <cellStyle name="Normal 4 2 3 3 4" xfId="508"/>
    <cellStyle name="Normal 4 2 3 3 4 2" xfId="1088"/>
    <cellStyle name="Normal 4 2 3 3 4 2 2" xfId="2248"/>
    <cellStyle name="Normal 4 2 3 3 4 3" xfId="1670"/>
    <cellStyle name="Normal 4 2 3 3 5" xfId="800"/>
    <cellStyle name="Normal 4 2 3 3 5 2" xfId="1960"/>
    <cellStyle name="Normal 4 2 3 3 6" xfId="1382"/>
    <cellStyle name="Normal 4 2 3 4" xfId="228"/>
    <cellStyle name="Normal 4 2 3 4 2" xfId="376"/>
    <cellStyle name="Normal 4 2 3 4 2 2" xfId="676"/>
    <cellStyle name="Normal 4 2 3 4 2 2 2" xfId="1256"/>
    <cellStyle name="Normal 4 2 3 4 2 2 2 2" xfId="2416"/>
    <cellStyle name="Normal 4 2 3 4 2 2 3" xfId="1838"/>
    <cellStyle name="Normal 4 2 3 4 2 3" xfId="968"/>
    <cellStyle name="Normal 4 2 3 4 2 3 2" xfId="2128"/>
    <cellStyle name="Normal 4 2 3 4 2 4" xfId="1550"/>
    <cellStyle name="Normal 4 2 3 4 3" xfId="532"/>
    <cellStyle name="Normal 4 2 3 4 3 2" xfId="1112"/>
    <cellStyle name="Normal 4 2 3 4 3 2 2" xfId="2272"/>
    <cellStyle name="Normal 4 2 3 4 3 3" xfId="1694"/>
    <cellStyle name="Normal 4 2 3 4 4" xfId="824"/>
    <cellStyle name="Normal 4 2 3 4 4 2" xfId="1984"/>
    <cellStyle name="Normal 4 2 3 4 5" xfId="1406"/>
    <cellStyle name="Normal 4 2 3 5" xfId="304"/>
    <cellStyle name="Normal 4 2 3 5 2" xfId="604"/>
    <cellStyle name="Normal 4 2 3 5 2 2" xfId="1184"/>
    <cellStyle name="Normal 4 2 3 5 2 2 2" xfId="2344"/>
    <cellStyle name="Normal 4 2 3 5 2 3" xfId="1766"/>
    <cellStyle name="Normal 4 2 3 5 3" xfId="896"/>
    <cellStyle name="Normal 4 2 3 5 3 2" xfId="2056"/>
    <cellStyle name="Normal 4 2 3 5 4" xfId="1478"/>
    <cellStyle name="Normal 4 2 3 6" xfId="460"/>
    <cellStyle name="Normal 4 2 3 6 2" xfId="1040"/>
    <cellStyle name="Normal 4 2 3 6 2 2" xfId="2200"/>
    <cellStyle name="Normal 4 2 3 6 3" xfId="1622"/>
    <cellStyle name="Normal 4 2 3 7" xfId="752"/>
    <cellStyle name="Normal 4 2 3 7 2" xfId="1912"/>
    <cellStyle name="Normal 4 2 3 8" xfId="1334"/>
    <cellStyle name="Normal 4 2 4" xfId="165"/>
    <cellStyle name="Normal 4 2 4 2" xfId="240"/>
    <cellStyle name="Normal 4 2 4 2 2" xfId="388"/>
    <cellStyle name="Normal 4 2 4 2 2 2" xfId="688"/>
    <cellStyle name="Normal 4 2 4 2 2 2 2" xfId="1268"/>
    <cellStyle name="Normal 4 2 4 2 2 2 2 2" xfId="2428"/>
    <cellStyle name="Normal 4 2 4 2 2 2 3" xfId="1850"/>
    <cellStyle name="Normal 4 2 4 2 2 3" xfId="980"/>
    <cellStyle name="Normal 4 2 4 2 2 3 2" xfId="2140"/>
    <cellStyle name="Normal 4 2 4 2 2 4" xfId="1562"/>
    <cellStyle name="Normal 4 2 4 2 3" xfId="544"/>
    <cellStyle name="Normal 4 2 4 2 3 2" xfId="1124"/>
    <cellStyle name="Normal 4 2 4 2 3 2 2" xfId="2284"/>
    <cellStyle name="Normal 4 2 4 2 3 3" xfId="1706"/>
    <cellStyle name="Normal 4 2 4 2 4" xfId="836"/>
    <cellStyle name="Normal 4 2 4 2 4 2" xfId="1996"/>
    <cellStyle name="Normal 4 2 4 2 5" xfId="1418"/>
    <cellStyle name="Normal 4 2 4 3" xfId="316"/>
    <cellStyle name="Normal 4 2 4 3 2" xfId="616"/>
    <cellStyle name="Normal 4 2 4 3 2 2" xfId="1196"/>
    <cellStyle name="Normal 4 2 4 3 2 2 2" xfId="2356"/>
    <cellStyle name="Normal 4 2 4 3 2 3" xfId="1778"/>
    <cellStyle name="Normal 4 2 4 3 3" xfId="908"/>
    <cellStyle name="Normal 4 2 4 3 3 2" xfId="2068"/>
    <cellStyle name="Normal 4 2 4 3 4" xfId="1490"/>
    <cellStyle name="Normal 4 2 4 4" xfId="472"/>
    <cellStyle name="Normal 4 2 4 4 2" xfId="1052"/>
    <cellStyle name="Normal 4 2 4 4 2 2" xfId="2212"/>
    <cellStyle name="Normal 4 2 4 4 3" xfId="1634"/>
    <cellStyle name="Normal 4 2 4 5" xfId="764"/>
    <cellStyle name="Normal 4 2 4 5 2" xfId="1924"/>
    <cellStyle name="Normal 4 2 4 6" xfId="1346"/>
    <cellStyle name="Normal 4 2 5" xfId="189"/>
    <cellStyle name="Normal 4 2 5 2" xfId="264"/>
    <cellStyle name="Normal 4 2 5 2 2" xfId="412"/>
    <cellStyle name="Normal 4 2 5 2 2 2" xfId="712"/>
    <cellStyle name="Normal 4 2 5 2 2 2 2" xfId="1292"/>
    <cellStyle name="Normal 4 2 5 2 2 2 2 2" xfId="2452"/>
    <cellStyle name="Normal 4 2 5 2 2 2 3" xfId="1874"/>
    <cellStyle name="Normal 4 2 5 2 2 3" xfId="1004"/>
    <cellStyle name="Normal 4 2 5 2 2 3 2" xfId="2164"/>
    <cellStyle name="Normal 4 2 5 2 2 4" xfId="1586"/>
    <cellStyle name="Normal 4 2 5 2 3" xfId="568"/>
    <cellStyle name="Normal 4 2 5 2 3 2" xfId="1148"/>
    <cellStyle name="Normal 4 2 5 2 3 2 2" xfId="2308"/>
    <cellStyle name="Normal 4 2 5 2 3 3" xfId="1730"/>
    <cellStyle name="Normal 4 2 5 2 4" xfId="860"/>
    <cellStyle name="Normal 4 2 5 2 4 2" xfId="2020"/>
    <cellStyle name="Normal 4 2 5 2 5" xfId="1442"/>
    <cellStyle name="Normal 4 2 5 3" xfId="340"/>
    <cellStyle name="Normal 4 2 5 3 2" xfId="640"/>
    <cellStyle name="Normal 4 2 5 3 2 2" xfId="1220"/>
    <cellStyle name="Normal 4 2 5 3 2 2 2" xfId="2380"/>
    <cellStyle name="Normal 4 2 5 3 2 3" xfId="1802"/>
    <cellStyle name="Normal 4 2 5 3 3" xfId="932"/>
    <cellStyle name="Normal 4 2 5 3 3 2" xfId="2092"/>
    <cellStyle name="Normal 4 2 5 3 4" xfId="1514"/>
    <cellStyle name="Normal 4 2 5 4" xfId="496"/>
    <cellStyle name="Normal 4 2 5 4 2" xfId="1076"/>
    <cellStyle name="Normal 4 2 5 4 2 2" xfId="2236"/>
    <cellStyle name="Normal 4 2 5 4 3" xfId="1658"/>
    <cellStyle name="Normal 4 2 5 5" xfId="788"/>
    <cellStyle name="Normal 4 2 5 5 2" xfId="1948"/>
    <cellStyle name="Normal 4 2 5 6" xfId="1370"/>
    <cellStyle name="Normal 4 2 6" xfId="216"/>
    <cellStyle name="Normal 4 2 6 2" xfId="364"/>
    <cellStyle name="Normal 4 2 6 2 2" xfId="664"/>
    <cellStyle name="Normal 4 2 6 2 2 2" xfId="1244"/>
    <cellStyle name="Normal 4 2 6 2 2 2 2" xfId="2404"/>
    <cellStyle name="Normal 4 2 6 2 2 3" xfId="1826"/>
    <cellStyle name="Normal 4 2 6 2 3" xfId="956"/>
    <cellStyle name="Normal 4 2 6 2 3 2" xfId="2116"/>
    <cellStyle name="Normal 4 2 6 2 4" xfId="1538"/>
    <cellStyle name="Normal 4 2 6 3" xfId="520"/>
    <cellStyle name="Normal 4 2 6 3 2" xfId="1100"/>
    <cellStyle name="Normal 4 2 6 3 2 2" xfId="2260"/>
    <cellStyle name="Normal 4 2 6 3 3" xfId="1682"/>
    <cellStyle name="Normal 4 2 6 4" xfId="812"/>
    <cellStyle name="Normal 4 2 6 4 2" xfId="1972"/>
    <cellStyle name="Normal 4 2 6 5" xfId="1394"/>
    <cellStyle name="Normal 4 2 7" xfId="292"/>
    <cellStyle name="Normal 4 2 7 2" xfId="592"/>
    <cellStyle name="Normal 4 2 7 2 2" xfId="1172"/>
    <cellStyle name="Normal 4 2 7 2 2 2" xfId="2332"/>
    <cellStyle name="Normal 4 2 7 2 3" xfId="1754"/>
    <cellStyle name="Normal 4 2 7 3" xfId="884"/>
    <cellStyle name="Normal 4 2 7 3 2" xfId="2044"/>
    <cellStyle name="Normal 4 2 7 4" xfId="1466"/>
    <cellStyle name="Normal 4 2 8" xfId="448"/>
    <cellStyle name="Normal 4 2 8 2" xfId="1028"/>
    <cellStyle name="Normal 4 2 8 2 2" xfId="2188"/>
    <cellStyle name="Normal 4 2 8 3" xfId="1610"/>
    <cellStyle name="Normal 4 2 9" xfId="740"/>
    <cellStyle name="Normal 4 2 9 2" xfId="1900"/>
    <cellStyle name="Normal 4 3" xfId="132"/>
    <cellStyle name="Normal 4 3 2" xfId="151"/>
    <cellStyle name="Normal 4 3 2 2" xfId="179"/>
    <cellStyle name="Normal 4 3 2 2 2" xfId="254"/>
    <cellStyle name="Normal 4 3 2 2 2 2" xfId="402"/>
    <cellStyle name="Normal 4 3 2 2 2 2 2" xfId="702"/>
    <cellStyle name="Normal 4 3 2 2 2 2 2 2" xfId="1282"/>
    <cellStyle name="Normal 4 3 2 2 2 2 2 2 2" xfId="2442"/>
    <cellStyle name="Normal 4 3 2 2 2 2 2 3" xfId="1864"/>
    <cellStyle name="Normal 4 3 2 2 2 2 3" xfId="994"/>
    <cellStyle name="Normal 4 3 2 2 2 2 3 2" xfId="2154"/>
    <cellStyle name="Normal 4 3 2 2 2 2 4" xfId="1576"/>
    <cellStyle name="Normal 4 3 2 2 2 3" xfId="558"/>
    <cellStyle name="Normal 4 3 2 2 2 3 2" xfId="1138"/>
    <cellStyle name="Normal 4 3 2 2 2 3 2 2" xfId="2298"/>
    <cellStyle name="Normal 4 3 2 2 2 3 3" xfId="1720"/>
    <cellStyle name="Normal 4 3 2 2 2 4" xfId="850"/>
    <cellStyle name="Normal 4 3 2 2 2 4 2" xfId="2010"/>
    <cellStyle name="Normal 4 3 2 2 2 5" xfId="1432"/>
    <cellStyle name="Normal 4 3 2 2 3" xfId="330"/>
    <cellStyle name="Normal 4 3 2 2 3 2" xfId="630"/>
    <cellStyle name="Normal 4 3 2 2 3 2 2" xfId="1210"/>
    <cellStyle name="Normal 4 3 2 2 3 2 2 2" xfId="2370"/>
    <cellStyle name="Normal 4 3 2 2 3 2 3" xfId="1792"/>
    <cellStyle name="Normal 4 3 2 2 3 3" xfId="922"/>
    <cellStyle name="Normal 4 3 2 2 3 3 2" xfId="2082"/>
    <cellStyle name="Normal 4 3 2 2 3 4" xfId="1504"/>
    <cellStyle name="Normal 4 3 2 2 4" xfId="486"/>
    <cellStyle name="Normal 4 3 2 2 4 2" xfId="1066"/>
    <cellStyle name="Normal 4 3 2 2 4 2 2" xfId="2226"/>
    <cellStyle name="Normal 4 3 2 2 4 3" xfId="1648"/>
    <cellStyle name="Normal 4 3 2 2 5" xfId="778"/>
    <cellStyle name="Normal 4 3 2 2 5 2" xfId="1938"/>
    <cellStyle name="Normal 4 3 2 2 6" xfId="1360"/>
    <cellStyle name="Normal 4 3 2 3" xfId="203"/>
    <cellStyle name="Normal 4 3 2 3 2" xfId="278"/>
    <cellStyle name="Normal 4 3 2 3 2 2" xfId="426"/>
    <cellStyle name="Normal 4 3 2 3 2 2 2" xfId="726"/>
    <cellStyle name="Normal 4 3 2 3 2 2 2 2" xfId="1306"/>
    <cellStyle name="Normal 4 3 2 3 2 2 2 2 2" xfId="2466"/>
    <cellStyle name="Normal 4 3 2 3 2 2 2 3" xfId="1888"/>
    <cellStyle name="Normal 4 3 2 3 2 2 3" xfId="1018"/>
    <cellStyle name="Normal 4 3 2 3 2 2 3 2" xfId="2178"/>
    <cellStyle name="Normal 4 3 2 3 2 2 4" xfId="1600"/>
    <cellStyle name="Normal 4 3 2 3 2 3" xfId="582"/>
    <cellStyle name="Normal 4 3 2 3 2 3 2" xfId="1162"/>
    <cellStyle name="Normal 4 3 2 3 2 3 2 2" xfId="2322"/>
    <cellStyle name="Normal 4 3 2 3 2 3 3" xfId="1744"/>
    <cellStyle name="Normal 4 3 2 3 2 4" xfId="874"/>
    <cellStyle name="Normal 4 3 2 3 2 4 2" xfId="2034"/>
    <cellStyle name="Normal 4 3 2 3 2 5" xfId="1456"/>
    <cellStyle name="Normal 4 3 2 3 3" xfId="354"/>
    <cellStyle name="Normal 4 3 2 3 3 2" xfId="654"/>
    <cellStyle name="Normal 4 3 2 3 3 2 2" xfId="1234"/>
    <cellStyle name="Normal 4 3 2 3 3 2 2 2" xfId="2394"/>
    <cellStyle name="Normal 4 3 2 3 3 2 3" xfId="1816"/>
    <cellStyle name="Normal 4 3 2 3 3 3" xfId="946"/>
    <cellStyle name="Normal 4 3 2 3 3 3 2" xfId="2106"/>
    <cellStyle name="Normal 4 3 2 3 3 4" xfId="1528"/>
    <cellStyle name="Normal 4 3 2 3 4" xfId="510"/>
    <cellStyle name="Normal 4 3 2 3 4 2" xfId="1090"/>
    <cellStyle name="Normal 4 3 2 3 4 2 2" xfId="2250"/>
    <cellStyle name="Normal 4 3 2 3 4 3" xfId="1672"/>
    <cellStyle name="Normal 4 3 2 3 5" xfId="802"/>
    <cellStyle name="Normal 4 3 2 3 5 2" xfId="1962"/>
    <cellStyle name="Normal 4 3 2 3 6" xfId="1384"/>
    <cellStyle name="Normal 4 3 2 4" xfId="230"/>
    <cellStyle name="Normal 4 3 2 4 2" xfId="378"/>
    <cellStyle name="Normal 4 3 2 4 2 2" xfId="678"/>
    <cellStyle name="Normal 4 3 2 4 2 2 2" xfId="1258"/>
    <cellStyle name="Normal 4 3 2 4 2 2 2 2" xfId="2418"/>
    <cellStyle name="Normal 4 3 2 4 2 2 3" xfId="1840"/>
    <cellStyle name="Normal 4 3 2 4 2 3" xfId="970"/>
    <cellStyle name="Normal 4 3 2 4 2 3 2" xfId="2130"/>
    <cellStyle name="Normal 4 3 2 4 2 4" xfId="1552"/>
    <cellStyle name="Normal 4 3 2 4 3" xfId="534"/>
    <cellStyle name="Normal 4 3 2 4 3 2" xfId="1114"/>
    <cellStyle name="Normal 4 3 2 4 3 2 2" xfId="2274"/>
    <cellStyle name="Normal 4 3 2 4 3 3" xfId="1696"/>
    <cellStyle name="Normal 4 3 2 4 4" xfId="826"/>
    <cellStyle name="Normal 4 3 2 4 4 2" xfId="1986"/>
    <cellStyle name="Normal 4 3 2 4 5" xfId="1408"/>
    <cellStyle name="Normal 4 3 2 5" xfId="306"/>
    <cellStyle name="Normal 4 3 2 5 2" xfId="606"/>
    <cellStyle name="Normal 4 3 2 5 2 2" xfId="1186"/>
    <cellStyle name="Normal 4 3 2 5 2 2 2" xfId="2346"/>
    <cellStyle name="Normal 4 3 2 5 2 3" xfId="1768"/>
    <cellStyle name="Normal 4 3 2 5 3" xfId="898"/>
    <cellStyle name="Normal 4 3 2 5 3 2" xfId="2058"/>
    <cellStyle name="Normal 4 3 2 5 4" xfId="1480"/>
    <cellStyle name="Normal 4 3 2 6" xfId="462"/>
    <cellStyle name="Normal 4 3 2 6 2" xfId="1042"/>
    <cellStyle name="Normal 4 3 2 6 2 2" xfId="2202"/>
    <cellStyle name="Normal 4 3 2 6 3" xfId="1624"/>
    <cellStyle name="Normal 4 3 2 7" xfId="754"/>
    <cellStyle name="Normal 4 3 2 7 2" xfId="1914"/>
    <cellStyle name="Normal 4 3 2 8" xfId="1336"/>
    <cellStyle name="Normal 4 3 3" xfId="167"/>
    <cellStyle name="Normal 4 3 3 2" xfId="242"/>
    <cellStyle name="Normal 4 3 3 2 2" xfId="390"/>
    <cellStyle name="Normal 4 3 3 2 2 2" xfId="690"/>
    <cellStyle name="Normal 4 3 3 2 2 2 2" xfId="1270"/>
    <cellStyle name="Normal 4 3 3 2 2 2 2 2" xfId="2430"/>
    <cellStyle name="Normal 4 3 3 2 2 2 3" xfId="1852"/>
    <cellStyle name="Normal 4 3 3 2 2 3" xfId="982"/>
    <cellStyle name="Normal 4 3 3 2 2 3 2" xfId="2142"/>
    <cellStyle name="Normal 4 3 3 2 2 4" xfId="1564"/>
    <cellStyle name="Normal 4 3 3 2 3" xfId="546"/>
    <cellStyle name="Normal 4 3 3 2 3 2" xfId="1126"/>
    <cellStyle name="Normal 4 3 3 2 3 2 2" xfId="2286"/>
    <cellStyle name="Normal 4 3 3 2 3 3" xfId="1708"/>
    <cellStyle name="Normal 4 3 3 2 4" xfId="838"/>
    <cellStyle name="Normal 4 3 3 2 4 2" xfId="1998"/>
    <cellStyle name="Normal 4 3 3 2 5" xfId="1420"/>
    <cellStyle name="Normal 4 3 3 3" xfId="318"/>
    <cellStyle name="Normal 4 3 3 3 2" xfId="618"/>
    <cellStyle name="Normal 4 3 3 3 2 2" xfId="1198"/>
    <cellStyle name="Normal 4 3 3 3 2 2 2" xfId="2358"/>
    <cellStyle name="Normal 4 3 3 3 2 3" xfId="1780"/>
    <cellStyle name="Normal 4 3 3 3 3" xfId="910"/>
    <cellStyle name="Normal 4 3 3 3 3 2" xfId="2070"/>
    <cellStyle name="Normal 4 3 3 3 4" xfId="1492"/>
    <cellStyle name="Normal 4 3 3 4" xfId="474"/>
    <cellStyle name="Normal 4 3 3 4 2" xfId="1054"/>
    <cellStyle name="Normal 4 3 3 4 2 2" xfId="2214"/>
    <cellStyle name="Normal 4 3 3 4 3" xfId="1636"/>
    <cellStyle name="Normal 4 3 3 5" xfId="766"/>
    <cellStyle name="Normal 4 3 3 5 2" xfId="1926"/>
    <cellStyle name="Normal 4 3 3 6" xfId="1348"/>
    <cellStyle name="Normal 4 3 4" xfId="191"/>
    <cellStyle name="Normal 4 3 4 2" xfId="266"/>
    <cellStyle name="Normal 4 3 4 2 2" xfId="414"/>
    <cellStyle name="Normal 4 3 4 2 2 2" xfId="714"/>
    <cellStyle name="Normal 4 3 4 2 2 2 2" xfId="1294"/>
    <cellStyle name="Normal 4 3 4 2 2 2 2 2" xfId="2454"/>
    <cellStyle name="Normal 4 3 4 2 2 2 3" xfId="1876"/>
    <cellStyle name="Normal 4 3 4 2 2 3" xfId="1006"/>
    <cellStyle name="Normal 4 3 4 2 2 3 2" xfId="2166"/>
    <cellStyle name="Normal 4 3 4 2 2 4" xfId="1588"/>
    <cellStyle name="Normal 4 3 4 2 3" xfId="570"/>
    <cellStyle name="Normal 4 3 4 2 3 2" xfId="1150"/>
    <cellStyle name="Normal 4 3 4 2 3 2 2" xfId="2310"/>
    <cellStyle name="Normal 4 3 4 2 3 3" xfId="1732"/>
    <cellStyle name="Normal 4 3 4 2 4" xfId="862"/>
    <cellStyle name="Normal 4 3 4 2 4 2" xfId="2022"/>
    <cellStyle name="Normal 4 3 4 2 5" xfId="1444"/>
    <cellStyle name="Normal 4 3 4 3" xfId="342"/>
    <cellStyle name="Normal 4 3 4 3 2" xfId="642"/>
    <cellStyle name="Normal 4 3 4 3 2 2" xfId="1222"/>
    <cellStyle name="Normal 4 3 4 3 2 2 2" xfId="2382"/>
    <cellStyle name="Normal 4 3 4 3 2 3" xfId="1804"/>
    <cellStyle name="Normal 4 3 4 3 3" xfId="934"/>
    <cellStyle name="Normal 4 3 4 3 3 2" xfId="2094"/>
    <cellStyle name="Normal 4 3 4 3 4" xfId="1516"/>
    <cellStyle name="Normal 4 3 4 4" xfId="498"/>
    <cellStyle name="Normal 4 3 4 4 2" xfId="1078"/>
    <cellStyle name="Normal 4 3 4 4 2 2" xfId="2238"/>
    <cellStyle name="Normal 4 3 4 4 3" xfId="1660"/>
    <cellStyle name="Normal 4 3 4 5" xfId="790"/>
    <cellStyle name="Normal 4 3 4 5 2" xfId="1950"/>
    <cellStyle name="Normal 4 3 4 6" xfId="1372"/>
    <cellStyle name="Normal 4 3 5" xfId="218"/>
    <cellStyle name="Normal 4 3 5 2" xfId="366"/>
    <cellStyle name="Normal 4 3 5 2 2" xfId="666"/>
    <cellStyle name="Normal 4 3 5 2 2 2" xfId="1246"/>
    <cellStyle name="Normal 4 3 5 2 2 2 2" xfId="2406"/>
    <cellStyle name="Normal 4 3 5 2 2 3" xfId="1828"/>
    <cellStyle name="Normal 4 3 5 2 3" xfId="958"/>
    <cellStyle name="Normal 4 3 5 2 3 2" xfId="2118"/>
    <cellStyle name="Normal 4 3 5 2 4" xfId="1540"/>
    <cellStyle name="Normal 4 3 5 3" xfId="522"/>
    <cellStyle name="Normal 4 3 5 3 2" xfId="1102"/>
    <cellStyle name="Normal 4 3 5 3 2 2" xfId="2262"/>
    <cellStyle name="Normal 4 3 5 3 3" xfId="1684"/>
    <cellStyle name="Normal 4 3 5 4" xfId="814"/>
    <cellStyle name="Normal 4 3 5 4 2" xfId="1974"/>
    <cellStyle name="Normal 4 3 5 5" xfId="1396"/>
    <cellStyle name="Normal 4 3 6" xfId="294"/>
    <cellStyle name="Normal 4 3 6 2" xfId="594"/>
    <cellStyle name="Normal 4 3 6 2 2" xfId="1174"/>
    <cellStyle name="Normal 4 3 6 2 2 2" xfId="2334"/>
    <cellStyle name="Normal 4 3 6 2 3" xfId="1756"/>
    <cellStyle name="Normal 4 3 6 3" xfId="886"/>
    <cellStyle name="Normal 4 3 6 3 2" xfId="2046"/>
    <cellStyle name="Normal 4 3 6 4" xfId="1468"/>
    <cellStyle name="Normal 4 3 7" xfId="450"/>
    <cellStyle name="Normal 4 3 7 2" xfId="1030"/>
    <cellStyle name="Normal 4 3 7 2 2" xfId="2190"/>
    <cellStyle name="Normal 4 3 7 3" xfId="1612"/>
    <cellStyle name="Normal 4 3 8" xfId="742"/>
    <cellStyle name="Normal 4 3 8 2" xfId="1902"/>
    <cellStyle name="Normal 4 3 9" xfId="1324"/>
    <cellStyle name="Normal 4 4" xfId="145"/>
    <cellStyle name="Normal 4 4 2" xfId="173"/>
    <cellStyle name="Normal 4 4 2 2" xfId="248"/>
    <cellStyle name="Normal 4 4 2 2 2" xfId="396"/>
    <cellStyle name="Normal 4 4 2 2 2 2" xfId="696"/>
    <cellStyle name="Normal 4 4 2 2 2 2 2" xfId="1276"/>
    <cellStyle name="Normal 4 4 2 2 2 2 2 2" xfId="2436"/>
    <cellStyle name="Normal 4 4 2 2 2 2 3" xfId="1858"/>
    <cellStyle name="Normal 4 4 2 2 2 3" xfId="988"/>
    <cellStyle name="Normal 4 4 2 2 2 3 2" xfId="2148"/>
    <cellStyle name="Normal 4 4 2 2 2 4" xfId="1570"/>
    <cellStyle name="Normal 4 4 2 2 3" xfId="552"/>
    <cellStyle name="Normal 4 4 2 2 3 2" xfId="1132"/>
    <cellStyle name="Normal 4 4 2 2 3 2 2" xfId="2292"/>
    <cellStyle name="Normal 4 4 2 2 3 3" xfId="1714"/>
    <cellStyle name="Normal 4 4 2 2 4" xfId="844"/>
    <cellStyle name="Normal 4 4 2 2 4 2" xfId="2004"/>
    <cellStyle name="Normal 4 4 2 2 5" xfId="1426"/>
    <cellStyle name="Normal 4 4 2 3" xfId="324"/>
    <cellStyle name="Normal 4 4 2 3 2" xfId="624"/>
    <cellStyle name="Normal 4 4 2 3 2 2" xfId="1204"/>
    <cellStyle name="Normal 4 4 2 3 2 2 2" xfId="2364"/>
    <cellStyle name="Normal 4 4 2 3 2 3" xfId="1786"/>
    <cellStyle name="Normal 4 4 2 3 3" xfId="916"/>
    <cellStyle name="Normal 4 4 2 3 3 2" xfId="2076"/>
    <cellStyle name="Normal 4 4 2 3 4" xfId="1498"/>
    <cellStyle name="Normal 4 4 2 4" xfId="480"/>
    <cellStyle name="Normal 4 4 2 4 2" xfId="1060"/>
    <cellStyle name="Normal 4 4 2 4 2 2" xfId="2220"/>
    <cellStyle name="Normal 4 4 2 4 3" xfId="1642"/>
    <cellStyle name="Normal 4 4 2 5" xfId="772"/>
    <cellStyle name="Normal 4 4 2 5 2" xfId="1932"/>
    <cellStyle name="Normal 4 4 2 6" xfId="1354"/>
    <cellStyle name="Normal 4 4 3" xfId="197"/>
    <cellStyle name="Normal 4 4 3 2" xfId="272"/>
    <cellStyle name="Normal 4 4 3 2 2" xfId="420"/>
    <cellStyle name="Normal 4 4 3 2 2 2" xfId="720"/>
    <cellStyle name="Normal 4 4 3 2 2 2 2" xfId="1300"/>
    <cellStyle name="Normal 4 4 3 2 2 2 2 2" xfId="2460"/>
    <cellStyle name="Normal 4 4 3 2 2 2 3" xfId="1882"/>
    <cellStyle name="Normal 4 4 3 2 2 3" xfId="1012"/>
    <cellStyle name="Normal 4 4 3 2 2 3 2" xfId="2172"/>
    <cellStyle name="Normal 4 4 3 2 2 4" xfId="1594"/>
    <cellStyle name="Normal 4 4 3 2 3" xfId="576"/>
    <cellStyle name="Normal 4 4 3 2 3 2" xfId="1156"/>
    <cellStyle name="Normal 4 4 3 2 3 2 2" xfId="2316"/>
    <cellStyle name="Normal 4 4 3 2 3 3" xfId="1738"/>
    <cellStyle name="Normal 4 4 3 2 4" xfId="868"/>
    <cellStyle name="Normal 4 4 3 2 4 2" xfId="2028"/>
    <cellStyle name="Normal 4 4 3 2 5" xfId="1450"/>
    <cellStyle name="Normal 4 4 3 3" xfId="348"/>
    <cellStyle name="Normal 4 4 3 3 2" xfId="648"/>
    <cellStyle name="Normal 4 4 3 3 2 2" xfId="1228"/>
    <cellStyle name="Normal 4 4 3 3 2 2 2" xfId="2388"/>
    <cellStyle name="Normal 4 4 3 3 2 3" xfId="1810"/>
    <cellStyle name="Normal 4 4 3 3 3" xfId="940"/>
    <cellStyle name="Normal 4 4 3 3 3 2" xfId="2100"/>
    <cellStyle name="Normal 4 4 3 3 4" xfId="1522"/>
    <cellStyle name="Normal 4 4 3 4" xfId="504"/>
    <cellStyle name="Normal 4 4 3 4 2" xfId="1084"/>
    <cellStyle name="Normal 4 4 3 4 2 2" xfId="2244"/>
    <cellStyle name="Normal 4 4 3 4 3" xfId="1666"/>
    <cellStyle name="Normal 4 4 3 5" xfId="796"/>
    <cellStyle name="Normal 4 4 3 5 2" xfId="1956"/>
    <cellStyle name="Normal 4 4 3 6" xfId="1378"/>
    <cellStyle name="Normal 4 4 4" xfId="224"/>
    <cellStyle name="Normal 4 4 4 2" xfId="372"/>
    <cellStyle name="Normal 4 4 4 2 2" xfId="672"/>
    <cellStyle name="Normal 4 4 4 2 2 2" xfId="1252"/>
    <cellStyle name="Normal 4 4 4 2 2 2 2" xfId="2412"/>
    <cellStyle name="Normal 4 4 4 2 2 3" xfId="1834"/>
    <cellStyle name="Normal 4 4 4 2 3" xfId="964"/>
    <cellStyle name="Normal 4 4 4 2 3 2" xfId="2124"/>
    <cellStyle name="Normal 4 4 4 2 4" xfId="1546"/>
    <cellStyle name="Normal 4 4 4 3" xfId="528"/>
    <cellStyle name="Normal 4 4 4 3 2" xfId="1108"/>
    <cellStyle name="Normal 4 4 4 3 2 2" xfId="2268"/>
    <cellStyle name="Normal 4 4 4 3 3" xfId="1690"/>
    <cellStyle name="Normal 4 4 4 4" xfId="820"/>
    <cellStyle name="Normal 4 4 4 4 2" xfId="1980"/>
    <cellStyle name="Normal 4 4 4 5" xfId="1402"/>
    <cellStyle name="Normal 4 4 5" xfId="300"/>
    <cellStyle name="Normal 4 4 5 2" xfId="600"/>
    <cellStyle name="Normal 4 4 5 2 2" xfId="1180"/>
    <cellStyle name="Normal 4 4 5 2 2 2" xfId="2340"/>
    <cellStyle name="Normal 4 4 5 2 3" xfId="1762"/>
    <cellStyle name="Normal 4 4 5 3" xfId="892"/>
    <cellStyle name="Normal 4 4 5 3 2" xfId="2052"/>
    <cellStyle name="Normal 4 4 5 4" xfId="1474"/>
    <cellStyle name="Normal 4 4 6" xfId="456"/>
    <cellStyle name="Normal 4 4 6 2" xfId="1036"/>
    <cellStyle name="Normal 4 4 6 2 2" xfId="2196"/>
    <cellStyle name="Normal 4 4 6 3" xfId="1618"/>
    <cellStyle name="Normal 4 4 7" xfId="748"/>
    <cellStyle name="Normal 4 4 7 2" xfId="1908"/>
    <cellStyle name="Normal 4 4 8" xfId="1330"/>
    <cellStyle name="Normal 4 5" xfId="161"/>
    <cellStyle name="Normal 4 5 2" xfId="236"/>
    <cellStyle name="Normal 4 5 2 2" xfId="384"/>
    <cellStyle name="Normal 4 5 2 2 2" xfId="684"/>
    <cellStyle name="Normal 4 5 2 2 2 2" xfId="1264"/>
    <cellStyle name="Normal 4 5 2 2 2 2 2" xfId="2424"/>
    <cellStyle name="Normal 4 5 2 2 2 3" xfId="1846"/>
    <cellStyle name="Normal 4 5 2 2 3" xfId="976"/>
    <cellStyle name="Normal 4 5 2 2 3 2" xfId="2136"/>
    <cellStyle name="Normal 4 5 2 2 4" xfId="1558"/>
    <cellStyle name="Normal 4 5 2 3" xfId="540"/>
    <cellStyle name="Normal 4 5 2 3 2" xfId="1120"/>
    <cellStyle name="Normal 4 5 2 3 2 2" xfId="2280"/>
    <cellStyle name="Normal 4 5 2 3 3" xfId="1702"/>
    <cellStyle name="Normal 4 5 2 4" xfId="832"/>
    <cellStyle name="Normal 4 5 2 4 2" xfId="1992"/>
    <cellStyle name="Normal 4 5 2 5" xfId="1414"/>
    <cellStyle name="Normal 4 5 3" xfId="312"/>
    <cellStyle name="Normal 4 5 3 2" xfId="612"/>
    <cellStyle name="Normal 4 5 3 2 2" xfId="1192"/>
    <cellStyle name="Normal 4 5 3 2 2 2" xfId="2352"/>
    <cellStyle name="Normal 4 5 3 2 3" xfId="1774"/>
    <cellStyle name="Normal 4 5 3 3" xfId="904"/>
    <cellStyle name="Normal 4 5 3 3 2" xfId="2064"/>
    <cellStyle name="Normal 4 5 3 4" xfId="1486"/>
    <cellStyle name="Normal 4 5 4" xfId="468"/>
    <cellStyle name="Normal 4 5 4 2" xfId="1048"/>
    <cellStyle name="Normal 4 5 4 2 2" xfId="2208"/>
    <cellStyle name="Normal 4 5 4 3" xfId="1630"/>
    <cellStyle name="Normal 4 5 5" xfId="760"/>
    <cellStyle name="Normal 4 5 5 2" xfId="1920"/>
    <cellStyle name="Normal 4 5 6" xfId="1342"/>
    <cellStyle name="Normal 4 6" xfId="185"/>
    <cellStyle name="Normal 4 6 2" xfId="260"/>
    <cellStyle name="Normal 4 6 2 2" xfId="408"/>
    <cellStyle name="Normal 4 6 2 2 2" xfId="708"/>
    <cellStyle name="Normal 4 6 2 2 2 2" xfId="1288"/>
    <cellStyle name="Normal 4 6 2 2 2 2 2" xfId="2448"/>
    <cellStyle name="Normal 4 6 2 2 2 3" xfId="1870"/>
    <cellStyle name="Normal 4 6 2 2 3" xfId="1000"/>
    <cellStyle name="Normal 4 6 2 2 3 2" xfId="2160"/>
    <cellStyle name="Normal 4 6 2 2 4" xfId="1582"/>
    <cellStyle name="Normal 4 6 2 3" xfId="564"/>
    <cellStyle name="Normal 4 6 2 3 2" xfId="1144"/>
    <cellStyle name="Normal 4 6 2 3 2 2" xfId="2304"/>
    <cellStyle name="Normal 4 6 2 3 3" xfId="1726"/>
    <cellStyle name="Normal 4 6 2 4" xfId="856"/>
    <cellStyle name="Normal 4 6 2 4 2" xfId="2016"/>
    <cellStyle name="Normal 4 6 2 5" xfId="1438"/>
    <cellStyle name="Normal 4 6 3" xfId="336"/>
    <cellStyle name="Normal 4 6 3 2" xfId="636"/>
    <cellStyle name="Normal 4 6 3 2 2" xfId="1216"/>
    <cellStyle name="Normal 4 6 3 2 2 2" xfId="2376"/>
    <cellStyle name="Normal 4 6 3 2 3" xfId="1798"/>
    <cellStyle name="Normal 4 6 3 3" xfId="928"/>
    <cellStyle name="Normal 4 6 3 3 2" xfId="2088"/>
    <cellStyle name="Normal 4 6 3 4" xfId="1510"/>
    <cellStyle name="Normal 4 6 4" xfId="492"/>
    <cellStyle name="Normal 4 6 4 2" xfId="1072"/>
    <cellStyle name="Normal 4 6 4 2 2" xfId="2232"/>
    <cellStyle name="Normal 4 6 4 3" xfId="1654"/>
    <cellStyle name="Normal 4 6 5" xfId="784"/>
    <cellStyle name="Normal 4 6 5 2" xfId="1944"/>
    <cellStyle name="Normal 4 6 6" xfId="1366"/>
    <cellStyle name="Normal 4 7" xfId="212"/>
    <cellStyle name="Normal 4 7 2" xfId="360"/>
    <cellStyle name="Normal 4 7 2 2" xfId="660"/>
    <cellStyle name="Normal 4 7 2 2 2" xfId="1240"/>
    <cellStyle name="Normal 4 7 2 2 2 2" xfId="2400"/>
    <cellStyle name="Normal 4 7 2 2 3" xfId="1822"/>
    <cellStyle name="Normal 4 7 2 3" xfId="952"/>
    <cellStyle name="Normal 4 7 2 3 2" xfId="2112"/>
    <cellStyle name="Normal 4 7 2 4" xfId="1534"/>
    <cellStyle name="Normal 4 7 3" xfId="516"/>
    <cellStyle name="Normal 4 7 3 2" xfId="1096"/>
    <cellStyle name="Normal 4 7 3 2 2" xfId="2256"/>
    <cellStyle name="Normal 4 7 3 3" xfId="1678"/>
    <cellStyle name="Normal 4 7 4" xfId="808"/>
    <cellStyle name="Normal 4 7 4 2" xfId="1968"/>
    <cellStyle name="Normal 4 7 5" xfId="1390"/>
    <cellStyle name="Normal 4 8" xfId="288"/>
    <cellStyle name="Normal 4 8 2" xfId="588"/>
    <cellStyle name="Normal 4 8 2 2" xfId="1168"/>
    <cellStyle name="Normal 4 8 2 2 2" xfId="2328"/>
    <cellStyle name="Normal 4 8 2 3" xfId="1750"/>
    <cellStyle name="Normal 4 8 3" xfId="880"/>
    <cellStyle name="Normal 4 8 3 2" xfId="2040"/>
    <cellStyle name="Normal 4 8 4" xfId="1462"/>
    <cellStyle name="Normal 4 9" xfId="444"/>
    <cellStyle name="Normal 4 9 2" xfId="1024"/>
    <cellStyle name="Normal 4 9 2 2" xfId="2184"/>
    <cellStyle name="Normal 4 9 3" xfId="1606"/>
    <cellStyle name="Normal 5" xfId="54"/>
    <cellStyle name="Normal 5 10" xfId="737"/>
    <cellStyle name="Normal 5 10 2" xfId="1897"/>
    <cellStyle name="Normal 5 11" xfId="1319"/>
    <cellStyle name="Normal 5 12" xfId="2479"/>
    <cellStyle name="Normal 5 13" xfId="117"/>
    <cellStyle name="Normal 5 2" xfId="128"/>
    <cellStyle name="Normal 5 2 10" xfId="1321"/>
    <cellStyle name="Normal 5 2 11" xfId="2477"/>
    <cellStyle name="Normal 5 2 2" xfId="122"/>
    <cellStyle name="Normal 5 2 2 2" xfId="154"/>
    <cellStyle name="Normal 5 2 2 2 2" xfId="182"/>
    <cellStyle name="Normal 5 2 2 2 2 2" xfId="257"/>
    <cellStyle name="Normal 5 2 2 2 2 2 2" xfId="405"/>
    <cellStyle name="Normal 5 2 2 2 2 2 2 2" xfId="705"/>
    <cellStyle name="Normal 5 2 2 2 2 2 2 2 2" xfId="1285"/>
    <cellStyle name="Normal 5 2 2 2 2 2 2 2 2 2" xfId="2445"/>
    <cellStyle name="Normal 5 2 2 2 2 2 2 2 3" xfId="1867"/>
    <cellStyle name="Normal 5 2 2 2 2 2 2 3" xfId="997"/>
    <cellStyle name="Normal 5 2 2 2 2 2 2 3 2" xfId="2157"/>
    <cellStyle name="Normal 5 2 2 2 2 2 2 4" xfId="1579"/>
    <cellStyle name="Normal 5 2 2 2 2 2 3" xfId="561"/>
    <cellStyle name="Normal 5 2 2 2 2 2 3 2" xfId="1141"/>
    <cellStyle name="Normal 5 2 2 2 2 2 3 2 2" xfId="2301"/>
    <cellStyle name="Normal 5 2 2 2 2 2 3 3" xfId="1723"/>
    <cellStyle name="Normal 5 2 2 2 2 2 4" xfId="853"/>
    <cellStyle name="Normal 5 2 2 2 2 2 4 2" xfId="2013"/>
    <cellStyle name="Normal 5 2 2 2 2 2 5" xfId="1435"/>
    <cellStyle name="Normal 5 2 2 2 2 3" xfId="333"/>
    <cellStyle name="Normal 5 2 2 2 2 3 2" xfId="633"/>
    <cellStyle name="Normal 5 2 2 2 2 3 2 2" xfId="1213"/>
    <cellStyle name="Normal 5 2 2 2 2 3 2 2 2" xfId="2373"/>
    <cellStyle name="Normal 5 2 2 2 2 3 2 3" xfId="1795"/>
    <cellStyle name="Normal 5 2 2 2 2 3 3" xfId="925"/>
    <cellStyle name="Normal 5 2 2 2 2 3 3 2" xfId="2085"/>
    <cellStyle name="Normal 5 2 2 2 2 3 4" xfId="1507"/>
    <cellStyle name="Normal 5 2 2 2 2 4" xfId="489"/>
    <cellStyle name="Normal 5 2 2 2 2 4 2" xfId="1069"/>
    <cellStyle name="Normal 5 2 2 2 2 4 2 2" xfId="2229"/>
    <cellStyle name="Normal 5 2 2 2 2 4 3" xfId="1651"/>
    <cellStyle name="Normal 5 2 2 2 2 5" xfId="781"/>
    <cellStyle name="Normal 5 2 2 2 2 5 2" xfId="1941"/>
    <cellStyle name="Normal 5 2 2 2 2 6" xfId="1363"/>
    <cellStyle name="Normal 5 2 2 2 3" xfId="206"/>
    <cellStyle name="Normal 5 2 2 2 3 2" xfId="281"/>
    <cellStyle name="Normal 5 2 2 2 3 2 2" xfId="429"/>
    <cellStyle name="Normal 5 2 2 2 3 2 2 2" xfId="729"/>
    <cellStyle name="Normal 5 2 2 2 3 2 2 2 2" xfId="1309"/>
    <cellStyle name="Normal 5 2 2 2 3 2 2 2 2 2" xfId="2469"/>
    <cellStyle name="Normal 5 2 2 2 3 2 2 2 3" xfId="1891"/>
    <cellStyle name="Normal 5 2 2 2 3 2 2 3" xfId="1021"/>
    <cellStyle name="Normal 5 2 2 2 3 2 2 3 2" xfId="2181"/>
    <cellStyle name="Normal 5 2 2 2 3 2 2 4" xfId="1603"/>
    <cellStyle name="Normal 5 2 2 2 3 2 3" xfId="585"/>
    <cellStyle name="Normal 5 2 2 2 3 2 3 2" xfId="1165"/>
    <cellStyle name="Normal 5 2 2 2 3 2 3 2 2" xfId="2325"/>
    <cellStyle name="Normal 5 2 2 2 3 2 3 3" xfId="1747"/>
    <cellStyle name="Normal 5 2 2 2 3 2 4" xfId="877"/>
    <cellStyle name="Normal 5 2 2 2 3 2 4 2" xfId="2037"/>
    <cellStyle name="Normal 5 2 2 2 3 2 5" xfId="1459"/>
    <cellStyle name="Normal 5 2 2 2 3 3" xfId="357"/>
    <cellStyle name="Normal 5 2 2 2 3 3 2" xfId="657"/>
    <cellStyle name="Normal 5 2 2 2 3 3 2 2" xfId="1237"/>
    <cellStyle name="Normal 5 2 2 2 3 3 2 2 2" xfId="2397"/>
    <cellStyle name="Normal 5 2 2 2 3 3 2 3" xfId="1819"/>
    <cellStyle name="Normal 5 2 2 2 3 3 3" xfId="949"/>
    <cellStyle name="Normal 5 2 2 2 3 3 3 2" xfId="2109"/>
    <cellStyle name="Normal 5 2 2 2 3 3 4" xfId="1531"/>
    <cellStyle name="Normal 5 2 2 2 3 4" xfId="513"/>
    <cellStyle name="Normal 5 2 2 2 3 4 2" xfId="1093"/>
    <cellStyle name="Normal 5 2 2 2 3 4 2 2" xfId="2253"/>
    <cellStyle name="Normal 5 2 2 2 3 4 3" xfId="1675"/>
    <cellStyle name="Normal 5 2 2 2 3 5" xfId="805"/>
    <cellStyle name="Normal 5 2 2 2 3 5 2" xfId="1965"/>
    <cellStyle name="Normal 5 2 2 2 3 6" xfId="1387"/>
    <cellStyle name="Normal 5 2 2 2 4" xfId="233"/>
    <cellStyle name="Normal 5 2 2 2 4 2" xfId="381"/>
    <cellStyle name="Normal 5 2 2 2 4 2 2" xfId="681"/>
    <cellStyle name="Normal 5 2 2 2 4 2 2 2" xfId="1261"/>
    <cellStyle name="Normal 5 2 2 2 4 2 2 2 2" xfId="2421"/>
    <cellStyle name="Normal 5 2 2 2 4 2 2 3" xfId="1843"/>
    <cellStyle name="Normal 5 2 2 2 4 2 3" xfId="973"/>
    <cellStyle name="Normal 5 2 2 2 4 2 3 2" xfId="2133"/>
    <cellStyle name="Normal 5 2 2 2 4 2 4" xfId="1555"/>
    <cellStyle name="Normal 5 2 2 2 4 3" xfId="537"/>
    <cellStyle name="Normal 5 2 2 2 4 3 2" xfId="1117"/>
    <cellStyle name="Normal 5 2 2 2 4 3 2 2" xfId="2277"/>
    <cellStyle name="Normal 5 2 2 2 4 3 3" xfId="1699"/>
    <cellStyle name="Normal 5 2 2 2 4 4" xfId="829"/>
    <cellStyle name="Normal 5 2 2 2 4 4 2" xfId="1989"/>
    <cellStyle name="Normal 5 2 2 2 4 5" xfId="1411"/>
    <cellStyle name="Normal 5 2 2 2 5" xfId="309"/>
    <cellStyle name="Normal 5 2 2 2 5 2" xfId="609"/>
    <cellStyle name="Normal 5 2 2 2 5 2 2" xfId="1189"/>
    <cellStyle name="Normal 5 2 2 2 5 2 2 2" xfId="2349"/>
    <cellStyle name="Normal 5 2 2 2 5 2 3" xfId="1771"/>
    <cellStyle name="Normal 5 2 2 2 5 3" xfId="901"/>
    <cellStyle name="Normal 5 2 2 2 5 3 2" xfId="2061"/>
    <cellStyle name="Normal 5 2 2 2 5 4" xfId="1483"/>
    <cellStyle name="Normal 5 2 2 2 6" xfId="465"/>
    <cellStyle name="Normal 5 2 2 2 6 2" xfId="1045"/>
    <cellStyle name="Normal 5 2 2 2 6 2 2" xfId="2205"/>
    <cellStyle name="Normal 5 2 2 2 6 3" xfId="1627"/>
    <cellStyle name="Normal 5 2 2 2 7" xfId="757"/>
    <cellStyle name="Normal 5 2 2 2 7 2" xfId="1917"/>
    <cellStyle name="Normal 5 2 2 2 8" xfId="1339"/>
    <cellStyle name="Normal 5 2 2 3" xfId="170"/>
    <cellStyle name="Normal 5 2 2 3 2" xfId="245"/>
    <cellStyle name="Normal 5 2 2 3 2 2" xfId="393"/>
    <cellStyle name="Normal 5 2 2 3 2 2 2" xfId="693"/>
    <cellStyle name="Normal 5 2 2 3 2 2 2 2" xfId="1273"/>
    <cellStyle name="Normal 5 2 2 3 2 2 2 2 2" xfId="2433"/>
    <cellStyle name="Normal 5 2 2 3 2 2 2 3" xfId="1855"/>
    <cellStyle name="Normal 5 2 2 3 2 2 3" xfId="985"/>
    <cellStyle name="Normal 5 2 2 3 2 2 3 2" xfId="2145"/>
    <cellStyle name="Normal 5 2 2 3 2 2 4" xfId="1567"/>
    <cellStyle name="Normal 5 2 2 3 2 3" xfId="549"/>
    <cellStyle name="Normal 5 2 2 3 2 3 2" xfId="1129"/>
    <cellStyle name="Normal 5 2 2 3 2 3 2 2" xfId="2289"/>
    <cellStyle name="Normal 5 2 2 3 2 3 3" xfId="1711"/>
    <cellStyle name="Normal 5 2 2 3 2 4" xfId="841"/>
    <cellStyle name="Normal 5 2 2 3 2 4 2" xfId="2001"/>
    <cellStyle name="Normal 5 2 2 3 2 5" xfId="1423"/>
    <cellStyle name="Normal 5 2 2 3 3" xfId="321"/>
    <cellStyle name="Normal 5 2 2 3 3 2" xfId="621"/>
    <cellStyle name="Normal 5 2 2 3 3 2 2" xfId="1201"/>
    <cellStyle name="Normal 5 2 2 3 3 2 2 2" xfId="2361"/>
    <cellStyle name="Normal 5 2 2 3 3 2 3" xfId="1783"/>
    <cellStyle name="Normal 5 2 2 3 3 3" xfId="913"/>
    <cellStyle name="Normal 5 2 2 3 3 3 2" xfId="2073"/>
    <cellStyle name="Normal 5 2 2 3 3 4" xfId="1495"/>
    <cellStyle name="Normal 5 2 2 3 4" xfId="477"/>
    <cellStyle name="Normal 5 2 2 3 4 2" xfId="1057"/>
    <cellStyle name="Normal 5 2 2 3 4 2 2" xfId="2217"/>
    <cellStyle name="Normal 5 2 2 3 4 3" xfId="1639"/>
    <cellStyle name="Normal 5 2 2 3 5" xfId="769"/>
    <cellStyle name="Normal 5 2 2 3 5 2" xfId="1929"/>
    <cellStyle name="Normal 5 2 2 3 6" xfId="1351"/>
    <cellStyle name="Normal 5 2 2 4" xfId="194"/>
    <cellStyle name="Normal 5 2 2 4 2" xfId="269"/>
    <cellStyle name="Normal 5 2 2 4 2 2" xfId="417"/>
    <cellStyle name="Normal 5 2 2 4 2 2 2" xfId="717"/>
    <cellStyle name="Normal 5 2 2 4 2 2 2 2" xfId="1297"/>
    <cellStyle name="Normal 5 2 2 4 2 2 2 2 2" xfId="2457"/>
    <cellStyle name="Normal 5 2 2 4 2 2 2 3" xfId="1879"/>
    <cellStyle name="Normal 5 2 2 4 2 2 3" xfId="1009"/>
    <cellStyle name="Normal 5 2 2 4 2 2 3 2" xfId="2169"/>
    <cellStyle name="Normal 5 2 2 4 2 2 4" xfId="1591"/>
    <cellStyle name="Normal 5 2 2 4 2 3" xfId="573"/>
    <cellStyle name="Normal 5 2 2 4 2 3 2" xfId="1153"/>
    <cellStyle name="Normal 5 2 2 4 2 3 2 2" xfId="2313"/>
    <cellStyle name="Normal 5 2 2 4 2 3 3" xfId="1735"/>
    <cellStyle name="Normal 5 2 2 4 2 4" xfId="865"/>
    <cellStyle name="Normal 5 2 2 4 2 4 2" xfId="2025"/>
    <cellStyle name="Normal 5 2 2 4 2 5" xfId="1447"/>
    <cellStyle name="Normal 5 2 2 4 3" xfId="345"/>
    <cellStyle name="Normal 5 2 2 4 3 2" xfId="645"/>
    <cellStyle name="Normal 5 2 2 4 3 2 2" xfId="1225"/>
    <cellStyle name="Normal 5 2 2 4 3 2 2 2" xfId="2385"/>
    <cellStyle name="Normal 5 2 2 4 3 2 3" xfId="1807"/>
    <cellStyle name="Normal 5 2 2 4 3 3" xfId="937"/>
    <cellStyle name="Normal 5 2 2 4 3 3 2" xfId="2097"/>
    <cellStyle name="Normal 5 2 2 4 3 4" xfId="1519"/>
    <cellStyle name="Normal 5 2 2 4 4" xfId="501"/>
    <cellStyle name="Normal 5 2 2 4 4 2" xfId="1081"/>
    <cellStyle name="Normal 5 2 2 4 4 2 2" xfId="2241"/>
    <cellStyle name="Normal 5 2 2 4 4 3" xfId="1663"/>
    <cellStyle name="Normal 5 2 2 4 5" xfId="793"/>
    <cellStyle name="Normal 5 2 2 4 5 2" xfId="1953"/>
    <cellStyle name="Normal 5 2 2 4 6" xfId="1375"/>
    <cellStyle name="Normal 5 2 2 5" xfId="221"/>
    <cellStyle name="Normal 5 2 2 5 2" xfId="369"/>
    <cellStyle name="Normal 5 2 2 5 2 2" xfId="669"/>
    <cellStyle name="Normal 5 2 2 5 2 2 2" xfId="1249"/>
    <cellStyle name="Normal 5 2 2 5 2 2 2 2" xfId="2409"/>
    <cellStyle name="Normal 5 2 2 5 2 2 3" xfId="1831"/>
    <cellStyle name="Normal 5 2 2 5 2 3" xfId="961"/>
    <cellStyle name="Normal 5 2 2 5 2 3 2" xfId="2121"/>
    <cellStyle name="Normal 5 2 2 5 2 4" xfId="1543"/>
    <cellStyle name="Normal 5 2 2 5 3" xfId="525"/>
    <cellStyle name="Normal 5 2 2 5 3 2" xfId="1105"/>
    <cellStyle name="Normal 5 2 2 5 3 2 2" xfId="2265"/>
    <cellStyle name="Normal 5 2 2 5 3 3" xfId="1687"/>
    <cellStyle name="Normal 5 2 2 5 4" xfId="817"/>
    <cellStyle name="Normal 5 2 2 5 4 2" xfId="1977"/>
    <cellStyle name="Normal 5 2 2 5 5" xfId="1399"/>
    <cellStyle name="Normal 5 2 2 6" xfId="297"/>
    <cellStyle name="Normal 5 2 2 6 2" xfId="597"/>
    <cellStyle name="Normal 5 2 2 6 2 2" xfId="1177"/>
    <cellStyle name="Normal 5 2 2 6 2 2 2" xfId="2337"/>
    <cellStyle name="Normal 5 2 2 6 2 3" xfId="1759"/>
    <cellStyle name="Normal 5 2 2 6 3" xfId="889"/>
    <cellStyle name="Normal 5 2 2 6 3 2" xfId="2049"/>
    <cellStyle name="Normal 5 2 2 6 4" xfId="1471"/>
    <cellStyle name="Normal 5 2 2 7" xfId="453"/>
    <cellStyle name="Normal 5 2 2 7 2" xfId="1033"/>
    <cellStyle name="Normal 5 2 2 7 2 2" xfId="2193"/>
    <cellStyle name="Normal 5 2 2 7 3" xfId="1615"/>
    <cellStyle name="Normal 5 2 2 8" xfId="745"/>
    <cellStyle name="Normal 5 2 2 8 2" xfId="1905"/>
    <cellStyle name="Normal 5 2 2 9" xfId="1327"/>
    <cellStyle name="Normal 5 2 3" xfId="148"/>
    <cellStyle name="Normal 5 2 3 2" xfId="176"/>
    <cellStyle name="Normal 5 2 3 2 2" xfId="251"/>
    <cellStyle name="Normal 5 2 3 2 2 2" xfId="399"/>
    <cellStyle name="Normal 5 2 3 2 2 2 2" xfId="699"/>
    <cellStyle name="Normal 5 2 3 2 2 2 2 2" xfId="1279"/>
    <cellStyle name="Normal 5 2 3 2 2 2 2 2 2" xfId="2439"/>
    <cellStyle name="Normal 5 2 3 2 2 2 2 3" xfId="1861"/>
    <cellStyle name="Normal 5 2 3 2 2 2 3" xfId="991"/>
    <cellStyle name="Normal 5 2 3 2 2 2 3 2" xfId="2151"/>
    <cellStyle name="Normal 5 2 3 2 2 2 4" xfId="1573"/>
    <cellStyle name="Normal 5 2 3 2 2 3" xfId="555"/>
    <cellStyle name="Normal 5 2 3 2 2 3 2" xfId="1135"/>
    <cellStyle name="Normal 5 2 3 2 2 3 2 2" xfId="2295"/>
    <cellStyle name="Normal 5 2 3 2 2 3 3" xfId="1717"/>
    <cellStyle name="Normal 5 2 3 2 2 4" xfId="847"/>
    <cellStyle name="Normal 5 2 3 2 2 4 2" xfId="2007"/>
    <cellStyle name="Normal 5 2 3 2 2 5" xfId="1429"/>
    <cellStyle name="Normal 5 2 3 2 3" xfId="327"/>
    <cellStyle name="Normal 5 2 3 2 3 2" xfId="627"/>
    <cellStyle name="Normal 5 2 3 2 3 2 2" xfId="1207"/>
    <cellStyle name="Normal 5 2 3 2 3 2 2 2" xfId="2367"/>
    <cellStyle name="Normal 5 2 3 2 3 2 3" xfId="1789"/>
    <cellStyle name="Normal 5 2 3 2 3 3" xfId="919"/>
    <cellStyle name="Normal 5 2 3 2 3 3 2" xfId="2079"/>
    <cellStyle name="Normal 5 2 3 2 3 4" xfId="1501"/>
    <cellStyle name="Normal 5 2 3 2 4" xfId="483"/>
    <cellStyle name="Normal 5 2 3 2 4 2" xfId="1063"/>
    <cellStyle name="Normal 5 2 3 2 4 2 2" xfId="2223"/>
    <cellStyle name="Normal 5 2 3 2 4 3" xfId="1645"/>
    <cellStyle name="Normal 5 2 3 2 5" xfId="775"/>
    <cellStyle name="Normal 5 2 3 2 5 2" xfId="1935"/>
    <cellStyle name="Normal 5 2 3 2 6" xfId="1357"/>
    <cellStyle name="Normal 5 2 3 3" xfId="200"/>
    <cellStyle name="Normal 5 2 3 3 2" xfId="275"/>
    <cellStyle name="Normal 5 2 3 3 2 2" xfId="423"/>
    <cellStyle name="Normal 5 2 3 3 2 2 2" xfId="723"/>
    <cellStyle name="Normal 5 2 3 3 2 2 2 2" xfId="1303"/>
    <cellStyle name="Normal 5 2 3 3 2 2 2 2 2" xfId="2463"/>
    <cellStyle name="Normal 5 2 3 3 2 2 2 3" xfId="1885"/>
    <cellStyle name="Normal 5 2 3 3 2 2 3" xfId="1015"/>
    <cellStyle name="Normal 5 2 3 3 2 2 3 2" xfId="2175"/>
    <cellStyle name="Normal 5 2 3 3 2 2 4" xfId="1597"/>
    <cellStyle name="Normal 5 2 3 3 2 3" xfId="579"/>
    <cellStyle name="Normal 5 2 3 3 2 3 2" xfId="1159"/>
    <cellStyle name="Normal 5 2 3 3 2 3 2 2" xfId="2319"/>
    <cellStyle name="Normal 5 2 3 3 2 3 3" xfId="1741"/>
    <cellStyle name="Normal 5 2 3 3 2 4" xfId="871"/>
    <cellStyle name="Normal 5 2 3 3 2 4 2" xfId="2031"/>
    <cellStyle name="Normal 5 2 3 3 2 5" xfId="1453"/>
    <cellStyle name="Normal 5 2 3 3 3" xfId="351"/>
    <cellStyle name="Normal 5 2 3 3 3 2" xfId="651"/>
    <cellStyle name="Normal 5 2 3 3 3 2 2" xfId="1231"/>
    <cellStyle name="Normal 5 2 3 3 3 2 2 2" xfId="2391"/>
    <cellStyle name="Normal 5 2 3 3 3 2 3" xfId="1813"/>
    <cellStyle name="Normal 5 2 3 3 3 3" xfId="943"/>
    <cellStyle name="Normal 5 2 3 3 3 3 2" xfId="2103"/>
    <cellStyle name="Normal 5 2 3 3 3 4" xfId="1525"/>
    <cellStyle name="Normal 5 2 3 3 4" xfId="507"/>
    <cellStyle name="Normal 5 2 3 3 4 2" xfId="1087"/>
    <cellStyle name="Normal 5 2 3 3 4 2 2" xfId="2247"/>
    <cellStyle name="Normal 5 2 3 3 4 3" xfId="1669"/>
    <cellStyle name="Normal 5 2 3 3 5" xfId="799"/>
    <cellStyle name="Normal 5 2 3 3 5 2" xfId="1959"/>
    <cellStyle name="Normal 5 2 3 3 6" xfId="1381"/>
    <cellStyle name="Normal 5 2 3 4" xfId="227"/>
    <cellStyle name="Normal 5 2 3 4 2" xfId="375"/>
    <cellStyle name="Normal 5 2 3 4 2 2" xfId="675"/>
    <cellStyle name="Normal 5 2 3 4 2 2 2" xfId="1255"/>
    <cellStyle name="Normal 5 2 3 4 2 2 2 2" xfId="2415"/>
    <cellStyle name="Normal 5 2 3 4 2 2 3" xfId="1837"/>
    <cellStyle name="Normal 5 2 3 4 2 3" xfId="967"/>
    <cellStyle name="Normal 5 2 3 4 2 3 2" xfId="2127"/>
    <cellStyle name="Normal 5 2 3 4 2 4" xfId="1549"/>
    <cellStyle name="Normal 5 2 3 4 3" xfId="531"/>
    <cellStyle name="Normal 5 2 3 4 3 2" xfId="1111"/>
    <cellStyle name="Normal 5 2 3 4 3 2 2" xfId="2271"/>
    <cellStyle name="Normal 5 2 3 4 3 3" xfId="1693"/>
    <cellStyle name="Normal 5 2 3 4 4" xfId="823"/>
    <cellStyle name="Normal 5 2 3 4 4 2" xfId="1983"/>
    <cellStyle name="Normal 5 2 3 4 5" xfId="1405"/>
    <cellStyle name="Normal 5 2 3 5" xfId="303"/>
    <cellStyle name="Normal 5 2 3 5 2" xfId="603"/>
    <cellStyle name="Normal 5 2 3 5 2 2" xfId="1183"/>
    <cellStyle name="Normal 5 2 3 5 2 2 2" xfId="2343"/>
    <cellStyle name="Normal 5 2 3 5 2 3" xfId="1765"/>
    <cellStyle name="Normal 5 2 3 5 3" xfId="895"/>
    <cellStyle name="Normal 5 2 3 5 3 2" xfId="2055"/>
    <cellStyle name="Normal 5 2 3 5 4" xfId="1477"/>
    <cellStyle name="Normal 5 2 3 6" xfId="459"/>
    <cellStyle name="Normal 5 2 3 6 2" xfId="1039"/>
    <cellStyle name="Normal 5 2 3 6 2 2" xfId="2199"/>
    <cellStyle name="Normal 5 2 3 6 3" xfId="1621"/>
    <cellStyle name="Normal 5 2 3 7" xfId="751"/>
    <cellStyle name="Normal 5 2 3 7 2" xfId="1911"/>
    <cellStyle name="Normal 5 2 3 8" xfId="1333"/>
    <cellStyle name="Normal 5 2 4" xfId="164"/>
    <cellStyle name="Normal 5 2 4 2" xfId="239"/>
    <cellStyle name="Normal 5 2 4 2 2" xfId="387"/>
    <cellStyle name="Normal 5 2 4 2 2 2" xfId="687"/>
    <cellStyle name="Normal 5 2 4 2 2 2 2" xfId="1267"/>
    <cellStyle name="Normal 5 2 4 2 2 2 2 2" xfId="2427"/>
    <cellStyle name="Normal 5 2 4 2 2 2 3" xfId="1849"/>
    <cellStyle name="Normal 5 2 4 2 2 3" xfId="979"/>
    <cellStyle name="Normal 5 2 4 2 2 3 2" xfId="2139"/>
    <cellStyle name="Normal 5 2 4 2 2 4" xfId="1561"/>
    <cellStyle name="Normal 5 2 4 2 3" xfId="543"/>
    <cellStyle name="Normal 5 2 4 2 3 2" xfId="1123"/>
    <cellStyle name="Normal 5 2 4 2 3 2 2" xfId="2283"/>
    <cellStyle name="Normal 5 2 4 2 3 3" xfId="1705"/>
    <cellStyle name="Normal 5 2 4 2 4" xfId="835"/>
    <cellStyle name="Normal 5 2 4 2 4 2" xfId="1995"/>
    <cellStyle name="Normal 5 2 4 2 5" xfId="1417"/>
    <cellStyle name="Normal 5 2 4 3" xfId="315"/>
    <cellStyle name="Normal 5 2 4 3 2" xfId="615"/>
    <cellStyle name="Normal 5 2 4 3 2 2" xfId="1195"/>
    <cellStyle name="Normal 5 2 4 3 2 2 2" xfId="2355"/>
    <cellStyle name="Normal 5 2 4 3 2 3" xfId="1777"/>
    <cellStyle name="Normal 5 2 4 3 3" xfId="907"/>
    <cellStyle name="Normal 5 2 4 3 3 2" xfId="2067"/>
    <cellStyle name="Normal 5 2 4 3 4" xfId="1489"/>
    <cellStyle name="Normal 5 2 4 4" xfId="471"/>
    <cellStyle name="Normal 5 2 4 4 2" xfId="1051"/>
    <cellStyle name="Normal 5 2 4 4 2 2" xfId="2211"/>
    <cellStyle name="Normal 5 2 4 4 3" xfId="1633"/>
    <cellStyle name="Normal 5 2 4 5" xfId="763"/>
    <cellStyle name="Normal 5 2 4 5 2" xfId="1923"/>
    <cellStyle name="Normal 5 2 4 6" xfId="1345"/>
    <cellStyle name="Normal 5 2 5" xfId="188"/>
    <cellStyle name="Normal 5 2 5 2" xfId="263"/>
    <cellStyle name="Normal 5 2 5 2 2" xfId="411"/>
    <cellStyle name="Normal 5 2 5 2 2 2" xfId="711"/>
    <cellStyle name="Normal 5 2 5 2 2 2 2" xfId="1291"/>
    <cellStyle name="Normal 5 2 5 2 2 2 2 2" xfId="2451"/>
    <cellStyle name="Normal 5 2 5 2 2 2 3" xfId="1873"/>
    <cellStyle name="Normal 5 2 5 2 2 3" xfId="1003"/>
    <cellStyle name="Normal 5 2 5 2 2 3 2" xfId="2163"/>
    <cellStyle name="Normal 5 2 5 2 2 4" xfId="1585"/>
    <cellStyle name="Normal 5 2 5 2 3" xfId="567"/>
    <cellStyle name="Normal 5 2 5 2 3 2" xfId="1147"/>
    <cellStyle name="Normal 5 2 5 2 3 2 2" xfId="2307"/>
    <cellStyle name="Normal 5 2 5 2 3 3" xfId="1729"/>
    <cellStyle name="Normal 5 2 5 2 4" xfId="859"/>
    <cellStyle name="Normal 5 2 5 2 4 2" xfId="2019"/>
    <cellStyle name="Normal 5 2 5 2 5" xfId="1441"/>
    <cellStyle name="Normal 5 2 5 3" xfId="339"/>
    <cellStyle name="Normal 5 2 5 3 2" xfId="639"/>
    <cellStyle name="Normal 5 2 5 3 2 2" xfId="1219"/>
    <cellStyle name="Normal 5 2 5 3 2 2 2" xfId="2379"/>
    <cellStyle name="Normal 5 2 5 3 2 3" xfId="1801"/>
    <cellStyle name="Normal 5 2 5 3 3" xfId="931"/>
    <cellStyle name="Normal 5 2 5 3 3 2" xfId="2091"/>
    <cellStyle name="Normal 5 2 5 3 4" xfId="1513"/>
    <cellStyle name="Normal 5 2 5 4" xfId="495"/>
    <cellStyle name="Normal 5 2 5 4 2" xfId="1075"/>
    <cellStyle name="Normal 5 2 5 4 2 2" xfId="2235"/>
    <cellStyle name="Normal 5 2 5 4 3" xfId="1657"/>
    <cellStyle name="Normal 5 2 5 5" xfId="787"/>
    <cellStyle name="Normal 5 2 5 5 2" xfId="1947"/>
    <cellStyle name="Normal 5 2 5 6" xfId="1369"/>
    <cellStyle name="Normal 5 2 6" xfId="215"/>
    <cellStyle name="Normal 5 2 6 2" xfId="363"/>
    <cellStyle name="Normal 5 2 6 2 2" xfId="663"/>
    <cellStyle name="Normal 5 2 6 2 2 2" xfId="1243"/>
    <cellStyle name="Normal 5 2 6 2 2 2 2" xfId="2403"/>
    <cellStyle name="Normal 5 2 6 2 2 3" xfId="1825"/>
    <cellStyle name="Normal 5 2 6 2 3" xfId="955"/>
    <cellStyle name="Normal 5 2 6 2 3 2" xfId="2115"/>
    <cellStyle name="Normal 5 2 6 2 4" xfId="1537"/>
    <cellStyle name="Normal 5 2 6 3" xfId="519"/>
    <cellStyle name="Normal 5 2 6 3 2" xfId="1099"/>
    <cellStyle name="Normal 5 2 6 3 2 2" xfId="2259"/>
    <cellStyle name="Normal 5 2 6 3 3" xfId="1681"/>
    <cellStyle name="Normal 5 2 6 4" xfId="811"/>
    <cellStyle name="Normal 5 2 6 4 2" xfId="1971"/>
    <cellStyle name="Normal 5 2 6 5" xfId="1393"/>
    <cellStyle name="Normal 5 2 7" xfId="291"/>
    <cellStyle name="Normal 5 2 7 2" xfId="591"/>
    <cellStyle name="Normal 5 2 7 2 2" xfId="1171"/>
    <cellStyle name="Normal 5 2 7 2 2 2" xfId="2331"/>
    <cellStyle name="Normal 5 2 7 2 3" xfId="1753"/>
    <cellStyle name="Normal 5 2 7 3" xfId="883"/>
    <cellStyle name="Normal 5 2 7 3 2" xfId="2043"/>
    <cellStyle name="Normal 5 2 7 4" xfId="1465"/>
    <cellStyle name="Normal 5 2 8" xfId="447"/>
    <cellStyle name="Normal 5 2 8 2" xfId="1027"/>
    <cellStyle name="Normal 5 2 8 2 2" xfId="2187"/>
    <cellStyle name="Normal 5 2 8 3" xfId="1609"/>
    <cellStyle name="Normal 5 2 9" xfId="739"/>
    <cellStyle name="Normal 5 2 9 2" xfId="1899"/>
    <cellStyle name="Normal 5 3" xfId="129"/>
    <cellStyle name="Normal 5 3 2" xfId="152"/>
    <cellStyle name="Normal 5 3 2 2" xfId="180"/>
    <cellStyle name="Normal 5 3 2 2 2" xfId="255"/>
    <cellStyle name="Normal 5 3 2 2 2 2" xfId="403"/>
    <cellStyle name="Normal 5 3 2 2 2 2 2" xfId="703"/>
    <cellStyle name="Normal 5 3 2 2 2 2 2 2" xfId="1283"/>
    <cellStyle name="Normal 5 3 2 2 2 2 2 2 2" xfId="2443"/>
    <cellStyle name="Normal 5 3 2 2 2 2 2 3" xfId="1865"/>
    <cellStyle name="Normal 5 3 2 2 2 2 3" xfId="995"/>
    <cellStyle name="Normal 5 3 2 2 2 2 3 2" xfId="2155"/>
    <cellStyle name="Normal 5 3 2 2 2 2 4" xfId="1577"/>
    <cellStyle name="Normal 5 3 2 2 2 3" xfId="559"/>
    <cellStyle name="Normal 5 3 2 2 2 3 2" xfId="1139"/>
    <cellStyle name="Normal 5 3 2 2 2 3 2 2" xfId="2299"/>
    <cellStyle name="Normal 5 3 2 2 2 3 3" xfId="1721"/>
    <cellStyle name="Normal 5 3 2 2 2 4" xfId="851"/>
    <cellStyle name="Normal 5 3 2 2 2 4 2" xfId="2011"/>
    <cellStyle name="Normal 5 3 2 2 2 5" xfId="1433"/>
    <cellStyle name="Normal 5 3 2 2 3" xfId="331"/>
    <cellStyle name="Normal 5 3 2 2 3 2" xfId="631"/>
    <cellStyle name="Normal 5 3 2 2 3 2 2" xfId="1211"/>
    <cellStyle name="Normal 5 3 2 2 3 2 2 2" xfId="2371"/>
    <cellStyle name="Normal 5 3 2 2 3 2 3" xfId="1793"/>
    <cellStyle name="Normal 5 3 2 2 3 3" xfId="923"/>
    <cellStyle name="Normal 5 3 2 2 3 3 2" xfId="2083"/>
    <cellStyle name="Normal 5 3 2 2 3 4" xfId="1505"/>
    <cellStyle name="Normal 5 3 2 2 4" xfId="487"/>
    <cellStyle name="Normal 5 3 2 2 4 2" xfId="1067"/>
    <cellStyle name="Normal 5 3 2 2 4 2 2" xfId="2227"/>
    <cellStyle name="Normal 5 3 2 2 4 3" xfId="1649"/>
    <cellStyle name="Normal 5 3 2 2 5" xfId="779"/>
    <cellStyle name="Normal 5 3 2 2 5 2" xfId="1939"/>
    <cellStyle name="Normal 5 3 2 2 6" xfId="1361"/>
    <cellStyle name="Normal 5 3 2 3" xfId="204"/>
    <cellStyle name="Normal 5 3 2 3 2" xfId="279"/>
    <cellStyle name="Normal 5 3 2 3 2 2" xfId="427"/>
    <cellStyle name="Normal 5 3 2 3 2 2 2" xfId="727"/>
    <cellStyle name="Normal 5 3 2 3 2 2 2 2" xfId="1307"/>
    <cellStyle name="Normal 5 3 2 3 2 2 2 2 2" xfId="2467"/>
    <cellStyle name="Normal 5 3 2 3 2 2 2 3" xfId="1889"/>
    <cellStyle name="Normal 5 3 2 3 2 2 3" xfId="1019"/>
    <cellStyle name="Normal 5 3 2 3 2 2 3 2" xfId="2179"/>
    <cellStyle name="Normal 5 3 2 3 2 2 4" xfId="1601"/>
    <cellStyle name="Normal 5 3 2 3 2 3" xfId="583"/>
    <cellStyle name="Normal 5 3 2 3 2 3 2" xfId="1163"/>
    <cellStyle name="Normal 5 3 2 3 2 3 2 2" xfId="2323"/>
    <cellStyle name="Normal 5 3 2 3 2 3 3" xfId="1745"/>
    <cellStyle name="Normal 5 3 2 3 2 4" xfId="875"/>
    <cellStyle name="Normal 5 3 2 3 2 4 2" xfId="2035"/>
    <cellStyle name="Normal 5 3 2 3 2 5" xfId="1457"/>
    <cellStyle name="Normal 5 3 2 3 3" xfId="355"/>
    <cellStyle name="Normal 5 3 2 3 3 2" xfId="655"/>
    <cellStyle name="Normal 5 3 2 3 3 2 2" xfId="1235"/>
    <cellStyle name="Normal 5 3 2 3 3 2 2 2" xfId="2395"/>
    <cellStyle name="Normal 5 3 2 3 3 2 3" xfId="1817"/>
    <cellStyle name="Normal 5 3 2 3 3 3" xfId="947"/>
    <cellStyle name="Normal 5 3 2 3 3 3 2" xfId="2107"/>
    <cellStyle name="Normal 5 3 2 3 3 4" xfId="1529"/>
    <cellStyle name="Normal 5 3 2 3 4" xfId="511"/>
    <cellStyle name="Normal 5 3 2 3 4 2" xfId="1091"/>
    <cellStyle name="Normal 5 3 2 3 4 2 2" xfId="2251"/>
    <cellStyle name="Normal 5 3 2 3 4 3" xfId="1673"/>
    <cellStyle name="Normal 5 3 2 3 5" xfId="803"/>
    <cellStyle name="Normal 5 3 2 3 5 2" xfId="1963"/>
    <cellStyle name="Normal 5 3 2 3 6" xfId="1385"/>
    <cellStyle name="Normal 5 3 2 4" xfId="231"/>
    <cellStyle name="Normal 5 3 2 4 2" xfId="379"/>
    <cellStyle name="Normal 5 3 2 4 2 2" xfId="679"/>
    <cellStyle name="Normal 5 3 2 4 2 2 2" xfId="1259"/>
    <cellStyle name="Normal 5 3 2 4 2 2 2 2" xfId="2419"/>
    <cellStyle name="Normal 5 3 2 4 2 2 3" xfId="1841"/>
    <cellStyle name="Normal 5 3 2 4 2 3" xfId="971"/>
    <cellStyle name="Normal 5 3 2 4 2 3 2" xfId="2131"/>
    <cellStyle name="Normal 5 3 2 4 2 4" xfId="1553"/>
    <cellStyle name="Normal 5 3 2 4 3" xfId="535"/>
    <cellStyle name="Normal 5 3 2 4 3 2" xfId="1115"/>
    <cellStyle name="Normal 5 3 2 4 3 2 2" xfId="2275"/>
    <cellStyle name="Normal 5 3 2 4 3 3" xfId="1697"/>
    <cellStyle name="Normal 5 3 2 4 4" xfId="827"/>
    <cellStyle name="Normal 5 3 2 4 4 2" xfId="1987"/>
    <cellStyle name="Normal 5 3 2 4 5" xfId="1409"/>
    <cellStyle name="Normal 5 3 2 5" xfId="307"/>
    <cellStyle name="Normal 5 3 2 5 2" xfId="607"/>
    <cellStyle name="Normal 5 3 2 5 2 2" xfId="1187"/>
    <cellStyle name="Normal 5 3 2 5 2 2 2" xfId="2347"/>
    <cellStyle name="Normal 5 3 2 5 2 3" xfId="1769"/>
    <cellStyle name="Normal 5 3 2 5 3" xfId="899"/>
    <cellStyle name="Normal 5 3 2 5 3 2" xfId="2059"/>
    <cellStyle name="Normal 5 3 2 5 4" xfId="1481"/>
    <cellStyle name="Normal 5 3 2 6" xfId="463"/>
    <cellStyle name="Normal 5 3 2 6 2" xfId="1043"/>
    <cellStyle name="Normal 5 3 2 6 2 2" xfId="2203"/>
    <cellStyle name="Normal 5 3 2 6 3" xfId="1625"/>
    <cellStyle name="Normal 5 3 2 7" xfId="755"/>
    <cellStyle name="Normal 5 3 2 7 2" xfId="1915"/>
    <cellStyle name="Normal 5 3 2 8" xfId="1337"/>
    <cellStyle name="Normal 5 3 3" xfId="168"/>
    <cellStyle name="Normal 5 3 3 2" xfId="243"/>
    <cellStyle name="Normal 5 3 3 2 2" xfId="391"/>
    <cellStyle name="Normal 5 3 3 2 2 2" xfId="691"/>
    <cellStyle name="Normal 5 3 3 2 2 2 2" xfId="1271"/>
    <cellStyle name="Normal 5 3 3 2 2 2 2 2" xfId="2431"/>
    <cellStyle name="Normal 5 3 3 2 2 2 3" xfId="1853"/>
    <cellStyle name="Normal 5 3 3 2 2 3" xfId="983"/>
    <cellStyle name="Normal 5 3 3 2 2 3 2" xfId="2143"/>
    <cellStyle name="Normal 5 3 3 2 2 4" xfId="1565"/>
    <cellStyle name="Normal 5 3 3 2 3" xfId="547"/>
    <cellStyle name="Normal 5 3 3 2 3 2" xfId="1127"/>
    <cellStyle name="Normal 5 3 3 2 3 2 2" xfId="2287"/>
    <cellStyle name="Normal 5 3 3 2 3 3" xfId="1709"/>
    <cellStyle name="Normal 5 3 3 2 4" xfId="839"/>
    <cellStyle name="Normal 5 3 3 2 4 2" xfId="1999"/>
    <cellStyle name="Normal 5 3 3 2 5" xfId="1421"/>
    <cellStyle name="Normal 5 3 3 3" xfId="319"/>
    <cellStyle name="Normal 5 3 3 3 2" xfId="619"/>
    <cellStyle name="Normal 5 3 3 3 2 2" xfId="1199"/>
    <cellStyle name="Normal 5 3 3 3 2 2 2" xfId="2359"/>
    <cellStyle name="Normal 5 3 3 3 2 3" xfId="1781"/>
    <cellStyle name="Normal 5 3 3 3 3" xfId="911"/>
    <cellStyle name="Normal 5 3 3 3 3 2" xfId="2071"/>
    <cellStyle name="Normal 5 3 3 3 4" xfId="1493"/>
    <cellStyle name="Normal 5 3 3 4" xfId="475"/>
    <cellStyle name="Normal 5 3 3 4 2" xfId="1055"/>
    <cellStyle name="Normal 5 3 3 4 2 2" xfId="2215"/>
    <cellStyle name="Normal 5 3 3 4 3" xfId="1637"/>
    <cellStyle name="Normal 5 3 3 5" xfId="767"/>
    <cellStyle name="Normal 5 3 3 5 2" xfId="1927"/>
    <cellStyle name="Normal 5 3 3 6" xfId="1349"/>
    <cellStyle name="Normal 5 3 4" xfId="192"/>
    <cellStyle name="Normal 5 3 4 2" xfId="267"/>
    <cellStyle name="Normal 5 3 4 2 2" xfId="415"/>
    <cellStyle name="Normal 5 3 4 2 2 2" xfId="715"/>
    <cellStyle name="Normal 5 3 4 2 2 2 2" xfId="1295"/>
    <cellStyle name="Normal 5 3 4 2 2 2 2 2" xfId="2455"/>
    <cellStyle name="Normal 5 3 4 2 2 2 3" xfId="1877"/>
    <cellStyle name="Normal 5 3 4 2 2 3" xfId="1007"/>
    <cellStyle name="Normal 5 3 4 2 2 3 2" xfId="2167"/>
    <cellStyle name="Normal 5 3 4 2 2 4" xfId="1589"/>
    <cellStyle name="Normal 5 3 4 2 3" xfId="571"/>
    <cellStyle name="Normal 5 3 4 2 3 2" xfId="1151"/>
    <cellStyle name="Normal 5 3 4 2 3 2 2" xfId="2311"/>
    <cellStyle name="Normal 5 3 4 2 3 3" xfId="1733"/>
    <cellStyle name="Normal 5 3 4 2 4" xfId="863"/>
    <cellStyle name="Normal 5 3 4 2 4 2" xfId="2023"/>
    <cellStyle name="Normal 5 3 4 2 5" xfId="1445"/>
    <cellStyle name="Normal 5 3 4 3" xfId="343"/>
    <cellStyle name="Normal 5 3 4 3 2" xfId="643"/>
    <cellStyle name="Normal 5 3 4 3 2 2" xfId="1223"/>
    <cellStyle name="Normal 5 3 4 3 2 2 2" xfId="2383"/>
    <cellStyle name="Normal 5 3 4 3 2 3" xfId="1805"/>
    <cellStyle name="Normal 5 3 4 3 3" xfId="935"/>
    <cellStyle name="Normal 5 3 4 3 3 2" xfId="2095"/>
    <cellStyle name="Normal 5 3 4 3 4" xfId="1517"/>
    <cellStyle name="Normal 5 3 4 4" xfId="499"/>
    <cellStyle name="Normal 5 3 4 4 2" xfId="1079"/>
    <cellStyle name="Normal 5 3 4 4 2 2" xfId="2239"/>
    <cellStyle name="Normal 5 3 4 4 3" xfId="1661"/>
    <cellStyle name="Normal 5 3 4 5" xfId="791"/>
    <cellStyle name="Normal 5 3 4 5 2" xfId="1951"/>
    <cellStyle name="Normal 5 3 4 6" xfId="1373"/>
    <cellStyle name="Normal 5 3 5" xfId="219"/>
    <cellStyle name="Normal 5 3 5 2" xfId="367"/>
    <cellStyle name="Normal 5 3 5 2 2" xfId="667"/>
    <cellStyle name="Normal 5 3 5 2 2 2" xfId="1247"/>
    <cellStyle name="Normal 5 3 5 2 2 2 2" xfId="2407"/>
    <cellStyle name="Normal 5 3 5 2 2 3" xfId="1829"/>
    <cellStyle name="Normal 5 3 5 2 3" xfId="959"/>
    <cellStyle name="Normal 5 3 5 2 3 2" xfId="2119"/>
    <cellStyle name="Normal 5 3 5 2 4" xfId="1541"/>
    <cellStyle name="Normal 5 3 5 3" xfId="523"/>
    <cellStyle name="Normal 5 3 5 3 2" xfId="1103"/>
    <cellStyle name="Normal 5 3 5 3 2 2" xfId="2263"/>
    <cellStyle name="Normal 5 3 5 3 3" xfId="1685"/>
    <cellStyle name="Normal 5 3 5 4" xfId="815"/>
    <cellStyle name="Normal 5 3 5 4 2" xfId="1975"/>
    <cellStyle name="Normal 5 3 5 5" xfId="1397"/>
    <cellStyle name="Normal 5 3 6" xfId="295"/>
    <cellStyle name="Normal 5 3 6 2" xfId="595"/>
    <cellStyle name="Normal 5 3 6 2 2" xfId="1175"/>
    <cellStyle name="Normal 5 3 6 2 2 2" xfId="2335"/>
    <cellStyle name="Normal 5 3 6 2 3" xfId="1757"/>
    <cellStyle name="Normal 5 3 6 3" xfId="887"/>
    <cellStyle name="Normal 5 3 6 3 2" xfId="2047"/>
    <cellStyle name="Normal 5 3 6 4" xfId="1469"/>
    <cellStyle name="Normal 5 3 7" xfId="451"/>
    <cellStyle name="Normal 5 3 7 2" xfId="1031"/>
    <cellStyle name="Normal 5 3 7 2 2" xfId="2191"/>
    <cellStyle name="Normal 5 3 7 3" xfId="1613"/>
    <cellStyle name="Normal 5 3 8" xfId="743"/>
    <cellStyle name="Normal 5 3 8 2" xfId="1903"/>
    <cellStyle name="Normal 5 3 9" xfId="1325"/>
    <cellStyle name="Normal 5 4" xfId="146"/>
    <cellStyle name="Normal 5 4 2" xfId="174"/>
    <cellStyle name="Normal 5 4 2 2" xfId="249"/>
    <cellStyle name="Normal 5 4 2 2 2" xfId="397"/>
    <cellStyle name="Normal 5 4 2 2 2 2" xfId="697"/>
    <cellStyle name="Normal 5 4 2 2 2 2 2" xfId="1277"/>
    <cellStyle name="Normal 5 4 2 2 2 2 2 2" xfId="2437"/>
    <cellStyle name="Normal 5 4 2 2 2 2 3" xfId="1859"/>
    <cellStyle name="Normal 5 4 2 2 2 3" xfId="989"/>
    <cellStyle name="Normal 5 4 2 2 2 3 2" xfId="2149"/>
    <cellStyle name="Normal 5 4 2 2 2 4" xfId="1571"/>
    <cellStyle name="Normal 5 4 2 2 3" xfId="553"/>
    <cellStyle name="Normal 5 4 2 2 3 2" xfId="1133"/>
    <cellStyle name="Normal 5 4 2 2 3 2 2" xfId="2293"/>
    <cellStyle name="Normal 5 4 2 2 3 3" xfId="1715"/>
    <cellStyle name="Normal 5 4 2 2 4" xfId="845"/>
    <cellStyle name="Normal 5 4 2 2 4 2" xfId="2005"/>
    <cellStyle name="Normal 5 4 2 2 5" xfId="1427"/>
    <cellStyle name="Normal 5 4 2 3" xfId="325"/>
    <cellStyle name="Normal 5 4 2 3 2" xfId="625"/>
    <cellStyle name="Normal 5 4 2 3 2 2" xfId="1205"/>
    <cellStyle name="Normal 5 4 2 3 2 2 2" xfId="2365"/>
    <cellStyle name="Normal 5 4 2 3 2 3" xfId="1787"/>
    <cellStyle name="Normal 5 4 2 3 3" xfId="917"/>
    <cellStyle name="Normal 5 4 2 3 3 2" xfId="2077"/>
    <cellStyle name="Normal 5 4 2 3 4" xfId="1499"/>
    <cellStyle name="Normal 5 4 2 4" xfId="481"/>
    <cellStyle name="Normal 5 4 2 4 2" xfId="1061"/>
    <cellStyle name="Normal 5 4 2 4 2 2" xfId="2221"/>
    <cellStyle name="Normal 5 4 2 4 3" xfId="1643"/>
    <cellStyle name="Normal 5 4 2 5" xfId="773"/>
    <cellStyle name="Normal 5 4 2 5 2" xfId="1933"/>
    <cellStyle name="Normal 5 4 2 6" xfId="1355"/>
    <cellStyle name="Normal 5 4 3" xfId="198"/>
    <cellStyle name="Normal 5 4 3 2" xfId="273"/>
    <cellStyle name="Normal 5 4 3 2 2" xfId="421"/>
    <cellStyle name="Normal 5 4 3 2 2 2" xfId="721"/>
    <cellStyle name="Normal 5 4 3 2 2 2 2" xfId="1301"/>
    <cellStyle name="Normal 5 4 3 2 2 2 2 2" xfId="2461"/>
    <cellStyle name="Normal 5 4 3 2 2 2 3" xfId="1883"/>
    <cellStyle name="Normal 5 4 3 2 2 3" xfId="1013"/>
    <cellStyle name="Normal 5 4 3 2 2 3 2" xfId="2173"/>
    <cellStyle name="Normal 5 4 3 2 2 4" xfId="1595"/>
    <cellStyle name="Normal 5 4 3 2 3" xfId="577"/>
    <cellStyle name="Normal 5 4 3 2 3 2" xfId="1157"/>
    <cellStyle name="Normal 5 4 3 2 3 2 2" xfId="2317"/>
    <cellStyle name="Normal 5 4 3 2 3 3" xfId="1739"/>
    <cellStyle name="Normal 5 4 3 2 4" xfId="869"/>
    <cellStyle name="Normal 5 4 3 2 4 2" xfId="2029"/>
    <cellStyle name="Normal 5 4 3 2 5" xfId="1451"/>
    <cellStyle name="Normal 5 4 3 3" xfId="349"/>
    <cellStyle name="Normal 5 4 3 3 2" xfId="649"/>
    <cellStyle name="Normal 5 4 3 3 2 2" xfId="1229"/>
    <cellStyle name="Normal 5 4 3 3 2 2 2" xfId="2389"/>
    <cellStyle name="Normal 5 4 3 3 2 3" xfId="1811"/>
    <cellStyle name="Normal 5 4 3 3 3" xfId="941"/>
    <cellStyle name="Normal 5 4 3 3 3 2" xfId="2101"/>
    <cellStyle name="Normal 5 4 3 3 4" xfId="1523"/>
    <cellStyle name="Normal 5 4 3 4" xfId="505"/>
    <cellStyle name="Normal 5 4 3 4 2" xfId="1085"/>
    <cellStyle name="Normal 5 4 3 4 2 2" xfId="2245"/>
    <cellStyle name="Normal 5 4 3 4 3" xfId="1667"/>
    <cellStyle name="Normal 5 4 3 5" xfId="797"/>
    <cellStyle name="Normal 5 4 3 5 2" xfId="1957"/>
    <cellStyle name="Normal 5 4 3 6" xfId="1379"/>
    <cellStyle name="Normal 5 4 4" xfId="225"/>
    <cellStyle name="Normal 5 4 4 2" xfId="373"/>
    <cellStyle name="Normal 5 4 4 2 2" xfId="673"/>
    <cellStyle name="Normal 5 4 4 2 2 2" xfId="1253"/>
    <cellStyle name="Normal 5 4 4 2 2 2 2" xfId="2413"/>
    <cellStyle name="Normal 5 4 4 2 2 3" xfId="1835"/>
    <cellStyle name="Normal 5 4 4 2 3" xfId="965"/>
    <cellStyle name="Normal 5 4 4 2 3 2" xfId="2125"/>
    <cellStyle name="Normal 5 4 4 2 4" xfId="1547"/>
    <cellStyle name="Normal 5 4 4 3" xfId="529"/>
    <cellStyle name="Normal 5 4 4 3 2" xfId="1109"/>
    <cellStyle name="Normal 5 4 4 3 2 2" xfId="2269"/>
    <cellStyle name="Normal 5 4 4 3 3" xfId="1691"/>
    <cellStyle name="Normal 5 4 4 4" xfId="821"/>
    <cellStyle name="Normal 5 4 4 4 2" xfId="1981"/>
    <cellStyle name="Normal 5 4 4 5" xfId="1403"/>
    <cellStyle name="Normal 5 4 5" xfId="301"/>
    <cellStyle name="Normal 5 4 5 2" xfId="601"/>
    <cellStyle name="Normal 5 4 5 2 2" xfId="1181"/>
    <cellStyle name="Normal 5 4 5 2 2 2" xfId="2341"/>
    <cellStyle name="Normal 5 4 5 2 3" xfId="1763"/>
    <cellStyle name="Normal 5 4 5 3" xfId="893"/>
    <cellStyle name="Normal 5 4 5 3 2" xfId="2053"/>
    <cellStyle name="Normal 5 4 5 4" xfId="1475"/>
    <cellStyle name="Normal 5 4 6" xfId="457"/>
    <cellStyle name="Normal 5 4 6 2" xfId="1037"/>
    <cellStyle name="Normal 5 4 6 2 2" xfId="2197"/>
    <cellStyle name="Normal 5 4 6 3" xfId="1619"/>
    <cellStyle name="Normal 5 4 7" xfId="749"/>
    <cellStyle name="Normal 5 4 7 2" xfId="1909"/>
    <cellStyle name="Normal 5 4 8" xfId="1331"/>
    <cellStyle name="Normal 5 5" xfId="162"/>
    <cellStyle name="Normal 5 5 2" xfId="237"/>
    <cellStyle name="Normal 5 5 2 2" xfId="385"/>
    <cellStyle name="Normal 5 5 2 2 2" xfId="685"/>
    <cellStyle name="Normal 5 5 2 2 2 2" xfId="1265"/>
    <cellStyle name="Normal 5 5 2 2 2 2 2" xfId="2425"/>
    <cellStyle name="Normal 5 5 2 2 2 3" xfId="1847"/>
    <cellStyle name="Normal 5 5 2 2 3" xfId="977"/>
    <cellStyle name="Normal 5 5 2 2 3 2" xfId="2137"/>
    <cellStyle name="Normal 5 5 2 2 4" xfId="1559"/>
    <cellStyle name="Normal 5 5 2 3" xfId="541"/>
    <cellStyle name="Normal 5 5 2 3 2" xfId="1121"/>
    <cellStyle name="Normal 5 5 2 3 2 2" xfId="2281"/>
    <cellStyle name="Normal 5 5 2 3 3" xfId="1703"/>
    <cellStyle name="Normal 5 5 2 4" xfId="833"/>
    <cellStyle name="Normal 5 5 2 4 2" xfId="1993"/>
    <cellStyle name="Normal 5 5 2 5" xfId="1415"/>
    <cellStyle name="Normal 5 5 3" xfId="313"/>
    <cellStyle name="Normal 5 5 3 2" xfId="613"/>
    <cellStyle name="Normal 5 5 3 2 2" xfId="1193"/>
    <cellStyle name="Normal 5 5 3 2 2 2" xfId="2353"/>
    <cellStyle name="Normal 5 5 3 2 3" xfId="1775"/>
    <cellStyle name="Normal 5 5 3 3" xfId="905"/>
    <cellStyle name="Normal 5 5 3 3 2" xfId="2065"/>
    <cellStyle name="Normal 5 5 3 4" xfId="1487"/>
    <cellStyle name="Normal 5 5 4" xfId="469"/>
    <cellStyle name="Normal 5 5 4 2" xfId="1049"/>
    <cellStyle name="Normal 5 5 4 2 2" xfId="2209"/>
    <cellStyle name="Normal 5 5 4 3" xfId="1631"/>
    <cellStyle name="Normal 5 5 5" xfId="761"/>
    <cellStyle name="Normal 5 5 5 2" xfId="1921"/>
    <cellStyle name="Normal 5 5 6" xfId="1343"/>
    <cellStyle name="Normal 5 6" xfId="186"/>
    <cellStyle name="Normal 5 6 2" xfId="261"/>
    <cellStyle name="Normal 5 6 2 2" xfId="409"/>
    <cellStyle name="Normal 5 6 2 2 2" xfId="709"/>
    <cellStyle name="Normal 5 6 2 2 2 2" xfId="1289"/>
    <cellStyle name="Normal 5 6 2 2 2 2 2" xfId="2449"/>
    <cellStyle name="Normal 5 6 2 2 2 3" xfId="1871"/>
    <cellStyle name="Normal 5 6 2 2 3" xfId="1001"/>
    <cellStyle name="Normal 5 6 2 2 3 2" xfId="2161"/>
    <cellStyle name="Normal 5 6 2 2 4" xfId="1583"/>
    <cellStyle name="Normal 5 6 2 3" xfId="565"/>
    <cellStyle name="Normal 5 6 2 3 2" xfId="1145"/>
    <cellStyle name="Normal 5 6 2 3 2 2" xfId="2305"/>
    <cellStyle name="Normal 5 6 2 3 3" xfId="1727"/>
    <cellStyle name="Normal 5 6 2 4" xfId="857"/>
    <cellStyle name="Normal 5 6 2 4 2" xfId="2017"/>
    <cellStyle name="Normal 5 6 2 5" xfId="1439"/>
    <cellStyle name="Normal 5 6 3" xfId="337"/>
    <cellStyle name="Normal 5 6 3 2" xfId="637"/>
    <cellStyle name="Normal 5 6 3 2 2" xfId="1217"/>
    <cellStyle name="Normal 5 6 3 2 2 2" xfId="2377"/>
    <cellStyle name="Normal 5 6 3 2 3" xfId="1799"/>
    <cellStyle name="Normal 5 6 3 3" xfId="929"/>
    <cellStyle name="Normal 5 6 3 3 2" xfId="2089"/>
    <cellStyle name="Normal 5 6 3 4" xfId="1511"/>
    <cellStyle name="Normal 5 6 4" xfId="493"/>
    <cellStyle name="Normal 5 6 4 2" xfId="1073"/>
    <cellStyle name="Normal 5 6 4 2 2" xfId="2233"/>
    <cellStyle name="Normal 5 6 4 3" xfId="1655"/>
    <cellStyle name="Normal 5 6 5" xfId="785"/>
    <cellStyle name="Normal 5 6 5 2" xfId="1945"/>
    <cellStyle name="Normal 5 6 6" xfId="1367"/>
    <cellStyle name="Normal 5 7" xfId="213"/>
    <cellStyle name="Normal 5 7 2" xfId="361"/>
    <cellStyle name="Normal 5 7 2 2" xfId="661"/>
    <cellStyle name="Normal 5 7 2 2 2" xfId="1241"/>
    <cellStyle name="Normal 5 7 2 2 2 2" xfId="2401"/>
    <cellStyle name="Normal 5 7 2 2 3" xfId="1823"/>
    <cellStyle name="Normal 5 7 2 3" xfId="953"/>
    <cellStyle name="Normal 5 7 2 3 2" xfId="2113"/>
    <cellStyle name="Normal 5 7 2 4" xfId="1535"/>
    <cellStyle name="Normal 5 7 3" xfId="517"/>
    <cellStyle name="Normal 5 7 3 2" xfId="1097"/>
    <cellStyle name="Normal 5 7 3 2 2" xfId="2257"/>
    <cellStyle name="Normal 5 7 3 3" xfId="1679"/>
    <cellStyle name="Normal 5 7 4" xfId="809"/>
    <cellStyle name="Normal 5 7 4 2" xfId="1969"/>
    <cellStyle name="Normal 5 7 5" xfId="1391"/>
    <cellStyle name="Normal 5 8" xfId="289"/>
    <cellStyle name="Normal 5 8 2" xfId="589"/>
    <cellStyle name="Normal 5 8 2 2" xfId="1169"/>
    <cellStyle name="Normal 5 8 2 2 2" xfId="2329"/>
    <cellStyle name="Normal 5 8 2 3" xfId="1751"/>
    <cellStyle name="Normal 5 8 3" xfId="881"/>
    <cellStyle name="Normal 5 8 3 2" xfId="2041"/>
    <cellStyle name="Normal 5 8 4" xfId="1463"/>
    <cellStyle name="Normal 5 9" xfId="445"/>
    <cellStyle name="Normal 5 9 2" xfId="1025"/>
    <cellStyle name="Normal 5 9 2 2" xfId="2185"/>
    <cellStyle name="Normal 5 9 3" xfId="1607"/>
    <cellStyle name="Normal 6" xfId="55"/>
    <cellStyle name="Normal 6 2" xfId="130"/>
    <cellStyle name="Normal 6 3" xfId="137"/>
    <cellStyle name="Normal 7" xfId="56"/>
    <cellStyle name="Normal 7 10" xfId="1320"/>
    <cellStyle name="Normal 7 11" xfId="140"/>
    <cellStyle name="Normal 7 2" xfId="126"/>
    <cellStyle name="Normal 7 2 2" xfId="153"/>
    <cellStyle name="Normal 7 2 2 2" xfId="181"/>
    <cellStyle name="Normal 7 2 2 2 2" xfId="256"/>
    <cellStyle name="Normal 7 2 2 2 2 2" xfId="404"/>
    <cellStyle name="Normal 7 2 2 2 2 2 2" xfId="704"/>
    <cellStyle name="Normal 7 2 2 2 2 2 2 2" xfId="1284"/>
    <cellStyle name="Normal 7 2 2 2 2 2 2 2 2" xfId="2444"/>
    <cellStyle name="Normal 7 2 2 2 2 2 2 3" xfId="1866"/>
    <cellStyle name="Normal 7 2 2 2 2 2 3" xfId="996"/>
    <cellStyle name="Normal 7 2 2 2 2 2 3 2" xfId="2156"/>
    <cellStyle name="Normal 7 2 2 2 2 2 4" xfId="1578"/>
    <cellStyle name="Normal 7 2 2 2 2 3" xfId="560"/>
    <cellStyle name="Normal 7 2 2 2 2 3 2" xfId="1140"/>
    <cellStyle name="Normal 7 2 2 2 2 3 2 2" xfId="2300"/>
    <cellStyle name="Normal 7 2 2 2 2 3 3" xfId="1722"/>
    <cellStyle name="Normal 7 2 2 2 2 4" xfId="852"/>
    <cellStyle name="Normal 7 2 2 2 2 4 2" xfId="2012"/>
    <cellStyle name="Normal 7 2 2 2 2 5" xfId="1434"/>
    <cellStyle name="Normal 7 2 2 2 3" xfId="332"/>
    <cellStyle name="Normal 7 2 2 2 3 2" xfId="632"/>
    <cellStyle name="Normal 7 2 2 2 3 2 2" xfId="1212"/>
    <cellStyle name="Normal 7 2 2 2 3 2 2 2" xfId="2372"/>
    <cellStyle name="Normal 7 2 2 2 3 2 3" xfId="1794"/>
    <cellStyle name="Normal 7 2 2 2 3 3" xfId="924"/>
    <cellStyle name="Normal 7 2 2 2 3 3 2" xfId="2084"/>
    <cellStyle name="Normal 7 2 2 2 3 4" xfId="1506"/>
    <cellStyle name="Normal 7 2 2 2 4" xfId="488"/>
    <cellStyle name="Normal 7 2 2 2 4 2" xfId="1068"/>
    <cellStyle name="Normal 7 2 2 2 4 2 2" xfId="2228"/>
    <cellStyle name="Normal 7 2 2 2 4 3" xfId="1650"/>
    <cellStyle name="Normal 7 2 2 2 5" xfId="780"/>
    <cellStyle name="Normal 7 2 2 2 5 2" xfId="1940"/>
    <cellStyle name="Normal 7 2 2 2 6" xfId="1362"/>
    <cellStyle name="Normal 7 2 2 3" xfId="205"/>
    <cellStyle name="Normal 7 2 2 3 2" xfId="280"/>
    <cellStyle name="Normal 7 2 2 3 2 2" xfId="428"/>
    <cellStyle name="Normal 7 2 2 3 2 2 2" xfId="728"/>
    <cellStyle name="Normal 7 2 2 3 2 2 2 2" xfId="1308"/>
    <cellStyle name="Normal 7 2 2 3 2 2 2 2 2" xfId="2468"/>
    <cellStyle name="Normal 7 2 2 3 2 2 2 3" xfId="1890"/>
    <cellStyle name="Normal 7 2 2 3 2 2 3" xfId="1020"/>
    <cellStyle name="Normal 7 2 2 3 2 2 3 2" xfId="2180"/>
    <cellStyle name="Normal 7 2 2 3 2 2 4" xfId="1602"/>
    <cellStyle name="Normal 7 2 2 3 2 3" xfId="584"/>
    <cellStyle name="Normal 7 2 2 3 2 3 2" xfId="1164"/>
    <cellStyle name="Normal 7 2 2 3 2 3 2 2" xfId="2324"/>
    <cellStyle name="Normal 7 2 2 3 2 3 3" xfId="1746"/>
    <cellStyle name="Normal 7 2 2 3 2 4" xfId="876"/>
    <cellStyle name="Normal 7 2 2 3 2 4 2" xfId="2036"/>
    <cellStyle name="Normal 7 2 2 3 2 5" xfId="1458"/>
    <cellStyle name="Normal 7 2 2 3 3" xfId="356"/>
    <cellStyle name="Normal 7 2 2 3 3 2" xfId="656"/>
    <cellStyle name="Normal 7 2 2 3 3 2 2" xfId="1236"/>
    <cellStyle name="Normal 7 2 2 3 3 2 2 2" xfId="2396"/>
    <cellStyle name="Normal 7 2 2 3 3 2 3" xfId="1818"/>
    <cellStyle name="Normal 7 2 2 3 3 3" xfId="948"/>
    <cellStyle name="Normal 7 2 2 3 3 3 2" xfId="2108"/>
    <cellStyle name="Normal 7 2 2 3 3 4" xfId="1530"/>
    <cellStyle name="Normal 7 2 2 3 4" xfId="512"/>
    <cellStyle name="Normal 7 2 2 3 4 2" xfId="1092"/>
    <cellStyle name="Normal 7 2 2 3 4 2 2" xfId="2252"/>
    <cellStyle name="Normal 7 2 2 3 4 3" xfId="1674"/>
    <cellStyle name="Normal 7 2 2 3 5" xfId="804"/>
    <cellStyle name="Normal 7 2 2 3 5 2" xfId="1964"/>
    <cellStyle name="Normal 7 2 2 3 6" xfId="1386"/>
    <cellStyle name="Normal 7 2 2 4" xfId="232"/>
    <cellStyle name="Normal 7 2 2 4 2" xfId="380"/>
    <cellStyle name="Normal 7 2 2 4 2 2" xfId="680"/>
    <cellStyle name="Normal 7 2 2 4 2 2 2" xfId="1260"/>
    <cellStyle name="Normal 7 2 2 4 2 2 2 2" xfId="2420"/>
    <cellStyle name="Normal 7 2 2 4 2 2 3" xfId="1842"/>
    <cellStyle name="Normal 7 2 2 4 2 3" xfId="972"/>
    <cellStyle name="Normal 7 2 2 4 2 3 2" xfId="2132"/>
    <cellStyle name="Normal 7 2 2 4 2 4" xfId="1554"/>
    <cellStyle name="Normal 7 2 2 4 3" xfId="536"/>
    <cellStyle name="Normal 7 2 2 4 3 2" xfId="1116"/>
    <cellStyle name="Normal 7 2 2 4 3 2 2" xfId="2276"/>
    <cellStyle name="Normal 7 2 2 4 3 3" xfId="1698"/>
    <cellStyle name="Normal 7 2 2 4 4" xfId="828"/>
    <cellStyle name="Normal 7 2 2 4 4 2" xfId="1988"/>
    <cellStyle name="Normal 7 2 2 4 5" xfId="1410"/>
    <cellStyle name="Normal 7 2 2 5" xfId="308"/>
    <cellStyle name="Normal 7 2 2 5 2" xfId="608"/>
    <cellStyle name="Normal 7 2 2 5 2 2" xfId="1188"/>
    <cellStyle name="Normal 7 2 2 5 2 2 2" xfId="2348"/>
    <cellStyle name="Normal 7 2 2 5 2 3" xfId="1770"/>
    <cellStyle name="Normal 7 2 2 5 3" xfId="900"/>
    <cellStyle name="Normal 7 2 2 5 3 2" xfId="2060"/>
    <cellStyle name="Normal 7 2 2 5 4" xfId="1482"/>
    <cellStyle name="Normal 7 2 2 6" xfId="464"/>
    <cellStyle name="Normal 7 2 2 6 2" xfId="1044"/>
    <cellStyle name="Normal 7 2 2 6 2 2" xfId="2204"/>
    <cellStyle name="Normal 7 2 2 6 3" xfId="1626"/>
    <cellStyle name="Normal 7 2 2 7" xfId="756"/>
    <cellStyle name="Normal 7 2 2 7 2" xfId="1916"/>
    <cellStyle name="Normal 7 2 2 8" xfId="1338"/>
    <cellStyle name="Normal 7 2 3" xfId="169"/>
    <cellStyle name="Normal 7 2 3 2" xfId="244"/>
    <cellStyle name="Normal 7 2 3 2 2" xfId="392"/>
    <cellStyle name="Normal 7 2 3 2 2 2" xfId="692"/>
    <cellStyle name="Normal 7 2 3 2 2 2 2" xfId="1272"/>
    <cellStyle name="Normal 7 2 3 2 2 2 2 2" xfId="2432"/>
    <cellStyle name="Normal 7 2 3 2 2 2 3" xfId="1854"/>
    <cellStyle name="Normal 7 2 3 2 2 3" xfId="984"/>
    <cellStyle name="Normal 7 2 3 2 2 3 2" xfId="2144"/>
    <cellStyle name="Normal 7 2 3 2 2 4" xfId="1566"/>
    <cellStyle name="Normal 7 2 3 2 3" xfId="548"/>
    <cellStyle name="Normal 7 2 3 2 3 2" xfId="1128"/>
    <cellStyle name="Normal 7 2 3 2 3 2 2" xfId="2288"/>
    <cellStyle name="Normal 7 2 3 2 3 3" xfId="1710"/>
    <cellStyle name="Normal 7 2 3 2 4" xfId="840"/>
    <cellStyle name="Normal 7 2 3 2 4 2" xfId="2000"/>
    <cellStyle name="Normal 7 2 3 2 5" xfId="1422"/>
    <cellStyle name="Normal 7 2 3 3" xfId="320"/>
    <cellStyle name="Normal 7 2 3 3 2" xfId="620"/>
    <cellStyle name="Normal 7 2 3 3 2 2" xfId="1200"/>
    <cellStyle name="Normal 7 2 3 3 2 2 2" xfId="2360"/>
    <cellStyle name="Normal 7 2 3 3 2 3" xfId="1782"/>
    <cellStyle name="Normal 7 2 3 3 3" xfId="912"/>
    <cellStyle name="Normal 7 2 3 3 3 2" xfId="2072"/>
    <cellStyle name="Normal 7 2 3 3 4" xfId="1494"/>
    <cellStyle name="Normal 7 2 3 4" xfId="476"/>
    <cellStyle name="Normal 7 2 3 4 2" xfId="1056"/>
    <cellStyle name="Normal 7 2 3 4 2 2" xfId="2216"/>
    <cellStyle name="Normal 7 2 3 4 3" xfId="1638"/>
    <cellStyle name="Normal 7 2 3 5" xfId="768"/>
    <cellStyle name="Normal 7 2 3 5 2" xfId="1928"/>
    <cellStyle name="Normal 7 2 3 6" xfId="1350"/>
    <cellStyle name="Normal 7 2 4" xfId="193"/>
    <cellStyle name="Normal 7 2 4 2" xfId="268"/>
    <cellStyle name="Normal 7 2 4 2 2" xfId="416"/>
    <cellStyle name="Normal 7 2 4 2 2 2" xfId="716"/>
    <cellStyle name="Normal 7 2 4 2 2 2 2" xfId="1296"/>
    <cellStyle name="Normal 7 2 4 2 2 2 2 2" xfId="2456"/>
    <cellStyle name="Normal 7 2 4 2 2 2 3" xfId="1878"/>
    <cellStyle name="Normal 7 2 4 2 2 3" xfId="1008"/>
    <cellStyle name="Normal 7 2 4 2 2 3 2" xfId="2168"/>
    <cellStyle name="Normal 7 2 4 2 2 4" xfId="1590"/>
    <cellStyle name="Normal 7 2 4 2 3" xfId="572"/>
    <cellStyle name="Normal 7 2 4 2 3 2" xfId="1152"/>
    <cellStyle name="Normal 7 2 4 2 3 2 2" xfId="2312"/>
    <cellStyle name="Normal 7 2 4 2 3 3" xfId="1734"/>
    <cellStyle name="Normal 7 2 4 2 4" xfId="864"/>
    <cellStyle name="Normal 7 2 4 2 4 2" xfId="2024"/>
    <cellStyle name="Normal 7 2 4 2 5" xfId="1446"/>
    <cellStyle name="Normal 7 2 4 3" xfId="344"/>
    <cellStyle name="Normal 7 2 4 3 2" xfId="644"/>
    <cellStyle name="Normal 7 2 4 3 2 2" xfId="1224"/>
    <cellStyle name="Normal 7 2 4 3 2 2 2" xfId="2384"/>
    <cellStyle name="Normal 7 2 4 3 2 3" xfId="1806"/>
    <cellStyle name="Normal 7 2 4 3 3" xfId="936"/>
    <cellStyle name="Normal 7 2 4 3 3 2" xfId="2096"/>
    <cellStyle name="Normal 7 2 4 3 4" xfId="1518"/>
    <cellStyle name="Normal 7 2 4 4" xfId="500"/>
    <cellStyle name="Normal 7 2 4 4 2" xfId="1080"/>
    <cellStyle name="Normal 7 2 4 4 2 2" xfId="2240"/>
    <cellStyle name="Normal 7 2 4 4 3" xfId="1662"/>
    <cellStyle name="Normal 7 2 4 5" xfId="792"/>
    <cellStyle name="Normal 7 2 4 5 2" xfId="1952"/>
    <cellStyle name="Normal 7 2 4 6" xfId="1374"/>
    <cellStyle name="Normal 7 2 5" xfId="220"/>
    <cellStyle name="Normal 7 2 5 2" xfId="368"/>
    <cellStyle name="Normal 7 2 5 2 2" xfId="668"/>
    <cellStyle name="Normal 7 2 5 2 2 2" xfId="1248"/>
    <cellStyle name="Normal 7 2 5 2 2 2 2" xfId="2408"/>
    <cellStyle name="Normal 7 2 5 2 2 3" xfId="1830"/>
    <cellStyle name="Normal 7 2 5 2 3" xfId="960"/>
    <cellStyle name="Normal 7 2 5 2 3 2" xfId="2120"/>
    <cellStyle name="Normal 7 2 5 2 4" xfId="1542"/>
    <cellStyle name="Normal 7 2 5 3" xfId="524"/>
    <cellStyle name="Normal 7 2 5 3 2" xfId="1104"/>
    <cellStyle name="Normal 7 2 5 3 2 2" xfId="2264"/>
    <cellStyle name="Normal 7 2 5 3 3" xfId="1686"/>
    <cellStyle name="Normal 7 2 5 4" xfId="816"/>
    <cellStyle name="Normal 7 2 5 4 2" xfId="1976"/>
    <cellStyle name="Normal 7 2 5 5" xfId="1398"/>
    <cellStyle name="Normal 7 2 6" xfId="296"/>
    <cellStyle name="Normal 7 2 6 2" xfId="596"/>
    <cellStyle name="Normal 7 2 6 2 2" xfId="1176"/>
    <cellStyle name="Normal 7 2 6 2 2 2" xfId="2336"/>
    <cellStyle name="Normal 7 2 6 2 3" xfId="1758"/>
    <cellStyle name="Normal 7 2 6 3" xfId="888"/>
    <cellStyle name="Normal 7 2 6 3 2" xfId="2048"/>
    <cellStyle name="Normal 7 2 6 4" xfId="1470"/>
    <cellStyle name="Normal 7 2 7" xfId="452"/>
    <cellStyle name="Normal 7 2 7 2" xfId="1032"/>
    <cellStyle name="Normal 7 2 7 2 2" xfId="2192"/>
    <cellStyle name="Normal 7 2 7 3" xfId="1614"/>
    <cellStyle name="Normal 7 2 8" xfId="744"/>
    <cellStyle name="Normal 7 2 8 2" xfId="1904"/>
    <cellStyle name="Normal 7 2 9" xfId="1326"/>
    <cellStyle name="Normal 7 3" xfId="147"/>
    <cellStyle name="Normal 7 3 2" xfId="175"/>
    <cellStyle name="Normal 7 3 2 2" xfId="250"/>
    <cellStyle name="Normal 7 3 2 2 2" xfId="398"/>
    <cellStyle name="Normal 7 3 2 2 2 2" xfId="698"/>
    <cellStyle name="Normal 7 3 2 2 2 2 2" xfId="1278"/>
    <cellStyle name="Normal 7 3 2 2 2 2 2 2" xfId="2438"/>
    <cellStyle name="Normal 7 3 2 2 2 2 3" xfId="1860"/>
    <cellStyle name="Normal 7 3 2 2 2 3" xfId="990"/>
    <cellStyle name="Normal 7 3 2 2 2 3 2" xfId="2150"/>
    <cellStyle name="Normal 7 3 2 2 2 4" xfId="1572"/>
    <cellStyle name="Normal 7 3 2 2 3" xfId="554"/>
    <cellStyle name="Normal 7 3 2 2 3 2" xfId="1134"/>
    <cellStyle name="Normal 7 3 2 2 3 2 2" xfId="2294"/>
    <cellStyle name="Normal 7 3 2 2 3 3" xfId="1716"/>
    <cellStyle name="Normal 7 3 2 2 4" xfId="846"/>
    <cellStyle name="Normal 7 3 2 2 4 2" xfId="2006"/>
    <cellStyle name="Normal 7 3 2 2 5" xfId="1428"/>
    <cellStyle name="Normal 7 3 2 3" xfId="326"/>
    <cellStyle name="Normal 7 3 2 3 2" xfId="626"/>
    <cellStyle name="Normal 7 3 2 3 2 2" xfId="1206"/>
    <cellStyle name="Normal 7 3 2 3 2 2 2" xfId="2366"/>
    <cellStyle name="Normal 7 3 2 3 2 3" xfId="1788"/>
    <cellStyle name="Normal 7 3 2 3 3" xfId="918"/>
    <cellStyle name="Normal 7 3 2 3 3 2" xfId="2078"/>
    <cellStyle name="Normal 7 3 2 3 4" xfId="1500"/>
    <cellStyle name="Normal 7 3 2 4" xfId="482"/>
    <cellStyle name="Normal 7 3 2 4 2" xfId="1062"/>
    <cellStyle name="Normal 7 3 2 4 2 2" xfId="2222"/>
    <cellStyle name="Normal 7 3 2 4 3" xfId="1644"/>
    <cellStyle name="Normal 7 3 2 5" xfId="774"/>
    <cellStyle name="Normal 7 3 2 5 2" xfId="1934"/>
    <cellStyle name="Normal 7 3 2 6" xfId="1356"/>
    <cellStyle name="Normal 7 3 3" xfId="199"/>
    <cellStyle name="Normal 7 3 3 2" xfId="274"/>
    <cellStyle name="Normal 7 3 3 2 2" xfId="422"/>
    <cellStyle name="Normal 7 3 3 2 2 2" xfId="722"/>
    <cellStyle name="Normal 7 3 3 2 2 2 2" xfId="1302"/>
    <cellStyle name="Normal 7 3 3 2 2 2 2 2" xfId="2462"/>
    <cellStyle name="Normal 7 3 3 2 2 2 3" xfId="1884"/>
    <cellStyle name="Normal 7 3 3 2 2 3" xfId="1014"/>
    <cellStyle name="Normal 7 3 3 2 2 3 2" xfId="2174"/>
    <cellStyle name="Normal 7 3 3 2 2 4" xfId="1596"/>
    <cellStyle name="Normal 7 3 3 2 3" xfId="578"/>
    <cellStyle name="Normal 7 3 3 2 3 2" xfId="1158"/>
    <cellStyle name="Normal 7 3 3 2 3 2 2" xfId="2318"/>
    <cellStyle name="Normal 7 3 3 2 3 3" xfId="1740"/>
    <cellStyle name="Normal 7 3 3 2 4" xfId="870"/>
    <cellStyle name="Normal 7 3 3 2 4 2" xfId="2030"/>
    <cellStyle name="Normal 7 3 3 2 5" xfId="1452"/>
    <cellStyle name="Normal 7 3 3 3" xfId="350"/>
    <cellStyle name="Normal 7 3 3 3 2" xfId="650"/>
    <cellStyle name="Normal 7 3 3 3 2 2" xfId="1230"/>
    <cellStyle name="Normal 7 3 3 3 2 2 2" xfId="2390"/>
    <cellStyle name="Normal 7 3 3 3 2 3" xfId="1812"/>
    <cellStyle name="Normal 7 3 3 3 3" xfId="942"/>
    <cellStyle name="Normal 7 3 3 3 3 2" xfId="2102"/>
    <cellStyle name="Normal 7 3 3 3 4" xfId="1524"/>
    <cellStyle name="Normal 7 3 3 4" xfId="506"/>
    <cellStyle name="Normal 7 3 3 4 2" xfId="1086"/>
    <cellStyle name="Normal 7 3 3 4 2 2" xfId="2246"/>
    <cellStyle name="Normal 7 3 3 4 3" xfId="1668"/>
    <cellStyle name="Normal 7 3 3 5" xfId="798"/>
    <cellStyle name="Normal 7 3 3 5 2" xfId="1958"/>
    <cellStyle name="Normal 7 3 3 6" xfId="1380"/>
    <cellStyle name="Normal 7 3 4" xfId="226"/>
    <cellStyle name="Normal 7 3 4 2" xfId="374"/>
    <cellStyle name="Normal 7 3 4 2 2" xfId="674"/>
    <cellStyle name="Normal 7 3 4 2 2 2" xfId="1254"/>
    <cellStyle name="Normal 7 3 4 2 2 2 2" xfId="2414"/>
    <cellStyle name="Normal 7 3 4 2 2 3" xfId="1836"/>
    <cellStyle name="Normal 7 3 4 2 3" xfId="966"/>
    <cellStyle name="Normal 7 3 4 2 3 2" xfId="2126"/>
    <cellStyle name="Normal 7 3 4 2 4" xfId="1548"/>
    <cellStyle name="Normal 7 3 4 3" xfId="530"/>
    <cellStyle name="Normal 7 3 4 3 2" xfId="1110"/>
    <cellStyle name="Normal 7 3 4 3 2 2" xfId="2270"/>
    <cellStyle name="Normal 7 3 4 3 3" xfId="1692"/>
    <cellStyle name="Normal 7 3 4 4" xfId="822"/>
    <cellStyle name="Normal 7 3 4 4 2" xfId="1982"/>
    <cellStyle name="Normal 7 3 4 5" xfId="1404"/>
    <cellStyle name="Normal 7 3 5" xfId="302"/>
    <cellStyle name="Normal 7 3 5 2" xfId="602"/>
    <cellStyle name="Normal 7 3 5 2 2" xfId="1182"/>
    <cellStyle name="Normal 7 3 5 2 2 2" xfId="2342"/>
    <cellStyle name="Normal 7 3 5 2 3" xfId="1764"/>
    <cellStyle name="Normal 7 3 5 3" xfId="894"/>
    <cellStyle name="Normal 7 3 5 3 2" xfId="2054"/>
    <cellStyle name="Normal 7 3 5 4" xfId="1476"/>
    <cellStyle name="Normal 7 3 6" xfId="458"/>
    <cellStyle name="Normal 7 3 6 2" xfId="1038"/>
    <cellStyle name="Normal 7 3 6 2 2" xfId="2198"/>
    <cellStyle name="Normal 7 3 6 3" xfId="1620"/>
    <cellStyle name="Normal 7 3 7" xfId="750"/>
    <cellStyle name="Normal 7 3 7 2" xfId="1910"/>
    <cellStyle name="Normal 7 3 8" xfId="1332"/>
    <cellStyle name="Normal 7 4" xfId="163"/>
    <cellStyle name="Normal 7 4 2" xfId="238"/>
    <cellStyle name="Normal 7 4 2 2" xfId="386"/>
    <cellStyle name="Normal 7 4 2 2 2" xfId="686"/>
    <cellStyle name="Normal 7 4 2 2 2 2" xfId="1266"/>
    <cellStyle name="Normal 7 4 2 2 2 2 2" xfId="2426"/>
    <cellStyle name="Normal 7 4 2 2 2 3" xfId="1848"/>
    <cellStyle name="Normal 7 4 2 2 3" xfId="978"/>
    <cellStyle name="Normal 7 4 2 2 3 2" xfId="2138"/>
    <cellStyle name="Normal 7 4 2 2 4" xfId="1560"/>
    <cellStyle name="Normal 7 4 2 3" xfId="542"/>
    <cellStyle name="Normal 7 4 2 3 2" xfId="1122"/>
    <cellStyle name="Normal 7 4 2 3 2 2" xfId="2282"/>
    <cellStyle name="Normal 7 4 2 3 3" xfId="1704"/>
    <cellStyle name="Normal 7 4 2 4" xfId="834"/>
    <cellStyle name="Normal 7 4 2 4 2" xfId="1994"/>
    <cellStyle name="Normal 7 4 2 5" xfId="1416"/>
    <cellStyle name="Normal 7 4 3" xfId="314"/>
    <cellStyle name="Normal 7 4 3 2" xfId="614"/>
    <cellStyle name="Normal 7 4 3 2 2" xfId="1194"/>
    <cellStyle name="Normal 7 4 3 2 2 2" xfId="2354"/>
    <cellStyle name="Normal 7 4 3 2 3" xfId="1776"/>
    <cellStyle name="Normal 7 4 3 3" xfId="906"/>
    <cellStyle name="Normal 7 4 3 3 2" xfId="2066"/>
    <cellStyle name="Normal 7 4 3 4" xfId="1488"/>
    <cellStyle name="Normal 7 4 4" xfId="470"/>
    <cellStyle name="Normal 7 4 4 2" xfId="1050"/>
    <cellStyle name="Normal 7 4 4 2 2" xfId="2210"/>
    <cellStyle name="Normal 7 4 4 3" xfId="1632"/>
    <cellStyle name="Normal 7 4 5" xfId="762"/>
    <cellStyle name="Normal 7 4 5 2" xfId="1922"/>
    <cellStyle name="Normal 7 4 6" xfId="1344"/>
    <cellStyle name="Normal 7 5" xfId="187"/>
    <cellStyle name="Normal 7 5 2" xfId="262"/>
    <cellStyle name="Normal 7 5 2 2" xfId="410"/>
    <cellStyle name="Normal 7 5 2 2 2" xfId="710"/>
    <cellStyle name="Normal 7 5 2 2 2 2" xfId="1290"/>
    <cellStyle name="Normal 7 5 2 2 2 2 2" xfId="2450"/>
    <cellStyle name="Normal 7 5 2 2 2 3" xfId="1872"/>
    <cellStyle name="Normal 7 5 2 2 3" xfId="1002"/>
    <cellStyle name="Normal 7 5 2 2 3 2" xfId="2162"/>
    <cellStyle name="Normal 7 5 2 2 4" xfId="1584"/>
    <cellStyle name="Normal 7 5 2 3" xfId="566"/>
    <cellStyle name="Normal 7 5 2 3 2" xfId="1146"/>
    <cellStyle name="Normal 7 5 2 3 2 2" xfId="2306"/>
    <cellStyle name="Normal 7 5 2 3 3" xfId="1728"/>
    <cellStyle name="Normal 7 5 2 4" xfId="858"/>
    <cellStyle name="Normal 7 5 2 4 2" xfId="2018"/>
    <cellStyle name="Normal 7 5 2 5" xfId="1440"/>
    <cellStyle name="Normal 7 5 3" xfId="338"/>
    <cellStyle name="Normal 7 5 3 2" xfId="638"/>
    <cellStyle name="Normal 7 5 3 2 2" xfId="1218"/>
    <cellStyle name="Normal 7 5 3 2 2 2" xfId="2378"/>
    <cellStyle name="Normal 7 5 3 2 3" xfId="1800"/>
    <cellStyle name="Normal 7 5 3 3" xfId="930"/>
    <cellStyle name="Normal 7 5 3 3 2" xfId="2090"/>
    <cellStyle name="Normal 7 5 3 4" xfId="1512"/>
    <cellStyle name="Normal 7 5 4" xfId="494"/>
    <cellStyle name="Normal 7 5 4 2" xfId="1074"/>
    <cellStyle name="Normal 7 5 4 2 2" xfId="2234"/>
    <cellStyle name="Normal 7 5 4 3" xfId="1656"/>
    <cellStyle name="Normal 7 5 5" xfId="786"/>
    <cellStyle name="Normal 7 5 5 2" xfId="1946"/>
    <cellStyle name="Normal 7 5 6" xfId="1368"/>
    <cellStyle name="Normal 7 6" xfId="214"/>
    <cellStyle name="Normal 7 6 2" xfId="362"/>
    <cellStyle name="Normal 7 6 2 2" xfId="662"/>
    <cellStyle name="Normal 7 6 2 2 2" xfId="1242"/>
    <cellStyle name="Normal 7 6 2 2 2 2" xfId="2402"/>
    <cellStyle name="Normal 7 6 2 2 3" xfId="1824"/>
    <cellStyle name="Normal 7 6 2 3" xfId="954"/>
    <cellStyle name="Normal 7 6 2 3 2" xfId="2114"/>
    <cellStyle name="Normal 7 6 2 4" xfId="1536"/>
    <cellStyle name="Normal 7 6 3" xfId="518"/>
    <cellStyle name="Normal 7 6 3 2" xfId="1098"/>
    <cellStyle name="Normal 7 6 3 2 2" xfId="2258"/>
    <cellStyle name="Normal 7 6 3 3" xfId="1680"/>
    <cellStyle name="Normal 7 6 4" xfId="810"/>
    <cellStyle name="Normal 7 6 4 2" xfId="1970"/>
    <cellStyle name="Normal 7 6 5" xfId="1392"/>
    <cellStyle name="Normal 7 7" xfId="290"/>
    <cellStyle name="Normal 7 7 2" xfId="590"/>
    <cellStyle name="Normal 7 7 2 2" xfId="1170"/>
    <cellStyle name="Normal 7 7 2 2 2" xfId="2330"/>
    <cellStyle name="Normal 7 7 2 3" xfId="1752"/>
    <cellStyle name="Normal 7 7 3" xfId="882"/>
    <cellStyle name="Normal 7 7 3 2" xfId="2042"/>
    <cellStyle name="Normal 7 7 4" xfId="1464"/>
    <cellStyle name="Normal 7 8" xfId="446"/>
    <cellStyle name="Normal 7 8 2" xfId="1026"/>
    <cellStyle name="Normal 7 8 2 2" xfId="2186"/>
    <cellStyle name="Normal 7 8 3" xfId="1608"/>
    <cellStyle name="Normal 7 9" xfId="738"/>
    <cellStyle name="Normal 7 9 2" xfId="1898"/>
    <cellStyle name="Normal 73" xfId="2484"/>
    <cellStyle name="Normal 8" xfId="57"/>
    <cellStyle name="Normal 8 2" xfId="124"/>
    <cellStyle name="Normal 9" xfId="72"/>
    <cellStyle name="Normal 9 2" xfId="123"/>
    <cellStyle name="Normal 90" xfId="114"/>
    <cellStyle name="Nota" xfId="15" builtinId="10" customBuiltin="1"/>
    <cellStyle name="Nota 2" xfId="59"/>
    <cellStyle name="Nota 3" xfId="73"/>
    <cellStyle name="Nota 4" xfId="87"/>
    <cellStyle name="Nota 5" xfId="101"/>
    <cellStyle name="Saída" xfId="10" builtinId="21" customBuiltin="1"/>
    <cellStyle name="Separador de milhares 10" xfId="431"/>
    <cellStyle name="Separador de milhares 11" xfId="438"/>
    <cellStyle name="Separador de milhares 12" xfId="287"/>
    <cellStyle name="Separador de milhares 13" xfId="442"/>
    <cellStyle name="Separador de milhares 2" xfId="119"/>
    <cellStyle name="Separador de milhares 2 2" xfId="2473"/>
    <cellStyle name="Separador de milhares 3" xfId="134"/>
    <cellStyle name="Separador de milhares 4" xfId="139"/>
    <cellStyle name="Separador de milhares 5" xfId="138"/>
    <cellStyle name="Separador de milhares 6" xfId="143"/>
    <cellStyle name="Separador de milhares 7" xfId="159"/>
    <cellStyle name="Separador de milhares 8" xfId="210"/>
    <cellStyle name="Separador de milhares 9" xfId="285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18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11906</xdr:colOff>
      <xdr:row>0</xdr:row>
      <xdr:rowOff>136071</xdr:rowOff>
    </xdr:from>
    <xdr:to>
      <xdr:col>3</xdr:col>
      <xdr:colOff>555891</xdr:colOff>
      <xdr:row>2</xdr:row>
      <xdr:rowOff>217715</xdr:rowOff>
    </xdr:to>
    <xdr:pic>
      <xdr:nvPicPr>
        <xdr:cNvPr id="2" name="Imagem 2" descr="marca nova dda lafepe.jp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906" y="136071"/>
          <a:ext cx="2579954" cy="8912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1022537</xdr:colOff>
      <xdr:row>0</xdr:row>
      <xdr:rowOff>70037</xdr:rowOff>
    </xdr:from>
    <xdr:to>
      <xdr:col>13</xdr:col>
      <xdr:colOff>590510</xdr:colOff>
      <xdr:row>2</xdr:row>
      <xdr:rowOff>196105</xdr:rowOff>
    </xdr:to>
    <xdr:pic>
      <xdr:nvPicPr>
        <xdr:cNvPr id="5" name="Imagem 4" descr="C:\Users\marcelomc\Desktop\SaudeAsset 8.png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8363640" y="70037"/>
          <a:ext cx="3221691" cy="9384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40821</xdr:colOff>
      <xdr:row>0</xdr:row>
      <xdr:rowOff>0</xdr:rowOff>
    </xdr:from>
    <xdr:to>
      <xdr:col>2</xdr:col>
      <xdr:colOff>785812</xdr:colOff>
      <xdr:row>3</xdr:row>
      <xdr:rowOff>27213</xdr:rowOff>
    </xdr:to>
    <xdr:pic>
      <xdr:nvPicPr>
        <xdr:cNvPr id="2" name="Imagem 1" descr="logo LAFEPE com brasão do estado ao lado direito.jpg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 r="42664"/>
        <a:stretch>
          <a:fillRect/>
        </a:stretch>
      </xdr:blipFill>
      <xdr:spPr>
        <a:xfrm>
          <a:off x="40821" y="0"/>
          <a:ext cx="2209460" cy="741588"/>
        </a:xfrm>
        <a:prstGeom prst="rect">
          <a:avLst/>
        </a:prstGeom>
      </xdr:spPr>
    </xdr:pic>
    <xdr:clientData/>
  </xdr:twoCellAnchor>
  <xdr:twoCellAnchor editAs="oneCell">
    <xdr:from>
      <xdr:col>8</xdr:col>
      <xdr:colOff>1631153</xdr:colOff>
      <xdr:row>0</xdr:row>
      <xdr:rowOff>71435</xdr:rowOff>
    </xdr:from>
    <xdr:to>
      <xdr:col>10</xdr:col>
      <xdr:colOff>1012028</xdr:colOff>
      <xdr:row>3</xdr:row>
      <xdr:rowOff>47625</xdr:rowOff>
    </xdr:to>
    <xdr:pic>
      <xdr:nvPicPr>
        <xdr:cNvPr id="5" name="Imagem 4" descr="C:\Users\marcelomc\Desktop\SaudeAsset 8.png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4847091" y="71435"/>
          <a:ext cx="2321718" cy="6905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28575</xdr:rowOff>
    </xdr:from>
    <xdr:to>
      <xdr:col>2</xdr:col>
      <xdr:colOff>1447800</xdr:colOff>
      <xdr:row>4</xdr:row>
      <xdr:rowOff>14967</xdr:rowOff>
    </xdr:to>
    <xdr:pic>
      <xdr:nvPicPr>
        <xdr:cNvPr id="2" name="Imagem 1" descr="logo LAFEPE com brasão do estado ao lado direito.jpg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 r="42320"/>
        <a:stretch>
          <a:fillRect/>
        </a:stretch>
      </xdr:blipFill>
      <xdr:spPr>
        <a:xfrm>
          <a:off x="609600" y="28575"/>
          <a:ext cx="1962150" cy="748392"/>
        </a:xfrm>
        <a:prstGeom prst="rect">
          <a:avLst/>
        </a:prstGeom>
      </xdr:spPr>
    </xdr:pic>
    <xdr:clientData/>
  </xdr:twoCellAnchor>
  <xdr:twoCellAnchor editAs="oneCell">
    <xdr:from>
      <xdr:col>4</xdr:col>
      <xdr:colOff>2895600</xdr:colOff>
      <xdr:row>0</xdr:row>
      <xdr:rowOff>38100</xdr:rowOff>
    </xdr:from>
    <xdr:to>
      <xdr:col>8</xdr:col>
      <xdr:colOff>26193</xdr:colOff>
      <xdr:row>3</xdr:row>
      <xdr:rowOff>157165</xdr:rowOff>
    </xdr:to>
    <xdr:pic>
      <xdr:nvPicPr>
        <xdr:cNvPr id="5" name="Imagem 4" descr="C:\Users\marcelomc\Desktop\SaudeAsset 8.png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58125" y="38100"/>
          <a:ext cx="2321718" cy="6905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23630</xdr:rowOff>
    </xdr:from>
    <xdr:to>
      <xdr:col>1</xdr:col>
      <xdr:colOff>1733551</xdr:colOff>
      <xdr:row>2</xdr:row>
      <xdr:rowOff>171448</xdr:rowOff>
    </xdr:to>
    <xdr:pic>
      <xdr:nvPicPr>
        <xdr:cNvPr id="2" name="Imagem 2" descr="marca nova dda lafepe.jpg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0525" y="23630"/>
          <a:ext cx="1704976" cy="5764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609600</xdr:colOff>
      <xdr:row>0</xdr:row>
      <xdr:rowOff>0</xdr:rowOff>
    </xdr:from>
    <xdr:to>
      <xdr:col>7</xdr:col>
      <xdr:colOff>609600</xdr:colOff>
      <xdr:row>2</xdr:row>
      <xdr:rowOff>157193</xdr:rowOff>
    </xdr:to>
    <xdr:pic>
      <xdr:nvPicPr>
        <xdr:cNvPr id="3" name="Picture 3">
          <a:extLst>
            <a:ext uri="{FF2B5EF4-FFF2-40B4-BE49-F238E27FC236}">
              <a16:creationId xmlns=""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448425" y="0"/>
          <a:ext cx="619125" cy="633443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104775</xdr:colOff>
      <xdr:row>0</xdr:row>
      <xdr:rowOff>57150</xdr:rowOff>
    </xdr:from>
    <xdr:to>
      <xdr:col>8</xdr:col>
      <xdr:colOff>1123950</xdr:colOff>
      <xdr:row>2</xdr:row>
      <xdr:rowOff>147640</xdr:rowOff>
    </xdr:to>
    <xdr:pic>
      <xdr:nvPicPr>
        <xdr:cNvPr id="4" name="Imagem 3" descr="C:\Users\marcelomc\Desktop\SaudeAsset 8.png"/>
        <xdr:cNvPicPr/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8324850" y="57150"/>
          <a:ext cx="1952625" cy="5191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133"/>
  <sheetViews>
    <sheetView tabSelected="1" zoomScale="80" zoomScaleNormal="80" workbookViewId="0">
      <selection activeCell="H35" sqref="H35"/>
    </sheetView>
  </sheetViews>
  <sheetFormatPr defaultRowHeight="15"/>
  <cols>
    <col min="1" max="1" width="10.42578125" style="3" customWidth="1"/>
    <col min="2" max="2" width="9" customWidth="1"/>
    <col min="3" max="3" width="11.28515625" customWidth="1"/>
    <col min="4" max="4" width="46.7109375" customWidth="1"/>
    <col min="5" max="5" width="15.28515625" style="350" customWidth="1"/>
    <col min="6" max="6" width="55.5703125" style="3" customWidth="1"/>
    <col min="7" max="7" width="13.85546875" style="24" customWidth="1"/>
    <col min="8" max="8" width="63.42578125" customWidth="1"/>
    <col min="9" max="9" width="14.5703125" style="2" customWidth="1"/>
    <col min="10" max="11" width="20.7109375" customWidth="1"/>
    <col min="12" max="12" width="16" bestFit="1" customWidth="1"/>
    <col min="13" max="13" width="18.140625" customWidth="1"/>
    <col min="14" max="14" width="12.7109375" bestFit="1" customWidth="1"/>
    <col min="15" max="15" width="17" hidden="1" customWidth="1"/>
    <col min="16" max="16" width="9.140625" style="12" hidden="1" customWidth="1"/>
    <col min="17" max="17" width="11.85546875" style="12" hidden="1" customWidth="1"/>
    <col min="18" max="18" width="11.85546875" style="12" customWidth="1"/>
    <col min="19" max="19" width="12.42578125" style="12" bestFit="1" customWidth="1"/>
    <col min="20" max="16384" width="9.140625" style="12"/>
  </cols>
  <sheetData>
    <row r="1" spans="1:19" ht="31.5" customHeight="1">
      <c r="A1" s="487" t="s">
        <v>0</v>
      </c>
      <c r="B1" s="487"/>
      <c r="C1" s="487"/>
      <c r="D1" s="487"/>
      <c r="E1" s="487"/>
      <c r="F1" s="487"/>
      <c r="G1" s="487"/>
      <c r="H1" s="487"/>
      <c r="I1" s="487"/>
      <c r="J1" s="487"/>
      <c r="K1" s="487"/>
      <c r="L1" s="487"/>
      <c r="M1" s="487"/>
      <c r="N1" s="487"/>
    </row>
    <row r="2" spans="1:19" ht="31.5" customHeight="1">
      <c r="A2" s="487"/>
      <c r="B2" s="487"/>
      <c r="C2" s="487"/>
      <c r="D2" s="487"/>
      <c r="E2" s="487"/>
      <c r="F2" s="487"/>
      <c r="G2" s="487"/>
      <c r="H2" s="487"/>
      <c r="I2" s="487"/>
      <c r="J2" s="487"/>
      <c r="K2" s="487"/>
      <c r="L2" s="487"/>
      <c r="M2" s="487"/>
      <c r="N2" s="487"/>
      <c r="O2" s="2"/>
    </row>
    <row r="3" spans="1:19" ht="21" customHeight="1">
      <c r="A3" s="487"/>
      <c r="B3" s="487"/>
      <c r="C3" s="487"/>
      <c r="D3" s="487"/>
      <c r="E3" s="487"/>
      <c r="F3" s="487"/>
      <c r="G3" s="487"/>
      <c r="H3" s="487"/>
      <c r="I3" s="487"/>
      <c r="J3" s="487"/>
      <c r="K3" s="487"/>
      <c r="L3" s="487"/>
      <c r="M3" s="487"/>
      <c r="N3" s="487"/>
      <c r="O3" s="2"/>
    </row>
    <row r="4" spans="1:19">
      <c r="A4" s="28"/>
      <c r="B4" s="488"/>
      <c r="C4" s="488"/>
      <c r="D4" s="488"/>
      <c r="E4" s="488"/>
      <c r="F4" s="488"/>
      <c r="G4" s="488"/>
      <c r="H4" s="488"/>
      <c r="I4" s="488"/>
      <c r="J4" s="488"/>
      <c r="K4" s="1"/>
      <c r="L4" s="1"/>
      <c r="M4" s="1"/>
      <c r="N4" s="1"/>
    </row>
    <row r="5" spans="1:19" ht="15.75" thickBot="1">
      <c r="A5" s="31" t="s">
        <v>1</v>
      </c>
      <c r="B5" s="1"/>
      <c r="C5" s="1"/>
      <c r="D5" s="1"/>
      <c r="E5" s="344"/>
      <c r="F5" s="4"/>
      <c r="G5" s="4"/>
      <c r="H5" s="1"/>
      <c r="I5" s="1"/>
      <c r="J5" s="30"/>
      <c r="K5" s="1"/>
      <c r="L5" s="1"/>
      <c r="M5" s="489" t="s">
        <v>498</v>
      </c>
      <c r="N5" s="489"/>
    </row>
    <row r="6" spans="1:19" s="246" customFormat="1" ht="30.75" thickBot="1">
      <c r="A6" s="239" t="s">
        <v>2</v>
      </c>
      <c r="B6" s="240" t="s">
        <v>361</v>
      </c>
      <c r="C6" s="240" t="s">
        <v>4</v>
      </c>
      <c r="D6" s="240" t="s">
        <v>123</v>
      </c>
      <c r="E6" s="345" t="s">
        <v>360</v>
      </c>
      <c r="F6" s="240" t="s">
        <v>6</v>
      </c>
      <c r="G6" s="240" t="s">
        <v>145</v>
      </c>
      <c r="H6" s="240" t="s">
        <v>7</v>
      </c>
      <c r="I6" s="240" t="s">
        <v>168</v>
      </c>
      <c r="J6" s="241" t="s">
        <v>142</v>
      </c>
      <c r="K6" s="241" t="s">
        <v>8</v>
      </c>
      <c r="L6" s="242" t="s">
        <v>9</v>
      </c>
      <c r="M6" s="243" t="s">
        <v>10</v>
      </c>
      <c r="N6" s="244" t="s">
        <v>11</v>
      </c>
      <c r="O6" s="245" t="s">
        <v>226</v>
      </c>
    </row>
    <row r="7" spans="1:19" s="236" customFormat="1" ht="19.5" thickBot="1">
      <c r="A7" s="36" t="s">
        <v>245</v>
      </c>
      <c r="B7" s="233"/>
      <c r="C7" s="234"/>
      <c r="D7" s="234"/>
      <c r="E7" s="282"/>
      <c r="F7" s="234"/>
      <c r="G7" s="234"/>
      <c r="H7" s="234"/>
      <c r="I7" s="234"/>
      <c r="J7" s="234"/>
      <c r="K7" s="234"/>
      <c r="L7" s="234"/>
      <c r="M7" s="234"/>
      <c r="N7" s="234"/>
      <c r="O7" s="235"/>
    </row>
    <row r="8" spans="1:19" s="280" customFormat="1">
      <c r="A8" s="292">
        <v>1</v>
      </c>
      <c r="B8" s="357">
        <v>3383</v>
      </c>
      <c r="C8" s="293" t="s">
        <v>12</v>
      </c>
      <c r="D8" s="221" t="s">
        <v>330</v>
      </c>
      <c r="E8" s="231">
        <v>44260</v>
      </c>
      <c r="F8" s="293" t="s">
        <v>331</v>
      </c>
      <c r="G8" s="293" t="s">
        <v>146</v>
      </c>
      <c r="H8" s="294" t="s">
        <v>29</v>
      </c>
      <c r="I8" s="294" t="s">
        <v>167</v>
      </c>
      <c r="J8" s="295">
        <v>4962.1899999999996</v>
      </c>
      <c r="K8" s="295">
        <v>19848.72</v>
      </c>
      <c r="L8" s="358">
        <f>J8+K8</f>
        <v>24810.91</v>
      </c>
      <c r="M8" s="230" t="s">
        <v>57</v>
      </c>
      <c r="N8" s="281">
        <v>44260</v>
      </c>
      <c r="O8" s="279" t="s">
        <v>227</v>
      </c>
      <c r="Q8" s="439"/>
    </row>
    <row r="9" spans="1:19" s="280" customFormat="1">
      <c r="A9" s="276">
        <f>A8+1</f>
        <v>2</v>
      </c>
      <c r="B9" s="42">
        <v>2274</v>
      </c>
      <c r="C9" s="42" t="s">
        <v>12</v>
      </c>
      <c r="D9" s="42" t="s">
        <v>45</v>
      </c>
      <c r="E9" s="46">
        <v>37883</v>
      </c>
      <c r="F9" s="277" t="s">
        <v>60</v>
      </c>
      <c r="G9" s="277" t="s">
        <v>147</v>
      </c>
      <c r="H9" s="44" t="s">
        <v>61</v>
      </c>
      <c r="I9" s="44" t="s">
        <v>166</v>
      </c>
      <c r="J9" s="278">
        <v>0</v>
      </c>
      <c r="K9" s="278">
        <v>18463.36</v>
      </c>
      <c r="L9" s="359">
        <f t="shared" ref="L9:L12" si="0">J9+K9</f>
        <v>18463.36</v>
      </c>
      <c r="M9" s="42" t="s">
        <v>57</v>
      </c>
      <c r="N9" s="232">
        <v>42536</v>
      </c>
      <c r="O9" s="279"/>
      <c r="Q9" s="439"/>
    </row>
    <row r="10" spans="1:19" s="280" customFormat="1">
      <c r="A10" s="276">
        <f>A9+1</f>
        <v>3</v>
      </c>
      <c r="B10" s="42">
        <v>3358</v>
      </c>
      <c r="C10" s="42" t="s">
        <v>12</v>
      </c>
      <c r="D10" s="42" t="s">
        <v>235</v>
      </c>
      <c r="E10" s="46">
        <v>43501</v>
      </c>
      <c r="F10" s="277" t="s">
        <v>58</v>
      </c>
      <c r="G10" s="277" t="s">
        <v>147</v>
      </c>
      <c r="H10" s="44" t="s">
        <v>59</v>
      </c>
      <c r="I10" s="44" t="s">
        <v>164</v>
      </c>
      <c r="J10" s="278">
        <v>4615.84</v>
      </c>
      <c r="K10" s="278">
        <v>18463.36</v>
      </c>
      <c r="L10" s="359">
        <f t="shared" si="0"/>
        <v>23079.200000000001</v>
      </c>
      <c r="M10" s="42" t="s">
        <v>57</v>
      </c>
      <c r="N10" s="271">
        <v>45356</v>
      </c>
      <c r="O10" s="279" t="s">
        <v>227</v>
      </c>
      <c r="Q10" s="439"/>
    </row>
    <row r="11" spans="1:19" s="280" customFormat="1">
      <c r="A11" s="276">
        <f>A10+1</f>
        <v>4</v>
      </c>
      <c r="B11" s="42">
        <v>7002</v>
      </c>
      <c r="C11" s="42" t="s">
        <v>414</v>
      </c>
      <c r="D11" s="69" t="s">
        <v>413</v>
      </c>
      <c r="E11" s="46">
        <v>45049</v>
      </c>
      <c r="F11" s="277" t="s">
        <v>376</v>
      </c>
      <c r="G11" s="277" t="s">
        <v>147</v>
      </c>
      <c r="H11" s="44" t="s">
        <v>342</v>
      </c>
      <c r="I11" s="44" t="s">
        <v>341</v>
      </c>
      <c r="J11" s="278">
        <v>0</v>
      </c>
      <c r="K11" s="278">
        <v>18463.36</v>
      </c>
      <c r="L11" s="359">
        <f t="shared" si="0"/>
        <v>18463.36</v>
      </c>
      <c r="M11" s="42" t="s">
        <v>57</v>
      </c>
      <c r="N11" s="232">
        <v>45356</v>
      </c>
      <c r="O11" s="279" t="s">
        <v>227</v>
      </c>
      <c r="Q11" s="439"/>
    </row>
    <row r="12" spans="1:19" s="280" customFormat="1" ht="15.75" thickBot="1">
      <c r="A12" s="360">
        <f>A11+1</f>
        <v>5</v>
      </c>
      <c r="B12" s="43">
        <v>3092</v>
      </c>
      <c r="C12" s="43" t="s">
        <v>12</v>
      </c>
      <c r="D12" s="43" t="s">
        <v>71</v>
      </c>
      <c r="E12" s="45">
        <v>42058</v>
      </c>
      <c r="F12" s="361" t="s">
        <v>159</v>
      </c>
      <c r="G12" s="361" t="s">
        <v>147</v>
      </c>
      <c r="H12" s="362" t="s">
        <v>160</v>
      </c>
      <c r="I12" s="362" t="s">
        <v>165</v>
      </c>
      <c r="J12" s="278">
        <v>4615.84</v>
      </c>
      <c r="K12" s="278">
        <v>18463.36</v>
      </c>
      <c r="L12" s="363">
        <f t="shared" si="0"/>
        <v>23079.200000000001</v>
      </c>
      <c r="M12" s="43" t="s">
        <v>57</v>
      </c>
      <c r="N12" s="272">
        <v>42521</v>
      </c>
      <c r="O12" s="279"/>
      <c r="Q12" s="439"/>
    </row>
    <row r="13" spans="1:19" s="237" customFormat="1" ht="19.5" thickBot="1">
      <c r="A13" s="364" t="s">
        <v>244</v>
      </c>
      <c r="C13" s="365"/>
      <c r="D13" s="365"/>
      <c r="E13" s="366"/>
      <c r="F13" s="365"/>
      <c r="G13" s="365"/>
      <c r="H13" s="365"/>
      <c r="I13" s="365"/>
      <c r="J13" s="365"/>
      <c r="K13" s="365"/>
      <c r="L13" s="367"/>
      <c r="M13" s="365"/>
      <c r="N13" s="366"/>
      <c r="O13" s="368"/>
      <c r="Q13" s="439"/>
      <c r="R13" s="280"/>
      <c r="S13" s="280"/>
    </row>
    <row r="14" spans="1:19" s="280" customFormat="1" ht="15.75" thickBot="1">
      <c r="A14" s="369">
        <f>A12+1</f>
        <v>6</v>
      </c>
      <c r="B14" s="370">
        <v>3247</v>
      </c>
      <c r="C14" s="370" t="s">
        <v>12</v>
      </c>
      <c r="D14" s="370" t="s">
        <v>203</v>
      </c>
      <c r="E14" s="371">
        <v>42859</v>
      </c>
      <c r="F14" s="372" t="s">
        <v>28</v>
      </c>
      <c r="G14" s="372" t="s">
        <v>148</v>
      </c>
      <c r="H14" s="373" t="s">
        <v>29</v>
      </c>
      <c r="I14" s="373" t="s">
        <v>167</v>
      </c>
      <c r="J14" s="452">
        <v>1992.45</v>
      </c>
      <c r="K14" s="452">
        <v>7969.76</v>
      </c>
      <c r="L14" s="295">
        <f t="shared" ref="L14:L74" si="1">J14+K14</f>
        <v>9962.2100000000009</v>
      </c>
      <c r="M14" s="374">
        <v>163</v>
      </c>
      <c r="N14" s="375">
        <v>42871</v>
      </c>
      <c r="O14" s="279" t="s">
        <v>227</v>
      </c>
      <c r="Q14" s="439"/>
    </row>
    <row r="15" spans="1:19" s="237" customFormat="1" ht="19.5" thickBot="1">
      <c r="A15" s="376" t="s">
        <v>176</v>
      </c>
      <c r="C15" s="365"/>
      <c r="D15" s="365"/>
      <c r="E15" s="366"/>
      <c r="F15" s="365"/>
      <c r="G15" s="365"/>
      <c r="H15" s="365"/>
      <c r="I15" s="365"/>
      <c r="J15" s="365"/>
      <c r="K15" s="365"/>
      <c r="L15" s="365"/>
      <c r="M15" s="377"/>
      <c r="N15" s="366"/>
      <c r="O15" s="368"/>
      <c r="Q15" s="439"/>
      <c r="R15" s="280"/>
      <c r="S15" s="280"/>
    </row>
    <row r="16" spans="1:19" s="280" customFormat="1">
      <c r="A16" s="292">
        <f>A14+1</f>
        <v>7</v>
      </c>
      <c r="B16" s="230">
        <v>3373</v>
      </c>
      <c r="C16" s="230" t="s">
        <v>12</v>
      </c>
      <c r="D16" s="294" t="s">
        <v>258</v>
      </c>
      <c r="E16" s="231">
        <v>44013</v>
      </c>
      <c r="F16" s="293" t="s">
        <v>15</v>
      </c>
      <c r="G16" s="293" t="s">
        <v>150</v>
      </c>
      <c r="H16" s="44" t="s">
        <v>256</v>
      </c>
      <c r="I16" s="44" t="s">
        <v>167</v>
      </c>
      <c r="J16" s="452">
        <v>1076.93</v>
      </c>
      <c r="K16" s="452">
        <v>4307.71</v>
      </c>
      <c r="L16" s="295">
        <f t="shared" ref="L16:L24" si="2">J16+K16</f>
        <v>5384.64</v>
      </c>
      <c r="M16" s="378">
        <v>427</v>
      </c>
      <c r="N16" s="281">
        <v>45576</v>
      </c>
      <c r="O16" s="279"/>
      <c r="Q16" s="439"/>
    </row>
    <row r="17" spans="1:19" s="280" customFormat="1">
      <c r="A17" s="276">
        <f t="shared" ref="A17:A24" si="3">A16+1</f>
        <v>8</v>
      </c>
      <c r="B17" s="221">
        <v>3388</v>
      </c>
      <c r="C17" s="42" t="s">
        <v>12</v>
      </c>
      <c r="D17" s="221" t="s">
        <v>378</v>
      </c>
      <c r="E17" s="46">
        <v>44460</v>
      </c>
      <c r="F17" s="277" t="s">
        <v>15</v>
      </c>
      <c r="G17" s="277" t="s">
        <v>150</v>
      </c>
      <c r="H17" s="386" t="s">
        <v>221</v>
      </c>
      <c r="I17" s="42" t="s">
        <v>167</v>
      </c>
      <c r="J17" s="278">
        <v>1076.93</v>
      </c>
      <c r="K17" s="278">
        <v>4307.71</v>
      </c>
      <c r="L17" s="278">
        <f t="shared" si="2"/>
        <v>5384.64</v>
      </c>
      <c r="M17" s="42">
        <v>305</v>
      </c>
      <c r="N17" s="232">
        <v>44490</v>
      </c>
      <c r="O17" s="279"/>
      <c r="Q17" s="439"/>
    </row>
    <row r="18" spans="1:19" s="280" customFormat="1">
      <c r="A18" s="276">
        <f t="shared" si="3"/>
        <v>9</v>
      </c>
      <c r="B18" s="42">
        <v>3428</v>
      </c>
      <c r="C18" s="42" t="s">
        <v>12</v>
      </c>
      <c r="D18" s="42" t="s">
        <v>447</v>
      </c>
      <c r="E18" s="46">
        <v>45343</v>
      </c>
      <c r="F18" s="277" t="s">
        <v>15</v>
      </c>
      <c r="G18" s="277" t="s">
        <v>150</v>
      </c>
      <c r="H18" s="44" t="s">
        <v>313</v>
      </c>
      <c r="I18" s="44" t="s">
        <v>165</v>
      </c>
      <c r="J18" s="278">
        <v>1076.93</v>
      </c>
      <c r="K18" s="278">
        <v>4307.71</v>
      </c>
      <c r="L18" s="278">
        <f t="shared" si="2"/>
        <v>5384.64</v>
      </c>
      <c r="M18" s="291">
        <v>349</v>
      </c>
      <c r="N18" s="232">
        <v>45530</v>
      </c>
      <c r="O18" s="279" t="s">
        <v>227</v>
      </c>
      <c r="Q18" s="439"/>
    </row>
    <row r="19" spans="1:19" s="280" customFormat="1">
      <c r="A19" s="276">
        <f t="shared" si="3"/>
        <v>10</v>
      </c>
      <c r="B19" s="42">
        <v>3423</v>
      </c>
      <c r="C19" s="42" t="s">
        <v>12</v>
      </c>
      <c r="D19" s="69" t="s">
        <v>439</v>
      </c>
      <c r="E19" s="46">
        <v>45231</v>
      </c>
      <c r="F19" s="277" t="s">
        <v>15</v>
      </c>
      <c r="G19" s="277" t="s">
        <v>150</v>
      </c>
      <c r="H19" s="44" t="s">
        <v>44</v>
      </c>
      <c r="I19" s="44" t="s">
        <v>164</v>
      </c>
      <c r="J19" s="278">
        <v>1076.93</v>
      </c>
      <c r="K19" s="278">
        <v>4307.71</v>
      </c>
      <c r="L19" s="278">
        <f t="shared" si="2"/>
        <v>5384.64</v>
      </c>
      <c r="M19" s="291">
        <v>356</v>
      </c>
      <c r="N19" s="232">
        <v>45530</v>
      </c>
      <c r="O19" s="279" t="s">
        <v>227</v>
      </c>
      <c r="Q19" s="439"/>
    </row>
    <row r="20" spans="1:19" s="280" customFormat="1">
      <c r="A20" s="276">
        <f t="shared" si="3"/>
        <v>11</v>
      </c>
      <c r="B20" s="42">
        <v>3256</v>
      </c>
      <c r="C20" s="42" t="s">
        <v>12</v>
      </c>
      <c r="D20" s="42" t="s">
        <v>208</v>
      </c>
      <c r="E20" s="46">
        <v>42859</v>
      </c>
      <c r="F20" s="277" t="s">
        <v>15</v>
      </c>
      <c r="G20" s="277" t="s">
        <v>150</v>
      </c>
      <c r="H20" s="392" t="s">
        <v>38</v>
      </c>
      <c r="I20" s="44" t="s">
        <v>164</v>
      </c>
      <c r="J20" s="278">
        <v>1076.93</v>
      </c>
      <c r="K20" s="278">
        <v>4307.71</v>
      </c>
      <c r="L20" s="278">
        <f t="shared" si="2"/>
        <v>5384.64</v>
      </c>
      <c r="M20" s="291">
        <v>108</v>
      </c>
      <c r="N20" s="232">
        <v>42859</v>
      </c>
      <c r="O20" s="279"/>
      <c r="Q20" s="439"/>
    </row>
    <row r="21" spans="1:19" s="280" customFormat="1">
      <c r="A21" s="276">
        <f t="shared" si="3"/>
        <v>12</v>
      </c>
      <c r="B21" s="42">
        <v>3338</v>
      </c>
      <c r="C21" s="42" t="s">
        <v>12</v>
      </c>
      <c r="D21" s="42" t="s">
        <v>218</v>
      </c>
      <c r="E21" s="46">
        <v>43262</v>
      </c>
      <c r="F21" s="277" t="s">
        <v>15</v>
      </c>
      <c r="G21" s="277" t="s">
        <v>150</v>
      </c>
      <c r="H21" s="44" t="s">
        <v>16</v>
      </c>
      <c r="I21" s="44" t="s">
        <v>164</v>
      </c>
      <c r="J21" s="278">
        <v>1076.93</v>
      </c>
      <c r="K21" s="278">
        <v>4307.71</v>
      </c>
      <c r="L21" s="278">
        <f t="shared" si="2"/>
        <v>5384.64</v>
      </c>
      <c r="M21" s="291">
        <v>57</v>
      </c>
      <c r="N21" s="232">
        <v>44230</v>
      </c>
      <c r="O21" s="279"/>
      <c r="Q21" s="439"/>
    </row>
    <row r="22" spans="1:19" s="280" customFormat="1">
      <c r="A22" s="276">
        <f t="shared" si="3"/>
        <v>13</v>
      </c>
      <c r="B22" s="42">
        <v>3328</v>
      </c>
      <c r="C22" s="42" t="s">
        <v>12</v>
      </c>
      <c r="D22" s="42" t="s">
        <v>214</v>
      </c>
      <c r="E22" s="46">
        <v>42859</v>
      </c>
      <c r="F22" s="277" t="s">
        <v>15</v>
      </c>
      <c r="G22" s="277" t="s">
        <v>150</v>
      </c>
      <c r="H22" s="42" t="s">
        <v>14</v>
      </c>
      <c r="I22" s="42" t="s">
        <v>164</v>
      </c>
      <c r="J22" s="278">
        <v>1076.93</v>
      </c>
      <c r="K22" s="278">
        <v>4307.71</v>
      </c>
      <c r="L22" s="278">
        <f t="shared" si="2"/>
        <v>5384.64</v>
      </c>
      <c r="M22" s="42">
        <v>354</v>
      </c>
      <c r="N22" s="232">
        <v>44508</v>
      </c>
      <c r="O22" s="279"/>
      <c r="Q22" s="439"/>
    </row>
    <row r="23" spans="1:19" s="280" customFormat="1">
      <c r="A23" s="276">
        <f t="shared" si="3"/>
        <v>14</v>
      </c>
      <c r="B23" s="42">
        <v>3441</v>
      </c>
      <c r="C23" s="42" t="s">
        <v>12</v>
      </c>
      <c r="D23" s="221" t="s">
        <v>472</v>
      </c>
      <c r="E23" s="46">
        <v>45474</v>
      </c>
      <c r="F23" s="277" t="s">
        <v>15</v>
      </c>
      <c r="G23" s="277" t="s">
        <v>150</v>
      </c>
      <c r="H23" s="42" t="s">
        <v>477</v>
      </c>
      <c r="I23" s="42" t="s">
        <v>164</v>
      </c>
      <c r="J23" s="278">
        <v>1076.93</v>
      </c>
      <c r="K23" s="278">
        <v>4307.71</v>
      </c>
      <c r="L23" s="278">
        <f t="shared" si="2"/>
        <v>5384.64</v>
      </c>
      <c r="M23" s="42">
        <v>232</v>
      </c>
      <c r="N23" s="232">
        <v>45474</v>
      </c>
      <c r="O23" s="279" t="s">
        <v>227</v>
      </c>
      <c r="Q23" s="439"/>
    </row>
    <row r="24" spans="1:19" s="280" customFormat="1" ht="15.75" thickBot="1">
      <c r="A24" s="360">
        <f t="shared" si="3"/>
        <v>15</v>
      </c>
      <c r="B24" s="450">
        <v>3447</v>
      </c>
      <c r="C24" s="450" t="s">
        <v>12</v>
      </c>
      <c r="D24" s="406" t="s">
        <v>482</v>
      </c>
      <c r="E24" s="451">
        <v>45649</v>
      </c>
      <c r="F24" s="361" t="s">
        <v>15</v>
      </c>
      <c r="G24" s="361" t="s">
        <v>150</v>
      </c>
      <c r="H24" s="306" t="s">
        <v>252</v>
      </c>
      <c r="I24" s="306" t="s">
        <v>167</v>
      </c>
      <c r="J24" s="379">
        <v>1076.93</v>
      </c>
      <c r="K24" s="379">
        <v>4307.71</v>
      </c>
      <c r="L24" s="379">
        <f t="shared" si="2"/>
        <v>5384.64</v>
      </c>
      <c r="M24" s="381">
        <v>510</v>
      </c>
      <c r="N24" s="272">
        <v>45646</v>
      </c>
      <c r="O24" s="279"/>
      <c r="Q24" s="439"/>
    </row>
    <row r="25" spans="1:19" s="237" customFormat="1" ht="19.5" thickBot="1">
      <c r="A25" s="364" t="s">
        <v>246</v>
      </c>
      <c r="C25" s="238"/>
      <c r="D25" s="238"/>
      <c r="E25" s="366"/>
      <c r="F25" s="365"/>
      <c r="G25" s="365"/>
      <c r="H25" s="365"/>
      <c r="I25" s="365"/>
      <c r="J25" s="365"/>
      <c r="K25" s="365"/>
      <c r="L25" s="365"/>
      <c r="M25" s="377"/>
      <c r="N25" s="366"/>
      <c r="O25" s="368"/>
      <c r="Q25" s="439"/>
      <c r="R25" s="280"/>
      <c r="S25" s="280"/>
    </row>
    <row r="26" spans="1:19" s="280" customFormat="1">
      <c r="A26" s="292">
        <f>A24+1</f>
        <v>16</v>
      </c>
      <c r="B26" s="230">
        <v>3424</v>
      </c>
      <c r="C26" s="230" t="s">
        <v>12</v>
      </c>
      <c r="D26" s="478" t="s">
        <v>440</v>
      </c>
      <c r="E26" s="231">
        <v>45236</v>
      </c>
      <c r="F26" s="293" t="s">
        <v>346</v>
      </c>
      <c r="G26" s="293" t="s">
        <v>148</v>
      </c>
      <c r="H26" s="294" t="s">
        <v>345</v>
      </c>
      <c r="I26" s="294" t="s">
        <v>167</v>
      </c>
      <c r="J26" s="452">
        <v>1992.45</v>
      </c>
      <c r="K26" s="452">
        <v>7969.76</v>
      </c>
      <c r="L26" s="295">
        <f t="shared" si="1"/>
        <v>9962.2100000000009</v>
      </c>
      <c r="M26" s="230">
        <v>357</v>
      </c>
      <c r="N26" s="281">
        <v>45530</v>
      </c>
      <c r="O26" s="279" t="s">
        <v>227</v>
      </c>
      <c r="Q26" s="439"/>
    </row>
    <row r="27" spans="1:19" s="280" customFormat="1">
      <c r="A27" s="276">
        <f>A26+1</f>
        <v>17</v>
      </c>
      <c r="B27" s="42">
        <v>3422</v>
      </c>
      <c r="C27" s="42" t="s">
        <v>12</v>
      </c>
      <c r="D27" s="42" t="s">
        <v>432</v>
      </c>
      <c r="E27" s="46">
        <v>45201</v>
      </c>
      <c r="F27" s="277" t="s">
        <v>138</v>
      </c>
      <c r="G27" s="277" t="s">
        <v>148</v>
      </c>
      <c r="H27" s="44" t="s">
        <v>69</v>
      </c>
      <c r="I27" s="44" t="s">
        <v>167</v>
      </c>
      <c r="J27" s="452">
        <v>1992.45</v>
      </c>
      <c r="K27" s="452">
        <v>7969.76</v>
      </c>
      <c r="L27" s="278">
        <f t="shared" si="1"/>
        <v>9962.2100000000009</v>
      </c>
      <c r="M27" s="291">
        <v>340</v>
      </c>
      <c r="N27" s="232">
        <v>45524</v>
      </c>
      <c r="O27" s="279" t="s">
        <v>227</v>
      </c>
      <c r="Q27" s="439"/>
    </row>
    <row r="28" spans="1:19" s="280" customFormat="1">
      <c r="A28" s="276">
        <f>A27+1</f>
        <v>18</v>
      </c>
      <c r="B28" s="42">
        <v>3439</v>
      </c>
      <c r="C28" s="42" t="s">
        <v>12</v>
      </c>
      <c r="D28" s="44" t="s">
        <v>468</v>
      </c>
      <c r="E28" s="46">
        <v>45175</v>
      </c>
      <c r="F28" s="277" t="s">
        <v>137</v>
      </c>
      <c r="G28" s="277" t="s">
        <v>148</v>
      </c>
      <c r="H28" s="44" t="s">
        <v>354</v>
      </c>
      <c r="I28" s="44" t="s">
        <v>166</v>
      </c>
      <c r="J28" s="452">
        <v>1992.45</v>
      </c>
      <c r="K28" s="452">
        <v>7969.76</v>
      </c>
      <c r="L28" s="278">
        <f t="shared" si="1"/>
        <v>9962.2100000000009</v>
      </c>
      <c r="M28" s="291">
        <v>439</v>
      </c>
      <c r="N28" s="232">
        <v>45581</v>
      </c>
      <c r="O28" s="279"/>
      <c r="Q28" s="439"/>
    </row>
    <row r="29" spans="1:19" s="280" customFormat="1">
      <c r="A29" s="276">
        <f>A28+1</f>
        <v>19</v>
      </c>
      <c r="B29" s="42">
        <v>3440</v>
      </c>
      <c r="C29" s="42" t="s">
        <v>12</v>
      </c>
      <c r="D29" s="477" t="s">
        <v>471</v>
      </c>
      <c r="E29" s="46">
        <v>45454</v>
      </c>
      <c r="F29" s="277" t="s">
        <v>139</v>
      </c>
      <c r="G29" s="277" t="s">
        <v>148</v>
      </c>
      <c r="H29" s="44" t="s">
        <v>70</v>
      </c>
      <c r="I29" s="44" t="s">
        <v>164</v>
      </c>
      <c r="J29" s="452">
        <v>1992.45</v>
      </c>
      <c r="K29" s="452">
        <v>7969.76</v>
      </c>
      <c r="L29" s="278">
        <f t="shared" si="1"/>
        <v>9962.2100000000009</v>
      </c>
      <c r="M29" s="291">
        <v>213</v>
      </c>
      <c r="N29" s="232">
        <v>45453</v>
      </c>
      <c r="O29" s="279"/>
      <c r="Q29" s="439"/>
    </row>
    <row r="30" spans="1:19" s="280" customFormat="1">
      <c r="A30" s="380">
        <f>A29+1</f>
        <v>20</v>
      </c>
      <c r="B30" s="42">
        <v>3411</v>
      </c>
      <c r="C30" s="42" t="s">
        <v>12</v>
      </c>
      <c r="D30" s="69" t="s">
        <v>424</v>
      </c>
      <c r="E30" s="46">
        <v>45091</v>
      </c>
      <c r="F30" s="277" t="s">
        <v>343</v>
      </c>
      <c r="G30" s="277" t="s">
        <v>148</v>
      </c>
      <c r="H30" s="44" t="s">
        <v>344</v>
      </c>
      <c r="I30" s="44" t="s">
        <v>341</v>
      </c>
      <c r="J30" s="452">
        <v>1992.45</v>
      </c>
      <c r="K30" s="452">
        <v>7969.76</v>
      </c>
      <c r="L30" s="278">
        <f t="shared" si="1"/>
        <v>9962.2100000000009</v>
      </c>
      <c r="M30" s="291">
        <v>423</v>
      </c>
      <c r="N30" s="232">
        <v>45576</v>
      </c>
      <c r="O30" s="279"/>
      <c r="P30" s="280" t="s">
        <v>409</v>
      </c>
      <c r="Q30" s="439"/>
    </row>
    <row r="31" spans="1:19" s="280" customFormat="1" ht="15.75" thickBot="1">
      <c r="A31" s="360">
        <f>A30+1</f>
        <v>21</v>
      </c>
      <c r="B31" s="43">
        <v>2474</v>
      </c>
      <c r="C31" s="43" t="s">
        <v>25</v>
      </c>
      <c r="D31" s="43" t="s">
        <v>49</v>
      </c>
      <c r="E31" s="45">
        <v>39491</v>
      </c>
      <c r="F31" s="361" t="s">
        <v>425</v>
      </c>
      <c r="G31" s="361" t="s">
        <v>148</v>
      </c>
      <c r="H31" s="362" t="s">
        <v>347</v>
      </c>
      <c r="I31" s="362" t="s">
        <v>165</v>
      </c>
      <c r="J31" s="454">
        <v>0</v>
      </c>
      <c r="K31" s="454">
        <v>7969.76</v>
      </c>
      <c r="L31" s="379">
        <f t="shared" si="1"/>
        <v>7969.76</v>
      </c>
      <c r="M31" s="381">
        <v>146</v>
      </c>
      <c r="N31" s="272">
        <v>45777</v>
      </c>
      <c r="O31" s="279" t="s">
        <v>227</v>
      </c>
      <c r="P31" s="280" t="s">
        <v>409</v>
      </c>
      <c r="Q31" s="439"/>
    </row>
    <row r="32" spans="1:19" s="237" customFormat="1" ht="19.5" thickBot="1">
      <c r="A32" s="382" t="s">
        <v>247</v>
      </c>
      <c r="C32" s="397"/>
      <c r="D32" s="397"/>
      <c r="E32" s="398"/>
      <c r="F32" s="397"/>
      <c r="G32" s="397"/>
      <c r="H32" s="397"/>
      <c r="I32" s="397"/>
      <c r="J32" s="397"/>
      <c r="K32" s="397"/>
      <c r="L32" s="389"/>
      <c r="M32" s="484"/>
      <c r="N32" s="398"/>
      <c r="O32" s="368"/>
      <c r="Q32" s="439"/>
      <c r="R32" s="280"/>
      <c r="S32" s="280"/>
    </row>
    <row r="33" spans="1:17" s="280" customFormat="1">
      <c r="A33" s="292">
        <f>A31+1</f>
        <v>22</v>
      </c>
      <c r="B33" s="383">
        <v>3359</v>
      </c>
      <c r="C33" s="230" t="s">
        <v>12</v>
      </c>
      <c r="D33" s="383" t="s">
        <v>238</v>
      </c>
      <c r="E33" s="231">
        <v>43556</v>
      </c>
      <c r="F33" s="293" t="s">
        <v>32</v>
      </c>
      <c r="G33" s="293" t="s">
        <v>149</v>
      </c>
      <c r="H33" s="294" t="s">
        <v>33</v>
      </c>
      <c r="I33" s="294" t="s">
        <v>167</v>
      </c>
      <c r="J33" s="453">
        <v>1830.89</v>
      </c>
      <c r="K33" s="453">
        <v>7323.56</v>
      </c>
      <c r="L33" s="295">
        <f>SUM(J33:K33)</f>
        <v>9154.4500000000007</v>
      </c>
      <c r="M33" s="378">
        <v>91</v>
      </c>
      <c r="N33" s="281">
        <v>43585</v>
      </c>
      <c r="O33" s="279"/>
      <c r="Q33" s="439"/>
    </row>
    <row r="34" spans="1:17" s="280" customFormat="1">
      <c r="A34" s="276">
        <f>A33+1</f>
        <v>23</v>
      </c>
      <c r="B34" s="42">
        <v>3263</v>
      </c>
      <c r="C34" s="42" t="s">
        <v>12</v>
      </c>
      <c r="D34" s="42" t="s">
        <v>207</v>
      </c>
      <c r="E34" s="46">
        <v>42859</v>
      </c>
      <c r="F34" s="277" t="s">
        <v>352</v>
      </c>
      <c r="G34" s="277" t="s">
        <v>149</v>
      </c>
      <c r="H34" s="44" t="s">
        <v>348</v>
      </c>
      <c r="I34" s="44" t="s">
        <v>167</v>
      </c>
      <c r="J34" s="452">
        <v>1830.89</v>
      </c>
      <c r="K34" s="452">
        <v>7323.56</v>
      </c>
      <c r="L34" s="278">
        <f t="shared" ref="L34:L58" si="4">SUM(J34:K34)</f>
        <v>9154.4500000000007</v>
      </c>
      <c r="M34" s="291">
        <v>332</v>
      </c>
      <c r="N34" s="232">
        <v>44503</v>
      </c>
      <c r="O34" s="279" t="s">
        <v>227</v>
      </c>
      <c r="Q34" s="439"/>
    </row>
    <row r="35" spans="1:17" s="280" customFormat="1">
      <c r="A35" s="276">
        <f t="shared" ref="A35:A58" si="5">A34+1</f>
        <v>24</v>
      </c>
      <c r="B35" s="384">
        <v>2420</v>
      </c>
      <c r="C35" s="384" t="s">
        <v>25</v>
      </c>
      <c r="D35" s="384" t="s">
        <v>108</v>
      </c>
      <c r="E35" s="385">
        <v>39356</v>
      </c>
      <c r="F35" s="277" t="s">
        <v>499</v>
      </c>
      <c r="G35" s="277" t="s">
        <v>149</v>
      </c>
      <c r="H35" s="44" t="s">
        <v>478</v>
      </c>
      <c r="I35" s="44" t="s">
        <v>167</v>
      </c>
      <c r="J35" s="452">
        <v>0</v>
      </c>
      <c r="K35" s="452">
        <v>7323.56</v>
      </c>
      <c r="L35" s="278">
        <f t="shared" si="4"/>
        <v>7323.56</v>
      </c>
      <c r="M35" s="291">
        <v>118</v>
      </c>
      <c r="N35" s="232">
        <v>44652</v>
      </c>
      <c r="O35" s="279" t="s">
        <v>227</v>
      </c>
      <c r="Q35" s="439"/>
    </row>
    <row r="36" spans="1:17" s="280" customFormat="1">
      <c r="A36" s="276">
        <f t="shared" si="5"/>
        <v>25</v>
      </c>
      <c r="B36" s="42">
        <v>3413</v>
      </c>
      <c r="C36" s="42" t="s">
        <v>12</v>
      </c>
      <c r="D36" s="42" t="s">
        <v>427</v>
      </c>
      <c r="E36" s="46">
        <v>45124</v>
      </c>
      <c r="F36" s="277" t="s">
        <v>220</v>
      </c>
      <c r="G36" s="277" t="s">
        <v>149</v>
      </c>
      <c r="H36" s="386" t="s">
        <v>221</v>
      </c>
      <c r="I36" s="44" t="s">
        <v>167</v>
      </c>
      <c r="J36" s="452">
        <v>1830.89</v>
      </c>
      <c r="K36" s="452">
        <v>7323.56</v>
      </c>
      <c r="L36" s="278">
        <f t="shared" si="4"/>
        <v>9154.4500000000007</v>
      </c>
      <c r="M36" s="291">
        <v>354</v>
      </c>
      <c r="N36" s="232">
        <v>45530</v>
      </c>
      <c r="O36" s="279"/>
      <c r="Q36" s="439"/>
    </row>
    <row r="37" spans="1:17" s="280" customFormat="1">
      <c r="A37" s="276">
        <f t="shared" si="5"/>
        <v>26</v>
      </c>
      <c r="B37" s="42">
        <v>3418</v>
      </c>
      <c r="C37" s="42" t="s">
        <v>12</v>
      </c>
      <c r="D37" s="44" t="s">
        <v>431</v>
      </c>
      <c r="E37" s="46">
        <v>45171</v>
      </c>
      <c r="F37" s="277" t="s">
        <v>254</v>
      </c>
      <c r="G37" s="277" t="s">
        <v>149</v>
      </c>
      <c r="H37" s="44" t="s">
        <v>253</v>
      </c>
      <c r="I37" s="44" t="s">
        <v>167</v>
      </c>
      <c r="J37" s="452">
        <v>1830.89</v>
      </c>
      <c r="K37" s="452">
        <v>7323.56</v>
      </c>
      <c r="L37" s="278">
        <f t="shared" si="4"/>
        <v>9154.4500000000007</v>
      </c>
      <c r="M37" s="261">
        <v>338</v>
      </c>
      <c r="N37" s="271">
        <v>45524</v>
      </c>
      <c r="O37" s="279" t="s">
        <v>227</v>
      </c>
      <c r="Q37" s="439"/>
    </row>
    <row r="38" spans="1:17" s="280" customFormat="1">
      <c r="A38" s="276">
        <f t="shared" si="5"/>
        <v>27</v>
      </c>
      <c r="B38" s="42">
        <v>3366</v>
      </c>
      <c r="C38" s="42" t="s">
        <v>12</v>
      </c>
      <c r="D38" s="221" t="s">
        <v>401</v>
      </c>
      <c r="E38" s="46">
        <v>43857</v>
      </c>
      <c r="F38" s="277" t="s">
        <v>255</v>
      </c>
      <c r="G38" s="277" t="s">
        <v>149</v>
      </c>
      <c r="H38" s="44" t="s">
        <v>256</v>
      </c>
      <c r="I38" s="44" t="s">
        <v>167</v>
      </c>
      <c r="J38" s="452">
        <v>1830.89</v>
      </c>
      <c r="K38" s="452">
        <v>7323.56</v>
      </c>
      <c r="L38" s="278">
        <f t="shared" si="4"/>
        <v>9154.4500000000007</v>
      </c>
      <c r="M38" s="291">
        <v>39</v>
      </c>
      <c r="N38" s="232">
        <v>43857</v>
      </c>
      <c r="O38" s="279" t="s">
        <v>227</v>
      </c>
      <c r="Q38" s="439"/>
    </row>
    <row r="39" spans="1:17" s="280" customFormat="1">
      <c r="A39" s="276">
        <f t="shared" si="5"/>
        <v>28</v>
      </c>
      <c r="B39" s="42">
        <v>3436</v>
      </c>
      <c r="C39" s="42" t="s">
        <v>12</v>
      </c>
      <c r="D39" s="44" t="s">
        <v>469</v>
      </c>
      <c r="E39" s="46">
        <v>45414</v>
      </c>
      <c r="F39" s="277" t="s">
        <v>251</v>
      </c>
      <c r="G39" s="277" t="s">
        <v>149</v>
      </c>
      <c r="H39" s="277" t="s">
        <v>252</v>
      </c>
      <c r="I39" s="44" t="s">
        <v>167</v>
      </c>
      <c r="J39" s="452">
        <v>1830.89</v>
      </c>
      <c r="K39" s="452">
        <v>7323.56</v>
      </c>
      <c r="L39" s="278">
        <f t="shared" si="4"/>
        <v>9154.4500000000007</v>
      </c>
      <c r="M39" s="291">
        <v>321</v>
      </c>
      <c r="N39" s="232">
        <v>45524</v>
      </c>
      <c r="O39" s="279"/>
      <c r="Q39" s="439"/>
    </row>
    <row r="40" spans="1:17" s="280" customFormat="1">
      <c r="A40" s="276">
        <f t="shared" si="5"/>
        <v>29</v>
      </c>
      <c r="B40" s="221">
        <v>3446</v>
      </c>
      <c r="C40" s="221" t="s">
        <v>12</v>
      </c>
      <c r="D40" s="221" t="s">
        <v>481</v>
      </c>
      <c r="E40" s="388">
        <v>45602</v>
      </c>
      <c r="F40" s="277" t="s">
        <v>259</v>
      </c>
      <c r="G40" s="277" t="s">
        <v>149</v>
      </c>
      <c r="H40" s="44" t="s">
        <v>260</v>
      </c>
      <c r="I40" s="44" t="s">
        <v>166</v>
      </c>
      <c r="J40" s="452">
        <v>1830.89</v>
      </c>
      <c r="K40" s="452">
        <v>7323.56</v>
      </c>
      <c r="L40" s="278">
        <f t="shared" si="4"/>
        <v>9154.4500000000007</v>
      </c>
      <c r="M40" s="291">
        <v>466</v>
      </c>
      <c r="N40" s="232">
        <v>45601</v>
      </c>
      <c r="O40" s="279"/>
      <c r="Q40" s="439"/>
    </row>
    <row r="41" spans="1:17" s="280" customFormat="1">
      <c r="A41" s="276">
        <f t="shared" si="5"/>
        <v>30</v>
      </c>
      <c r="B41" s="42">
        <v>3434</v>
      </c>
      <c r="C41" s="42" t="s">
        <v>12</v>
      </c>
      <c r="D41" s="42" t="s">
        <v>461</v>
      </c>
      <c r="E41" s="46">
        <v>45398</v>
      </c>
      <c r="F41" s="277" t="s">
        <v>261</v>
      </c>
      <c r="G41" s="277" t="s">
        <v>149</v>
      </c>
      <c r="H41" s="44" t="s">
        <v>46</v>
      </c>
      <c r="I41" s="44" t="s">
        <v>166</v>
      </c>
      <c r="J41" s="452">
        <v>1830.89</v>
      </c>
      <c r="K41" s="452">
        <v>7323.56</v>
      </c>
      <c r="L41" s="278">
        <f t="shared" si="4"/>
        <v>9154.4500000000007</v>
      </c>
      <c r="M41" s="291">
        <v>320</v>
      </c>
      <c r="N41" s="232">
        <v>45524</v>
      </c>
      <c r="O41" s="279"/>
      <c r="Q41" s="439"/>
    </row>
    <row r="42" spans="1:17" s="280" customFormat="1">
      <c r="A42" s="276">
        <f t="shared" si="5"/>
        <v>31</v>
      </c>
      <c r="B42" s="42">
        <v>3437</v>
      </c>
      <c r="C42" s="42" t="s">
        <v>12</v>
      </c>
      <c r="D42" s="44" t="s">
        <v>470</v>
      </c>
      <c r="E42" s="46">
        <v>45414</v>
      </c>
      <c r="F42" s="277" t="s">
        <v>34</v>
      </c>
      <c r="G42" s="277" t="s">
        <v>149</v>
      </c>
      <c r="H42" s="44" t="s">
        <v>27</v>
      </c>
      <c r="I42" s="44" t="s">
        <v>164</v>
      </c>
      <c r="J42" s="452">
        <v>1830.89</v>
      </c>
      <c r="K42" s="452">
        <v>7323.56</v>
      </c>
      <c r="L42" s="278">
        <f t="shared" si="4"/>
        <v>9154.4500000000007</v>
      </c>
      <c r="M42" s="291">
        <v>463</v>
      </c>
      <c r="N42" s="232">
        <v>45601</v>
      </c>
      <c r="O42" s="279" t="s">
        <v>227</v>
      </c>
      <c r="Q42" s="439"/>
    </row>
    <row r="43" spans="1:17" s="280" customFormat="1">
      <c r="A43" s="276">
        <f t="shared" si="5"/>
        <v>32</v>
      </c>
      <c r="B43" s="42">
        <v>3427</v>
      </c>
      <c r="C43" s="42" t="s">
        <v>12</v>
      </c>
      <c r="D43" s="42" t="s">
        <v>448</v>
      </c>
      <c r="E43" s="46">
        <v>45328</v>
      </c>
      <c r="F43" s="277" t="s">
        <v>37</v>
      </c>
      <c r="G43" s="277" t="s">
        <v>149</v>
      </c>
      <c r="H43" s="44" t="s">
        <v>38</v>
      </c>
      <c r="I43" s="44" t="s">
        <v>164</v>
      </c>
      <c r="J43" s="452">
        <v>1830.89</v>
      </c>
      <c r="K43" s="452">
        <v>7323.56</v>
      </c>
      <c r="L43" s="278">
        <f t="shared" si="4"/>
        <v>9154.4500000000007</v>
      </c>
      <c r="M43" s="291">
        <v>348</v>
      </c>
      <c r="N43" s="232">
        <v>45530</v>
      </c>
      <c r="O43" s="279"/>
      <c r="Q43" s="439"/>
    </row>
    <row r="44" spans="1:17" s="280" customFormat="1">
      <c r="A44" s="276">
        <f t="shared" si="5"/>
        <v>33</v>
      </c>
      <c r="B44" s="42">
        <v>3409</v>
      </c>
      <c r="C44" s="42" t="s">
        <v>12</v>
      </c>
      <c r="D44" s="42" t="s">
        <v>402</v>
      </c>
      <c r="E44" s="46">
        <v>44805</v>
      </c>
      <c r="F44" s="277" t="s">
        <v>72</v>
      </c>
      <c r="G44" s="277" t="s">
        <v>149</v>
      </c>
      <c r="H44" s="277" t="s">
        <v>72</v>
      </c>
      <c r="I44" s="277" t="s">
        <v>164</v>
      </c>
      <c r="J44" s="452">
        <v>1830.89</v>
      </c>
      <c r="K44" s="452">
        <v>7323.56</v>
      </c>
      <c r="L44" s="278">
        <f t="shared" si="4"/>
        <v>9154.4500000000007</v>
      </c>
      <c r="M44" s="42">
        <v>302</v>
      </c>
      <c r="N44" s="232">
        <v>44805</v>
      </c>
      <c r="O44" s="279" t="s">
        <v>227</v>
      </c>
      <c r="Q44" s="439"/>
    </row>
    <row r="45" spans="1:17" s="280" customFormat="1">
      <c r="A45" s="276">
        <f t="shared" si="5"/>
        <v>34</v>
      </c>
      <c r="B45" s="221">
        <v>3392</v>
      </c>
      <c r="C45" s="221" t="s">
        <v>12</v>
      </c>
      <c r="D45" s="221" t="s">
        <v>385</v>
      </c>
      <c r="E45" s="388">
        <v>44508</v>
      </c>
      <c r="F45" s="277" t="s">
        <v>39</v>
      </c>
      <c r="G45" s="277" t="s">
        <v>149</v>
      </c>
      <c r="H45" s="44" t="s">
        <v>14</v>
      </c>
      <c r="I45" s="44" t="s">
        <v>164</v>
      </c>
      <c r="J45" s="452">
        <v>1830.89</v>
      </c>
      <c r="K45" s="452">
        <v>7323.56</v>
      </c>
      <c r="L45" s="278">
        <f t="shared" si="4"/>
        <v>9154.4500000000007</v>
      </c>
      <c r="M45" s="291">
        <v>350</v>
      </c>
      <c r="N45" s="232">
        <v>44508</v>
      </c>
      <c r="O45" s="279" t="s">
        <v>227</v>
      </c>
      <c r="Q45" s="439"/>
    </row>
    <row r="46" spans="1:17" s="280" customFormat="1">
      <c r="A46" s="276">
        <f t="shared" si="5"/>
        <v>35</v>
      </c>
      <c r="B46" s="42">
        <v>3414</v>
      </c>
      <c r="C46" s="42" t="s">
        <v>12</v>
      </c>
      <c r="D46" s="42" t="s">
        <v>428</v>
      </c>
      <c r="E46" s="46">
        <v>45124</v>
      </c>
      <c r="F46" s="277" t="s">
        <v>42</v>
      </c>
      <c r="G46" s="277" t="s">
        <v>149</v>
      </c>
      <c r="H46" s="44" t="s">
        <v>141</v>
      </c>
      <c r="I46" s="44" t="s">
        <v>164</v>
      </c>
      <c r="J46" s="452">
        <v>1830.89</v>
      </c>
      <c r="K46" s="452">
        <v>7323.56</v>
      </c>
      <c r="L46" s="278">
        <f t="shared" si="4"/>
        <v>9154.4500000000007</v>
      </c>
      <c r="M46" s="291">
        <v>355</v>
      </c>
      <c r="N46" s="232">
        <v>45530</v>
      </c>
      <c r="O46" s="279" t="s">
        <v>227</v>
      </c>
      <c r="Q46" s="439"/>
    </row>
    <row r="47" spans="1:17" s="280" customFormat="1">
      <c r="A47" s="276">
        <f t="shared" si="5"/>
        <v>36</v>
      </c>
      <c r="B47" s="42">
        <v>3327</v>
      </c>
      <c r="C47" s="42" t="s">
        <v>12</v>
      </c>
      <c r="D47" s="42" t="s">
        <v>215</v>
      </c>
      <c r="E47" s="46">
        <v>43108</v>
      </c>
      <c r="F47" s="277" t="s">
        <v>43</v>
      </c>
      <c r="G47" s="277" t="s">
        <v>149</v>
      </c>
      <c r="H47" s="44" t="s">
        <v>44</v>
      </c>
      <c r="I47" s="44" t="s">
        <v>164</v>
      </c>
      <c r="J47" s="452">
        <v>1830.89</v>
      </c>
      <c r="K47" s="452">
        <v>7323.56</v>
      </c>
      <c r="L47" s="278">
        <f t="shared" si="4"/>
        <v>9154.4500000000007</v>
      </c>
      <c r="M47" s="291">
        <v>1</v>
      </c>
      <c r="N47" s="232">
        <v>43102</v>
      </c>
      <c r="O47" s="279"/>
      <c r="Q47" s="439"/>
    </row>
    <row r="48" spans="1:17" s="280" customFormat="1">
      <c r="A48" s="276">
        <f t="shared" si="5"/>
        <v>37</v>
      </c>
      <c r="B48" s="42">
        <v>3426</v>
      </c>
      <c r="C48" s="42" t="s">
        <v>12</v>
      </c>
      <c r="D48" s="42" t="s">
        <v>449</v>
      </c>
      <c r="E48" s="46">
        <v>45328</v>
      </c>
      <c r="F48" s="277" t="s">
        <v>47</v>
      </c>
      <c r="G48" s="277" t="s">
        <v>149</v>
      </c>
      <c r="H48" s="44" t="s">
        <v>16</v>
      </c>
      <c r="I48" s="44" t="s">
        <v>164</v>
      </c>
      <c r="J48" s="452">
        <v>1830.89</v>
      </c>
      <c r="K48" s="452">
        <v>7323.56</v>
      </c>
      <c r="L48" s="278">
        <f t="shared" si="4"/>
        <v>9154.4500000000007</v>
      </c>
      <c r="M48" s="353">
        <v>347</v>
      </c>
      <c r="N48" s="271">
        <v>45530</v>
      </c>
      <c r="O48" s="279" t="s">
        <v>227</v>
      </c>
      <c r="Q48" s="439"/>
    </row>
    <row r="49" spans="1:19" s="280" customFormat="1">
      <c r="A49" s="276">
        <f t="shared" si="5"/>
        <v>38</v>
      </c>
      <c r="B49" s="42">
        <v>3325</v>
      </c>
      <c r="C49" s="42" t="s">
        <v>12</v>
      </c>
      <c r="D49" s="42" t="s">
        <v>189</v>
      </c>
      <c r="E49" s="46">
        <v>43053</v>
      </c>
      <c r="F49" s="277" t="s">
        <v>353</v>
      </c>
      <c r="G49" s="277" t="s">
        <v>149</v>
      </c>
      <c r="H49" s="44" t="s">
        <v>56</v>
      </c>
      <c r="I49" s="44" t="s">
        <v>164</v>
      </c>
      <c r="J49" s="452">
        <v>1830.89</v>
      </c>
      <c r="K49" s="452">
        <v>7323.56</v>
      </c>
      <c r="L49" s="278">
        <f t="shared" si="4"/>
        <v>9154.4500000000007</v>
      </c>
      <c r="M49" s="291">
        <v>436</v>
      </c>
      <c r="N49" s="232">
        <v>43052</v>
      </c>
      <c r="O49" s="279"/>
      <c r="Q49" s="439"/>
    </row>
    <row r="50" spans="1:19" s="280" customFormat="1">
      <c r="A50" s="276">
        <f t="shared" si="5"/>
        <v>39</v>
      </c>
      <c r="B50" s="221">
        <v>3425</v>
      </c>
      <c r="C50" s="221" t="s">
        <v>12</v>
      </c>
      <c r="D50" s="69" t="s">
        <v>442</v>
      </c>
      <c r="E50" s="388">
        <v>45243</v>
      </c>
      <c r="F50" s="277" t="s">
        <v>349</v>
      </c>
      <c r="G50" s="221" t="s">
        <v>149</v>
      </c>
      <c r="H50" s="221" t="s">
        <v>350</v>
      </c>
      <c r="I50" s="44" t="s">
        <v>341</v>
      </c>
      <c r="J50" s="452">
        <v>1830.89</v>
      </c>
      <c r="K50" s="452">
        <v>7323.56</v>
      </c>
      <c r="L50" s="278">
        <f t="shared" si="4"/>
        <v>9154.4500000000007</v>
      </c>
      <c r="M50" s="291">
        <v>352</v>
      </c>
      <c r="N50" s="232">
        <v>45530</v>
      </c>
      <c r="O50" s="279"/>
      <c r="P50" s="280" t="s">
        <v>409</v>
      </c>
      <c r="Q50" s="439"/>
    </row>
    <row r="51" spans="1:19" s="280" customFormat="1">
      <c r="A51" s="276">
        <f t="shared" si="5"/>
        <v>40</v>
      </c>
      <c r="B51" s="221">
        <v>3429</v>
      </c>
      <c r="C51" s="221" t="s">
        <v>12</v>
      </c>
      <c r="D51" s="69" t="s">
        <v>457</v>
      </c>
      <c r="E51" s="387">
        <v>45362</v>
      </c>
      <c r="F51" s="277" t="s">
        <v>351</v>
      </c>
      <c r="G51" s="277" t="s">
        <v>149</v>
      </c>
      <c r="H51" s="221" t="s">
        <v>377</v>
      </c>
      <c r="I51" s="44" t="s">
        <v>341</v>
      </c>
      <c r="J51" s="452">
        <v>1830.89</v>
      </c>
      <c r="K51" s="452">
        <v>7323.56</v>
      </c>
      <c r="L51" s="278">
        <f t="shared" si="4"/>
        <v>9154.4500000000007</v>
      </c>
      <c r="M51" s="291">
        <v>353</v>
      </c>
      <c r="N51" s="232">
        <v>45530</v>
      </c>
      <c r="O51" s="279"/>
      <c r="Q51" s="439"/>
    </row>
    <row r="52" spans="1:19" s="280" customFormat="1">
      <c r="A52" s="276">
        <f t="shared" si="5"/>
        <v>41</v>
      </c>
      <c r="B52" s="42">
        <v>3283</v>
      </c>
      <c r="C52" s="42" t="s">
        <v>12</v>
      </c>
      <c r="D52" s="42" t="s">
        <v>210</v>
      </c>
      <c r="E52" s="46">
        <v>42872</v>
      </c>
      <c r="F52" s="277" t="s">
        <v>30</v>
      </c>
      <c r="G52" s="277" t="s">
        <v>149</v>
      </c>
      <c r="H52" s="44" t="s">
        <v>31</v>
      </c>
      <c r="I52" s="44" t="s">
        <v>356</v>
      </c>
      <c r="J52" s="452">
        <v>1830.89</v>
      </c>
      <c r="K52" s="452">
        <v>7323.56</v>
      </c>
      <c r="L52" s="278">
        <f t="shared" si="4"/>
        <v>9154.4500000000007</v>
      </c>
      <c r="M52" s="291">
        <v>183</v>
      </c>
      <c r="N52" s="232">
        <v>42879</v>
      </c>
      <c r="O52" s="279" t="s">
        <v>227</v>
      </c>
      <c r="P52" s="301"/>
      <c r="Q52" s="439"/>
    </row>
    <row r="53" spans="1:19" s="280" customFormat="1">
      <c r="A53" s="276">
        <f t="shared" si="5"/>
        <v>42</v>
      </c>
      <c r="B53" s="42">
        <v>3340</v>
      </c>
      <c r="C53" s="42" t="s">
        <v>12</v>
      </c>
      <c r="D53" s="42" t="s">
        <v>219</v>
      </c>
      <c r="E53" s="46">
        <v>43286</v>
      </c>
      <c r="F53" s="277" t="s">
        <v>35</v>
      </c>
      <c r="G53" s="277" t="s">
        <v>149</v>
      </c>
      <c r="H53" s="44" t="s">
        <v>36</v>
      </c>
      <c r="I53" s="44" t="s">
        <v>356</v>
      </c>
      <c r="J53" s="452">
        <v>1830.89</v>
      </c>
      <c r="K53" s="452">
        <v>7323.56</v>
      </c>
      <c r="L53" s="278">
        <f t="shared" si="4"/>
        <v>9154.4500000000007</v>
      </c>
      <c r="M53" s="291">
        <v>153</v>
      </c>
      <c r="N53" s="232">
        <v>43286</v>
      </c>
      <c r="O53" s="279" t="s">
        <v>227</v>
      </c>
      <c r="Q53" s="439"/>
    </row>
    <row r="54" spans="1:19" s="280" customFormat="1">
      <c r="A54" s="276">
        <f t="shared" si="5"/>
        <v>43</v>
      </c>
      <c r="B54" s="42">
        <v>3445</v>
      </c>
      <c r="C54" s="42" t="s">
        <v>12</v>
      </c>
      <c r="D54" s="44" t="s">
        <v>479</v>
      </c>
      <c r="E54" s="46">
        <v>45572</v>
      </c>
      <c r="F54" s="277" t="s">
        <v>40</v>
      </c>
      <c r="G54" s="277" t="s">
        <v>149</v>
      </c>
      <c r="H54" s="44" t="s">
        <v>41</v>
      </c>
      <c r="I54" s="44" t="s">
        <v>356</v>
      </c>
      <c r="J54" s="452">
        <v>1830.89</v>
      </c>
      <c r="K54" s="452">
        <v>7323.56</v>
      </c>
      <c r="L54" s="278">
        <f t="shared" si="4"/>
        <v>9154.4500000000007</v>
      </c>
      <c r="M54" s="291">
        <v>415</v>
      </c>
      <c r="N54" s="232">
        <v>45569</v>
      </c>
      <c r="O54" s="279"/>
      <c r="Q54" s="439"/>
    </row>
    <row r="55" spans="1:19" s="280" customFormat="1">
      <c r="A55" s="276">
        <f t="shared" si="5"/>
        <v>44</v>
      </c>
      <c r="B55" s="42">
        <v>3450</v>
      </c>
      <c r="C55" s="42" t="s">
        <v>12</v>
      </c>
      <c r="D55" s="42" t="s">
        <v>495</v>
      </c>
      <c r="E55" s="46">
        <v>45782</v>
      </c>
      <c r="F55" s="277" t="s">
        <v>382</v>
      </c>
      <c r="G55" s="277" t="s">
        <v>149</v>
      </c>
      <c r="H55" s="44" t="s">
        <v>48</v>
      </c>
      <c r="I55" s="44" t="s">
        <v>165</v>
      </c>
      <c r="J55" s="452">
        <v>1830.89</v>
      </c>
      <c r="K55" s="452">
        <v>7323.56</v>
      </c>
      <c r="L55" s="278">
        <f t="shared" si="4"/>
        <v>9154.4500000000007</v>
      </c>
      <c r="M55" s="291">
        <v>147</v>
      </c>
      <c r="N55" s="232">
        <v>45777</v>
      </c>
      <c r="O55" s="279" t="s">
        <v>227</v>
      </c>
      <c r="P55" s="280" t="s">
        <v>409</v>
      </c>
      <c r="Q55" s="439"/>
    </row>
    <row r="56" spans="1:19" s="280" customFormat="1">
      <c r="A56" s="276">
        <f t="shared" si="5"/>
        <v>45</v>
      </c>
      <c r="B56" s="42">
        <v>2415</v>
      </c>
      <c r="C56" s="42" t="s">
        <v>25</v>
      </c>
      <c r="D56" s="221" t="s">
        <v>107</v>
      </c>
      <c r="E56" s="46">
        <v>39349</v>
      </c>
      <c r="F56" s="277" t="s">
        <v>50</v>
      </c>
      <c r="G56" s="277" t="s">
        <v>149</v>
      </c>
      <c r="H56" s="44" t="s">
        <v>51</v>
      </c>
      <c r="I56" s="44" t="s">
        <v>165</v>
      </c>
      <c r="J56" s="452">
        <v>0</v>
      </c>
      <c r="K56" s="452">
        <v>7323.56</v>
      </c>
      <c r="L56" s="278">
        <f t="shared" si="4"/>
        <v>7323.56</v>
      </c>
      <c r="M56" s="291">
        <v>442</v>
      </c>
      <c r="N56" s="232">
        <v>42583</v>
      </c>
      <c r="O56" s="279"/>
      <c r="Q56" s="439"/>
    </row>
    <row r="57" spans="1:19" s="280" customFormat="1">
      <c r="A57" s="276">
        <f t="shared" si="5"/>
        <v>46</v>
      </c>
      <c r="B57" s="42">
        <v>2382</v>
      </c>
      <c r="C57" s="42" t="s">
        <v>25</v>
      </c>
      <c r="D57" s="42" t="s">
        <v>52</v>
      </c>
      <c r="E57" s="46">
        <v>39342</v>
      </c>
      <c r="F57" s="277" t="s">
        <v>53</v>
      </c>
      <c r="G57" s="277" t="s">
        <v>149</v>
      </c>
      <c r="H57" s="44" t="s">
        <v>54</v>
      </c>
      <c r="I57" s="44" t="s">
        <v>165</v>
      </c>
      <c r="J57" s="452">
        <v>0</v>
      </c>
      <c r="K57" s="452">
        <v>7323.56</v>
      </c>
      <c r="L57" s="278">
        <f t="shared" si="4"/>
        <v>7323.56</v>
      </c>
      <c r="M57" s="291">
        <v>365</v>
      </c>
      <c r="N57" s="232">
        <v>45514</v>
      </c>
      <c r="O57" s="279"/>
      <c r="P57" s="280" t="s">
        <v>409</v>
      </c>
      <c r="Q57" s="439"/>
    </row>
    <row r="58" spans="1:19" s="280" customFormat="1" ht="15.75" thickBot="1">
      <c r="A58" s="360">
        <f t="shared" si="5"/>
        <v>47</v>
      </c>
      <c r="B58" s="43">
        <v>3175</v>
      </c>
      <c r="C58" s="43" t="s">
        <v>25</v>
      </c>
      <c r="D58" s="43" t="s">
        <v>172</v>
      </c>
      <c r="E58" s="45">
        <v>42128</v>
      </c>
      <c r="F58" s="361" t="s">
        <v>412</v>
      </c>
      <c r="G58" s="361" t="s">
        <v>149</v>
      </c>
      <c r="H58" s="362" t="s">
        <v>55</v>
      </c>
      <c r="I58" s="362" t="s">
        <v>165</v>
      </c>
      <c r="J58" s="454">
        <v>0</v>
      </c>
      <c r="K58" s="454">
        <v>7323.56</v>
      </c>
      <c r="L58" s="379">
        <f t="shared" si="4"/>
        <v>7323.56</v>
      </c>
      <c r="M58" s="381">
        <v>366</v>
      </c>
      <c r="N58" s="272">
        <v>45505</v>
      </c>
      <c r="O58" s="279"/>
      <c r="P58" s="280" t="s">
        <v>409</v>
      </c>
      <c r="Q58" s="439"/>
    </row>
    <row r="59" spans="1:19" s="237" customFormat="1" ht="19.5" thickBot="1">
      <c r="A59" s="364" t="s">
        <v>248</v>
      </c>
      <c r="C59" s="389"/>
      <c r="D59" s="389"/>
      <c r="E59" s="390"/>
      <c r="F59" s="389"/>
      <c r="G59" s="389"/>
      <c r="H59" s="389"/>
      <c r="I59" s="389"/>
      <c r="J59" s="389"/>
      <c r="K59" s="389"/>
      <c r="L59" s="365"/>
      <c r="M59" s="391"/>
      <c r="N59" s="390"/>
      <c r="O59" s="368"/>
      <c r="Q59" s="439"/>
      <c r="R59" s="280"/>
      <c r="S59" s="280"/>
    </row>
    <row r="60" spans="1:19" s="280" customFormat="1">
      <c r="A60" s="292">
        <f>A58+1</f>
        <v>48</v>
      </c>
      <c r="B60" s="230">
        <v>3443</v>
      </c>
      <c r="C60" s="42" t="s">
        <v>12</v>
      </c>
      <c r="D60" s="273" t="s">
        <v>476</v>
      </c>
      <c r="E60" s="46">
        <v>45537</v>
      </c>
      <c r="F60" s="293" t="s">
        <v>62</v>
      </c>
      <c r="G60" s="293" t="s">
        <v>151</v>
      </c>
      <c r="H60" s="221" t="s">
        <v>377</v>
      </c>
      <c r="I60" s="294" t="s">
        <v>341</v>
      </c>
      <c r="J60" s="452">
        <v>969.24</v>
      </c>
      <c r="K60" s="452">
        <v>3876.93</v>
      </c>
      <c r="L60" s="295">
        <f t="shared" ref="L60:L68" si="6">J60+K60</f>
        <v>4846.17</v>
      </c>
      <c r="M60" s="378">
        <v>422</v>
      </c>
      <c r="N60" s="281">
        <v>45576</v>
      </c>
      <c r="O60" s="221" t="s">
        <v>227</v>
      </c>
      <c r="P60" s="301"/>
      <c r="Q60" s="439"/>
    </row>
    <row r="61" spans="1:19" s="280" customFormat="1">
      <c r="A61" s="276">
        <f>A60+1</f>
        <v>49</v>
      </c>
      <c r="B61" s="42">
        <v>3430</v>
      </c>
      <c r="C61" s="42" t="s">
        <v>12</v>
      </c>
      <c r="D61" s="42" t="s">
        <v>460</v>
      </c>
      <c r="E61" s="46">
        <v>45384</v>
      </c>
      <c r="F61" s="277" t="s">
        <v>62</v>
      </c>
      <c r="G61" s="277" t="s">
        <v>151</v>
      </c>
      <c r="H61" s="44" t="s">
        <v>225</v>
      </c>
      <c r="I61" s="44" t="s">
        <v>167</v>
      </c>
      <c r="J61" s="278">
        <v>969.24</v>
      </c>
      <c r="K61" s="278">
        <v>3876.93</v>
      </c>
      <c r="L61" s="278">
        <f t="shared" si="6"/>
        <v>4846.17</v>
      </c>
      <c r="M61" s="291">
        <v>328</v>
      </c>
      <c r="N61" s="232">
        <v>45524</v>
      </c>
      <c r="O61" s="221" t="s">
        <v>227</v>
      </c>
      <c r="Q61" s="439"/>
    </row>
    <row r="62" spans="1:19" s="280" customFormat="1">
      <c r="A62" s="276">
        <f t="shared" ref="A62:A68" si="7">A61+1</f>
        <v>50</v>
      </c>
      <c r="B62" s="221">
        <v>3433</v>
      </c>
      <c r="C62" s="42" t="s">
        <v>12</v>
      </c>
      <c r="D62" s="221" t="s">
        <v>462</v>
      </c>
      <c r="E62" s="46">
        <v>45394</v>
      </c>
      <c r="F62" s="277" t="s">
        <v>62</v>
      </c>
      <c r="G62" s="277" t="s">
        <v>151</v>
      </c>
      <c r="H62" s="44" t="s">
        <v>225</v>
      </c>
      <c r="I62" s="44" t="s">
        <v>167</v>
      </c>
      <c r="J62" s="278">
        <v>969.24</v>
      </c>
      <c r="K62" s="278">
        <v>3876.93</v>
      </c>
      <c r="L62" s="278">
        <f t="shared" si="6"/>
        <v>4846.17</v>
      </c>
      <c r="M62" s="291">
        <v>325</v>
      </c>
      <c r="N62" s="232">
        <v>45524</v>
      </c>
      <c r="O62" s="221" t="s">
        <v>227</v>
      </c>
      <c r="Q62" s="439"/>
    </row>
    <row r="63" spans="1:19" s="280" customFormat="1">
      <c r="A63" s="276">
        <f t="shared" si="7"/>
        <v>51</v>
      </c>
      <c r="B63" s="42">
        <v>3448</v>
      </c>
      <c r="C63" s="42" t="s">
        <v>12</v>
      </c>
      <c r="D63" s="273" t="s">
        <v>483</v>
      </c>
      <c r="E63" s="46">
        <v>45715</v>
      </c>
      <c r="F63" s="277" t="s">
        <v>62</v>
      </c>
      <c r="G63" s="277" t="s">
        <v>151</v>
      </c>
      <c r="H63" s="44" t="s">
        <v>384</v>
      </c>
      <c r="I63" s="44" t="s">
        <v>164</v>
      </c>
      <c r="J63" s="278">
        <v>969.24</v>
      </c>
      <c r="K63" s="278">
        <v>3876.93</v>
      </c>
      <c r="L63" s="278">
        <f t="shared" si="6"/>
        <v>4846.17</v>
      </c>
      <c r="M63" s="291">
        <v>80</v>
      </c>
      <c r="N63" s="232">
        <v>45714</v>
      </c>
      <c r="O63" s="221" t="s">
        <v>227</v>
      </c>
      <c r="P63" s="280" t="s">
        <v>409</v>
      </c>
      <c r="Q63" s="439"/>
    </row>
    <row r="64" spans="1:19" s="280" customFormat="1">
      <c r="A64" s="276">
        <f t="shared" si="7"/>
        <v>52</v>
      </c>
      <c r="B64" s="42">
        <v>3362</v>
      </c>
      <c r="C64" s="42" t="s">
        <v>12</v>
      </c>
      <c r="D64" s="69" t="s">
        <v>241</v>
      </c>
      <c r="E64" s="46">
        <v>43587</v>
      </c>
      <c r="F64" s="277" t="s">
        <v>62</v>
      </c>
      <c r="G64" s="277" t="s">
        <v>151</v>
      </c>
      <c r="H64" s="44" t="s">
        <v>355</v>
      </c>
      <c r="I64" s="44" t="s">
        <v>164</v>
      </c>
      <c r="J64" s="278">
        <v>969.24</v>
      </c>
      <c r="K64" s="278">
        <v>3876.93</v>
      </c>
      <c r="L64" s="278">
        <f t="shared" si="6"/>
        <v>4846.17</v>
      </c>
      <c r="M64" s="405">
        <v>330</v>
      </c>
      <c r="N64" s="232">
        <v>45524</v>
      </c>
      <c r="O64" s="279" t="s">
        <v>227</v>
      </c>
      <c r="Q64" s="439"/>
    </row>
    <row r="65" spans="1:19" s="280" customFormat="1">
      <c r="A65" s="276">
        <f t="shared" si="7"/>
        <v>53</v>
      </c>
      <c r="B65" s="42">
        <v>3400</v>
      </c>
      <c r="C65" s="42" t="s">
        <v>12</v>
      </c>
      <c r="D65" s="42" t="s">
        <v>396</v>
      </c>
      <c r="E65" s="46">
        <v>44635</v>
      </c>
      <c r="F65" s="277" t="s">
        <v>62</v>
      </c>
      <c r="G65" s="277" t="s">
        <v>151</v>
      </c>
      <c r="H65" s="44" t="s">
        <v>355</v>
      </c>
      <c r="I65" s="44" t="s">
        <v>164</v>
      </c>
      <c r="J65" s="278">
        <v>969.24</v>
      </c>
      <c r="K65" s="278">
        <v>3876.93</v>
      </c>
      <c r="L65" s="278">
        <f t="shared" si="6"/>
        <v>4846.17</v>
      </c>
      <c r="M65" s="221">
        <v>109</v>
      </c>
      <c r="N65" s="232">
        <v>44634</v>
      </c>
      <c r="O65" s="221" t="s">
        <v>227</v>
      </c>
      <c r="Q65" s="439"/>
    </row>
    <row r="66" spans="1:19" s="280" customFormat="1">
      <c r="A66" s="276">
        <f t="shared" si="7"/>
        <v>54</v>
      </c>
      <c r="B66" s="221">
        <v>3341</v>
      </c>
      <c r="C66" s="221" t="s">
        <v>12</v>
      </c>
      <c r="D66" s="386" t="s">
        <v>236</v>
      </c>
      <c r="E66" s="388">
        <v>43293</v>
      </c>
      <c r="F66" s="277" t="s">
        <v>62</v>
      </c>
      <c r="G66" s="277" t="s">
        <v>151</v>
      </c>
      <c r="H66" s="386" t="s">
        <v>115</v>
      </c>
      <c r="I66" s="44" t="s">
        <v>164</v>
      </c>
      <c r="J66" s="278">
        <v>969.24</v>
      </c>
      <c r="K66" s="278">
        <v>3876.93</v>
      </c>
      <c r="L66" s="278">
        <f t="shared" si="6"/>
        <v>4846.17</v>
      </c>
      <c r="M66" s="291">
        <v>161</v>
      </c>
      <c r="N66" s="232">
        <v>43293</v>
      </c>
      <c r="O66" s="221" t="s">
        <v>227</v>
      </c>
      <c r="Q66" s="439"/>
    </row>
    <row r="67" spans="1:19" s="280" customFormat="1">
      <c r="A67" s="276">
        <f t="shared" si="7"/>
        <v>55</v>
      </c>
      <c r="B67" s="42">
        <v>2295</v>
      </c>
      <c r="C67" s="42" t="s">
        <v>12</v>
      </c>
      <c r="D67" s="42" t="s">
        <v>63</v>
      </c>
      <c r="E67" s="46">
        <v>38657</v>
      </c>
      <c r="F67" s="277" t="s">
        <v>62</v>
      </c>
      <c r="G67" s="277" t="s">
        <v>151</v>
      </c>
      <c r="H67" s="392" t="s">
        <v>64</v>
      </c>
      <c r="I67" s="44" t="s">
        <v>164</v>
      </c>
      <c r="J67" s="278">
        <v>969.24</v>
      </c>
      <c r="K67" s="278">
        <v>3876.93</v>
      </c>
      <c r="L67" s="278">
        <f t="shared" si="6"/>
        <v>4846.17</v>
      </c>
      <c r="M67" s="291">
        <v>109</v>
      </c>
      <c r="N67" s="232">
        <v>38657</v>
      </c>
      <c r="O67" s="221"/>
      <c r="Q67" s="439"/>
    </row>
    <row r="68" spans="1:19" s="280" customFormat="1" ht="15.75" thickBot="1">
      <c r="A68" s="360">
        <f t="shared" si="7"/>
        <v>56</v>
      </c>
      <c r="B68" s="306">
        <v>3208</v>
      </c>
      <c r="C68" s="42" t="s">
        <v>12</v>
      </c>
      <c r="D68" s="221" t="s">
        <v>136</v>
      </c>
      <c r="E68" s="46">
        <v>42388</v>
      </c>
      <c r="F68" s="277" t="s">
        <v>62</v>
      </c>
      <c r="G68" s="277" t="s">
        <v>151</v>
      </c>
      <c r="H68" s="44" t="s">
        <v>16</v>
      </c>
      <c r="I68" s="44" t="s">
        <v>164</v>
      </c>
      <c r="J68" s="278">
        <v>969.24</v>
      </c>
      <c r="K68" s="278">
        <v>3876.93</v>
      </c>
      <c r="L68" s="379">
        <f t="shared" si="6"/>
        <v>4846.17</v>
      </c>
      <c r="M68" s="291">
        <v>24</v>
      </c>
      <c r="N68" s="232">
        <v>42397</v>
      </c>
      <c r="O68" s="221" t="s">
        <v>227</v>
      </c>
      <c r="Q68" s="439"/>
    </row>
    <row r="69" spans="1:19" s="237" customFormat="1" ht="19.5" thickBot="1">
      <c r="A69" s="364" t="s">
        <v>250</v>
      </c>
      <c r="C69" s="365"/>
      <c r="D69" s="365"/>
      <c r="E69" s="366"/>
      <c r="F69" s="365"/>
      <c r="G69" s="365"/>
      <c r="H69" s="365"/>
      <c r="I69" s="365"/>
      <c r="J69" s="365"/>
      <c r="K69" s="365"/>
      <c r="L69" s="365"/>
      <c r="M69" s="377"/>
      <c r="N69" s="366"/>
      <c r="O69" s="368"/>
      <c r="Q69" s="439"/>
      <c r="R69" s="280"/>
      <c r="S69" s="280"/>
    </row>
    <row r="70" spans="1:19" s="280" customFormat="1">
      <c r="A70" s="292">
        <f>A68+1</f>
        <v>57</v>
      </c>
      <c r="B70" s="230">
        <v>2280</v>
      </c>
      <c r="C70" s="230" t="s">
        <v>12</v>
      </c>
      <c r="D70" s="230" t="s">
        <v>65</v>
      </c>
      <c r="E70" s="231">
        <v>38335</v>
      </c>
      <c r="F70" s="293" t="s">
        <v>222</v>
      </c>
      <c r="G70" s="293" t="s">
        <v>152</v>
      </c>
      <c r="H70" s="294" t="s">
        <v>61</v>
      </c>
      <c r="I70" s="294" t="s">
        <v>166</v>
      </c>
      <c r="J70" s="452">
        <v>700</v>
      </c>
      <c r="K70" s="452">
        <v>2800.02</v>
      </c>
      <c r="L70" s="295">
        <f t="shared" si="1"/>
        <v>3500.02</v>
      </c>
      <c r="M70" s="378">
        <v>30</v>
      </c>
      <c r="N70" s="281">
        <v>42774</v>
      </c>
      <c r="O70" s="279"/>
      <c r="Q70" s="439"/>
    </row>
    <row r="71" spans="1:19" s="280" customFormat="1">
      <c r="A71" s="276">
        <f>A70+1</f>
        <v>58</v>
      </c>
      <c r="B71" s="42">
        <v>2308</v>
      </c>
      <c r="C71" s="42" t="s">
        <v>12</v>
      </c>
      <c r="D71" s="42" t="s">
        <v>17</v>
      </c>
      <c r="E71" s="46">
        <v>38749</v>
      </c>
      <c r="F71" s="277" t="s">
        <v>222</v>
      </c>
      <c r="G71" s="277" t="s">
        <v>152</v>
      </c>
      <c r="H71" s="44" t="s">
        <v>18</v>
      </c>
      <c r="I71" s="44" t="s">
        <v>165</v>
      </c>
      <c r="J71" s="278">
        <v>700</v>
      </c>
      <c r="K71" s="278">
        <v>2800.02</v>
      </c>
      <c r="L71" s="278">
        <f t="shared" si="1"/>
        <v>3500.02</v>
      </c>
      <c r="M71" s="42">
        <v>307</v>
      </c>
      <c r="N71" s="232">
        <v>44454</v>
      </c>
      <c r="O71" s="279"/>
      <c r="Q71" s="439"/>
    </row>
    <row r="72" spans="1:19" s="280" customFormat="1">
      <c r="A72" s="276">
        <f>A71+1</f>
        <v>59</v>
      </c>
      <c r="B72" s="42">
        <v>2508</v>
      </c>
      <c r="C72" s="42" t="s">
        <v>12</v>
      </c>
      <c r="D72" s="42" t="s">
        <v>22</v>
      </c>
      <c r="E72" s="46">
        <v>39576</v>
      </c>
      <c r="F72" s="277" t="s">
        <v>222</v>
      </c>
      <c r="G72" s="277" t="s">
        <v>152</v>
      </c>
      <c r="H72" s="44" t="s">
        <v>18</v>
      </c>
      <c r="I72" s="44" t="s">
        <v>165</v>
      </c>
      <c r="J72" s="278">
        <v>700</v>
      </c>
      <c r="K72" s="278">
        <v>2800.02</v>
      </c>
      <c r="L72" s="278">
        <f t="shared" si="1"/>
        <v>3500.02</v>
      </c>
      <c r="M72" s="42">
        <v>309</v>
      </c>
      <c r="N72" s="232">
        <v>44454</v>
      </c>
      <c r="O72" s="279"/>
      <c r="Q72" s="439"/>
    </row>
    <row r="73" spans="1:19" s="280" customFormat="1">
      <c r="A73" s="276">
        <f>A72+1</f>
        <v>60</v>
      </c>
      <c r="B73" s="42">
        <v>3396</v>
      </c>
      <c r="C73" s="42" t="s">
        <v>12</v>
      </c>
      <c r="D73" s="221" t="s">
        <v>383</v>
      </c>
      <c r="E73" s="46">
        <v>44511</v>
      </c>
      <c r="F73" s="277" t="s">
        <v>222</v>
      </c>
      <c r="G73" s="277" t="s">
        <v>152</v>
      </c>
      <c r="H73" s="44" t="s">
        <v>384</v>
      </c>
      <c r="I73" s="44" t="s">
        <v>164</v>
      </c>
      <c r="J73" s="278">
        <v>700</v>
      </c>
      <c r="K73" s="278">
        <v>2800.02</v>
      </c>
      <c r="L73" s="278">
        <f t="shared" si="1"/>
        <v>3500.02</v>
      </c>
      <c r="M73" s="42">
        <v>357</v>
      </c>
      <c r="N73" s="232">
        <v>44508</v>
      </c>
      <c r="O73" s="279"/>
      <c r="Q73" s="439"/>
    </row>
    <row r="74" spans="1:19" s="280" customFormat="1" ht="15.75" thickBot="1">
      <c r="A74" s="360">
        <f>A73+1</f>
        <v>61</v>
      </c>
      <c r="B74" s="42">
        <v>3449</v>
      </c>
      <c r="C74" s="43" t="s">
        <v>12</v>
      </c>
      <c r="D74" s="43" t="s">
        <v>487</v>
      </c>
      <c r="E74" s="483">
        <v>45757</v>
      </c>
      <c r="F74" s="361" t="s">
        <v>222</v>
      </c>
      <c r="G74" s="361" t="s">
        <v>152</v>
      </c>
      <c r="H74" s="362" t="s">
        <v>141</v>
      </c>
      <c r="I74" s="362" t="s">
        <v>164</v>
      </c>
      <c r="J74" s="379">
        <v>700</v>
      </c>
      <c r="K74" s="379">
        <v>2800.02</v>
      </c>
      <c r="L74" s="379">
        <f t="shared" si="1"/>
        <v>3500.02</v>
      </c>
      <c r="M74" s="43">
        <v>127</v>
      </c>
      <c r="N74" s="272">
        <v>45757</v>
      </c>
      <c r="O74" s="279"/>
      <c r="Q74" s="439"/>
    </row>
    <row r="75" spans="1:19" s="237" customFormat="1" ht="19.5" thickBot="1">
      <c r="A75" s="393" t="s">
        <v>249</v>
      </c>
      <c r="B75" s="365"/>
      <c r="C75" s="389"/>
      <c r="D75" s="389"/>
      <c r="E75" s="390"/>
      <c r="F75" s="365"/>
      <c r="G75" s="365"/>
      <c r="H75" s="365"/>
      <c r="I75" s="365"/>
      <c r="J75" s="365"/>
      <c r="K75" s="365"/>
      <c r="L75" s="365"/>
      <c r="M75" s="377"/>
      <c r="N75" s="394"/>
      <c r="O75" s="368"/>
      <c r="Q75" s="439"/>
      <c r="R75" s="280"/>
      <c r="S75" s="280"/>
    </row>
    <row r="76" spans="1:19" s="280" customFormat="1">
      <c r="A76" s="292">
        <f>A74+1</f>
        <v>62</v>
      </c>
      <c r="B76" s="230">
        <v>3386</v>
      </c>
      <c r="C76" s="42" t="s">
        <v>12</v>
      </c>
      <c r="D76" s="230" t="s">
        <v>333</v>
      </c>
      <c r="E76" s="231">
        <v>44354</v>
      </c>
      <c r="F76" s="293" t="s">
        <v>223</v>
      </c>
      <c r="G76" s="293" t="s">
        <v>154</v>
      </c>
      <c r="H76" s="294" t="s">
        <v>29</v>
      </c>
      <c r="I76" s="294" t="s">
        <v>167</v>
      </c>
      <c r="J76" s="452">
        <v>323.08</v>
      </c>
      <c r="K76" s="452">
        <v>1292.31</v>
      </c>
      <c r="L76" s="295">
        <f t="shared" ref="L76:L81" si="8">J76+K76</f>
        <v>1615.3899999999999</v>
      </c>
      <c r="M76" s="42">
        <v>181</v>
      </c>
      <c r="N76" s="232">
        <v>44354</v>
      </c>
      <c r="O76" s="221" t="s">
        <v>227</v>
      </c>
      <c r="Q76" s="439"/>
    </row>
    <row r="77" spans="1:19" s="280" customFormat="1">
      <c r="A77" s="276">
        <f t="shared" ref="A77:A96" si="9">A76+1</f>
        <v>63</v>
      </c>
      <c r="B77" s="42">
        <v>3387</v>
      </c>
      <c r="C77" s="42" t="s">
        <v>12</v>
      </c>
      <c r="D77" s="42" t="s">
        <v>332</v>
      </c>
      <c r="E77" s="46">
        <v>44354</v>
      </c>
      <c r="F77" s="277" t="s">
        <v>223</v>
      </c>
      <c r="G77" s="386" t="s">
        <v>154</v>
      </c>
      <c r="H77" s="44" t="s">
        <v>27</v>
      </c>
      <c r="I77" s="42" t="s">
        <v>164</v>
      </c>
      <c r="J77" s="278">
        <v>323.08</v>
      </c>
      <c r="K77" s="278">
        <v>1292.31</v>
      </c>
      <c r="L77" s="278">
        <f t="shared" si="8"/>
        <v>1615.3899999999999</v>
      </c>
      <c r="M77" s="442">
        <v>461</v>
      </c>
      <c r="N77" s="443">
        <v>45601</v>
      </c>
      <c r="O77" s="221" t="s">
        <v>227</v>
      </c>
      <c r="Q77" s="439"/>
    </row>
    <row r="78" spans="1:19" s="280" customFormat="1">
      <c r="A78" s="276">
        <f t="shared" si="9"/>
        <v>64</v>
      </c>
      <c r="B78" s="261">
        <v>3410</v>
      </c>
      <c r="C78" s="42" t="s">
        <v>12</v>
      </c>
      <c r="D78" s="261" t="s">
        <v>405</v>
      </c>
      <c r="E78" s="441">
        <v>44897</v>
      </c>
      <c r="F78" s="277" t="s">
        <v>223</v>
      </c>
      <c r="G78" s="277" t="s">
        <v>154</v>
      </c>
      <c r="H78" s="44" t="s">
        <v>355</v>
      </c>
      <c r="I78" s="44" t="s">
        <v>164</v>
      </c>
      <c r="J78" s="278">
        <v>323.08</v>
      </c>
      <c r="K78" s="278">
        <v>1292.31</v>
      </c>
      <c r="L78" s="278">
        <f t="shared" si="8"/>
        <v>1615.3899999999999</v>
      </c>
      <c r="M78" s="261">
        <v>381</v>
      </c>
      <c r="N78" s="271">
        <v>44897</v>
      </c>
      <c r="O78" s="221" t="s">
        <v>227</v>
      </c>
      <c r="Q78" s="439"/>
    </row>
    <row r="79" spans="1:19" s="280" customFormat="1">
      <c r="A79" s="276">
        <f t="shared" si="9"/>
        <v>65</v>
      </c>
      <c r="B79" s="42">
        <v>3416</v>
      </c>
      <c r="C79" s="42" t="s">
        <v>12</v>
      </c>
      <c r="D79" s="69" t="s">
        <v>430</v>
      </c>
      <c r="E79" s="46">
        <v>45170</v>
      </c>
      <c r="F79" s="277" t="s">
        <v>223</v>
      </c>
      <c r="G79" s="277" t="s">
        <v>154</v>
      </c>
      <c r="H79" s="44" t="s">
        <v>308</v>
      </c>
      <c r="I79" s="44" t="s">
        <v>341</v>
      </c>
      <c r="J79" s="278">
        <v>323.08</v>
      </c>
      <c r="K79" s="278">
        <v>1292.31</v>
      </c>
      <c r="L79" s="278">
        <f t="shared" si="8"/>
        <v>1615.3899999999999</v>
      </c>
      <c r="M79" s="291">
        <v>336</v>
      </c>
      <c r="N79" s="232">
        <v>45524</v>
      </c>
      <c r="O79" s="279" t="s">
        <v>227</v>
      </c>
      <c r="Q79" s="439"/>
    </row>
    <row r="80" spans="1:19" s="280" customFormat="1">
      <c r="A80" s="276">
        <f t="shared" si="9"/>
        <v>66</v>
      </c>
      <c r="B80" s="42">
        <v>3343</v>
      </c>
      <c r="C80" s="42" t="s">
        <v>12</v>
      </c>
      <c r="D80" s="42" t="s">
        <v>233</v>
      </c>
      <c r="E80" s="46">
        <v>43321</v>
      </c>
      <c r="F80" s="277" t="s">
        <v>223</v>
      </c>
      <c r="G80" s="277" t="s">
        <v>154</v>
      </c>
      <c r="H80" s="44" t="s">
        <v>33</v>
      </c>
      <c r="I80" s="44" t="s">
        <v>164</v>
      </c>
      <c r="J80" s="278">
        <v>323.08</v>
      </c>
      <c r="K80" s="278">
        <v>1292.31</v>
      </c>
      <c r="L80" s="278">
        <f t="shared" si="8"/>
        <v>1615.3899999999999</v>
      </c>
      <c r="M80" s="291">
        <v>186</v>
      </c>
      <c r="N80" s="232">
        <v>43321</v>
      </c>
      <c r="O80" s="221"/>
      <c r="Q80" s="439"/>
    </row>
    <row r="81" spans="1:19" s="280" customFormat="1" ht="15.75" thickBot="1">
      <c r="A81" s="360">
        <f>A80+1</f>
        <v>67</v>
      </c>
      <c r="B81" s="43">
        <v>3081</v>
      </c>
      <c r="C81" s="43" t="s">
        <v>12</v>
      </c>
      <c r="D81" s="43" t="s">
        <v>13</v>
      </c>
      <c r="E81" s="45">
        <v>42024</v>
      </c>
      <c r="F81" s="361" t="s">
        <v>223</v>
      </c>
      <c r="G81" s="361" t="s">
        <v>154</v>
      </c>
      <c r="H81" s="362" t="s">
        <v>14</v>
      </c>
      <c r="I81" s="362" t="s">
        <v>164</v>
      </c>
      <c r="J81" s="379">
        <v>323.08</v>
      </c>
      <c r="K81" s="379">
        <v>1292.31</v>
      </c>
      <c r="L81" s="379">
        <f t="shared" si="8"/>
        <v>1615.3899999999999</v>
      </c>
      <c r="M81" s="381">
        <v>19</v>
      </c>
      <c r="N81" s="272">
        <v>42024</v>
      </c>
      <c r="O81" s="221"/>
      <c r="Q81" s="439"/>
    </row>
    <row r="82" spans="1:19" s="237" customFormat="1" ht="19.5" thickBot="1">
      <c r="A82" s="395"/>
      <c r="B82" s="396" t="s">
        <v>181</v>
      </c>
      <c r="C82" s="397"/>
      <c r="D82" s="397"/>
      <c r="E82" s="398"/>
      <c r="F82" s="389"/>
      <c r="G82" s="389"/>
      <c r="H82" s="389"/>
      <c r="I82" s="389"/>
      <c r="J82" s="389"/>
      <c r="K82" s="389"/>
      <c r="L82" s="365"/>
      <c r="M82" s="391"/>
      <c r="N82" s="390"/>
      <c r="O82" s="368"/>
      <c r="Q82" s="439"/>
      <c r="R82" s="280"/>
      <c r="S82" s="280"/>
    </row>
    <row r="83" spans="1:19" s="280" customFormat="1">
      <c r="A83" s="292">
        <f>A81+1</f>
        <v>68</v>
      </c>
      <c r="B83" s="230">
        <v>3431</v>
      </c>
      <c r="C83" s="230" t="s">
        <v>12</v>
      </c>
      <c r="D83" s="230" t="s">
        <v>463</v>
      </c>
      <c r="E83" s="231">
        <v>45384</v>
      </c>
      <c r="F83" s="293" t="s">
        <v>182</v>
      </c>
      <c r="G83" s="293" t="s">
        <v>154</v>
      </c>
      <c r="H83" s="294" t="s">
        <v>348</v>
      </c>
      <c r="I83" s="294" t="s">
        <v>167</v>
      </c>
      <c r="J83" s="399">
        <v>323.08</v>
      </c>
      <c r="K83" s="399">
        <v>1292.31</v>
      </c>
      <c r="L83" s="295">
        <f t="shared" ref="L83:L90" si="10">J83+K83</f>
        <v>1615.3899999999999</v>
      </c>
      <c r="M83" s="378">
        <v>317</v>
      </c>
      <c r="N83" s="281">
        <v>45524</v>
      </c>
      <c r="O83" s="279"/>
      <c r="Q83" s="439"/>
    </row>
    <row r="84" spans="1:19" s="280" customFormat="1">
      <c r="A84" s="276">
        <f t="shared" si="9"/>
        <v>69</v>
      </c>
      <c r="B84" s="42">
        <v>3316</v>
      </c>
      <c r="C84" s="42" t="s">
        <v>12</v>
      </c>
      <c r="D84" s="42" t="s">
        <v>224</v>
      </c>
      <c r="E84" s="46">
        <v>42948</v>
      </c>
      <c r="F84" s="277" t="s">
        <v>182</v>
      </c>
      <c r="G84" s="277" t="s">
        <v>154</v>
      </c>
      <c r="H84" s="392" t="s">
        <v>24</v>
      </c>
      <c r="I84" s="44" t="s">
        <v>164</v>
      </c>
      <c r="J84" s="278">
        <v>323.08</v>
      </c>
      <c r="K84" s="278">
        <v>1292.31</v>
      </c>
      <c r="L84" s="278">
        <f t="shared" si="10"/>
        <v>1615.3899999999999</v>
      </c>
      <c r="M84" s="291">
        <v>300</v>
      </c>
      <c r="N84" s="232">
        <v>42948</v>
      </c>
      <c r="O84" s="279" t="s">
        <v>227</v>
      </c>
      <c r="Q84" s="439"/>
    </row>
    <row r="85" spans="1:19" s="280" customFormat="1">
      <c r="A85" s="276">
        <f t="shared" si="9"/>
        <v>70</v>
      </c>
      <c r="B85" s="42">
        <v>3397</v>
      </c>
      <c r="C85" s="42" t="s">
        <v>12</v>
      </c>
      <c r="D85" s="42" t="s">
        <v>391</v>
      </c>
      <c r="E85" s="46">
        <v>44532</v>
      </c>
      <c r="F85" s="277" t="s">
        <v>182</v>
      </c>
      <c r="G85" s="277" t="s">
        <v>154</v>
      </c>
      <c r="H85" s="44" t="s">
        <v>384</v>
      </c>
      <c r="I85" s="44" t="s">
        <v>164</v>
      </c>
      <c r="J85" s="278">
        <v>323.08</v>
      </c>
      <c r="K85" s="278">
        <v>1292.31</v>
      </c>
      <c r="L85" s="278">
        <f t="shared" si="10"/>
        <v>1615.3899999999999</v>
      </c>
      <c r="M85" s="42">
        <v>405</v>
      </c>
      <c r="N85" s="232">
        <v>44533</v>
      </c>
      <c r="O85" s="279"/>
      <c r="Q85" s="439"/>
    </row>
    <row r="86" spans="1:19" s="280" customFormat="1">
      <c r="A86" s="276">
        <f t="shared" si="9"/>
        <v>71</v>
      </c>
      <c r="B86" s="42">
        <v>2504</v>
      </c>
      <c r="C86" s="42" t="s">
        <v>12</v>
      </c>
      <c r="D86" s="42" t="s">
        <v>19</v>
      </c>
      <c r="E86" s="46">
        <v>39576</v>
      </c>
      <c r="F86" s="277" t="s">
        <v>182</v>
      </c>
      <c r="G86" s="277" t="s">
        <v>154</v>
      </c>
      <c r="H86" s="44" t="s">
        <v>18</v>
      </c>
      <c r="I86" s="44" t="s">
        <v>165</v>
      </c>
      <c r="J86" s="278">
        <v>323.08</v>
      </c>
      <c r="K86" s="278">
        <v>1292.31</v>
      </c>
      <c r="L86" s="278">
        <f t="shared" si="10"/>
        <v>1615.3899999999999</v>
      </c>
      <c r="M86" s="291">
        <v>43</v>
      </c>
      <c r="N86" s="232">
        <v>39576</v>
      </c>
      <c r="O86" s="279"/>
      <c r="Q86" s="439"/>
    </row>
    <row r="87" spans="1:19" s="280" customFormat="1">
      <c r="A87" s="276">
        <f t="shared" si="9"/>
        <v>72</v>
      </c>
      <c r="B87" s="42">
        <v>2506</v>
      </c>
      <c r="C87" s="42" t="s">
        <v>12</v>
      </c>
      <c r="D87" s="42" t="s">
        <v>20</v>
      </c>
      <c r="E87" s="46">
        <v>39576</v>
      </c>
      <c r="F87" s="277" t="s">
        <v>182</v>
      </c>
      <c r="G87" s="277" t="s">
        <v>154</v>
      </c>
      <c r="H87" s="44" t="s">
        <v>18</v>
      </c>
      <c r="I87" s="44" t="s">
        <v>165</v>
      </c>
      <c r="J87" s="278">
        <v>323.08</v>
      </c>
      <c r="K87" s="278">
        <v>1292.31</v>
      </c>
      <c r="L87" s="278">
        <f t="shared" si="10"/>
        <v>1615.3899999999999</v>
      </c>
      <c r="M87" s="291">
        <v>41</v>
      </c>
      <c r="N87" s="232">
        <v>39576</v>
      </c>
      <c r="O87" s="279"/>
      <c r="Q87" s="439"/>
    </row>
    <row r="88" spans="1:19" s="280" customFormat="1">
      <c r="A88" s="276">
        <f t="shared" si="9"/>
        <v>73</v>
      </c>
      <c r="B88" s="42">
        <v>2507</v>
      </c>
      <c r="C88" s="42" t="s">
        <v>12</v>
      </c>
      <c r="D88" s="42" t="s">
        <v>21</v>
      </c>
      <c r="E88" s="46">
        <v>39576</v>
      </c>
      <c r="F88" s="277" t="s">
        <v>182</v>
      </c>
      <c r="G88" s="277" t="s">
        <v>154</v>
      </c>
      <c r="H88" s="44" t="s">
        <v>18</v>
      </c>
      <c r="I88" s="44" t="s">
        <v>165</v>
      </c>
      <c r="J88" s="278">
        <v>323.08</v>
      </c>
      <c r="K88" s="278">
        <v>1292.31</v>
      </c>
      <c r="L88" s="278">
        <f t="shared" si="10"/>
        <v>1615.3899999999999</v>
      </c>
      <c r="M88" s="291">
        <v>40</v>
      </c>
      <c r="N88" s="232">
        <v>39576</v>
      </c>
      <c r="O88" s="279"/>
      <c r="Q88" s="439"/>
    </row>
    <row r="89" spans="1:19" s="280" customFormat="1">
      <c r="A89" s="276">
        <f t="shared" si="9"/>
        <v>74</v>
      </c>
      <c r="B89" s="42">
        <v>2509</v>
      </c>
      <c r="C89" s="42" t="s">
        <v>12</v>
      </c>
      <c r="D89" s="42" t="s">
        <v>23</v>
      </c>
      <c r="E89" s="46">
        <v>39576</v>
      </c>
      <c r="F89" s="277" t="s">
        <v>182</v>
      </c>
      <c r="G89" s="277" t="s">
        <v>154</v>
      </c>
      <c r="H89" s="44" t="s">
        <v>18</v>
      </c>
      <c r="I89" s="44" t="s">
        <v>165</v>
      </c>
      <c r="J89" s="278">
        <v>323.08</v>
      </c>
      <c r="K89" s="278">
        <v>1292.31</v>
      </c>
      <c r="L89" s="278">
        <f t="shared" si="10"/>
        <v>1615.3899999999999</v>
      </c>
      <c r="M89" s="291">
        <v>38</v>
      </c>
      <c r="N89" s="232">
        <v>39576</v>
      </c>
      <c r="O89" s="279"/>
      <c r="Q89" s="439"/>
    </row>
    <row r="90" spans="1:19" s="280" customFormat="1" ht="15.75" thickBot="1">
      <c r="A90" s="276">
        <f t="shared" si="9"/>
        <v>75</v>
      </c>
      <c r="B90" s="43">
        <v>3398</v>
      </c>
      <c r="C90" s="43" t="s">
        <v>12</v>
      </c>
      <c r="D90" s="43" t="s">
        <v>393</v>
      </c>
      <c r="E90" s="45">
        <v>44602</v>
      </c>
      <c r="F90" s="361" t="s">
        <v>182</v>
      </c>
      <c r="G90" s="361" t="s">
        <v>154</v>
      </c>
      <c r="H90" s="362" t="s">
        <v>18</v>
      </c>
      <c r="I90" s="362" t="s">
        <v>165</v>
      </c>
      <c r="J90" s="379">
        <v>323.08</v>
      </c>
      <c r="K90" s="379">
        <v>1292.31</v>
      </c>
      <c r="L90" s="379">
        <f t="shared" si="10"/>
        <v>1615.3899999999999</v>
      </c>
      <c r="M90" s="381">
        <v>76</v>
      </c>
      <c r="N90" s="272">
        <v>44602</v>
      </c>
      <c r="O90" s="279"/>
      <c r="Q90" s="439"/>
    </row>
    <row r="91" spans="1:19" s="237" customFormat="1" ht="19.5" thickBot="1">
      <c r="A91" s="376" t="s">
        <v>243</v>
      </c>
      <c r="C91" s="365"/>
      <c r="D91" s="365"/>
      <c r="E91" s="366"/>
      <c r="F91" s="365"/>
      <c r="G91" s="365"/>
      <c r="H91" s="365"/>
      <c r="I91" s="365"/>
      <c r="J91" s="365"/>
      <c r="K91" s="365"/>
      <c r="L91" s="365"/>
      <c r="M91" s="377"/>
      <c r="N91" s="366"/>
      <c r="O91" s="368"/>
      <c r="Q91" s="439"/>
      <c r="R91" s="280"/>
      <c r="S91" s="280"/>
    </row>
    <row r="92" spans="1:19" s="280" customFormat="1">
      <c r="A92" s="292">
        <f>A90+1</f>
        <v>76</v>
      </c>
      <c r="B92" s="230">
        <v>8249</v>
      </c>
      <c r="C92" s="42" t="s">
        <v>12</v>
      </c>
      <c r="D92" s="42" t="s">
        <v>66</v>
      </c>
      <c r="E92" s="46">
        <v>38285</v>
      </c>
      <c r="F92" s="293" t="s">
        <v>140</v>
      </c>
      <c r="G92" s="293" t="s">
        <v>152</v>
      </c>
      <c r="H92" s="44" t="s">
        <v>29</v>
      </c>
      <c r="I92" s="44" t="s">
        <v>167</v>
      </c>
      <c r="J92" s="452">
        <v>700</v>
      </c>
      <c r="K92" s="452">
        <v>2800.02</v>
      </c>
      <c r="L92" s="295">
        <f>J92+K92</f>
        <v>3500.02</v>
      </c>
      <c r="M92" s="378">
        <v>76</v>
      </c>
      <c r="N92" s="281">
        <v>38285</v>
      </c>
      <c r="O92" s="279" t="s">
        <v>227</v>
      </c>
      <c r="Q92" s="439"/>
    </row>
    <row r="93" spans="1:19" s="280" customFormat="1">
      <c r="A93" s="276">
        <f t="shared" si="9"/>
        <v>77</v>
      </c>
      <c r="B93" s="221">
        <v>3361</v>
      </c>
      <c r="C93" s="42" t="s">
        <v>12</v>
      </c>
      <c r="D93" s="221" t="s">
        <v>242</v>
      </c>
      <c r="E93" s="46">
        <v>43587</v>
      </c>
      <c r="F93" s="277" t="s">
        <v>68</v>
      </c>
      <c r="G93" s="277" t="s">
        <v>153</v>
      </c>
      <c r="H93" s="44" t="s">
        <v>33</v>
      </c>
      <c r="I93" s="44" t="s">
        <v>166</v>
      </c>
      <c r="J93" s="455">
        <v>430.76</v>
      </c>
      <c r="K93" s="455">
        <v>1723.08</v>
      </c>
      <c r="L93" s="278">
        <f>J93+K93</f>
        <v>2153.84</v>
      </c>
      <c r="M93" s="291">
        <v>161</v>
      </c>
      <c r="N93" s="232">
        <v>44685</v>
      </c>
      <c r="O93" s="279"/>
      <c r="Q93" s="439"/>
    </row>
    <row r="94" spans="1:19" s="280" customFormat="1">
      <c r="A94" s="276">
        <f t="shared" si="9"/>
        <v>78</v>
      </c>
      <c r="B94" s="42">
        <v>2548</v>
      </c>
      <c r="C94" s="42" t="s">
        <v>25</v>
      </c>
      <c r="D94" s="42" t="s">
        <v>67</v>
      </c>
      <c r="E94" s="46">
        <v>39601</v>
      </c>
      <c r="F94" s="277" t="s">
        <v>68</v>
      </c>
      <c r="G94" s="277" t="s">
        <v>153</v>
      </c>
      <c r="H94" s="44" t="s">
        <v>59</v>
      </c>
      <c r="I94" s="44" t="s">
        <v>164</v>
      </c>
      <c r="J94" s="278">
        <v>0</v>
      </c>
      <c r="K94" s="278">
        <v>1723.08</v>
      </c>
      <c r="L94" s="278">
        <f>J94+K94</f>
        <v>1723.08</v>
      </c>
      <c r="M94" s="291">
        <v>4</v>
      </c>
      <c r="N94" s="232">
        <v>40575</v>
      </c>
      <c r="O94" s="279"/>
      <c r="Q94" s="439"/>
    </row>
    <row r="95" spans="1:19" s="280" customFormat="1">
      <c r="A95" s="276">
        <f t="shared" si="9"/>
        <v>79</v>
      </c>
      <c r="B95" s="221">
        <v>3432</v>
      </c>
      <c r="C95" s="221" t="s">
        <v>12</v>
      </c>
      <c r="D95" s="221" t="s">
        <v>464</v>
      </c>
      <c r="E95" s="388">
        <v>45387</v>
      </c>
      <c r="F95" s="277" t="s">
        <v>68</v>
      </c>
      <c r="G95" s="277" t="s">
        <v>153</v>
      </c>
      <c r="H95" s="44" t="s">
        <v>27</v>
      </c>
      <c r="I95" s="44" t="s">
        <v>164</v>
      </c>
      <c r="J95" s="278">
        <v>430.76</v>
      </c>
      <c r="K95" s="278">
        <v>1723.08</v>
      </c>
      <c r="L95" s="278">
        <f>J95+K95</f>
        <v>2153.84</v>
      </c>
      <c r="M95" s="291">
        <v>324</v>
      </c>
      <c r="N95" s="232">
        <v>45524</v>
      </c>
      <c r="O95" s="279" t="s">
        <v>227</v>
      </c>
      <c r="P95" s="301"/>
      <c r="Q95" s="439"/>
    </row>
    <row r="96" spans="1:19" s="280" customFormat="1" ht="15.75" thickBot="1">
      <c r="A96" s="360">
        <f t="shared" si="9"/>
        <v>80</v>
      </c>
      <c r="B96" s="43">
        <v>3421</v>
      </c>
      <c r="C96" s="43" t="s">
        <v>12</v>
      </c>
      <c r="D96" s="444" t="s">
        <v>433</v>
      </c>
      <c r="E96" s="45">
        <v>45204</v>
      </c>
      <c r="F96" s="361" t="s">
        <v>68</v>
      </c>
      <c r="G96" s="361" t="s">
        <v>153</v>
      </c>
      <c r="H96" s="362" t="s">
        <v>141</v>
      </c>
      <c r="I96" s="362" t="s">
        <v>164</v>
      </c>
      <c r="J96" s="379">
        <v>430.76</v>
      </c>
      <c r="K96" s="379">
        <v>1723.08</v>
      </c>
      <c r="L96" s="379">
        <f>J96+K96</f>
        <v>2153.84</v>
      </c>
      <c r="M96" s="381">
        <v>358</v>
      </c>
      <c r="N96" s="272">
        <v>45530</v>
      </c>
      <c r="O96" s="279"/>
      <c r="Q96" s="439"/>
    </row>
    <row r="97" spans="1:15" s="280" customFormat="1">
      <c r="A97" s="400"/>
      <c r="B97" s="400"/>
      <c r="C97" s="400"/>
      <c r="D97" s="400"/>
      <c r="E97" s="401"/>
      <c r="F97" s="402"/>
      <c r="G97" s="402"/>
      <c r="H97" s="403"/>
      <c r="I97" s="403"/>
      <c r="J97" s="404"/>
      <c r="K97" s="404"/>
      <c r="L97" s="404"/>
      <c r="M97" s="405"/>
      <c r="N97" s="401"/>
      <c r="O97" s="406"/>
    </row>
    <row r="98" spans="1:15" s="413" customFormat="1" ht="15.75" thickBot="1">
      <c r="A98" s="407"/>
      <c r="B98" s="400"/>
      <c r="C98" s="400"/>
      <c r="D98" s="408"/>
      <c r="E98" s="401"/>
      <c r="F98" s="402"/>
      <c r="G98" s="402"/>
      <c r="H98" s="409"/>
      <c r="I98" s="409"/>
      <c r="J98" s="410"/>
      <c r="K98" s="410"/>
      <c r="L98" s="411"/>
      <c r="M98" s="400"/>
      <c r="N98" s="412"/>
    </row>
    <row r="99" spans="1:15" s="413" customFormat="1" ht="15.75" thickBot="1">
      <c r="A99" s="414"/>
      <c r="B99" s="412"/>
      <c r="C99" s="412"/>
      <c r="D99" s="415" t="s">
        <v>73</v>
      </c>
      <c r="E99" s="416" t="s">
        <v>266</v>
      </c>
      <c r="F99" s="417" t="s">
        <v>75</v>
      </c>
      <c r="G99" s="418"/>
      <c r="H99" s="412"/>
      <c r="I99" s="412"/>
      <c r="J99" s="412"/>
      <c r="K99" s="412"/>
      <c r="L99" s="412"/>
      <c r="M99" s="412"/>
      <c r="N99" s="412"/>
    </row>
    <row r="100" spans="1:15" s="413" customFormat="1">
      <c r="A100" s="414"/>
      <c r="B100" s="412"/>
      <c r="C100" s="412"/>
      <c r="D100" s="419" t="s">
        <v>76</v>
      </c>
      <c r="E100" s="420">
        <f>E102-E101</f>
        <v>80</v>
      </c>
      <c r="F100" s="421"/>
      <c r="G100" s="407"/>
      <c r="H100" s="412"/>
      <c r="I100" s="412"/>
      <c r="J100" s="412"/>
      <c r="K100" s="412"/>
      <c r="L100" s="412"/>
      <c r="M100" s="412"/>
      <c r="N100" s="412"/>
    </row>
    <row r="101" spans="1:15" s="413" customFormat="1" ht="15.75" thickBot="1">
      <c r="A101" s="414"/>
      <c r="B101" s="412"/>
      <c r="C101" s="412"/>
      <c r="D101" s="422" t="s">
        <v>77</v>
      </c>
      <c r="E101" s="423">
        <v>0</v>
      </c>
      <c r="F101" s="424"/>
      <c r="G101" s="403"/>
      <c r="H101" s="412"/>
      <c r="I101" s="412"/>
      <c r="J101" s="412"/>
      <c r="K101" s="412"/>
      <c r="L101" s="412"/>
      <c r="M101" s="412"/>
      <c r="N101" s="412"/>
    </row>
    <row r="102" spans="1:15" s="413" customFormat="1" ht="15.75" thickBot="1">
      <c r="A102" s="414"/>
      <c r="B102" s="412"/>
      <c r="C102" s="412"/>
      <c r="D102" s="425" t="s">
        <v>9</v>
      </c>
      <c r="E102" s="426">
        <f>A96</f>
        <v>80</v>
      </c>
      <c r="F102" s="427"/>
      <c r="G102" s="407"/>
      <c r="H102" s="412"/>
      <c r="I102" s="412"/>
      <c r="J102" s="412"/>
      <c r="K102" s="412"/>
      <c r="L102" s="412"/>
      <c r="M102" s="412"/>
      <c r="N102" s="412"/>
    </row>
    <row r="104" spans="1:15">
      <c r="A104" s="250"/>
      <c r="B104" s="250"/>
      <c r="C104" s="250"/>
      <c r="D104" s="250"/>
      <c r="E104" s="346"/>
      <c r="F104" s="250"/>
      <c r="G104" s="250"/>
      <c r="H104" s="250"/>
      <c r="I104" s="250"/>
      <c r="J104" s="250"/>
      <c r="K104" s="250"/>
      <c r="L104" s="250"/>
      <c r="M104" s="250"/>
      <c r="N104" s="250"/>
      <c r="O104" s="142"/>
    </row>
    <row r="105" spans="1:15">
      <c r="A105" s="20"/>
      <c r="B105" s="20"/>
      <c r="C105" s="20"/>
      <c r="D105" s="20"/>
      <c r="E105" s="347"/>
      <c r="F105" s="20"/>
      <c r="G105" s="23"/>
      <c r="H105" s="20"/>
      <c r="I105" s="20"/>
      <c r="J105" s="20"/>
      <c r="K105" s="20"/>
      <c r="L105" s="20"/>
      <c r="M105" s="20"/>
      <c r="N105" s="20"/>
      <c r="O105" s="2"/>
    </row>
    <row r="106" spans="1:15">
      <c r="A106" s="41"/>
      <c r="B106" s="41"/>
      <c r="C106" s="41"/>
      <c r="D106" s="41"/>
      <c r="E106" s="347"/>
      <c r="F106" s="41"/>
      <c r="G106" s="41"/>
      <c r="H106" s="41"/>
      <c r="I106" s="41"/>
      <c r="J106" s="41"/>
      <c r="K106" s="41"/>
      <c r="L106" s="41"/>
      <c r="M106" s="41"/>
      <c r="N106" s="41"/>
      <c r="O106" s="32"/>
    </row>
    <row r="107" spans="1:15">
      <c r="A107" s="41"/>
      <c r="B107" s="41"/>
      <c r="C107" s="41"/>
      <c r="D107" s="41"/>
      <c r="E107" s="347"/>
      <c r="F107" s="41"/>
      <c r="G107" s="41"/>
      <c r="H107" s="41"/>
      <c r="I107" s="41"/>
      <c r="J107" s="41"/>
      <c r="K107" s="41"/>
      <c r="L107" s="41"/>
      <c r="M107" s="41"/>
      <c r="N107" s="41"/>
      <c r="O107" s="32"/>
    </row>
    <row r="108" spans="1:15">
      <c r="A108" s="41"/>
      <c r="B108" s="41"/>
      <c r="C108" s="41"/>
      <c r="D108" s="41"/>
      <c r="E108" s="347"/>
      <c r="F108" s="41"/>
      <c r="G108" s="41"/>
      <c r="H108" s="41"/>
      <c r="I108" s="41"/>
      <c r="J108" s="41"/>
      <c r="K108" s="41"/>
      <c r="L108" s="41"/>
      <c r="M108" s="41"/>
      <c r="N108" s="41"/>
      <c r="O108" s="32"/>
    </row>
    <row r="109" spans="1:15">
      <c r="A109" s="41"/>
      <c r="B109" s="41"/>
      <c r="C109" s="41"/>
      <c r="D109" s="41"/>
      <c r="E109" s="347"/>
      <c r="F109" s="41"/>
      <c r="G109" s="41"/>
      <c r="H109" s="41"/>
      <c r="I109" s="41"/>
      <c r="J109" s="41"/>
      <c r="K109" s="41"/>
      <c r="L109" s="41"/>
      <c r="M109" s="41"/>
      <c r="N109" s="41"/>
      <c r="O109" s="32"/>
    </row>
    <row r="110" spans="1:15">
      <c r="A110" s="20"/>
      <c r="B110" s="20"/>
      <c r="C110" s="20"/>
      <c r="D110" s="20"/>
      <c r="E110" s="347"/>
      <c r="F110" s="20"/>
      <c r="G110" s="23"/>
      <c r="H110" s="20"/>
      <c r="I110" s="20"/>
      <c r="J110" s="20"/>
      <c r="K110" s="20"/>
      <c r="L110" s="20"/>
      <c r="M110" s="20"/>
      <c r="N110" s="20"/>
      <c r="O110" s="2"/>
    </row>
    <row r="111" spans="1:15">
      <c r="A111" s="20"/>
      <c r="B111" s="20"/>
      <c r="C111" s="20"/>
      <c r="D111" s="20"/>
      <c r="E111" s="347"/>
      <c r="F111" s="20"/>
      <c r="G111" s="23"/>
      <c r="H111" s="20"/>
      <c r="I111" s="20"/>
      <c r="J111" s="20"/>
      <c r="K111" s="20"/>
      <c r="L111" s="20"/>
      <c r="M111" s="20"/>
      <c r="N111" s="20"/>
      <c r="O111" s="2"/>
    </row>
    <row r="112" spans="1:15">
      <c r="A112" s="21"/>
      <c r="B112" s="21"/>
      <c r="C112" s="21"/>
      <c r="D112" s="21"/>
      <c r="E112" s="347"/>
      <c r="F112" s="21"/>
      <c r="G112" s="23"/>
      <c r="H112" s="21"/>
      <c r="I112" s="21"/>
      <c r="J112" s="21"/>
      <c r="K112" s="21"/>
      <c r="L112" s="21"/>
      <c r="M112" s="21"/>
      <c r="N112" s="21"/>
      <c r="O112" s="2"/>
    </row>
    <row r="113" spans="1:15" s="39" customFormat="1" ht="18.75">
      <c r="A113" s="37"/>
      <c r="B113" s="11"/>
      <c r="C113" s="11"/>
      <c r="D113" s="11"/>
      <c r="E113" s="348"/>
      <c r="F113" s="11"/>
      <c r="G113" s="38"/>
      <c r="H113" s="37"/>
      <c r="I113" s="37"/>
      <c r="J113" s="37"/>
      <c r="K113" s="37"/>
      <c r="L113" s="37"/>
      <c r="M113" s="37"/>
      <c r="N113" s="37"/>
      <c r="O113" s="11"/>
    </row>
    <row r="114" spans="1:15">
      <c r="A114" s="21"/>
      <c r="B114" s="2"/>
      <c r="C114" s="2"/>
      <c r="D114" s="2"/>
      <c r="E114" s="349"/>
      <c r="F114" s="2"/>
      <c r="G114" s="25"/>
      <c r="H114" s="21"/>
      <c r="I114" s="21"/>
      <c r="J114" s="21"/>
      <c r="K114" s="21"/>
      <c r="L114" s="21"/>
      <c r="M114" s="21"/>
      <c r="N114" s="21"/>
      <c r="O114" s="2"/>
    </row>
    <row r="115" spans="1:15">
      <c r="A115" s="21"/>
      <c r="B115" s="2"/>
      <c r="C115" s="2"/>
      <c r="D115" s="2"/>
      <c r="E115" s="349"/>
      <c r="F115" s="2"/>
      <c r="G115" s="9"/>
      <c r="I115"/>
      <c r="K115" s="21"/>
      <c r="L115" s="21"/>
      <c r="M115" s="21"/>
      <c r="N115" s="21"/>
      <c r="O115" s="2"/>
    </row>
    <row r="116" spans="1:15">
      <c r="A116" s="21"/>
      <c r="B116" s="2"/>
      <c r="C116" s="2"/>
      <c r="D116" s="2"/>
      <c r="E116" s="349"/>
      <c r="F116" s="2"/>
      <c r="G116" s="9"/>
      <c r="I116"/>
      <c r="K116" s="21"/>
      <c r="L116" s="21"/>
      <c r="M116" s="21"/>
      <c r="N116" s="21"/>
      <c r="O116" s="2"/>
    </row>
    <row r="117" spans="1:15">
      <c r="A117" s="86"/>
      <c r="B117" s="85"/>
      <c r="C117" s="85"/>
      <c r="D117" s="85"/>
      <c r="E117" s="349"/>
      <c r="F117" s="85"/>
      <c r="G117" s="9"/>
      <c r="H117" s="85"/>
      <c r="I117" s="85"/>
      <c r="J117" s="85"/>
      <c r="K117" s="86"/>
      <c r="L117" s="86"/>
      <c r="M117" s="86"/>
      <c r="N117" s="86"/>
      <c r="O117" s="85"/>
    </row>
    <row r="118" spans="1:15">
      <c r="A118" s="21"/>
      <c r="B118" s="2"/>
      <c r="C118" s="2"/>
      <c r="D118" s="2"/>
      <c r="E118" s="349"/>
      <c r="F118" s="2"/>
      <c r="G118" s="9"/>
      <c r="I118"/>
      <c r="K118" s="21"/>
      <c r="L118" s="21"/>
      <c r="M118" s="21"/>
      <c r="N118" s="21"/>
      <c r="O118" s="2"/>
    </row>
    <row r="119" spans="1:15">
      <c r="A119" s="27"/>
      <c r="B119" s="22"/>
      <c r="C119" s="22"/>
      <c r="D119" s="22"/>
      <c r="E119" s="349"/>
      <c r="F119" s="22"/>
      <c r="G119" s="9"/>
      <c r="H119" s="22"/>
      <c r="I119" s="22"/>
      <c r="J119" s="22"/>
      <c r="K119" s="27"/>
      <c r="L119" s="27"/>
      <c r="M119" s="27"/>
      <c r="N119" s="27"/>
      <c r="O119" s="22"/>
    </row>
    <row r="120" spans="1:15">
      <c r="A120" s="27"/>
      <c r="B120" s="22"/>
      <c r="C120" s="22"/>
      <c r="D120" s="22"/>
      <c r="E120" s="349"/>
      <c r="F120" s="22"/>
      <c r="G120" s="9"/>
      <c r="H120" s="22"/>
      <c r="I120" s="22"/>
      <c r="J120" s="22"/>
      <c r="K120" s="27"/>
      <c r="L120" s="27"/>
      <c r="M120" s="27"/>
      <c r="N120" s="27"/>
      <c r="O120" s="22"/>
    </row>
    <row r="121" spans="1:15">
      <c r="A121" s="86"/>
      <c r="B121" s="85"/>
      <c r="C121" s="85"/>
      <c r="D121" s="85"/>
      <c r="E121" s="349"/>
      <c r="F121" s="85"/>
      <c r="G121" s="9"/>
      <c r="H121" s="85"/>
      <c r="I121" s="85"/>
      <c r="J121" s="85"/>
      <c r="K121" s="86"/>
      <c r="L121" s="86"/>
      <c r="M121" s="86"/>
      <c r="N121" s="86"/>
      <c r="O121" s="85"/>
    </row>
    <row r="122" spans="1:15">
      <c r="A122" s="34"/>
      <c r="B122" s="32"/>
      <c r="C122" s="32"/>
      <c r="D122" s="32"/>
      <c r="E122" s="349"/>
      <c r="F122" s="32"/>
      <c r="G122" s="9"/>
      <c r="H122" s="32"/>
      <c r="I122" s="32"/>
      <c r="J122" s="32"/>
      <c r="K122" s="34"/>
      <c r="L122" s="34"/>
      <c r="M122" s="34"/>
      <c r="N122" s="34"/>
      <c r="O122" s="32"/>
    </row>
    <row r="123" spans="1:15">
      <c r="A123" s="27"/>
      <c r="B123" s="22"/>
      <c r="C123" s="22"/>
      <c r="D123" s="22"/>
      <c r="E123" s="349"/>
      <c r="F123" s="22"/>
      <c r="G123" s="9"/>
      <c r="H123" s="22"/>
      <c r="I123" s="22"/>
      <c r="J123" s="22"/>
      <c r="K123" s="27"/>
      <c r="L123" s="27"/>
      <c r="M123" s="27"/>
      <c r="N123" s="27"/>
      <c r="O123" s="22"/>
    </row>
    <row r="124" spans="1:15">
      <c r="A124" s="21"/>
      <c r="B124" s="2"/>
      <c r="C124" s="2"/>
      <c r="D124" s="2"/>
      <c r="E124" s="349"/>
      <c r="F124" s="2"/>
      <c r="G124" s="9"/>
      <c r="I124"/>
      <c r="K124" s="21"/>
      <c r="L124" s="21"/>
      <c r="M124" s="21"/>
      <c r="N124" s="21"/>
      <c r="O124" s="2"/>
    </row>
    <row r="125" spans="1:15">
      <c r="A125" s="21"/>
      <c r="B125" s="21"/>
      <c r="C125" s="21"/>
      <c r="D125" s="21"/>
      <c r="E125" s="347"/>
      <c r="F125" s="21"/>
      <c r="G125" s="23"/>
      <c r="H125" s="21"/>
      <c r="I125" s="21"/>
      <c r="J125" s="21"/>
      <c r="K125" s="21"/>
      <c r="L125" s="21"/>
      <c r="M125" s="21"/>
      <c r="N125" s="21"/>
      <c r="O125" s="2"/>
    </row>
    <row r="126" spans="1:15">
      <c r="A126" s="21"/>
      <c r="B126" s="21"/>
      <c r="C126" s="21"/>
      <c r="D126" s="21"/>
      <c r="E126" s="347"/>
      <c r="F126" s="21"/>
      <c r="G126" s="23"/>
      <c r="H126" s="21"/>
      <c r="I126" s="21"/>
      <c r="J126" s="21"/>
      <c r="K126" s="21"/>
      <c r="L126" s="21"/>
      <c r="M126" s="21"/>
      <c r="N126" s="21"/>
      <c r="O126" s="2"/>
    </row>
    <row r="128" spans="1:15">
      <c r="G128" s="87"/>
      <c r="H128" s="88"/>
    </row>
    <row r="129" spans="7:8">
      <c r="G129" s="89"/>
      <c r="H129" s="90"/>
    </row>
    <row r="130" spans="7:8">
      <c r="G130" s="89"/>
      <c r="H130" s="90"/>
    </row>
    <row r="131" spans="7:8">
      <c r="G131" s="87"/>
      <c r="H131" s="88"/>
    </row>
    <row r="132" spans="7:8">
      <c r="G132" s="87"/>
      <c r="H132" s="88"/>
    </row>
    <row r="133" spans="7:8">
      <c r="G133" s="89"/>
      <c r="H133" s="90"/>
    </row>
  </sheetData>
  <autoFilter ref="A6:P96"/>
  <sortState ref="B16:N23">
    <sortCondition descending="1" ref="I16:I23"/>
  </sortState>
  <mergeCells count="3">
    <mergeCell ref="A1:N3"/>
    <mergeCell ref="B4:J4"/>
    <mergeCell ref="M5:N5"/>
  </mergeCells>
  <conditionalFormatting sqref="B38">
    <cfRule type="duplicateValues" dxfId="17" priority="14"/>
  </conditionalFormatting>
  <conditionalFormatting sqref="B11">
    <cfRule type="duplicateValues" dxfId="16" priority="12"/>
  </conditionalFormatting>
  <conditionalFormatting sqref="B43">
    <cfRule type="duplicateValues" dxfId="15" priority="11"/>
  </conditionalFormatting>
  <conditionalFormatting sqref="B35">
    <cfRule type="duplicateValues" dxfId="14" priority="8"/>
  </conditionalFormatting>
  <conditionalFormatting sqref="B37">
    <cfRule type="duplicateValues" dxfId="13" priority="7"/>
  </conditionalFormatting>
  <conditionalFormatting sqref="B1:B9 B11:B22 B41:B49 B24:B39 B52:B1048576">
    <cfRule type="duplicateValues" dxfId="12" priority="6"/>
  </conditionalFormatting>
  <conditionalFormatting sqref="B48">
    <cfRule type="duplicateValues" dxfId="11" priority="5"/>
  </conditionalFormatting>
  <conditionalFormatting sqref="B18">
    <cfRule type="duplicateValues" dxfId="10" priority="4"/>
  </conditionalFormatting>
  <conditionalFormatting sqref="B125:B1048576 A32 A25 A15 B14 A13 B12 B1:B6 B92:B112 A7 A69 A75 A59 A91 B33:B34 B60:B68 B46:B47 B36 B16:B22 B24 B8:B9 B49 B77:B90 B39 B41:B44 B70:B74 B26:B31 B52:B58">
    <cfRule type="duplicateValues" dxfId="9" priority="29"/>
  </conditionalFormatting>
  <conditionalFormatting sqref="B10">
    <cfRule type="duplicateValues" dxfId="8" priority="3"/>
  </conditionalFormatting>
  <printOptions horizontalCentered="1"/>
  <pageMargins left="0.23622047244094491" right="0.23622047244094491" top="0.39370078740157483" bottom="0.39370078740157483" header="0.31496062992125984" footer="0.31496062992125984"/>
  <pageSetup paperSize="9" scale="35" orientation="landscape" horizont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N101"/>
  <sheetViews>
    <sheetView topLeftCell="A43" zoomScale="80" zoomScaleNormal="80" workbookViewId="0">
      <selection activeCell="B79" sqref="B79:K86"/>
    </sheetView>
  </sheetViews>
  <sheetFormatPr defaultColWidth="9.140625" defaultRowHeight="14.25"/>
  <cols>
    <col min="1" max="1" width="10.7109375" style="13" customWidth="1"/>
    <col min="2" max="2" width="11.28515625" style="13" customWidth="1"/>
    <col min="3" max="3" width="46.28515625" style="5" customWidth="1"/>
    <col min="4" max="4" width="15.5703125" style="29" customWidth="1"/>
    <col min="5" max="5" width="60.28515625" style="5" customWidth="1"/>
    <col min="6" max="6" width="11.28515625" style="5" customWidth="1"/>
    <col min="7" max="7" width="11.7109375" style="10" customWidth="1"/>
    <col min="8" max="8" width="34.7109375" style="5" customWidth="1"/>
    <col min="9" max="9" width="30" style="10" customWidth="1"/>
    <col min="10" max="10" width="14.140625" style="5" customWidth="1"/>
    <col min="11" max="11" width="16" style="10" customWidth="1"/>
    <col min="12" max="12" width="15.85546875" style="5" customWidth="1"/>
    <col min="13" max="13" width="15.85546875" style="433" customWidth="1"/>
    <col min="14" max="14" width="14.7109375" style="428" customWidth="1"/>
    <col min="15" max="16384" width="9.140625" style="5"/>
  </cols>
  <sheetData>
    <row r="1" spans="1:14" ht="15" customHeight="1">
      <c r="A1" s="490" t="s">
        <v>78</v>
      </c>
      <c r="B1" s="490"/>
      <c r="C1" s="490"/>
      <c r="D1" s="490"/>
      <c r="E1" s="490"/>
      <c r="F1" s="490"/>
      <c r="G1" s="490"/>
      <c r="H1" s="490"/>
      <c r="I1" s="490"/>
      <c r="J1" s="490"/>
      <c r="K1" s="490"/>
    </row>
    <row r="2" spans="1:14" ht="23.25" customHeight="1">
      <c r="A2" s="490"/>
      <c r="B2" s="490"/>
      <c r="C2" s="490"/>
      <c r="D2" s="490"/>
      <c r="E2" s="490"/>
      <c r="F2" s="490"/>
      <c r="G2" s="490"/>
      <c r="H2" s="490"/>
      <c r="I2" s="490"/>
      <c r="J2" s="490"/>
      <c r="K2" s="490"/>
    </row>
    <row r="3" spans="1:14" ht="18" customHeight="1">
      <c r="A3" s="490"/>
      <c r="B3" s="490"/>
      <c r="C3" s="490"/>
      <c r="D3" s="490"/>
      <c r="E3" s="490"/>
      <c r="F3" s="490"/>
      <c r="G3" s="490"/>
      <c r="H3" s="490"/>
      <c r="I3" s="490"/>
      <c r="J3" s="490"/>
      <c r="K3" s="490"/>
    </row>
    <row r="4" spans="1:14" s="70" customFormat="1">
      <c r="B4" s="13"/>
      <c r="D4" s="71"/>
      <c r="G4" s="13"/>
      <c r="I4" s="13"/>
      <c r="K4" s="13"/>
      <c r="M4" s="434"/>
      <c r="N4" s="429"/>
    </row>
    <row r="5" spans="1:14" s="170" customFormat="1" ht="15.75" thickBot="1">
      <c r="A5" s="168" t="s">
        <v>79</v>
      </c>
      <c r="B5" s="169"/>
      <c r="D5" s="171"/>
      <c r="G5" s="169"/>
      <c r="I5" s="169"/>
      <c r="J5" s="172"/>
      <c r="K5" s="486" t="s">
        <v>497</v>
      </c>
      <c r="M5" s="435"/>
      <c r="N5" s="168"/>
    </row>
    <row r="6" spans="1:14" s="75" customFormat="1" ht="15.75" thickBot="1">
      <c r="A6" s="174" t="s">
        <v>80</v>
      </c>
      <c r="B6" s="175" t="s">
        <v>3</v>
      </c>
      <c r="C6" s="175" t="s">
        <v>5</v>
      </c>
      <c r="D6" s="176" t="s">
        <v>399</v>
      </c>
      <c r="E6" s="175" t="s">
        <v>81</v>
      </c>
      <c r="F6" s="72" t="s">
        <v>234</v>
      </c>
      <c r="G6" s="175" t="s">
        <v>163</v>
      </c>
      <c r="H6" s="175" t="s">
        <v>82</v>
      </c>
      <c r="I6" s="175" t="s">
        <v>83</v>
      </c>
      <c r="J6" s="73" t="s">
        <v>363</v>
      </c>
      <c r="K6" s="74" t="s">
        <v>362</v>
      </c>
      <c r="M6" s="436"/>
      <c r="N6" s="430"/>
    </row>
    <row r="7" spans="1:14" s="143" customFormat="1" ht="16.5" customHeight="1" thickBot="1">
      <c r="A7" s="247" t="s">
        <v>174</v>
      </c>
      <c r="B7" s="248"/>
      <c r="C7" s="248"/>
      <c r="D7" s="248"/>
      <c r="E7" s="248"/>
      <c r="F7" s="248"/>
      <c r="G7" s="248"/>
      <c r="H7" s="248"/>
      <c r="I7" s="248"/>
      <c r="J7" s="248"/>
      <c r="K7" s="248"/>
      <c r="M7" s="437"/>
      <c r="N7" s="431"/>
    </row>
    <row r="8" spans="1:14" s="76" customFormat="1" ht="15.75">
      <c r="A8" s="144">
        <v>1</v>
      </c>
      <c r="B8" s="145">
        <v>2468</v>
      </c>
      <c r="C8" s="146" t="s">
        <v>211</v>
      </c>
      <c r="D8" s="453">
        <v>2544.25</v>
      </c>
      <c r="E8" s="147" t="s">
        <v>337</v>
      </c>
      <c r="F8" s="148" t="s">
        <v>155</v>
      </c>
      <c r="G8" s="149" t="s">
        <v>167</v>
      </c>
      <c r="H8" s="48" t="s">
        <v>88</v>
      </c>
      <c r="I8" s="145" t="s">
        <v>101</v>
      </c>
      <c r="J8" s="520">
        <v>338</v>
      </c>
      <c r="K8" s="521">
        <v>44503</v>
      </c>
      <c r="M8" s="438"/>
      <c r="N8" s="432"/>
    </row>
    <row r="9" spans="1:14" s="76" customFormat="1" ht="15.75">
      <c r="A9" s="150">
        <f>A8+1</f>
        <v>2</v>
      </c>
      <c r="B9" s="48">
        <v>2684</v>
      </c>
      <c r="C9" s="151" t="s">
        <v>426</v>
      </c>
      <c r="D9" s="456">
        <v>2544.25</v>
      </c>
      <c r="E9" s="152" t="s">
        <v>314</v>
      </c>
      <c r="F9" s="153" t="s">
        <v>155</v>
      </c>
      <c r="G9" s="154" t="s">
        <v>167</v>
      </c>
      <c r="H9" s="48" t="s">
        <v>379</v>
      </c>
      <c r="I9" s="48" t="s">
        <v>101</v>
      </c>
      <c r="J9" s="157">
        <v>312</v>
      </c>
      <c r="K9" s="155">
        <v>45524</v>
      </c>
      <c r="M9" s="438"/>
      <c r="N9" s="432"/>
    </row>
    <row r="10" spans="1:14" s="76" customFormat="1" ht="15.75">
      <c r="A10" s="150">
        <f t="shared" ref="A10:A42" si="0">A9+1</f>
        <v>3</v>
      </c>
      <c r="B10" s="261">
        <v>2717</v>
      </c>
      <c r="C10" s="9" t="s">
        <v>386</v>
      </c>
      <c r="D10" s="456">
        <v>2544.25</v>
      </c>
      <c r="E10" s="152" t="s">
        <v>315</v>
      </c>
      <c r="F10" s="153" t="s">
        <v>155</v>
      </c>
      <c r="G10" s="154" t="s">
        <v>167</v>
      </c>
      <c r="H10" s="48" t="s">
        <v>379</v>
      </c>
      <c r="I10" s="48" t="s">
        <v>101</v>
      </c>
      <c r="J10" s="353">
        <v>369</v>
      </c>
      <c r="K10" s="271">
        <v>44518</v>
      </c>
      <c r="M10" s="438"/>
      <c r="N10" s="432"/>
    </row>
    <row r="11" spans="1:14" s="76" customFormat="1" ht="15.75">
      <c r="A11" s="150">
        <f t="shared" si="0"/>
        <v>4</v>
      </c>
      <c r="B11" s="261">
        <v>3044</v>
      </c>
      <c r="C11" s="308" t="s">
        <v>410</v>
      </c>
      <c r="D11" s="456">
        <v>2544.25</v>
      </c>
      <c r="E11" s="297" t="s">
        <v>316</v>
      </c>
      <c r="F11" s="298" t="s">
        <v>155</v>
      </c>
      <c r="G11" s="299" t="s">
        <v>167</v>
      </c>
      <c r="H11" s="48" t="s">
        <v>379</v>
      </c>
      <c r="I11" s="300" t="s">
        <v>101</v>
      </c>
      <c r="J11" s="353">
        <v>425</v>
      </c>
      <c r="K11" s="271">
        <v>45576</v>
      </c>
      <c r="M11" s="438"/>
      <c r="N11" s="432"/>
    </row>
    <row r="12" spans="1:14" s="302" customFormat="1" ht="15.75">
      <c r="A12" s="296">
        <f t="shared" si="0"/>
        <v>5</v>
      </c>
      <c r="B12" s="48">
        <v>3177</v>
      </c>
      <c r="C12" s="151" t="s">
        <v>197</v>
      </c>
      <c r="D12" s="456">
        <v>2544.25</v>
      </c>
      <c r="E12" s="152" t="s">
        <v>329</v>
      </c>
      <c r="F12" s="153" t="s">
        <v>155</v>
      </c>
      <c r="G12" s="154" t="s">
        <v>167</v>
      </c>
      <c r="H12" s="48" t="s">
        <v>104</v>
      </c>
      <c r="I12" s="48" t="s">
        <v>101</v>
      </c>
      <c r="J12" s="157">
        <v>59</v>
      </c>
      <c r="K12" s="155">
        <v>44228</v>
      </c>
      <c r="L12" s="76"/>
      <c r="M12" s="438"/>
      <c r="N12" s="432"/>
    </row>
    <row r="13" spans="1:14" s="302" customFormat="1" ht="15.75">
      <c r="A13" s="296">
        <f t="shared" si="0"/>
        <v>6</v>
      </c>
      <c r="B13" s="48">
        <v>2574</v>
      </c>
      <c r="C13" s="151" t="s">
        <v>144</v>
      </c>
      <c r="D13" s="456">
        <v>2544.25</v>
      </c>
      <c r="E13" s="173" t="s">
        <v>323</v>
      </c>
      <c r="F13" s="153" t="s">
        <v>155</v>
      </c>
      <c r="G13" s="154" t="s">
        <v>166</v>
      </c>
      <c r="H13" s="48" t="s">
        <v>88</v>
      </c>
      <c r="I13" s="48" t="s">
        <v>101</v>
      </c>
      <c r="J13" s="157">
        <v>101</v>
      </c>
      <c r="K13" s="155">
        <v>42460</v>
      </c>
      <c r="L13" s="76"/>
      <c r="M13" s="438"/>
      <c r="N13" s="432"/>
    </row>
    <row r="14" spans="1:14" s="76" customFormat="1" ht="15.75">
      <c r="A14" s="150">
        <f t="shared" si="0"/>
        <v>7</v>
      </c>
      <c r="B14" s="261">
        <v>2726</v>
      </c>
      <c r="C14" s="308" t="s">
        <v>408</v>
      </c>
      <c r="D14" s="456">
        <v>2544.25</v>
      </c>
      <c r="E14" s="297" t="s">
        <v>318</v>
      </c>
      <c r="F14" s="298" t="s">
        <v>155</v>
      </c>
      <c r="G14" s="299" t="s">
        <v>166</v>
      </c>
      <c r="H14" s="48" t="s">
        <v>88</v>
      </c>
      <c r="I14" s="300" t="s">
        <v>101</v>
      </c>
      <c r="J14" s="353">
        <v>424</v>
      </c>
      <c r="K14" s="271">
        <v>45576</v>
      </c>
      <c r="M14" s="438"/>
      <c r="N14" s="432"/>
    </row>
    <row r="15" spans="1:14" s="76" customFormat="1" ht="15.75">
      <c r="A15" s="150">
        <f t="shared" si="0"/>
        <v>8</v>
      </c>
      <c r="B15" s="48">
        <v>2797</v>
      </c>
      <c r="C15" s="151" t="s">
        <v>209</v>
      </c>
      <c r="D15" s="456">
        <v>2544.25</v>
      </c>
      <c r="E15" s="152" t="s">
        <v>313</v>
      </c>
      <c r="F15" s="153" t="s">
        <v>155</v>
      </c>
      <c r="G15" s="154" t="s">
        <v>166</v>
      </c>
      <c r="H15" s="48" t="s">
        <v>162</v>
      </c>
      <c r="I15" s="48" t="s">
        <v>101</v>
      </c>
      <c r="J15" s="158">
        <v>332</v>
      </c>
      <c r="K15" s="214">
        <v>45524</v>
      </c>
      <c r="M15" s="438"/>
      <c r="N15" s="432"/>
    </row>
    <row r="16" spans="1:14" s="76" customFormat="1" ht="15.75">
      <c r="A16" s="150">
        <f t="shared" si="0"/>
        <v>9</v>
      </c>
      <c r="B16" s="261">
        <v>2941</v>
      </c>
      <c r="C16" s="308" t="s">
        <v>406</v>
      </c>
      <c r="D16" s="456">
        <v>2544.25</v>
      </c>
      <c r="E16" s="152" t="s">
        <v>322</v>
      </c>
      <c r="F16" s="153" t="s">
        <v>155</v>
      </c>
      <c r="G16" s="154" t="s">
        <v>166</v>
      </c>
      <c r="H16" s="48" t="s">
        <v>88</v>
      </c>
      <c r="I16" s="48" t="s">
        <v>101</v>
      </c>
      <c r="J16" s="157">
        <v>335</v>
      </c>
      <c r="K16" s="155">
        <v>45524</v>
      </c>
      <c r="M16" s="438"/>
      <c r="N16" s="432"/>
    </row>
    <row r="17" spans="1:14" s="76" customFormat="1" ht="15.75">
      <c r="A17" s="150">
        <f t="shared" si="0"/>
        <v>10</v>
      </c>
      <c r="B17" s="198">
        <v>2330</v>
      </c>
      <c r="C17" s="216" t="s">
        <v>126</v>
      </c>
      <c r="D17" s="456">
        <v>2544.25</v>
      </c>
      <c r="E17" s="152" t="s">
        <v>335</v>
      </c>
      <c r="F17" s="153" t="s">
        <v>155</v>
      </c>
      <c r="G17" s="154" t="s">
        <v>164</v>
      </c>
      <c r="H17" s="198" t="s">
        <v>127</v>
      </c>
      <c r="I17" s="48" t="s">
        <v>101</v>
      </c>
      <c r="J17" s="353">
        <v>364</v>
      </c>
      <c r="K17" s="271">
        <v>44518</v>
      </c>
      <c r="M17" s="438"/>
      <c r="N17" s="432"/>
    </row>
    <row r="18" spans="1:14" s="76" customFormat="1" ht="15.75">
      <c r="A18" s="150">
        <f t="shared" si="0"/>
        <v>11</v>
      </c>
      <c r="B18" s="48">
        <v>2421</v>
      </c>
      <c r="C18" s="151" t="s">
        <v>95</v>
      </c>
      <c r="D18" s="456">
        <v>2544.25</v>
      </c>
      <c r="E18" s="152" t="s">
        <v>96</v>
      </c>
      <c r="F18" s="153" t="s">
        <v>155</v>
      </c>
      <c r="G18" s="154" t="s">
        <v>164</v>
      </c>
      <c r="H18" s="48" t="s">
        <v>97</v>
      </c>
      <c r="I18" s="48" t="s">
        <v>101</v>
      </c>
      <c r="J18" s="157">
        <v>332</v>
      </c>
      <c r="K18" s="155">
        <v>42968</v>
      </c>
      <c r="M18" s="438"/>
      <c r="N18" s="432"/>
    </row>
    <row r="19" spans="1:14" s="76" customFormat="1" ht="15.75">
      <c r="A19" s="150">
        <f t="shared" si="0"/>
        <v>12</v>
      </c>
      <c r="B19" s="48">
        <v>2588</v>
      </c>
      <c r="C19" s="156" t="s">
        <v>129</v>
      </c>
      <c r="D19" s="456">
        <v>2544.25</v>
      </c>
      <c r="E19" s="152" t="s">
        <v>321</v>
      </c>
      <c r="F19" s="153" t="s">
        <v>155</v>
      </c>
      <c r="G19" s="154" t="s">
        <v>164</v>
      </c>
      <c r="H19" s="48" t="s">
        <v>88</v>
      </c>
      <c r="I19" s="48" t="s">
        <v>101</v>
      </c>
      <c r="J19" s="158">
        <v>274</v>
      </c>
      <c r="K19" s="159">
        <v>42584</v>
      </c>
      <c r="M19" s="438"/>
      <c r="N19" s="432"/>
    </row>
    <row r="20" spans="1:14" s="76" customFormat="1" ht="15.75">
      <c r="A20" s="150">
        <f t="shared" si="0"/>
        <v>13</v>
      </c>
      <c r="B20" s="48">
        <v>2659</v>
      </c>
      <c r="C20" s="151" t="s">
        <v>202</v>
      </c>
      <c r="D20" s="456">
        <v>2544.25</v>
      </c>
      <c r="E20" s="152" t="s">
        <v>115</v>
      </c>
      <c r="F20" s="153" t="s">
        <v>155</v>
      </c>
      <c r="G20" s="154" t="s">
        <v>164</v>
      </c>
      <c r="H20" s="48" t="s">
        <v>88</v>
      </c>
      <c r="I20" s="48" t="s">
        <v>101</v>
      </c>
      <c r="J20" s="157">
        <v>84</v>
      </c>
      <c r="K20" s="155">
        <v>43907</v>
      </c>
      <c r="M20" s="438"/>
      <c r="N20" s="432"/>
    </row>
    <row r="21" spans="1:14" s="76" customFormat="1" ht="15.75">
      <c r="A21" s="150">
        <f t="shared" si="0"/>
        <v>14</v>
      </c>
      <c r="B21" s="48">
        <v>2666</v>
      </c>
      <c r="C21" s="151" t="s">
        <v>109</v>
      </c>
      <c r="D21" s="456">
        <v>2544.25</v>
      </c>
      <c r="E21" s="152" t="s">
        <v>110</v>
      </c>
      <c r="F21" s="153" t="s">
        <v>155</v>
      </c>
      <c r="G21" s="154" t="s">
        <v>164</v>
      </c>
      <c r="H21" s="48" t="s">
        <v>88</v>
      </c>
      <c r="I21" s="48" t="s">
        <v>101</v>
      </c>
      <c r="J21" s="157">
        <v>8</v>
      </c>
      <c r="K21" s="155">
        <v>40280</v>
      </c>
      <c r="M21" s="438"/>
      <c r="N21" s="432"/>
    </row>
    <row r="22" spans="1:14" s="76" customFormat="1" ht="15.75">
      <c r="A22" s="150">
        <f t="shared" si="0"/>
        <v>15</v>
      </c>
      <c r="B22" s="198">
        <v>2709</v>
      </c>
      <c r="C22" s="217" t="s">
        <v>232</v>
      </c>
      <c r="D22" s="456">
        <v>2544.25</v>
      </c>
      <c r="E22" s="152" t="s">
        <v>336</v>
      </c>
      <c r="F22" s="153" t="s">
        <v>155</v>
      </c>
      <c r="G22" s="154" t="s">
        <v>164</v>
      </c>
      <c r="H22" s="198" t="s">
        <v>88</v>
      </c>
      <c r="I22" s="48" t="s">
        <v>101</v>
      </c>
      <c r="J22" s="353">
        <v>366</v>
      </c>
      <c r="K22" s="271">
        <v>44518</v>
      </c>
      <c r="M22" s="438"/>
      <c r="N22" s="432"/>
    </row>
    <row r="23" spans="1:14" s="76" customFormat="1" ht="15.75">
      <c r="A23" s="150">
        <f t="shared" si="0"/>
        <v>16</v>
      </c>
      <c r="B23" s="48">
        <v>2798</v>
      </c>
      <c r="C23" s="151" t="s">
        <v>111</v>
      </c>
      <c r="D23" s="456">
        <v>2544.25</v>
      </c>
      <c r="E23" s="152" t="s">
        <v>112</v>
      </c>
      <c r="F23" s="153" t="s">
        <v>155</v>
      </c>
      <c r="G23" s="154" t="s">
        <v>164</v>
      </c>
      <c r="H23" s="48" t="s">
        <v>88</v>
      </c>
      <c r="I23" s="48" t="s">
        <v>101</v>
      </c>
      <c r="J23" s="157">
        <v>46</v>
      </c>
      <c r="K23" s="155">
        <v>40878</v>
      </c>
      <c r="M23" s="438"/>
      <c r="N23" s="432"/>
    </row>
    <row r="24" spans="1:14" s="76" customFormat="1" ht="15.75">
      <c r="A24" s="150">
        <f t="shared" si="0"/>
        <v>17</v>
      </c>
      <c r="B24" s="48">
        <v>2806</v>
      </c>
      <c r="C24" s="151" t="s">
        <v>113</v>
      </c>
      <c r="D24" s="456">
        <v>2544.25</v>
      </c>
      <c r="E24" s="152" t="s">
        <v>309</v>
      </c>
      <c r="F24" s="153" t="s">
        <v>155</v>
      </c>
      <c r="G24" s="154" t="s">
        <v>164</v>
      </c>
      <c r="H24" s="48" t="s">
        <v>114</v>
      </c>
      <c r="I24" s="48" t="s">
        <v>101</v>
      </c>
      <c r="J24" s="157">
        <v>3</v>
      </c>
      <c r="K24" s="155">
        <v>41345</v>
      </c>
      <c r="M24" s="438"/>
      <c r="N24" s="432"/>
    </row>
    <row r="25" spans="1:14" s="76" customFormat="1" ht="15.75">
      <c r="A25" s="150">
        <f t="shared" si="0"/>
        <v>18</v>
      </c>
      <c r="B25" s="221">
        <v>2837</v>
      </c>
      <c r="C25" s="222" t="s">
        <v>229</v>
      </c>
      <c r="D25" s="456">
        <v>2544.25</v>
      </c>
      <c r="E25" s="152" t="s">
        <v>92</v>
      </c>
      <c r="F25" s="153" t="s">
        <v>155</v>
      </c>
      <c r="G25" s="154" t="s">
        <v>164</v>
      </c>
      <c r="H25" s="48" t="s">
        <v>88</v>
      </c>
      <c r="I25" s="48" t="s">
        <v>101</v>
      </c>
      <c r="J25" s="353">
        <v>368</v>
      </c>
      <c r="K25" s="271">
        <v>44518</v>
      </c>
      <c r="M25" s="438"/>
      <c r="N25" s="432"/>
    </row>
    <row r="26" spans="1:14" s="76" customFormat="1" ht="15.75">
      <c r="A26" s="150">
        <f t="shared" si="0"/>
        <v>19</v>
      </c>
      <c r="B26" s="160">
        <v>2839</v>
      </c>
      <c r="C26" s="156" t="s">
        <v>187</v>
      </c>
      <c r="D26" s="456">
        <v>2544.25</v>
      </c>
      <c r="E26" s="152" t="s">
        <v>320</v>
      </c>
      <c r="F26" s="153" t="s">
        <v>155</v>
      </c>
      <c r="G26" s="154" t="s">
        <v>164</v>
      </c>
      <c r="H26" s="48" t="s">
        <v>103</v>
      </c>
      <c r="I26" s="48" t="s">
        <v>101</v>
      </c>
      <c r="J26" s="157">
        <v>26</v>
      </c>
      <c r="K26" s="155">
        <v>43122</v>
      </c>
      <c r="M26" s="438"/>
      <c r="N26" s="432"/>
    </row>
    <row r="27" spans="1:14" s="76" customFormat="1" ht="15.75">
      <c r="A27" s="150">
        <f t="shared" si="0"/>
        <v>20</v>
      </c>
      <c r="B27" s="48">
        <v>2910</v>
      </c>
      <c r="C27" s="161" t="s">
        <v>26</v>
      </c>
      <c r="D27" s="456">
        <v>2544.25</v>
      </c>
      <c r="E27" s="152" t="s">
        <v>90</v>
      </c>
      <c r="F27" s="153" t="s">
        <v>155</v>
      </c>
      <c r="G27" s="154" t="s">
        <v>164</v>
      </c>
      <c r="H27" s="48" t="s">
        <v>88</v>
      </c>
      <c r="I27" s="48" t="s">
        <v>101</v>
      </c>
      <c r="J27" s="157">
        <v>112</v>
      </c>
      <c r="K27" s="155">
        <v>44293</v>
      </c>
      <c r="M27" s="438"/>
      <c r="N27" s="432"/>
    </row>
    <row r="28" spans="1:14" s="76" customFormat="1" ht="15.75">
      <c r="A28" s="150">
        <f t="shared" si="0"/>
        <v>21</v>
      </c>
      <c r="B28" s="48">
        <v>3049</v>
      </c>
      <c r="C28" s="151" t="s">
        <v>171</v>
      </c>
      <c r="D28" s="456">
        <v>2544.25</v>
      </c>
      <c r="E28" s="152" t="s">
        <v>310</v>
      </c>
      <c r="F28" s="153" t="s">
        <v>155</v>
      </c>
      <c r="G28" s="154" t="s">
        <v>164</v>
      </c>
      <c r="H28" s="48" t="s">
        <v>257</v>
      </c>
      <c r="I28" s="48" t="s">
        <v>101</v>
      </c>
      <c r="J28" s="157">
        <v>314</v>
      </c>
      <c r="K28" s="155">
        <v>42614</v>
      </c>
      <c r="M28" s="438"/>
      <c r="N28" s="432"/>
    </row>
    <row r="29" spans="1:14" s="76" customFormat="1" ht="15.75">
      <c r="A29" s="150">
        <f t="shared" si="0"/>
        <v>22</v>
      </c>
      <c r="B29" s="48">
        <v>3194</v>
      </c>
      <c r="C29" s="156" t="s">
        <v>237</v>
      </c>
      <c r="D29" s="456">
        <v>2544.25</v>
      </c>
      <c r="E29" s="152" t="s">
        <v>132</v>
      </c>
      <c r="F29" s="153" t="s">
        <v>155</v>
      </c>
      <c r="G29" s="154" t="s">
        <v>164</v>
      </c>
      <c r="H29" s="48" t="s">
        <v>133</v>
      </c>
      <c r="I29" s="48" t="s">
        <v>101</v>
      </c>
      <c r="J29" s="157">
        <v>316</v>
      </c>
      <c r="K29" s="155">
        <v>45524</v>
      </c>
      <c r="M29" s="438"/>
      <c r="N29" s="432"/>
    </row>
    <row r="30" spans="1:14" s="76" customFormat="1" ht="15.75">
      <c r="A30" s="150">
        <f t="shared" si="0"/>
        <v>23</v>
      </c>
      <c r="B30" s="261">
        <v>3136</v>
      </c>
      <c r="C30" s="203" t="s">
        <v>392</v>
      </c>
      <c r="D30" s="456">
        <v>2544.25</v>
      </c>
      <c r="E30" s="152" t="s">
        <v>380</v>
      </c>
      <c r="F30" s="162" t="s">
        <v>155</v>
      </c>
      <c r="G30" s="154" t="s">
        <v>341</v>
      </c>
      <c r="H30" s="198" t="s">
        <v>450</v>
      </c>
      <c r="I30" s="48" t="s">
        <v>101</v>
      </c>
      <c r="J30" s="353">
        <v>351</v>
      </c>
      <c r="K30" s="271">
        <v>45531</v>
      </c>
      <c r="M30" s="438"/>
      <c r="N30" s="432"/>
    </row>
    <row r="31" spans="1:14" s="302" customFormat="1" ht="15.75">
      <c r="A31" s="296">
        <f t="shared" si="0"/>
        <v>24</v>
      </c>
      <c r="B31" s="273">
        <v>3242</v>
      </c>
      <c r="C31" s="262" t="s">
        <v>230</v>
      </c>
      <c r="D31" s="456">
        <v>2544.25</v>
      </c>
      <c r="E31" s="152" t="s">
        <v>319</v>
      </c>
      <c r="F31" s="298" t="s">
        <v>155</v>
      </c>
      <c r="G31" s="299" t="s">
        <v>341</v>
      </c>
      <c r="H31" s="258" t="s">
        <v>387</v>
      </c>
      <c r="I31" s="300" t="s">
        <v>101</v>
      </c>
      <c r="J31" s="353">
        <v>173</v>
      </c>
      <c r="K31" s="271">
        <v>45793</v>
      </c>
      <c r="L31" s="76"/>
      <c r="M31" s="438"/>
      <c r="N31" s="432"/>
    </row>
    <row r="32" spans="1:14" s="76" customFormat="1" ht="15.75">
      <c r="A32" s="150">
        <f>A31+1</f>
        <v>25</v>
      </c>
      <c r="B32" s="160">
        <v>2337</v>
      </c>
      <c r="C32" s="262" t="s">
        <v>415</v>
      </c>
      <c r="D32" s="456">
        <v>2544.25</v>
      </c>
      <c r="E32" s="152" t="s">
        <v>262</v>
      </c>
      <c r="F32" s="153" t="s">
        <v>155</v>
      </c>
      <c r="G32" s="154" t="s">
        <v>165</v>
      </c>
      <c r="H32" s="48" t="s">
        <v>104</v>
      </c>
      <c r="I32" s="48" t="s">
        <v>101</v>
      </c>
      <c r="J32" s="157">
        <v>319</v>
      </c>
      <c r="K32" s="155">
        <v>45524</v>
      </c>
      <c r="M32" s="438"/>
      <c r="N32" s="432"/>
    </row>
    <row r="33" spans="1:14" s="76" customFormat="1" ht="15.75">
      <c r="A33" s="150">
        <f t="shared" si="0"/>
        <v>26</v>
      </c>
      <c r="B33" s="48">
        <v>2342</v>
      </c>
      <c r="C33" s="151" t="s">
        <v>105</v>
      </c>
      <c r="D33" s="456">
        <v>2544.25</v>
      </c>
      <c r="E33" s="152" t="s">
        <v>311</v>
      </c>
      <c r="F33" s="153" t="s">
        <v>155</v>
      </c>
      <c r="G33" s="154" t="s">
        <v>165</v>
      </c>
      <c r="H33" s="48" t="s">
        <v>104</v>
      </c>
      <c r="I33" s="48" t="s">
        <v>101</v>
      </c>
      <c r="J33" s="157">
        <v>368</v>
      </c>
      <c r="K33" s="155">
        <v>45533</v>
      </c>
      <c r="M33" s="438"/>
      <c r="N33" s="432"/>
    </row>
    <row r="34" spans="1:14" s="76" customFormat="1" ht="15.75">
      <c r="A34" s="150">
        <f t="shared" si="0"/>
        <v>27</v>
      </c>
      <c r="B34" s="160">
        <v>2344</v>
      </c>
      <c r="C34" s="331" t="s">
        <v>403</v>
      </c>
      <c r="D34" s="456">
        <v>2544.25</v>
      </c>
      <c r="E34" s="152" t="s">
        <v>368</v>
      </c>
      <c r="F34" s="153" t="s">
        <v>155</v>
      </c>
      <c r="G34" s="154" t="s">
        <v>165</v>
      </c>
      <c r="H34" s="48" t="s">
        <v>116</v>
      </c>
      <c r="I34" s="48" t="s">
        <v>101</v>
      </c>
      <c r="J34" s="157">
        <v>360</v>
      </c>
      <c r="K34" s="155">
        <v>44873</v>
      </c>
      <c r="M34" s="438"/>
      <c r="N34" s="432"/>
    </row>
    <row r="35" spans="1:14" s="76" customFormat="1" ht="15.75">
      <c r="A35" s="150">
        <f t="shared" si="0"/>
        <v>28</v>
      </c>
      <c r="B35" s="160">
        <v>2392</v>
      </c>
      <c r="C35" s="156" t="s">
        <v>86</v>
      </c>
      <c r="D35" s="456">
        <v>2544.25</v>
      </c>
      <c r="E35" s="152" t="s">
        <v>496</v>
      </c>
      <c r="F35" s="153" t="s">
        <v>155</v>
      </c>
      <c r="G35" s="154" t="s">
        <v>165</v>
      </c>
      <c r="H35" s="48" t="s">
        <v>87</v>
      </c>
      <c r="I35" s="48" t="s">
        <v>101</v>
      </c>
      <c r="J35" s="353">
        <v>175</v>
      </c>
      <c r="K35" s="271">
        <v>45793</v>
      </c>
      <c r="M35" s="438"/>
      <c r="N35" s="432"/>
    </row>
    <row r="36" spans="1:14" s="76" customFormat="1" ht="15.75">
      <c r="A36" s="150">
        <f t="shared" si="0"/>
        <v>29</v>
      </c>
      <c r="B36" s="261">
        <v>2627</v>
      </c>
      <c r="C36" s="262" t="s">
        <v>200</v>
      </c>
      <c r="D36" s="456">
        <v>2544.25</v>
      </c>
      <c r="E36" s="152" t="s">
        <v>339</v>
      </c>
      <c r="F36" s="153" t="s">
        <v>155</v>
      </c>
      <c r="G36" s="154" t="s">
        <v>165</v>
      </c>
      <c r="H36" s="48" t="s">
        <v>379</v>
      </c>
      <c r="I36" s="48" t="s">
        <v>101</v>
      </c>
      <c r="J36" s="353">
        <v>341</v>
      </c>
      <c r="K36" s="271">
        <v>44503</v>
      </c>
      <c r="M36" s="438"/>
      <c r="N36" s="432"/>
    </row>
    <row r="37" spans="1:14" s="76" customFormat="1" ht="15.75">
      <c r="A37" s="150">
        <f t="shared" si="0"/>
        <v>30</v>
      </c>
      <c r="B37" s="273">
        <v>2702</v>
      </c>
      <c r="C37" s="331" t="s">
        <v>404</v>
      </c>
      <c r="D37" s="456">
        <v>2544.25</v>
      </c>
      <c r="E37" s="152" t="s">
        <v>340</v>
      </c>
      <c r="F37" s="153" t="s">
        <v>155</v>
      </c>
      <c r="G37" s="154" t="s">
        <v>165</v>
      </c>
      <c r="H37" s="48" t="s">
        <v>379</v>
      </c>
      <c r="I37" s="48" t="s">
        <v>101</v>
      </c>
      <c r="J37" s="353">
        <v>362</v>
      </c>
      <c r="K37" s="271">
        <v>44873</v>
      </c>
      <c r="M37" s="438"/>
      <c r="N37" s="432"/>
    </row>
    <row r="38" spans="1:14" s="76" customFormat="1" ht="15.75">
      <c r="A38" s="150">
        <f t="shared" si="0"/>
        <v>31</v>
      </c>
      <c r="B38" s="48">
        <v>3036</v>
      </c>
      <c r="C38" s="151" t="s">
        <v>434</v>
      </c>
      <c r="D38" s="456">
        <v>2544.25</v>
      </c>
      <c r="E38" s="152" t="s">
        <v>338</v>
      </c>
      <c r="F38" s="153" t="s">
        <v>155</v>
      </c>
      <c r="G38" s="154" t="s">
        <v>165</v>
      </c>
      <c r="H38" s="48" t="s">
        <v>435</v>
      </c>
      <c r="I38" s="48" t="s">
        <v>101</v>
      </c>
      <c r="J38" s="353">
        <v>331</v>
      </c>
      <c r="K38" s="271">
        <v>45524</v>
      </c>
      <c r="M38" s="438"/>
      <c r="N38" s="432"/>
    </row>
    <row r="39" spans="1:14" s="76" customFormat="1" ht="15.75">
      <c r="A39" s="150">
        <f t="shared" si="0"/>
        <v>32</v>
      </c>
      <c r="B39" s="26">
        <v>3135</v>
      </c>
      <c r="C39" s="479" t="s">
        <v>484</v>
      </c>
      <c r="D39" s="456">
        <v>2544.25</v>
      </c>
      <c r="E39" s="151" t="s">
        <v>312</v>
      </c>
      <c r="F39" s="153" t="s">
        <v>155</v>
      </c>
      <c r="G39" s="165" t="s">
        <v>165</v>
      </c>
      <c r="H39" s="48" t="s">
        <v>485</v>
      </c>
      <c r="I39" s="48" t="s">
        <v>101</v>
      </c>
      <c r="J39" s="353">
        <v>28</v>
      </c>
      <c r="K39" s="214">
        <v>45670</v>
      </c>
      <c r="M39" s="438"/>
      <c r="N39" s="432"/>
    </row>
    <row r="40" spans="1:14" s="76" customFormat="1" ht="15.75">
      <c r="A40" s="150">
        <f t="shared" si="0"/>
        <v>33</v>
      </c>
      <c r="B40" s="48">
        <v>3138</v>
      </c>
      <c r="C40" s="151" t="s">
        <v>196</v>
      </c>
      <c r="D40" s="456">
        <v>2544.25</v>
      </c>
      <c r="E40" s="152" t="s">
        <v>263</v>
      </c>
      <c r="F40" s="153" t="s">
        <v>155</v>
      </c>
      <c r="G40" s="154" t="s">
        <v>165</v>
      </c>
      <c r="H40" s="48" t="s">
        <v>435</v>
      </c>
      <c r="I40" s="48" t="s">
        <v>101</v>
      </c>
      <c r="J40" s="163">
        <v>367</v>
      </c>
      <c r="K40" s="164">
        <v>45505</v>
      </c>
      <c r="M40" s="438"/>
      <c r="N40" s="432"/>
    </row>
    <row r="41" spans="1:14" s="76" customFormat="1" ht="15.75">
      <c r="A41" s="150">
        <f t="shared" si="0"/>
        <v>34</v>
      </c>
      <c r="B41" s="48">
        <v>3178</v>
      </c>
      <c r="C41" s="151" t="s">
        <v>198</v>
      </c>
      <c r="D41" s="456">
        <v>2544.25</v>
      </c>
      <c r="E41" s="152" t="s">
        <v>106</v>
      </c>
      <c r="F41" s="153" t="s">
        <v>155</v>
      </c>
      <c r="G41" s="154" t="s">
        <v>165</v>
      </c>
      <c r="H41" s="48" t="s">
        <v>116</v>
      </c>
      <c r="I41" s="48" t="s">
        <v>101</v>
      </c>
      <c r="J41" s="163">
        <v>314</v>
      </c>
      <c r="K41" s="155">
        <v>45524</v>
      </c>
      <c r="M41" s="438"/>
      <c r="N41" s="432"/>
    </row>
    <row r="42" spans="1:14" s="76" customFormat="1" ht="16.5" thickBot="1">
      <c r="A42" s="326">
        <f t="shared" si="0"/>
        <v>35</v>
      </c>
      <c r="B42" s="522">
        <v>3180</v>
      </c>
      <c r="C42" s="523" t="s">
        <v>213</v>
      </c>
      <c r="D42" s="458">
        <v>2544.25</v>
      </c>
      <c r="E42" s="270" t="s">
        <v>367</v>
      </c>
      <c r="F42" s="166" t="s">
        <v>155</v>
      </c>
      <c r="G42" s="167" t="s">
        <v>165</v>
      </c>
      <c r="H42" s="260" t="s">
        <v>116</v>
      </c>
      <c r="I42" s="260" t="s">
        <v>101</v>
      </c>
      <c r="J42" s="480">
        <v>318</v>
      </c>
      <c r="K42" s="333">
        <v>45524</v>
      </c>
      <c r="M42" s="438"/>
      <c r="N42" s="432"/>
    </row>
    <row r="43" spans="1:14" s="184" customFormat="1" ht="19.5" thickBot="1">
      <c r="A43" s="178"/>
      <c r="B43" s="77" t="s">
        <v>173</v>
      </c>
      <c r="C43" s="179"/>
      <c r="D43" s="180"/>
      <c r="E43" s="179"/>
      <c r="F43" s="179"/>
      <c r="G43" s="181"/>
      <c r="H43" s="179"/>
      <c r="I43" s="180"/>
      <c r="J43" s="182"/>
      <c r="K43" s="183"/>
      <c r="L43" s="76"/>
      <c r="M43" s="438"/>
      <c r="N43" s="432"/>
    </row>
    <row r="44" spans="1:14" s="78" customFormat="1" ht="15.75">
      <c r="A44" s="192">
        <f>A42+1</f>
        <v>36</v>
      </c>
      <c r="B44" s="198">
        <v>2440</v>
      </c>
      <c r="C44" s="530" t="s">
        <v>188</v>
      </c>
      <c r="D44" s="452">
        <v>1413.4670000000001</v>
      </c>
      <c r="E44" s="194" t="s">
        <v>124</v>
      </c>
      <c r="F44" s="195" t="s">
        <v>157</v>
      </c>
      <c r="G44" s="196" t="s">
        <v>165</v>
      </c>
      <c r="H44" s="193" t="s">
        <v>84</v>
      </c>
      <c r="I44" s="193" t="s">
        <v>85</v>
      </c>
      <c r="J44" s="211">
        <v>4</v>
      </c>
      <c r="K44" s="212">
        <v>43591</v>
      </c>
      <c r="L44" s="76"/>
      <c r="M44" s="438"/>
      <c r="N44" s="432"/>
    </row>
    <row r="45" spans="1:14" s="78" customFormat="1" ht="15.75">
      <c r="A45" s="197">
        <f>A44+1</f>
        <v>37</v>
      </c>
      <c r="B45" s="198">
        <v>2779</v>
      </c>
      <c r="C45" s="529" t="s">
        <v>191</v>
      </c>
      <c r="D45" s="452">
        <v>1413.4670000000001</v>
      </c>
      <c r="E45" s="199" t="s">
        <v>124</v>
      </c>
      <c r="F45" s="200" t="s">
        <v>157</v>
      </c>
      <c r="G45" s="201" t="s">
        <v>165</v>
      </c>
      <c r="H45" s="202" t="s">
        <v>84</v>
      </c>
      <c r="I45" s="198" t="s">
        <v>85</v>
      </c>
      <c r="J45" s="213">
        <v>333</v>
      </c>
      <c r="K45" s="214">
        <v>45524</v>
      </c>
      <c r="L45" s="76"/>
      <c r="M45" s="438"/>
      <c r="N45" s="432"/>
    </row>
    <row r="46" spans="1:14" s="78" customFormat="1" ht="15.75">
      <c r="A46" s="197">
        <f>A45+1</f>
        <v>38</v>
      </c>
      <c r="B46" s="198">
        <v>2526</v>
      </c>
      <c r="C46" s="262" t="s">
        <v>451</v>
      </c>
      <c r="D46" s="452">
        <v>1413.4670000000001</v>
      </c>
      <c r="E46" s="199" t="s">
        <v>317</v>
      </c>
      <c r="F46" s="200" t="s">
        <v>157</v>
      </c>
      <c r="G46" s="201" t="s">
        <v>341</v>
      </c>
      <c r="H46" s="198" t="s">
        <v>452</v>
      </c>
      <c r="I46" s="198" t="s">
        <v>85</v>
      </c>
      <c r="J46" s="213">
        <v>350</v>
      </c>
      <c r="K46" s="214">
        <v>45531</v>
      </c>
      <c r="L46" s="76"/>
      <c r="M46" s="438"/>
      <c r="N46" s="432"/>
    </row>
    <row r="47" spans="1:14" s="307" customFormat="1" ht="16.5" thickBot="1">
      <c r="A47" s="303">
        <f>A46+1</f>
        <v>39</v>
      </c>
      <c r="B47" s="261">
        <v>2857</v>
      </c>
      <c r="C47" s="308" t="s">
        <v>397</v>
      </c>
      <c r="D47" s="454">
        <v>1413.4670000000001</v>
      </c>
      <c r="E47" s="304" t="s">
        <v>96</v>
      </c>
      <c r="F47" s="305" t="s">
        <v>157</v>
      </c>
      <c r="G47" s="327" t="s">
        <v>164</v>
      </c>
      <c r="H47" s="300" t="s">
        <v>88</v>
      </c>
      <c r="I47" s="306" t="s">
        <v>85</v>
      </c>
      <c r="J47" s="353">
        <v>157</v>
      </c>
      <c r="K47" s="271">
        <v>44677</v>
      </c>
      <c r="L47" s="76"/>
      <c r="M47" s="438"/>
      <c r="N47" s="432"/>
    </row>
    <row r="48" spans="1:14" s="191" customFormat="1" ht="19.5" thickBot="1">
      <c r="A48" s="185"/>
      <c r="B48" s="79" t="s">
        <v>175</v>
      </c>
      <c r="C48" s="186"/>
      <c r="D48" s="187"/>
      <c r="E48" s="186"/>
      <c r="F48" s="186"/>
      <c r="G48" s="188"/>
      <c r="H48" s="187"/>
      <c r="I48" s="187"/>
      <c r="J48" s="189"/>
      <c r="K48" s="190"/>
      <c r="L48" s="76"/>
      <c r="M48" s="438"/>
      <c r="N48" s="432"/>
    </row>
    <row r="49" spans="1:14" s="80" customFormat="1" ht="15.75">
      <c r="A49" s="192">
        <f>A47+1</f>
        <v>40</v>
      </c>
      <c r="B49" s="524">
        <v>2086</v>
      </c>
      <c r="C49" s="519" t="s">
        <v>143</v>
      </c>
      <c r="D49" s="455">
        <v>904.61799999999994</v>
      </c>
      <c r="E49" s="527" t="s">
        <v>478</v>
      </c>
      <c r="F49" s="195" t="s">
        <v>158</v>
      </c>
      <c r="G49" s="196" t="s">
        <v>167</v>
      </c>
      <c r="H49" s="334" t="s">
        <v>91</v>
      </c>
      <c r="I49" s="193" t="s">
        <v>89</v>
      </c>
      <c r="J49" s="211">
        <v>85</v>
      </c>
      <c r="K49" s="212">
        <v>42444</v>
      </c>
      <c r="L49" s="76"/>
      <c r="M49" s="438"/>
      <c r="N49" s="432"/>
    </row>
    <row r="50" spans="1:14" s="325" customFormat="1" ht="15.75">
      <c r="A50" s="322">
        <f>A49+1</f>
        <v>41</v>
      </c>
      <c r="B50" s="198">
        <v>2656</v>
      </c>
      <c r="C50" s="203" t="s">
        <v>98</v>
      </c>
      <c r="D50" s="455">
        <v>904.61799999999994</v>
      </c>
      <c r="E50" s="527" t="s">
        <v>478</v>
      </c>
      <c r="F50" s="200" t="s">
        <v>158</v>
      </c>
      <c r="G50" s="201" t="s">
        <v>167</v>
      </c>
      <c r="H50" s="198" t="s">
        <v>88</v>
      </c>
      <c r="I50" s="198" t="s">
        <v>89</v>
      </c>
      <c r="J50" s="213">
        <v>410</v>
      </c>
      <c r="K50" s="214">
        <v>42331</v>
      </c>
      <c r="L50" s="76"/>
      <c r="M50" s="438"/>
      <c r="N50" s="432"/>
    </row>
    <row r="51" spans="1:14" s="80" customFormat="1" ht="15.75">
      <c r="A51" s="197">
        <f t="shared" ref="A51:A77" si="1">A50+1</f>
        <v>42</v>
      </c>
      <c r="B51" s="198">
        <v>2710</v>
      </c>
      <c r="C51" s="203" t="s">
        <v>99</v>
      </c>
      <c r="D51" s="455">
        <v>904.61799999999994</v>
      </c>
      <c r="E51" s="199" t="s">
        <v>443</v>
      </c>
      <c r="F51" s="200" t="s">
        <v>158</v>
      </c>
      <c r="G51" s="201" t="s">
        <v>166</v>
      </c>
      <c r="H51" s="198" t="s">
        <v>100</v>
      </c>
      <c r="I51" s="198" t="s">
        <v>89</v>
      </c>
      <c r="J51" s="213">
        <v>106</v>
      </c>
      <c r="K51" s="214">
        <v>42080</v>
      </c>
      <c r="L51" s="76"/>
      <c r="M51" s="438"/>
      <c r="N51" s="432"/>
    </row>
    <row r="52" spans="1:14" s="80" customFormat="1" ht="15.75">
      <c r="A52" s="197">
        <f t="shared" si="1"/>
        <v>43</v>
      </c>
      <c r="B52" s="198">
        <v>2712</v>
      </c>
      <c r="C52" s="203" t="s">
        <v>190</v>
      </c>
      <c r="D52" s="455">
        <v>904.61799999999994</v>
      </c>
      <c r="E52" s="199" t="s">
        <v>318</v>
      </c>
      <c r="F52" s="200" t="s">
        <v>158</v>
      </c>
      <c r="G52" s="201" t="s">
        <v>166</v>
      </c>
      <c r="H52" s="198" t="s">
        <v>88</v>
      </c>
      <c r="I52" s="198" t="s">
        <v>89</v>
      </c>
      <c r="J52" s="213">
        <v>53</v>
      </c>
      <c r="K52" s="214">
        <v>44581</v>
      </c>
      <c r="L52" s="76"/>
      <c r="M52" s="438"/>
      <c r="N52" s="432"/>
    </row>
    <row r="53" spans="1:14" s="80" customFormat="1" ht="15.75">
      <c r="A53" s="197">
        <f t="shared" si="1"/>
        <v>44</v>
      </c>
      <c r="B53" s="261">
        <v>2718</v>
      </c>
      <c r="C53" s="308" t="s">
        <v>407</v>
      </c>
      <c r="D53" s="455">
        <v>904.61799999999994</v>
      </c>
      <c r="E53" s="323" t="s">
        <v>93</v>
      </c>
      <c r="F53" s="324" t="s">
        <v>158</v>
      </c>
      <c r="G53" s="321" t="s">
        <v>166</v>
      </c>
      <c r="H53" s="198" t="s">
        <v>88</v>
      </c>
      <c r="I53" s="221" t="s">
        <v>89</v>
      </c>
      <c r="J53" s="353">
        <v>334</v>
      </c>
      <c r="K53" s="271">
        <v>45524</v>
      </c>
      <c r="L53" s="76"/>
      <c r="M53" s="438"/>
      <c r="N53" s="432"/>
    </row>
    <row r="54" spans="1:14" s="80" customFormat="1" ht="15.75">
      <c r="A54" s="197">
        <f t="shared" si="1"/>
        <v>45</v>
      </c>
      <c r="B54" s="273">
        <v>3228</v>
      </c>
      <c r="C54" s="262" t="s">
        <v>466</v>
      </c>
      <c r="D54" s="455">
        <v>904.61799999999994</v>
      </c>
      <c r="E54" s="199" t="s">
        <v>390</v>
      </c>
      <c r="F54" s="200" t="s">
        <v>158</v>
      </c>
      <c r="G54" s="201" t="s">
        <v>166</v>
      </c>
      <c r="H54" s="198" t="s">
        <v>467</v>
      </c>
      <c r="I54" s="198" t="s">
        <v>89</v>
      </c>
      <c r="J54" s="291">
        <v>429</v>
      </c>
      <c r="K54" s="232">
        <v>45576</v>
      </c>
      <c r="L54" s="76"/>
      <c r="M54" s="438"/>
      <c r="N54" s="432"/>
    </row>
    <row r="55" spans="1:14" s="80" customFormat="1" ht="15.75">
      <c r="A55" s="197">
        <f t="shared" si="1"/>
        <v>46</v>
      </c>
      <c r="B55" s="273">
        <v>3339</v>
      </c>
      <c r="C55" s="262" t="s">
        <v>231</v>
      </c>
      <c r="D55" s="455">
        <v>904.61799999999994</v>
      </c>
      <c r="E55" s="199" t="s">
        <v>390</v>
      </c>
      <c r="F55" s="200" t="s">
        <v>158</v>
      </c>
      <c r="G55" s="201" t="s">
        <v>166</v>
      </c>
      <c r="H55" s="258" t="s">
        <v>389</v>
      </c>
      <c r="I55" s="198" t="s">
        <v>89</v>
      </c>
      <c r="J55" s="291">
        <v>370</v>
      </c>
      <c r="K55" s="525">
        <v>44518</v>
      </c>
      <c r="L55" s="76"/>
      <c r="M55" s="438"/>
      <c r="N55" s="432"/>
    </row>
    <row r="56" spans="1:14" s="80" customFormat="1" ht="15.75">
      <c r="A56" s="197">
        <f t="shared" si="1"/>
        <v>47</v>
      </c>
      <c r="B56" s="215">
        <v>1363</v>
      </c>
      <c r="C56" s="216" t="s">
        <v>180</v>
      </c>
      <c r="D56" s="455">
        <v>904.61799999999994</v>
      </c>
      <c r="E56" s="218" t="s">
        <v>92</v>
      </c>
      <c r="F56" s="200" t="s">
        <v>158</v>
      </c>
      <c r="G56" s="201" t="s">
        <v>164</v>
      </c>
      <c r="H56" s="198" t="s">
        <v>130</v>
      </c>
      <c r="I56" s="198" t="s">
        <v>89</v>
      </c>
      <c r="J56" s="213">
        <v>420</v>
      </c>
      <c r="K56" s="449">
        <v>42737</v>
      </c>
      <c r="L56" s="76"/>
      <c r="M56" s="438"/>
      <c r="N56" s="432"/>
    </row>
    <row r="57" spans="1:14" s="80" customFormat="1" ht="15.75">
      <c r="A57" s="197">
        <f t="shared" si="1"/>
        <v>48</v>
      </c>
      <c r="B57" s="215">
        <v>2125</v>
      </c>
      <c r="C57" s="216" t="s">
        <v>134</v>
      </c>
      <c r="D57" s="455">
        <v>904.61799999999994</v>
      </c>
      <c r="E57" s="218" t="s">
        <v>310</v>
      </c>
      <c r="F57" s="200" t="s">
        <v>158</v>
      </c>
      <c r="G57" s="201" t="s">
        <v>164</v>
      </c>
      <c r="H57" s="198" t="s">
        <v>84</v>
      </c>
      <c r="I57" s="198" t="s">
        <v>89</v>
      </c>
      <c r="J57" s="213">
        <v>315</v>
      </c>
      <c r="K57" s="214">
        <v>42614</v>
      </c>
      <c r="L57" s="76"/>
      <c r="M57" s="438"/>
      <c r="N57" s="432"/>
    </row>
    <row r="58" spans="1:14" s="80" customFormat="1" ht="15.75">
      <c r="A58" s="197">
        <f t="shared" si="1"/>
        <v>49</v>
      </c>
      <c r="B58" s="198">
        <v>2136</v>
      </c>
      <c r="C58" s="203" t="s">
        <v>94</v>
      </c>
      <c r="D58" s="455">
        <v>904.61799999999994</v>
      </c>
      <c r="E58" s="218" t="s">
        <v>310</v>
      </c>
      <c r="F58" s="200" t="s">
        <v>158</v>
      </c>
      <c r="G58" s="201" t="s">
        <v>164</v>
      </c>
      <c r="H58" s="198" t="s">
        <v>91</v>
      </c>
      <c r="I58" s="198" t="s">
        <v>89</v>
      </c>
      <c r="J58" s="213">
        <v>56</v>
      </c>
      <c r="K58" s="214">
        <v>39232</v>
      </c>
      <c r="L58" s="76"/>
      <c r="M58" s="438"/>
      <c r="N58" s="432"/>
    </row>
    <row r="59" spans="1:14" s="80" customFormat="1" ht="15.75">
      <c r="A59" s="197">
        <f t="shared" si="1"/>
        <v>50</v>
      </c>
      <c r="B59" s="273">
        <v>2514</v>
      </c>
      <c r="C59" s="262" t="s">
        <v>228</v>
      </c>
      <c r="D59" s="455">
        <v>904.61799999999994</v>
      </c>
      <c r="E59" s="274" t="s">
        <v>321</v>
      </c>
      <c r="F59" s="200" t="s">
        <v>158</v>
      </c>
      <c r="G59" s="201" t="s">
        <v>164</v>
      </c>
      <c r="H59" s="198" t="s">
        <v>130</v>
      </c>
      <c r="I59" s="198" t="s">
        <v>89</v>
      </c>
      <c r="J59" s="291">
        <v>374</v>
      </c>
      <c r="K59" s="232">
        <v>44518</v>
      </c>
      <c r="L59" s="76"/>
      <c r="M59" s="438"/>
      <c r="N59" s="432"/>
    </row>
    <row r="60" spans="1:14" s="80" customFormat="1" ht="15.75">
      <c r="A60" s="197">
        <f t="shared" si="1"/>
        <v>51</v>
      </c>
      <c r="B60" s="215">
        <v>2553</v>
      </c>
      <c r="C60" s="351" t="s">
        <v>444</v>
      </c>
      <c r="D60" s="455">
        <v>904.61799999999994</v>
      </c>
      <c r="E60" s="199" t="s">
        <v>321</v>
      </c>
      <c r="F60" s="200" t="s">
        <v>158</v>
      </c>
      <c r="G60" s="201" t="s">
        <v>164</v>
      </c>
      <c r="H60" s="198" t="s">
        <v>130</v>
      </c>
      <c r="I60" s="198" t="s">
        <v>89</v>
      </c>
      <c r="J60" s="213">
        <v>478</v>
      </c>
      <c r="K60" s="214">
        <v>45275</v>
      </c>
      <c r="L60" s="76"/>
      <c r="M60" s="438"/>
      <c r="N60" s="432"/>
    </row>
    <row r="61" spans="1:14" s="80" customFormat="1" ht="15.75">
      <c r="A61" s="197">
        <f t="shared" si="1"/>
        <v>52</v>
      </c>
      <c r="B61" s="198">
        <v>2577</v>
      </c>
      <c r="C61" s="203" t="s">
        <v>212</v>
      </c>
      <c r="D61" s="455">
        <v>904.61799999999994</v>
      </c>
      <c r="E61" s="199" t="s">
        <v>14</v>
      </c>
      <c r="F61" s="200" t="s">
        <v>158</v>
      </c>
      <c r="G61" s="201" t="s">
        <v>164</v>
      </c>
      <c r="H61" s="198" t="s">
        <v>130</v>
      </c>
      <c r="I61" s="198" t="s">
        <v>89</v>
      </c>
      <c r="J61" s="213">
        <v>333</v>
      </c>
      <c r="K61" s="214">
        <v>42968</v>
      </c>
      <c r="L61" s="76"/>
      <c r="M61" s="438"/>
      <c r="N61" s="432"/>
    </row>
    <row r="62" spans="1:14" s="80" customFormat="1" ht="15.75">
      <c r="A62" s="197">
        <f t="shared" si="1"/>
        <v>53</v>
      </c>
      <c r="B62" s="198">
        <v>2665</v>
      </c>
      <c r="C62" s="203" t="s">
        <v>199</v>
      </c>
      <c r="D62" s="455">
        <v>904.61799999999994</v>
      </c>
      <c r="E62" s="218" t="s">
        <v>115</v>
      </c>
      <c r="F62" s="200" t="s">
        <v>158</v>
      </c>
      <c r="G62" s="201" t="s">
        <v>164</v>
      </c>
      <c r="H62" s="198" t="s">
        <v>88</v>
      </c>
      <c r="I62" s="198" t="s">
        <v>89</v>
      </c>
      <c r="J62" s="213">
        <v>16</v>
      </c>
      <c r="K62" s="214">
        <v>43111</v>
      </c>
      <c r="L62" s="76"/>
      <c r="M62" s="438"/>
      <c r="N62" s="432"/>
    </row>
    <row r="63" spans="1:14" s="80" customFormat="1" ht="15.75">
      <c r="A63" s="197">
        <f t="shared" si="1"/>
        <v>54</v>
      </c>
      <c r="B63" s="215">
        <v>2707</v>
      </c>
      <c r="C63" s="216" t="s">
        <v>131</v>
      </c>
      <c r="D63" s="455">
        <v>904.61799999999994</v>
      </c>
      <c r="E63" s="199" t="s">
        <v>56</v>
      </c>
      <c r="F63" s="200" t="s">
        <v>158</v>
      </c>
      <c r="G63" s="201" t="s">
        <v>164</v>
      </c>
      <c r="H63" s="198" t="s">
        <v>130</v>
      </c>
      <c r="I63" s="198" t="s">
        <v>89</v>
      </c>
      <c r="J63" s="213">
        <v>422</v>
      </c>
      <c r="K63" s="214">
        <v>42338</v>
      </c>
      <c r="L63" s="76"/>
      <c r="M63" s="438"/>
      <c r="N63" s="432"/>
    </row>
    <row r="64" spans="1:14" s="80" customFormat="1" ht="15.75">
      <c r="A64" s="197">
        <f t="shared" si="1"/>
        <v>55</v>
      </c>
      <c r="B64" s="215">
        <v>2808</v>
      </c>
      <c r="C64" s="217" t="s">
        <v>458</v>
      </c>
      <c r="D64" s="455">
        <v>904.61799999999994</v>
      </c>
      <c r="E64" s="218" t="s">
        <v>115</v>
      </c>
      <c r="F64" s="200" t="s">
        <v>158</v>
      </c>
      <c r="G64" s="201" t="s">
        <v>164</v>
      </c>
      <c r="H64" s="198" t="s">
        <v>88</v>
      </c>
      <c r="I64" s="198" t="s">
        <v>89</v>
      </c>
      <c r="J64" s="213">
        <v>360</v>
      </c>
      <c r="K64" s="214">
        <v>45531</v>
      </c>
      <c r="L64" s="76"/>
      <c r="M64" s="438"/>
      <c r="N64" s="432"/>
    </row>
    <row r="65" spans="1:14" s="80" customFormat="1" ht="15.75">
      <c r="A65" s="197">
        <f t="shared" si="1"/>
        <v>56</v>
      </c>
      <c r="B65" s="215">
        <v>2963</v>
      </c>
      <c r="C65" s="216" t="s">
        <v>486</v>
      </c>
      <c r="D65" s="455">
        <v>904.61799999999994</v>
      </c>
      <c r="E65" s="218" t="s">
        <v>310</v>
      </c>
      <c r="F65" s="200" t="s">
        <v>158</v>
      </c>
      <c r="G65" s="201" t="s">
        <v>164</v>
      </c>
      <c r="H65" s="198" t="s">
        <v>135</v>
      </c>
      <c r="I65" s="198" t="s">
        <v>89</v>
      </c>
      <c r="J65" s="213">
        <v>116</v>
      </c>
      <c r="K65" s="214">
        <v>45755</v>
      </c>
      <c r="L65" s="76"/>
      <c r="M65" s="438"/>
      <c r="N65" s="432"/>
    </row>
    <row r="66" spans="1:14" s="80" customFormat="1" ht="15.75">
      <c r="A66" s="197">
        <f t="shared" si="1"/>
        <v>57</v>
      </c>
      <c r="B66" s="273">
        <v>3003</v>
      </c>
      <c r="C66" s="262" t="s">
        <v>194</v>
      </c>
      <c r="D66" s="455">
        <v>904.61799999999994</v>
      </c>
      <c r="E66" s="199" t="s">
        <v>56</v>
      </c>
      <c r="F66" s="200" t="s">
        <v>158</v>
      </c>
      <c r="G66" s="201" t="s">
        <v>164</v>
      </c>
      <c r="H66" s="258" t="s">
        <v>103</v>
      </c>
      <c r="I66" s="198" t="s">
        <v>89</v>
      </c>
      <c r="J66" s="213">
        <v>372</v>
      </c>
      <c r="K66" s="232">
        <v>44518</v>
      </c>
      <c r="L66" s="76"/>
      <c r="M66" s="438"/>
      <c r="N66" s="432"/>
    </row>
    <row r="67" spans="1:14" s="80" customFormat="1" ht="16.5" customHeight="1">
      <c r="A67" s="197">
        <f t="shared" si="1"/>
        <v>58</v>
      </c>
      <c r="B67" s="198">
        <v>3004</v>
      </c>
      <c r="C67" s="216" t="s">
        <v>179</v>
      </c>
      <c r="D67" s="455">
        <v>904.61799999999994</v>
      </c>
      <c r="E67" s="199" t="s">
        <v>309</v>
      </c>
      <c r="F67" s="200" t="s">
        <v>158</v>
      </c>
      <c r="G67" s="201" t="s">
        <v>164</v>
      </c>
      <c r="H67" s="198" t="s">
        <v>91</v>
      </c>
      <c r="I67" s="198" t="s">
        <v>89</v>
      </c>
      <c r="J67" s="213">
        <v>397</v>
      </c>
      <c r="K67" s="214">
        <v>42699</v>
      </c>
      <c r="L67" s="76"/>
      <c r="M67" s="438"/>
      <c r="N67" s="432"/>
    </row>
    <row r="68" spans="1:14" s="80" customFormat="1" ht="15.75">
      <c r="A68" s="197">
        <f t="shared" si="1"/>
        <v>59</v>
      </c>
      <c r="B68" s="221">
        <v>3067</v>
      </c>
      <c r="C68" s="222" t="s">
        <v>400</v>
      </c>
      <c r="D68" s="455">
        <v>904.61799999999994</v>
      </c>
      <c r="E68" s="323" t="s">
        <v>44</v>
      </c>
      <c r="F68" s="324" t="s">
        <v>158</v>
      </c>
      <c r="G68" s="321" t="s">
        <v>164</v>
      </c>
      <c r="H68" s="198" t="s">
        <v>130</v>
      </c>
      <c r="I68" s="221" t="s">
        <v>89</v>
      </c>
      <c r="J68" s="481">
        <v>199</v>
      </c>
      <c r="K68" s="232">
        <v>44720</v>
      </c>
      <c r="L68" s="76"/>
      <c r="M68" s="438"/>
      <c r="N68" s="432"/>
    </row>
    <row r="69" spans="1:14" s="325" customFormat="1" ht="15.75">
      <c r="A69" s="322">
        <f t="shared" si="1"/>
        <v>60</v>
      </c>
      <c r="B69" s="273">
        <v>3112</v>
      </c>
      <c r="C69" s="262" t="s">
        <v>195</v>
      </c>
      <c r="D69" s="455">
        <v>904.61799999999994</v>
      </c>
      <c r="E69" s="199" t="s">
        <v>326</v>
      </c>
      <c r="F69" s="200" t="s">
        <v>158</v>
      </c>
      <c r="G69" s="201" t="s">
        <v>164</v>
      </c>
      <c r="H69" s="258" t="s">
        <v>388</v>
      </c>
      <c r="I69" s="198" t="s">
        <v>89</v>
      </c>
      <c r="J69" s="448">
        <v>371</v>
      </c>
      <c r="K69" s="232">
        <v>44518</v>
      </c>
      <c r="L69" s="76"/>
      <c r="M69" s="438"/>
      <c r="N69" s="432"/>
    </row>
    <row r="70" spans="1:14" s="80" customFormat="1" ht="15.75">
      <c r="A70" s="197">
        <f t="shared" si="1"/>
        <v>61</v>
      </c>
      <c r="B70" s="198">
        <v>3352</v>
      </c>
      <c r="C70" s="217" t="s">
        <v>446</v>
      </c>
      <c r="D70" s="455">
        <v>904.61799999999994</v>
      </c>
      <c r="E70" s="199" t="s">
        <v>102</v>
      </c>
      <c r="F70" s="200" t="s">
        <v>158</v>
      </c>
      <c r="G70" s="201" t="s">
        <v>164</v>
      </c>
      <c r="H70" s="48" t="s">
        <v>114</v>
      </c>
      <c r="I70" s="198" t="s">
        <v>89</v>
      </c>
      <c r="J70" s="448">
        <v>426</v>
      </c>
      <c r="K70" s="214">
        <v>45576</v>
      </c>
      <c r="L70" s="76"/>
      <c r="M70" s="438"/>
      <c r="N70" s="432"/>
    </row>
    <row r="71" spans="1:14" s="80" customFormat="1" ht="15.75">
      <c r="A71" s="197">
        <f t="shared" si="1"/>
        <v>62</v>
      </c>
      <c r="B71" s="445"/>
      <c r="C71" s="447" t="s">
        <v>480</v>
      </c>
      <c r="D71" s="455">
        <v>904.61799999999994</v>
      </c>
      <c r="E71" s="218" t="s">
        <v>92</v>
      </c>
      <c r="F71" s="200" t="s">
        <v>158</v>
      </c>
      <c r="G71" s="201" t="s">
        <v>164</v>
      </c>
      <c r="H71" s="198" t="s">
        <v>130</v>
      </c>
      <c r="I71" s="198" t="s">
        <v>89</v>
      </c>
      <c r="J71" s="526"/>
      <c r="K71" s="446"/>
      <c r="L71" s="76"/>
      <c r="M71" s="438"/>
      <c r="N71" s="432"/>
    </row>
    <row r="72" spans="1:14" s="80" customFormat="1" ht="15.75">
      <c r="A72" s="197">
        <f t="shared" si="1"/>
        <v>63</v>
      </c>
      <c r="B72" s="273">
        <v>3237</v>
      </c>
      <c r="C72" s="440" t="s">
        <v>473</v>
      </c>
      <c r="D72" s="455">
        <v>904.61799999999994</v>
      </c>
      <c r="E72" s="199" t="s">
        <v>308</v>
      </c>
      <c r="F72" s="200" t="s">
        <v>158</v>
      </c>
      <c r="G72" s="201" t="s">
        <v>341</v>
      </c>
      <c r="H72" s="258" t="s">
        <v>475</v>
      </c>
      <c r="I72" s="198" t="s">
        <v>89</v>
      </c>
      <c r="J72" s="481">
        <v>363</v>
      </c>
      <c r="K72" s="232">
        <v>45531</v>
      </c>
      <c r="L72" s="76"/>
      <c r="M72" s="438"/>
      <c r="N72" s="432"/>
    </row>
    <row r="73" spans="1:14" s="80" customFormat="1" ht="15.75">
      <c r="A73" s="197">
        <f t="shared" si="1"/>
        <v>64</v>
      </c>
      <c r="B73" s="273">
        <v>3281</v>
      </c>
      <c r="C73" s="262" t="s">
        <v>459</v>
      </c>
      <c r="D73" s="455">
        <v>904.61799999999994</v>
      </c>
      <c r="E73" s="199" t="s">
        <v>319</v>
      </c>
      <c r="F73" s="200" t="s">
        <v>158</v>
      </c>
      <c r="G73" s="201" t="s">
        <v>341</v>
      </c>
      <c r="H73" s="258" t="s">
        <v>387</v>
      </c>
      <c r="I73" s="198" t="s">
        <v>89</v>
      </c>
      <c r="J73" s="291">
        <v>428</v>
      </c>
      <c r="K73" s="232">
        <v>45576</v>
      </c>
      <c r="L73" s="76"/>
      <c r="M73" s="438"/>
      <c r="N73" s="432"/>
    </row>
    <row r="74" spans="1:14" s="80" customFormat="1" ht="15.75">
      <c r="A74" s="197">
        <f t="shared" si="1"/>
        <v>65</v>
      </c>
      <c r="B74" s="215">
        <v>2864</v>
      </c>
      <c r="C74" s="216" t="s">
        <v>128</v>
      </c>
      <c r="D74" s="455">
        <v>904.61799999999994</v>
      </c>
      <c r="E74" s="218" t="s">
        <v>367</v>
      </c>
      <c r="F74" s="352" t="s">
        <v>158</v>
      </c>
      <c r="G74" s="201" t="s">
        <v>165</v>
      </c>
      <c r="H74" s="198" t="s">
        <v>84</v>
      </c>
      <c r="I74" s="198" t="s">
        <v>89</v>
      </c>
      <c r="J74" s="213">
        <v>382</v>
      </c>
      <c r="K74" s="214">
        <v>42307</v>
      </c>
      <c r="L74" s="76"/>
      <c r="M74" s="438"/>
      <c r="N74" s="432"/>
    </row>
    <row r="75" spans="1:14" s="80" customFormat="1" ht="15.75">
      <c r="A75" s="197">
        <f t="shared" si="1"/>
        <v>66</v>
      </c>
      <c r="B75" s="198">
        <v>2931</v>
      </c>
      <c r="C75" s="216" t="s">
        <v>170</v>
      </c>
      <c r="D75" s="455">
        <v>904.61799999999994</v>
      </c>
      <c r="E75" s="218" t="s">
        <v>367</v>
      </c>
      <c r="F75" s="352" t="s">
        <v>158</v>
      </c>
      <c r="G75" s="201" t="s">
        <v>165</v>
      </c>
      <c r="H75" s="198" t="s">
        <v>84</v>
      </c>
      <c r="I75" s="198" t="s">
        <v>89</v>
      </c>
      <c r="J75" s="213">
        <v>4</v>
      </c>
      <c r="K75" s="214">
        <v>43832</v>
      </c>
      <c r="L75" s="76"/>
      <c r="M75" s="438"/>
      <c r="N75" s="432"/>
    </row>
    <row r="76" spans="1:14" s="80" customFormat="1" ht="15.75">
      <c r="A76" s="197">
        <f t="shared" si="1"/>
        <v>67</v>
      </c>
      <c r="B76" s="261">
        <v>3165</v>
      </c>
      <c r="C76" s="440" t="s">
        <v>474</v>
      </c>
      <c r="D76" s="455">
        <v>904.61799999999994</v>
      </c>
      <c r="E76" s="199" t="s">
        <v>311</v>
      </c>
      <c r="F76" s="200" t="s">
        <v>158</v>
      </c>
      <c r="G76" s="201" t="s">
        <v>165</v>
      </c>
      <c r="H76" s="48" t="s">
        <v>435</v>
      </c>
      <c r="I76" s="198" t="s">
        <v>89</v>
      </c>
      <c r="J76" s="213">
        <v>430</v>
      </c>
      <c r="K76" s="214">
        <v>45576</v>
      </c>
      <c r="L76" s="76"/>
      <c r="M76" s="438"/>
      <c r="N76" s="432"/>
    </row>
    <row r="77" spans="1:14" s="80" customFormat="1" ht="16.5" thickBot="1">
      <c r="A77" s="197">
        <f t="shared" si="1"/>
        <v>68</v>
      </c>
      <c r="B77" s="205">
        <v>3345</v>
      </c>
      <c r="C77" s="332" t="s">
        <v>441</v>
      </c>
      <c r="D77" s="455">
        <v>904.61799999999994</v>
      </c>
      <c r="E77" s="218" t="s">
        <v>367</v>
      </c>
      <c r="F77" s="208" t="s">
        <v>158</v>
      </c>
      <c r="G77" s="209" t="s">
        <v>165</v>
      </c>
      <c r="H77" s="205" t="s">
        <v>84</v>
      </c>
      <c r="I77" s="205" t="s">
        <v>89</v>
      </c>
      <c r="J77" s="219">
        <v>337</v>
      </c>
      <c r="K77" s="220">
        <v>45524</v>
      </c>
      <c r="L77" s="76"/>
      <c r="M77" s="438"/>
      <c r="N77" s="432"/>
    </row>
    <row r="78" spans="1:14" s="78" customFormat="1" ht="15.75" customHeight="1" thickBot="1">
      <c r="A78" s="249" t="s">
        <v>359</v>
      </c>
      <c r="B78" s="79"/>
      <c r="C78" s="79"/>
      <c r="D78" s="79"/>
      <c r="E78" s="79"/>
      <c r="F78" s="79"/>
      <c r="G78" s="79"/>
      <c r="H78" s="79"/>
      <c r="I78" s="79"/>
      <c r="J78" s="482"/>
      <c r="K78" s="79"/>
      <c r="L78" s="76"/>
      <c r="M78" s="438"/>
      <c r="N78" s="432"/>
    </row>
    <row r="79" spans="1:14" s="78" customFormat="1" ht="16.5" customHeight="1">
      <c r="A79" s="192">
        <f>A77+1</f>
        <v>69</v>
      </c>
      <c r="B79" s="193">
        <v>2642</v>
      </c>
      <c r="C79" s="210" t="s">
        <v>120</v>
      </c>
      <c r="D79" s="452">
        <v>1187.3180000000002</v>
      </c>
      <c r="E79" s="528" t="s">
        <v>478</v>
      </c>
      <c r="F79" s="195" t="s">
        <v>156</v>
      </c>
      <c r="G79" s="196" t="s">
        <v>167</v>
      </c>
      <c r="H79" s="193" t="s">
        <v>88</v>
      </c>
      <c r="I79" s="193" t="s">
        <v>118</v>
      </c>
      <c r="J79" s="211">
        <v>117</v>
      </c>
      <c r="K79" s="212">
        <v>42093</v>
      </c>
      <c r="L79" s="76"/>
      <c r="M79" s="438"/>
      <c r="N79" s="432"/>
    </row>
    <row r="80" spans="1:14" s="78" customFormat="1" ht="15.75">
      <c r="A80" s="197">
        <f t="shared" ref="A80:A86" si="2">A79+1</f>
        <v>70</v>
      </c>
      <c r="B80" s="177">
        <v>2687</v>
      </c>
      <c r="C80" s="275" t="s">
        <v>161</v>
      </c>
      <c r="D80" s="452">
        <v>1187.3180000000002</v>
      </c>
      <c r="E80" s="199" t="s">
        <v>44</v>
      </c>
      <c r="F80" s="200" t="s">
        <v>156</v>
      </c>
      <c r="G80" s="223" t="s">
        <v>164</v>
      </c>
      <c r="H80" s="258" t="s">
        <v>88</v>
      </c>
      <c r="I80" s="198" t="s">
        <v>118</v>
      </c>
      <c r="J80" s="291">
        <v>377</v>
      </c>
      <c r="K80" s="232">
        <v>44518</v>
      </c>
      <c r="L80" s="76"/>
      <c r="M80" s="438"/>
      <c r="N80" s="432"/>
    </row>
    <row r="81" spans="1:14" s="78" customFormat="1" ht="15.75">
      <c r="A81" s="197">
        <f t="shared" si="2"/>
        <v>71</v>
      </c>
      <c r="B81" s="198">
        <v>2701</v>
      </c>
      <c r="C81" s="308" t="s">
        <v>445</v>
      </c>
      <c r="D81" s="452">
        <v>1187.3180000000002</v>
      </c>
      <c r="E81" s="199" t="s">
        <v>324</v>
      </c>
      <c r="F81" s="200" t="s">
        <v>156</v>
      </c>
      <c r="G81" s="201" t="s">
        <v>164</v>
      </c>
      <c r="H81" s="258" t="s">
        <v>88</v>
      </c>
      <c r="I81" s="198" t="s">
        <v>118</v>
      </c>
      <c r="J81" s="213">
        <v>464</v>
      </c>
      <c r="K81" s="214">
        <v>45266</v>
      </c>
      <c r="L81" s="76"/>
      <c r="M81" s="438"/>
      <c r="N81" s="432"/>
    </row>
    <row r="82" spans="1:14" s="78" customFormat="1" ht="15.75">
      <c r="A82" s="197">
        <f t="shared" si="2"/>
        <v>72</v>
      </c>
      <c r="B82" s="198">
        <v>2833</v>
      </c>
      <c r="C82" s="203" t="s">
        <v>117</v>
      </c>
      <c r="D82" s="452">
        <v>1187.3180000000002</v>
      </c>
      <c r="E82" s="199" t="s">
        <v>327</v>
      </c>
      <c r="F82" s="200" t="s">
        <v>156</v>
      </c>
      <c r="G82" s="223" t="s">
        <v>164</v>
      </c>
      <c r="H82" s="198" t="s">
        <v>88</v>
      </c>
      <c r="I82" s="198" t="s">
        <v>118</v>
      </c>
      <c r="J82" s="213">
        <v>111</v>
      </c>
      <c r="K82" s="214">
        <v>44293</v>
      </c>
      <c r="L82" s="76"/>
      <c r="M82" s="438"/>
      <c r="N82" s="432"/>
    </row>
    <row r="83" spans="1:14" s="78" customFormat="1" ht="16.5" customHeight="1">
      <c r="A83" s="197">
        <f t="shared" si="2"/>
        <v>73</v>
      </c>
      <c r="B83" s="198">
        <v>2969</v>
      </c>
      <c r="C83" s="203" t="s">
        <v>201</v>
      </c>
      <c r="D83" s="452">
        <v>1187.3180000000002</v>
      </c>
      <c r="E83" s="199" t="s">
        <v>16</v>
      </c>
      <c r="F83" s="200" t="s">
        <v>156</v>
      </c>
      <c r="G83" s="201" t="s">
        <v>164</v>
      </c>
      <c r="H83" s="198" t="s">
        <v>88</v>
      </c>
      <c r="I83" s="198" t="s">
        <v>118</v>
      </c>
      <c r="J83" s="213">
        <v>170</v>
      </c>
      <c r="K83" s="214">
        <v>43312</v>
      </c>
      <c r="L83" s="76"/>
      <c r="M83" s="438"/>
      <c r="N83" s="432"/>
    </row>
    <row r="84" spans="1:14" s="78" customFormat="1" ht="15.75">
      <c r="A84" s="197">
        <f t="shared" si="2"/>
        <v>74</v>
      </c>
      <c r="B84" s="198">
        <v>3047</v>
      </c>
      <c r="C84" s="203" t="s">
        <v>411</v>
      </c>
      <c r="D84" s="452">
        <v>1187.3180000000002</v>
      </c>
      <c r="E84" s="199" t="s">
        <v>325</v>
      </c>
      <c r="F84" s="200" t="s">
        <v>156</v>
      </c>
      <c r="G84" s="201" t="s">
        <v>164</v>
      </c>
      <c r="H84" s="198" t="s">
        <v>88</v>
      </c>
      <c r="I84" s="198" t="s">
        <v>118</v>
      </c>
      <c r="J84" s="213">
        <v>315</v>
      </c>
      <c r="K84" s="214">
        <v>45524</v>
      </c>
      <c r="L84" s="76"/>
      <c r="M84" s="438"/>
      <c r="N84" s="432"/>
    </row>
    <row r="85" spans="1:14" s="78" customFormat="1" ht="15.75">
      <c r="A85" s="197">
        <f t="shared" si="2"/>
        <v>75</v>
      </c>
      <c r="B85" s="198">
        <v>2614</v>
      </c>
      <c r="C85" s="216" t="s">
        <v>125</v>
      </c>
      <c r="D85" s="452">
        <v>1187.3180000000002</v>
      </c>
      <c r="E85" s="199" t="s">
        <v>369</v>
      </c>
      <c r="F85" s="200" t="s">
        <v>156</v>
      </c>
      <c r="G85" s="201" t="s">
        <v>165</v>
      </c>
      <c r="H85" s="198" t="s">
        <v>88</v>
      </c>
      <c r="I85" s="198" t="s">
        <v>118</v>
      </c>
      <c r="J85" s="213">
        <v>120</v>
      </c>
      <c r="K85" s="214">
        <v>44295</v>
      </c>
      <c r="L85" s="76"/>
      <c r="M85" s="438"/>
      <c r="N85" s="432"/>
    </row>
    <row r="86" spans="1:14" s="78" customFormat="1" ht="16.5" thickBot="1">
      <c r="A86" s="204">
        <f t="shared" si="2"/>
        <v>76</v>
      </c>
      <c r="B86" s="205">
        <v>2866</v>
      </c>
      <c r="C86" s="206" t="s">
        <v>169</v>
      </c>
      <c r="D86" s="454">
        <v>1187.3180000000002</v>
      </c>
      <c r="E86" s="207" t="s">
        <v>328</v>
      </c>
      <c r="F86" s="208" t="s">
        <v>156</v>
      </c>
      <c r="G86" s="209" t="s">
        <v>165</v>
      </c>
      <c r="H86" s="205" t="s">
        <v>119</v>
      </c>
      <c r="I86" s="205" t="s">
        <v>118</v>
      </c>
      <c r="J86" s="219">
        <v>288</v>
      </c>
      <c r="K86" s="220">
        <v>42597</v>
      </c>
      <c r="L86" s="76"/>
      <c r="M86" s="438"/>
      <c r="N86" s="432"/>
    </row>
    <row r="87" spans="1:14" s="70" customFormat="1" ht="15">
      <c r="A87" s="15"/>
      <c r="B87" s="15"/>
      <c r="C87" s="15"/>
      <c r="D87" s="17"/>
      <c r="E87" s="15"/>
      <c r="F87" s="15"/>
      <c r="G87" s="17"/>
      <c r="H87" s="15"/>
      <c r="I87" s="17"/>
      <c r="K87" s="13"/>
      <c r="M87" s="434"/>
      <c r="N87" s="429"/>
    </row>
    <row r="88" spans="1:14" s="70" customFormat="1" ht="15">
      <c r="A88" s="16"/>
      <c r="B88" s="16"/>
      <c r="C88" s="81"/>
      <c r="D88" s="82"/>
      <c r="E88" s="81"/>
      <c r="F88" s="81"/>
      <c r="G88" s="16"/>
      <c r="H88" s="81"/>
      <c r="I88" s="16"/>
      <c r="J88" s="83"/>
      <c r="K88" s="13"/>
      <c r="M88" s="434"/>
      <c r="N88" s="429"/>
    </row>
    <row r="89" spans="1:14" s="70" customFormat="1" ht="15.75" thickBot="1">
      <c r="A89" s="17"/>
      <c r="B89" s="17"/>
      <c r="C89" s="15"/>
      <c r="D89" s="84"/>
      <c r="E89" s="15"/>
      <c r="F89" s="15"/>
      <c r="G89" s="17"/>
      <c r="H89" s="15"/>
      <c r="I89" s="17"/>
      <c r="K89" s="13"/>
      <c r="M89" s="434"/>
      <c r="N89" s="429"/>
    </row>
    <row r="90" spans="1:14" ht="15.75">
      <c r="A90" s="17"/>
      <c r="B90" s="17"/>
      <c r="C90" s="224" t="s">
        <v>73</v>
      </c>
      <c r="D90" s="225" t="s">
        <v>74</v>
      </c>
      <c r="E90" s="18"/>
      <c r="F90" s="18"/>
      <c r="G90" s="40"/>
      <c r="H90" s="18"/>
      <c r="I90" s="40"/>
    </row>
    <row r="91" spans="1:14" ht="15.75">
      <c r="A91" s="17"/>
      <c r="B91" s="17"/>
      <c r="C91" s="226" t="s">
        <v>121</v>
      </c>
      <c r="D91" s="227">
        <f>D93-D92</f>
        <v>75</v>
      </c>
      <c r="E91" s="18"/>
      <c r="F91" s="18"/>
      <c r="G91" s="40"/>
      <c r="H91" s="18"/>
      <c r="I91" s="40"/>
    </row>
    <row r="92" spans="1:14" ht="15.75">
      <c r="A92" s="17"/>
      <c r="B92" s="17"/>
      <c r="C92" s="226" t="s">
        <v>122</v>
      </c>
      <c r="D92" s="227">
        <v>1</v>
      </c>
      <c r="E92" s="18"/>
      <c r="F92" s="18"/>
      <c r="G92" s="40"/>
      <c r="H92" s="18"/>
      <c r="I92" s="40"/>
    </row>
    <row r="93" spans="1:14" ht="15.75" thickBot="1">
      <c r="A93" s="17"/>
      <c r="B93" s="17"/>
      <c r="C93" s="228" t="s">
        <v>9</v>
      </c>
      <c r="D93" s="229">
        <v>76</v>
      </c>
      <c r="E93" s="18"/>
      <c r="F93" s="18"/>
      <c r="G93" s="40"/>
      <c r="H93" s="18"/>
      <c r="I93" s="40"/>
    </row>
    <row r="94" spans="1:14" ht="15.75">
      <c r="C94" s="6"/>
      <c r="D94" s="7"/>
    </row>
    <row r="95" spans="1:14" ht="15.75">
      <c r="A95" s="19"/>
      <c r="B95" s="14"/>
      <c r="C95" s="8"/>
      <c r="D95" s="10"/>
      <c r="E95" s="8"/>
      <c r="F95" s="8"/>
      <c r="H95" s="8"/>
    </row>
    <row r="96" spans="1:14" ht="15.75">
      <c r="A96" s="19"/>
      <c r="B96" s="14"/>
      <c r="C96" s="8"/>
      <c r="D96" s="10"/>
      <c r="E96" s="8"/>
      <c r="F96" s="8"/>
      <c r="H96" s="8"/>
    </row>
    <row r="97" spans="1:1">
      <c r="A97" s="14"/>
    </row>
    <row r="98" spans="1:1" ht="15.75" customHeight="1">
      <c r="A98" s="14"/>
    </row>
    <row r="99" spans="1:1">
      <c r="A99" s="14"/>
    </row>
    <row r="100" spans="1:1">
      <c r="A100" s="14"/>
    </row>
    <row r="101" spans="1:1">
      <c r="A101" s="14"/>
    </row>
  </sheetData>
  <sortState ref="B44:K45">
    <sortCondition ref="B44:B45"/>
  </sortState>
  <mergeCells count="1">
    <mergeCell ref="A1:K3"/>
  </mergeCells>
  <conditionalFormatting sqref="B36">
    <cfRule type="duplicateValues" dxfId="7" priority="8"/>
  </conditionalFormatting>
  <conditionalFormatting sqref="B1:B1048576">
    <cfRule type="duplicateValues" dxfId="6" priority="4"/>
    <cfRule type="duplicateValues" dxfId="5" priority="5"/>
    <cfRule type="duplicateValues" dxfId="4" priority="6"/>
  </conditionalFormatting>
  <printOptions horizontalCentered="1"/>
  <pageMargins left="0.23622047244094491" right="0.23622047244094491" top="0.39370078740157483" bottom="0.39370078740157483" header="0.31496062992125984" footer="0.31496062992125984"/>
  <pageSetup paperSize="9" scale="40" orientation="landscape" horizont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B1:L51"/>
  <sheetViews>
    <sheetView workbookViewId="0">
      <selection activeCell="B7" sqref="B7:H7"/>
    </sheetView>
  </sheetViews>
  <sheetFormatPr defaultRowHeight="15"/>
  <cols>
    <col min="1" max="1" width="9.140625" style="96"/>
    <col min="2" max="2" width="7.7109375" style="288" customWidth="1"/>
    <col min="3" max="3" width="45.5703125" style="96" bestFit="1" customWidth="1"/>
    <col min="4" max="4" width="12" style="116" customWidth="1"/>
    <col min="5" max="5" width="43.5703125" style="96" bestFit="1" customWidth="1"/>
    <col min="6" max="6" width="12.28515625" style="117" customWidth="1"/>
    <col min="7" max="7" width="11.28515625" style="117" bestFit="1" customWidth="1"/>
    <col min="8" max="8" width="10.7109375" style="117" bestFit="1" customWidth="1"/>
    <col min="9" max="9" width="9.140625" style="96"/>
    <col min="10" max="10" width="10.7109375" style="96" bestFit="1" customWidth="1"/>
    <col min="11" max="16384" width="9.140625" style="96"/>
  </cols>
  <sheetData>
    <row r="1" spans="2:8">
      <c r="B1" s="491" t="s">
        <v>364</v>
      </c>
      <c r="C1" s="491"/>
      <c r="D1" s="491"/>
      <c r="E1" s="491"/>
      <c r="F1" s="491"/>
      <c r="G1" s="491"/>
      <c r="H1" s="491"/>
    </row>
    <row r="2" spans="2:8">
      <c r="B2" s="491"/>
      <c r="C2" s="491"/>
      <c r="D2" s="491"/>
      <c r="E2" s="491"/>
      <c r="F2" s="491"/>
      <c r="G2" s="491"/>
      <c r="H2" s="491"/>
    </row>
    <row r="3" spans="2:8">
      <c r="B3" s="491"/>
      <c r="C3" s="491"/>
      <c r="D3" s="491"/>
      <c r="E3" s="491"/>
      <c r="F3" s="491"/>
      <c r="G3" s="491"/>
      <c r="H3" s="491"/>
    </row>
    <row r="4" spans="2:8">
      <c r="B4" s="491"/>
      <c r="C4" s="491"/>
      <c r="D4" s="491"/>
      <c r="E4" s="491"/>
      <c r="F4" s="491"/>
      <c r="G4" s="491"/>
      <c r="H4" s="491"/>
    </row>
    <row r="6" spans="2:8" s="118" customFormat="1" ht="15.75" thickBot="1">
      <c r="B6" s="287" t="s">
        <v>1</v>
      </c>
      <c r="D6" s="119"/>
      <c r="H6" s="486" t="s">
        <v>497</v>
      </c>
    </row>
    <row r="7" spans="2:8" ht="15.75" thickBot="1">
      <c r="B7" s="495" t="s">
        <v>372</v>
      </c>
      <c r="C7" s="496"/>
      <c r="D7" s="496"/>
      <c r="E7" s="496"/>
      <c r="F7" s="496"/>
      <c r="G7" s="496"/>
      <c r="H7" s="497"/>
    </row>
    <row r="8" spans="2:8" s="117" customFormat="1" ht="15.75" thickBot="1">
      <c r="B8" s="120" t="s">
        <v>183</v>
      </c>
      <c r="C8" s="121" t="s">
        <v>123</v>
      </c>
      <c r="D8" s="122" t="s">
        <v>178</v>
      </c>
      <c r="E8" s="121" t="s">
        <v>186</v>
      </c>
      <c r="F8" s="121" t="s">
        <v>358</v>
      </c>
      <c r="G8" s="123" t="s">
        <v>370</v>
      </c>
      <c r="H8" s="124" t="s">
        <v>371</v>
      </c>
    </row>
    <row r="9" spans="2:8">
      <c r="B9" s="106">
        <v>905005</v>
      </c>
      <c r="C9" s="92" t="s">
        <v>240</v>
      </c>
      <c r="D9" s="457">
        <v>5856.39</v>
      </c>
      <c r="E9" s="112" t="s">
        <v>185</v>
      </c>
      <c r="F9" s="112" t="s">
        <v>184</v>
      </c>
      <c r="G9" s="268">
        <v>45048</v>
      </c>
      <c r="H9" s="328">
        <v>45779</v>
      </c>
    </row>
    <row r="10" spans="2:8">
      <c r="B10" s="335">
        <v>905280</v>
      </c>
      <c r="C10" s="94" t="s">
        <v>416</v>
      </c>
      <c r="D10" s="457">
        <v>5856.39</v>
      </c>
      <c r="E10" s="113" t="s">
        <v>185</v>
      </c>
      <c r="F10" s="113" t="s">
        <v>184</v>
      </c>
      <c r="G10" s="268">
        <v>45048</v>
      </c>
      <c r="H10" s="328">
        <v>45779</v>
      </c>
    </row>
    <row r="11" spans="2:8">
      <c r="B11" s="335">
        <v>905281</v>
      </c>
      <c r="C11" s="94" t="s">
        <v>417</v>
      </c>
      <c r="D11" s="457">
        <v>5856.39</v>
      </c>
      <c r="E11" s="113" t="s">
        <v>185</v>
      </c>
      <c r="F11" s="113" t="s">
        <v>184</v>
      </c>
      <c r="G11" s="268">
        <v>45048</v>
      </c>
      <c r="H11" s="328">
        <v>45779</v>
      </c>
    </row>
    <row r="12" spans="2:8">
      <c r="B12" s="335">
        <v>905282</v>
      </c>
      <c r="C12" s="94" t="s">
        <v>418</v>
      </c>
      <c r="D12" s="457">
        <v>5856.39</v>
      </c>
      <c r="E12" s="113" t="s">
        <v>185</v>
      </c>
      <c r="F12" s="113" t="s">
        <v>184</v>
      </c>
      <c r="G12" s="268">
        <v>45048</v>
      </c>
      <c r="H12" s="328">
        <v>45779</v>
      </c>
    </row>
    <row r="13" spans="2:8">
      <c r="B13" s="335">
        <v>905284</v>
      </c>
      <c r="C13" s="94" t="s">
        <v>419</v>
      </c>
      <c r="D13" s="457">
        <v>5856.39</v>
      </c>
      <c r="E13" s="113" t="s">
        <v>185</v>
      </c>
      <c r="F13" s="113" t="s">
        <v>184</v>
      </c>
      <c r="G13" s="268">
        <v>45048</v>
      </c>
      <c r="H13" s="328">
        <v>45779</v>
      </c>
    </row>
    <row r="14" spans="2:8">
      <c r="B14" s="335">
        <v>905873</v>
      </c>
      <c r="C14" s="94" t="s">
        <v>420</v>
      </c>
      <c r="D14" s="457">
        <v>5856.39</v>
      </c>
      <c r="E14" s="113" t="s">
        <v>185</v>
      </c>
      <c r="F14" s="113" t="s">
        <v>184</v>
      </c>
      <c r="G14" s="268">
        <v>45048</v>
      </c>
      <c r="H14" s="328">
        <v>45779</v>
      </c>
    </row>
    <row r="15" spans="2:8">
      <c r="B15" s="126">
        <v>2367</v>
      </c>
      <c r="C15" s="94" t="s">
        <v>422</v>
      </c>
      <c r="D15" s="457">
        <v>5856.39</v>
      </c>
      <c r="E15" s="113" t="s">
        <v>239</v>
      </c>
      <c r="F15" s="113" t="s">
        <v>25</v>
      </c>
      <c r="G15" s="268">
        <v>45048</v>
      </c>
      <c r="H15" s="328">
        <v>45779</v>
      </c>
    </row>
    <row r="16" spans="2:8">
      <c r="B16" s="107">
        <v>900232</v>
      </c>
      <c r="C16" s="93" t="s">
        <v>334</v>
      </c>
      <c r="D16" s="125">
        <v>2342.5500000000002</v>
      </c>
      <c r="E16" s="113" t="s">
        <v>177</v>
      </c>
      <c r="F16" s="113" t="s">
        <v>184</v>
      </c>
      <c r="G16" s="268">
        <v>45048</v>
      </c>
      <c r="H16" s="328">
        <v>45779</v>
      </c>
    </row>
    <row r="17" spans="2:8">
      <c r="B17" s="335">
        <v>905279</v>
      </c>
      <c r="C17" s="94" t="s">
        <v>421</v>
      </c>
      <c r="D17" s="125">
        <v>2342.5500000000002</v>
      </c>
      <c r="E17" s="113" t="s">
        <v>177</v>
      </c>
      <c r="F17" s="113" t="s">
        <v>184</v>
      </c>
      <c r="G17" s="268">
        <v>45048</v>
      </c>
      <c r="H17" s="328">
        <v>45779</v>
      </c>
    </row>
    <row r="18" spans="2:8" ht="15.75" thickBot="1">
      <c r="B18" s="127">
        <v>905283</v>
      </c>
      <c r="C18" s="128" t="s">
        <v>423</v>
      </c>
      <c r="D18" s="518">
        <v>2342.5500000000002</v>
      </c>
      <c r="E18" s="140" t="s">
        <v>177</v>
      </c>
      <c r="F18" s="140" t="s">
        <v>184</v>
      </c>
      <c r="G18" s="269">
        <v>45048</v>
      </c>
      <c r="H18" s="329">
        <v>45779</v>
      </c>
    </row>
    <row r="19" spans="2:8">
      <c r="B19" s="130"/>
      <c r="C19" s="131"/>
      <c r="D19" s="132"/>
      <c r="E19" s="133"/>
      <c r="F19" s="134"/>
    </row>
    <row r="20" spans="2:8" ht="15.75" thickBot="1"/>
    <row r="21" spans="2:8" ht="15.75" thickBot="1">
      <c r="B21" s="495" t="s">
        <v>357</v>
      </c>
      <c r="C21" s="496"/>
      <c r="D21" s="496"/>
      <c r="E21" s="496"/>
      <c r="F21" s="496"/>
      <c r="G21" s="496"/>
      <c r="H21" s="497"/>
    </row>
    <row r="22" spans="2:8" s="117" customFormat="1" ht="15.75" thickBot="1">
      <c r="B22" s="120" t="s">
        <v>183</v>
      </c>
      <c r="C22" s="121" t="s">
        <v>123</v>
      </c>
      <c r="D22" s="122" t="s">
        <v>178</v>
      </c>
      <c r="E22" s="121" t="s">
        <v>186</v>
      </c>
      <c r="F22" s="121" t="s">
        <v>358</v>
      </c>
      <c r="G22" s="123" t="s">
        <v>370</v>
      </c>
      <c r="H22" s="124" t="s">
        <v>371</v>
      </c>
    </row>
    <row r="23" spans="2:8">
      <c r="B23" s="265">
        <v>905252</v>
      </c>
      <c r="C23" s="99" t="s">
        <v>456</v>
      </c>
      <c r="D23" s="266">
        <v>1914</v>
      </c>
      <c r="E23" s="112" t="s">
        <v>381</v>
      </c>
      <c r="F23" s="112" t="s">
        <v>184</v>
      </c>
      <c r="G23" s="267">
        <v>45219</v>
      </c>
      <c r="H23" s="330">
        <v>45950</v>
      </c>
    </row>
    <row r="24" spans="2:8">
      <c r="B24" s="126">
        <v>905886</v>
      </c>
      <c r="C24" s="94" t="s">
        <v>455</v>
      </c>
      <c r="D24" s="135">
        <v>1914</v>
      </c>
      <c r="E24" s="264" t="s">
        <v>381</v>
      </c>
      <c r="F24" s="113" t="s">
        <v>184</v>
      </c>
      <c r="G24" s="268">
        <v>45219</v>
      </c>
      <c r="H24" s="328">
        <v>45950</v>
      </c>
    </row>
    <row r="25" spans="2:8" ht="15.75" thickBot="1">
      <c r="B25" s="263">
        <v>905887</v>
      </c>
      <c r="C25" s="129" t="s">
        <v>454</v>
      </c>
      <c r="D25" s="136">
        <v>1914</v>
      </c>
      <c r="E25" s="140" t="s">
        <v>381</v>
      </c>
      <c r="F25" s="140" t="s">
        <v>184</v>
      </c>
      <c r="G25" s="269">
        <v>45219</v>
      </c>
      <c r="H25" s="329">
        <v>45950</v>
      </c>
    </row>
    <row r="27" spans="2:8" ht="15.75" thickBot="1"/>
    <row r="28" spans="2:8" ht="15.75" thickBot="1">
      <c r="B28" s="492" t="s">
        <v>488</v>
      </c>
      <c r="C28" s="493"/>
      <c r="D28" s="493"/>
      <c r="E28" s="493"/>
      <c r="F28" s="493"/>
      <c r="G28" s="493"/>
      <c r="H28" s="494"/>
    </row>
    <row r="29" spans="2:8" s="117" customFormat="1" ht="15.75" thickBot="1">
      <c r="B29" s="108" t="s">
        <v>183</v>
      </c>
      <c r="C29" s="95" t="s">
        <v>123</v>
      </c>
      <c r="D29" s="122" t="s">
        <v>178</v>
      </c>
      <c r="E29" s="95" t="s">
        <v>186</v>
      </c>
      <c r="F29" s="121" t="s">
        <v>358</v>
      </c>
      <c r="G29" s="95" t="s">
        <v>206</v>
      </c>
      <c r="H29" s="95" t="s">
        <v>11</v>
      </c>
    </row>
    <row r="30" spans="2:8">
      <c r="B30" s="109">
        <v>2468</v>
      </c>
      <c r="C30" s="97" t="s">
        <v>216</v>
      </c>
      <c r="D30" s="114">
        <v>3900</v>
      </c>
      <c r="E30" s="98" t="s">
        <v>489</v>
      </c>
      <c r="F30" s="112" t="s">
        <v>25</v>
      </c>
      <c r="G30" s="98">
        <v>156</v>
      </c>
      <c r="H30" s="100">
        <v>45777</v>
      </c>
    </row>
    <row r="31" spans="2:8">
      <c r="B31" s="110">
        <v>2910</v>
      </c>
      <c r="C31" s="101" t="s">
        <v>26</v>
      </c>
      <c r="D31" s="115">
        <v>1800</v>
      </c>
      <c r="E31" s="102" t="s">
        <v>490</v>
      </c>
      <c r="F31" s="113" t="s">
        <v>25</v>
      </c>
      <c r="G31" s="98">
        <v>156</v>
      </c>
      <c r="H31" s="100">
        <v>45777</v>
      </c>
    </row>
    <row r="32" spans="2:8">
      <c r="B32" s="110">
        <v>3040</v>
      </c>
      <c r="C32" s="104" t="s">
        <v>493</v>
      </c>
      <c r="D32" s="115">
        <v>1800</v>
      </c>
      <c r="E32" s="102" t="s">
        <v>490</v>
      </c>
      <c r="F32" s="113" t="s">
        <v>12</v>
      </c>
      <c r="G32" s="98">
        <v>156</v>
      </c>
      <c r="H32" s="100">
        <v>45777</v>
      </c>
    </row>
    <row r="33" spans="2:12">
      <c r="B33" s="110">
        <v>3247</v>
      </c>
      <c r="C33" s="104" t="s">
        <v>465</v>
      </c>
      <c r="D33" s="115">
        <v>1800</v>
      </c>
      <c r="E33" s="102" t="s">
        <v>490</v>
      </c>
      <c r="F33" s="113" t="s">
        <v>12</v>
      </c>
      <c r="G33" s="98">
        <v>156</v>
      </c>
      <c r="H33" s="100">
        <v>45777</v>
      </c>
    </row>
    <row r="34" spans="2:12" ht="15.75" thickBot="1">
      <c r="B34" s="111">
        <v>3416</v>
      </c>
      <c r="C34" s="137" t="s">
        <v>453</v>
      </c>
      <c r="D34" s="138">
        <v>1800</v>
      </c>
      <c r="E34" s="139" t="s">
        <v>490</v>
      </c>
      <c r="F34" s="140" t="s">
        <v>25</v>
      </c>
      <c r="G34" s="139">
        <v>156</v>
      </c>
      <c r="H34" s="141">
        <v>45777</v>
      </c>
      <c r="K34" s="283"/>
      <c r="L34" s="284"/>
    </row>
    <row r="35" spans="2:12" s="133" customFormat="1">
      <c r="B35" s="283"/>
      <c r="C35" s="284"/>
      <c r="D35" s="285"/>
      <c r="E35" s="105"/>
      <c r="F35" s="134"/>
      <c r="G35" s="105"/>
      <c r="H35" s="286"/>
    </row>
    <row r="36" spans="2:12" s="133" customFormat="1" ht="15.75" thickBot="1">
      <c r="B36" s="283"/>
      <c r="C36" s="284"/>
      <c r="D36" s="285"/>
      <c r="E36" s="105"/>
      <c r="F36" s="134"/>
      <c r="G36" s="105"/>
      <c r="H36" s="286"/>
    </row>
    <row r="37" spans="2:12" ht="15.75" thickBot="1">
      <c r="B37" s="492" t="s">
        <v>494</v>
      </c>
      <c r="C37" s="493"/>
      <c r="D37" s="493"/>
      <c r="E37" s="493"/>
      <c r="F37" s="493"/>
      <c r="G37" s="493"/>
      <c r="H37" s="494"/>
    </row>
    <row r="38" spans="2:12" ht="15.75" thickBot="1">
      <c r="B38" s="108" t="s">
        <v>183</v>
      </c>
      <c r="C38" s="95" t="s">
        <v>123</v>
      </c>
      <c r="D38" s="122" t="s">
        <v>178</v>
      </c>
      <c r="E38" s="95" t="s">
        <v>186</v>
      </c>
      <c r="F38" s="121" t="s">
        <v>358</v>
      </c>
      <c r="G38" s="95" t="s">
        <v>206</v>
      </c>
      <c r="H38" s="95" t="s">
        <v>11</v>
      </c>
    </row>
    <row r="39" spans="2:12">
      <c r="B39" s="289">
        <v>2628</v>
      </c>
      <c r="C39" s="290" t="s">
        <v>217</v>
      </c>
      <c r="D39" s="114">
        <v>3900</v>
      </c>
      <c r="E39" s="98" t="s">
        <v>492</v>
      </c>
      <c r="F39" s="113" t="s">
        <v>25</v>
      </c>
      <c r="G39" s="354">
        <v>157</v>
      </c>
      <c r="H39" s="356">
        <v>45777</v>
      </c>
    </row>
    <row r="40" spans="2:12">
      <c r="B40" s="110">
        <v>2588</v>
      </c>
      <c r="C40" s="104" t="s">
        <v>436</v>
      </c>
      <c r="D40" s="115">
        <v>1800</v>
      </c>
      <c r="E40" s="102" t="s">
        <v>491</v>
      </c>
      <c r="F40" s="113" t="s">
        <v>25</v>
      </c>
      <c r="G40" s="354">
        <v>157</v>
      </c>
      <c r="H40" s="103">
        <v>45777</v>
      </c>
    </row>
    <row r="41" spans="2:12">
      <c r="B41" s="110">
        <v>2659</v>
      </c>
      <c r="C41" s="104" t="s">
        <v>202</v>
      </c>
      <c r="D41" s="115">
        <v>1800</v>
      </c>
      <c r="E41" s="102" t="s">
        <v>491</v>
      </c>
      <c r="F41" s="113" t="s">
        <v>12</v>
      </c>
      <c r="G41" s="354">
        <v>157</v>
      </c>
      <c r="H41" s="103">
        <v>45777</v>
      </c>
    </row>
    <row r="42" spans="2:12">
      <c r="B42" s="110">
        <v>3169</v>
      </c>
      <c r="C42" s="104" t="s">
        <v>429</v>
      </c>
      <c r="D42" s="115">
        <v>1800</v>
      </c>
      <c r="E42" s="102" t="s">
        <v>491</v>
      </c>
      <c r="F42" s="113" t="s">
        <v>12</v>
      </c>
      <c r="G42" s="354">
        <v>157</v>
      </c>
      <c r="H42" s="103">
        <v>45777</v>
      </c>
    </row>
    <row r="43" spans="2:12" ht="15.75" thickBot="1">
      <c r="B43" s="111">
        <v>3421</v>
      </c>
      <c r="C43" s="137" t="s">
        <v>463</v>
      </c>
      <c r="D43" s="138">
        <v>1800</v>
      </c>
      <c r="E43" s="139" t="s">
        <v>491</v>
      </c>
      <c r="F43" s="140" t="s">
        <v>25</v>
      </c>
      <c r="G43" s="355">
        <v>157</v>
      </c>
      <c r="H43" s="141">
        <v>45777</v>
      </c>
    </row>
    <row r="45" spans="2:12" ht="15.75" thickBot="1">
      <c r="E45" s="105"/>
    </row>
    <row r="46" spans="2:12" ht="15.75" thickBot="1">
      <c r="B46" s="492" t="s">
        <v>394</v>
      </c>
      <c r="C46" s="493"/>
      <c r="D46" s="493"/>
      <c r="E46" s="493"/>
      <c r="F46" s="493"/>
      <c r="G46" s="493"/>
      <c r="H46" s="494"/>
    </row>
    <row r="47" spans="2:12" ht="15.75" thickBot="1">
      <c r="B47" s="108" t="s">
        <v>183</v>
      </c>
      <c r="C47" s="95" t="s">
        <v>123</v>
      </c>
      <c r="D47" s="122" t="s">
        <v>178</v>
      </c>
      <c r="E47" s="95" t="s">
        <v>186</v>
      </c>
      <c r="F47" s="121" t="s">
        <v>358</v>
      </c>
      <c r="G47" s="95" t="s">
        <v>206</v>
      </c>
      <c r="H47" s="95" t="s">
        <v>11</v>
      </c>
    </row>
    <row r="48" spans="2:12">
      <c r="B48" s="110">
        <v>1908</v>
      </c>
      <c r="C48" s="104" t="s">
        <v>205</v>
      </c>
      <c r="D48" s="510">
        <v>3900</v>
      </c>
      <c r="E48" s="102" t="s">
        <v>204</v>
      </c>
      <c r="F48" s="113" t="s">
        <v>25</v>
      </c>
      <c r="G48" s="102">
        <v>158</v>
      </c>
      <c r="H48" s="103">
        <v>45777</v>
      </c>
      <c r="J48" s="485"/>
    </row>
    <row r="49" spans="2:10">
      <c r="B49" s="110">
        <v>2820</v>
      </c>
      <c r="C49" s="104" t="s">
        <v>192</v>
      </c>
      <c r="D49" s="115">
        <v>3900</v>
      </c>
      <c r="E49" s="102" t="s">
        <v>204</v>
      </c>
      <c r="F49" s="113" t="s">
        <v>25</v>
      </c>
      <c r="G49" s="102">
        <v>158</v>
      </c>
      <c r="H49" s="103">
        <v>45777</v>
      </c>
      <c r="J49" s="485"/>
    </row>
    <row r="50" spans="2:10">
      <c r="B50" s="511">
        <v>2831</v>
      </c>
      <c r="C50" s="512" t="s">
        <v>193</v>
      </c>
      <c r="D50" s="513">
        <v>3900</v>
      </c>
      <c r="E50" s="514" t="s">
        <v>204</v>
      </c>
      <c r="F50" s="515" t="s">
        <v>25</v>
      </c>
      <c r="G50" s="514">
        <v>158</v>
      </c>
      <c r="H50" s="516">
        <v>45777</v>
      </c>
      <c r="J50" s="485"/>
    </row>
    <row r="51" spans="2:10" ht="15.75" thickBot="1">
      <c r="B51" s="111">
        <v>2833</v>
      </c>
      <c r="C51" s="517" t="s">
        <v>395</v>
      </c>
      <c r="D51" s="138">
        <v>3900</v>
      </c>
      <c r="E51" s="139" t="s">
        <v>204</v>
      </c>
      <c r="F51" s="140" t="s">
        <v>25</v>
      </c>
      <c r="G51" s="139">
        <v>158</v>
      </c>
      <c r="H51" s="141">
        <v>45777</v>
      </c>
      <c r="J51" s="485"/>
    </row>
  </sheetData>
  <sortState ref="B31:C34">
    <sortCondition ref="B31:B34"/>
  </sortState>
  <mergeCells count="6">
    <mergeCell ref="B1:H4"/>
    <mergeCell ref="B28:H28"/>
    <mergeCell ref="B21:H21"/>
    <mergeCell ref="B7:H7"/>
    <mergeCell ref="B46:H46"/>
    <mergeCell ref="B37:H37"/>
  </mergeCells>
  <conditionalFormatting sqref="B7:B8 B15">
    <cfRule type="duplicateValues" dxfId="3" priority="4"/>
  </conditionalFormatting>
  <conditionalFormatting sqref="B15">
    <cfRule type="duplicateValues" dxfId="2" priority="3"/>
  </conditionalFormatting>
  <conditionalFormatting sqref="C15">
    <cfRule type="duplicateValues" dxfId="1" priority="2"/>
  </conditionalFormatting>
  <conditionalFormatting sqref="B21:B22">
    <cfRule type="duplicateValues" dxfId="0" priority="1"/>
  </conditionalFormatting>
  <pageMargins left="0.511811024" right="0.511811024" top="0.78740157499999996" bottom="0.78740157499999996" header="0.31496062000000002" footer="0.31496062000000002"/>
  <pageSetup paperSize="9" orientation="portrait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43"/>
  <sheetViews>
    <sheetView workbookViewId="0">
      <selection activeCell="I6" sqref="I6:I8"/>
    </sheetView>
  </sheetViews>
  <sheetFormatPr defaultRowHeight="15"/>
  <cols>
    <col min="1" max="1" width="5.42578125" style="47" customWidth="1"/>
    <col min="2" max="2" width="60.85546875" style="47" bestFit="1" customWidth="1"/>
    <col min="3" max="3" width="10.7109375" style="47" bestFit="1" customWidth="1"/>
    <col min="4" max="4" width="8" style="47" bestFit="1" customWidth="1"/>
    <col min="5" max="5" width="12" style="47" bestFit="1" customWidth="1"/>
    <col min="6" max="7" width="13.140625" style="47" bestFit="1" customWidth="1"/>
    <col min="8" max="8" width="14" style="47" customWidth="1"/>
    <col min="9" max="9" width="17" style="47" customWidth="1"/>
  </cols>
  <sheetData>
    <row r="1" spans="2:9" ht="18.75" customHeight="1">
      <c r="B1" s="501" t="s">
        <v>264</v>
      </c>
      <c r="C1" s="501"/>
      <c r="D1" s="501"/>
      <c r="E1" s="501"/>
      <c r="F1" s="501"/>
      <c r="G1" s="501"/>
      <c r="H1" s="501"/>
      <c r="I1" s="501"/>
    </row>
    <row r="2" spans="2:9">
      <c r="B2" s="501"/>
      <c r="C2" s="501"/>
      <c r="D2" s="501"/>
      <c r="E2" s="501"/>
      <c r="F2" s="501"/>
      <c r="G2" s="501"/>
      <c r="H2" s="501"/>
      <c r="I2" s="501"/>
    </row>
    <row r="3" spans="2:9">
      <c r="B3" s="501"/>
      <c r="C3" s="501"/>
      <c r="D3" s="501"/>
      <c r="E3" s="501"/>
      <c r="F3" s="501"/>
      <c r="G3" s="501"/>
      <c r="H3" s="501"/>
      <c r="I3" s="501"/>
    </row>
    <row r="5" spans="2:9">
      <c r="B5" s="47" t="s">
        <v>1</v>
      </c>
      <c r="I5" s="336" t="s">
        <v>497</v>
      </c>
    </row>
    <row r="6" spans="2:9" s="54" customFormat="1">
      <c r="B6" s="502" t="s">
        <v>265</v>
      </c>
      <c r="C6" s="507" t="s">
        <v>145</v>
      </c>
      <c r="D6" s="503" t="s">
        <v>266</v>
      </c>
      <c r="E6" s="254" t="s">
        <v>267</v>
      </c>
      <c r="F6" s="255"/>
      <c r="G6" s="255"/>
      <c r="H6" s="256"/>
      <c r="I6" s="504" t="s">
        <v>268</v>
      </c>
    </row>
    <row r="7" spans="2:9" s="54" customFormat="1">
      <c r="B7" s="502"/>
      <c r="C7" s="508"/>
      <c r="D7" s="503"/>
      <c r="E7" s="254" t="s">
        <v>269</v>
      </c>
      <c r="F7" s="255"/>
      <c r="G7" s="256"/>
      <c r="H7" s="504" t="s">
        <v>270</v>
      </c>
      <c r="I7" s="505"/>
    </row>
    <row r="8" spans="2:9" s="54" customFormat="1">
      <c r="B8" s="502"/>
      <c r="C8" s="509"/>
      <c r="D8" s="503"/>
      <c r="E8" s="66" t="s">
        <v>271</v>
      </c>
      <c r="F8" s="66" t="s">
        <v>272</v>
      </c>
      <c r="G8" s="66" t="s">
        <v>9</v>
      </c>
      <c r="H8" s="506"/>
      <c r="I8" s="506"/>
    </row>
    <row r="9" spans="2:9" s="54" customFormat="1">
      <c r="B9" s="251" t="s">
        <v>273</v>
      </c>
      <c r="C9" s="252"/>
      <c r="D9" s="252"/>
      <c r="E9" s="252"/>
      <c r="F9" s="252"/>
      <c r="G9" s="252"/>
      <c r="H9" s="252"/>
      <c r="I9" s="253"/>
    </row>
    <row r="10" spans="2:9" s="54" customFormat="1">
      <c r="B10" s="55" t="s">
        <v>274</v>
      </c>
      <c r="C10" s="309" t="s">
        <v>146</v>
      </c>
      <c r="D10" s="310">
        <v>1</v>
      </c>
      <c r="E10" s="461">
        <v>4962.1853600000004</v>
      </c>
      <c r="F10" s="461">
        <v>19848.715919999999</v>
      </c>
      <c r="G10" s="462">
        <v>24810.901279999998</v>
      </c>
      <c r="H10" s="57">
        <f>G10*D10</f>
        <v>24810.901279999998</v>
      </c>
      <c r="I10" s="49" t="s">
        <v>275</v>
      </c>
    </row>
    <row r="11" spans="2:9" s="54" customFormat="1">
      <c r="B11" s="55" t="s">
        <v>276</v>
      </c>
      <c r="C11" s="35" t="s">
        <v>147</v>
      </c>
      <c r="D11" s="33">
        <v>1</v>
      </c>
      <c r="E11" s="459">
        <v>4615.8406799999993</v>
      </c>
      <c r="F11" s="459">
        <v>18463.362719999997</v>
      </c>
      <c r="G11" s="460">
        <v>23079.203399999999</v>
      </c>
      <c r="H11" s="57">
        <f t="shared" ref="H11:H29" si="0">G11*D11</f>
        <v>23079.203399999999</v>
      </c>
      <c r="I11" s="49" t="s">
        <v>277</v>
      </c>
    </row>
    <row r="12" spans="2:9" s="54" customFormat="1">
      <c r="B12" s="55" t="s">
        <v>365</v>
      </c>
      <c r="C12" s="35" t="s">
        <v>147</v>
      </c>
      <c r="D12" s="33">
        <v>1</v>
      </c>
      <c r="E12" s="459">
        <v>4615.8406799999993</v>
      </c>
      <c r="F12" s="459">
        <v>18463.362719999997</v>
      </c>
      <c r="G12" s="460">
        <v>23079.203399999999</v>
      </c>
      <c r="H12" s="57">
        <f t="shared" si="0"/>
        <v>23079.203399999999</v>
      </c>
      <c r="I12" s="49" t="s">
        <v>277</v>
      </c>
    </row>
    <row r="13" spans="2:9" s="54" customFormat="1">
      <c r="B13" s="55" t="s">
        <v>278</v>
      </c>
      <c r="C13" s="35" t="s">
        <v>147</v>
      </c>
      <c r="D13" s="33">
        <v>1</v>
      </c>
      <c r="E13" s="459">
        <v>4615.8406799999993</v>
      </c>
      <c r="F13" s="459">
        <v>18463.362719999997</v>
      </c>
      <c r="G13" s="460">
        <v>23079.203399999999</v>
      </c>
      <c r="H13" s="57">
        <f t="shared" si="0"/>
        <v>23079.203399999999</v>
      </c>
      <c r="I13" s="49" t="s">
        <v>277</v>
      </c>
    </row>
    <row r="14" spans="2:9" s="54" customFormat="1">
      <c r="B14" s="55" t="s">
        <v>279</v>
      </c>
      <c r="C14" s="35" t="s">
        <v>147</v>
      </c>
      <c r="D14" s="33">
        <v>1</v>
      </c>
      <c r="E14" s="459">
        <v>4615.8406799999993</v>
      </c>
      <c r="F14" s="459">
        <v>18463.362719999997</v>
      </c>
      <c r="G14" s="460">
        <v>23079.203399999999</v>
      </c>
      <c r="H14" s="57">
        <f t="shared" si="0"/>
        <v>23079.203399999999</v>
      </c>
      <c r="I14" s="49" t="s">
        <v>277</v>
      </c>
    </row>
    <row r="15" spans="2:9" s="54" customFormat="1">
      <c r="B15" s="55" t="s">
        <v>280</v>
      </c>
      <c r="C15" s="35" t="s">
        <v>148</v>
      </c>
      <c r="D15" s="33">
        <v>1</v>
      </c>
      <c r="E15" s="459">
        <v>1992.44848</v>
      </c>
      <c r="F15" s="459">
        <v>7969.7556400000012</v>
      </c>
      <c r="G15" s="460">
        <v>9962.2041200000021</v>
      </c>
      <c r="H15" s="57">
        <f t="shared" si="0"/>
        <v>9962.2041200000021</v>
      </c>
      <c r="I15" s="49" t="s">
        <v>281</v>
      </c>
    </row>
    <row r="16" spans="2:9" s="54" customFormat="1">
      <c r="B16" s="55" t="s">
        <v>307</v>
      </c>
      <c r="C16" s="35" t="s">
        <v>148</v>
      </c>
      <c r="D16" s="33">
        <v>1</v>
      </c>
      <c r="E16" s="459">
        <v>1992.44848</v>
      </c>
      <c r="F16" s="459">
        <v>7969.7556400000012</v>
      </c>
      <c r="G16" s="460">
        <v>9962.2041200000021</v>
      </c>
      <c r="H16" s="57">
        <f t="shared" si="0"/>
        <v>9962.2041200000021</v>
      </c>
      <c r="I16" s="49" t="s">
        <v>281</v>
      </c>
    </row>
    <row r="17" spans="2:9" s="54" customFormat="1">
      <c r="B17" s="55" t="s">
        <v>366</v>
      </c>
      <c r="C17" s="35" t="s">
        <v>148</v>
      </c>
      <c r="D17" s="33">
        <v>1</v>
      </c>
      <c r="E17" s="459">
        <v>1992.44848</v>
      </c>
      <c r="F17" s="459">
        <v>7969.7556400000012</v>
      </c>
      <c r="G17" s="460">
        <v>9962.2041200000021</v>
      </c>
      <c r="H17" s="57">
        <f t="shared" si="0"/>
        <v>9962.2041200000021</v>
      </c>
      <c r="I17" s="91" t="s">
        <v>281</v>
      </c>
    </row>
    <row r="18" spans="2:9" s="54" customFormat="1">
      <c r="B18" s="55" t="s">
        <v>282</v>
      </c>
      <c r="C18" s="35" t="s">
        <v>148</v>
      </c>
      <c r="D18" s="33">
        <v>1</v>
      </c>
      <c r="E18" s="459">
        <v>1992.44848</v>
      </c>
      <c r="F18" s="459">
        <v>7969.7556400000012</v>
      </c>
      <c r="G18" s="460">
        <v>9962.2041200000021</v>
      </c>
      <c r="H18" s="57">
        <f t="shared" si="0"/>
        <v>9962.2041200000021</v>
      </c>
      <c r="I18" s="49" t="s">
        <v>281</v>
      </c>
    </row>
    <row r="19" spans="2:9" s="54" customFormat="1">
      <c r="B19" s="55" t="s">
        <v>283</v>
      </c>
      <c r="C19" s="35" t="s">
        <v>148</v>
      </c>
      <c r="D19" s="33">
        <v>1</v>
      </c>
      <c r="E19" s="459">
        <v>1992.44848</v>
      </c>
      <c r="F19" s="459">
        <v>7969.7556400000012</v>
      </c>
      <c r="G19" s="460">
        <v>9962.2041200000021</v>
      </c>
      <c r="H19" s="57">
        <f t="shared" si="0"/>
        <v>9962.2041200000021</v>
      </c>
      <c r="I19" s="49" t="s">
        <v>281</v>
      </c>
    </row>
    <row r="20" spans="2:9" s="54" customFormat="1">
      <c r="B20" s="55" t="s">
        <v>284</v>
      </c>
      <c r="C20" s="35" t="s">
        <v>148</v>
      </c>
      <c r="D20" s="33">
        <v>1</v>
      </c>
      <c r="E20" s="459">
        <v>1992.44848</v>
      </c>
      <c r="F20" s="459">
        <v>7969.7556400000012</v>
      </c>
      <c r="G20" s="460">
        <v>9962.2041200000021</v>
      </c>
      <c r="H20" s="57">
        <f t="shared" si="0"/>
        <v>9962.2041200000021</v>
      </c>
      <c r="I20" s="49" t="s">
        <v>281</v>
      </c>
    </row>
    <row r="21" spans="2:9" s="54" customFormat="1">
      <c r="B21" s="53" t="s">
        <v>285</v>
      </c>
      <c r="C21" s="35" t="s">
        <v>148</v>
      </c>
      <c r="D21" s="33">
        <v>1</v>
      </c>
      <c r="E21" s="459">
        <v>1992.44848</v>
      </c>
      <c r="F21" s="459">
        <v>7969.7556400000012</v>
      </c>
      <c r="G21" s="460">
        <v>9962.2041200000021</v>
      </c>
      <c r="H21" s="57">
        <f t="shared" si="0"/>
        <v>9962.2041200000021</v>
      </c>
      <c r="I21" s="49" t="s">
        <v>281</v>
      </c>
    </row>
    <row r="22" spans="2:9" s="54" customFormat="1">
      <c r="B22" s="55" t="s">
        <v>286</v>
      </c>
      <c r="C22" s="35" t="s">
        <v>149</v>
      </c>
      <c r="D22" s="33">
        <v>26</v>
      </c>
      <c r="E22" s="459">
        <v>1830.8941199999997</v>
      </c>
      <c r="F22" s="459">
        <v>7323.5637200000001</v>
      </c>
      <c r="G22" s="460">
        <v>9154.4578399999991</v>
      </c>
      <c r="H22" s="57">
        <f t="shared" si="0"/>
        <v>238015.90383999998</v>
      </c>
      <c r="I22" s="49" t="s">
        <v>287</v>
      </c>
    </row>
    <row r="23" spans="2:9" s="54" customFormat="1">
      <c r="B23" s="55" t="s">
        <v>288</v>
      </c>
      <c r="C23" s="35" t="s">
        <v>150</v>
      </c>
      <c r="D23" s="33">
        <v>9</v>
      </c>
      <c r="E23" s="459">
        <v>1076.9312400000001</v>
      </c>
      <c r="F23" s="459">
        <v>4307.7121999999999</v>
      </c>
      <c r="G23" s="460">
        <v>5384.6434399999998</v>
      </c>
      <c r="H23" s="57">
        <f t="shared" si="0"/>
        <v>48461.790959999998</v>
      </c>
      <c r="I23" s="49" t="s">
        <v>289</v>
      </c>
    </row>
    <row r="24" spans="2:9" s="54" customFormat="1">
      <c r="B24" s="55" t="s">
        <v>290</v>
      </c>
      <c r="C24" s="35" t="s">
        <v>151</v>
      </c>
      <c r="D24" s="33">
        <v>9</v>
      </c>
      <c r="E24" s="459">
        <v>969.23684000000003</v>
      </c>
      <c r="F24" s="459">
        <v>3876.9346</v>
      </c>
      <c r="G24" s="460">
        <v>4846.1714400000001</v>
      </c>
      <c r="H24" s="57">
        <f t="shared" si="0"/>
        <v>43615.542959999999</v>
      </c>
      <c r="I24" s="49" t="s">
        <v>291</v>
      </c>
    </row>
    <row r="25" spans="2:9" s="54" customFormat="1">
      <c r="B25" s="55" t="s">
        <v>292</v>
      </c>
      <c r="C25" s="35" t="s">
        <v>152</v>
      </c>
      <c r="D25" s="33">
        <v>1</v>
      </c>
      <c r="E25" s="459">
        <v>700.00084000000004</v>
      </c>
      <c r="F25" s="459">
        <v>2800.0161200000002</v>
      </c>
      <c r="G25" s="460">
        <v>3500.0169600000004</v>
      </c>
      <c r="H25" s="57">
        <f t="shared" si="0"/>
        <v>3500.0169600000004</v>
      </c>
      <c r="I25" s="49" t="s">
        <v>293</v>
      </c>
    </row>
    <row r="26" spans="2:9" s="54" customFormat="1">
      <c r="B26" s="55" t="s">
        <v>294</v>
      </c>
      <c r="C26" s="35" t="s">
        <v>154</v>
      </c>
      <c r="D26" s="33">
        <v>5</v>
      </c>
      <c r="E26" s="459">
        <v>323.08319999999998</v>
      </c>
      <c r="F26" s="459">
        <v>1292.3072799999998</v>
      </c>
      <c r="G26" s="460">
        <v>1615.3904799999998</v>
      </c>
      <c r="H26" s="57">
        <f t="shared" si="0"/>
        <v>8076.9523999999992</v>
      </c>
      <c r="I26" s="49" t="s">
        <v>293</v>
      </c>
    </row>
    <row r="27" spans="2:9" s="54" customFormat="1">
      <c r="B27" s="55" t="s">
        <v>295</v>
      </c>
      <c r="C27" s="277" t="s">
        <v>154</v>
      </c>
      <c r="D27" s="44">
        <v>4</v>
      </c>
      <c r="E27" s="459">
        <v>323.08319999999998</v>
      </c>
      <c r="F27" s="459">
        <v>1292.3072799999998</v>
      </c>
      <c r="G27" s="460">
        <v>1615.3904799999998</v>
      </c>
      <c r="H27" s="57">
        <f t="shared" si="0"/>
        <v>6461.5619199999992</v>
      </c>
      <c r="I27" s="49" t="s">
        <v>296</v>
      </c>
    </row>
    <row r="28" spans="2:9" s="54" customFormat="1">
      <c r="B28" s="55" t="s">
        <v>182</v>
      </c>
      <c r="C28" s="35" t="s">
        <v>152</v>
      </c>
      <c r="D28" s="33">
        <v>8</v>
      </c>
      <c r="E28" s="459">
        <v>700.00084000000004</v>
      </c>
      <c r="F28" s="459">
        <v>2800.0161200000002</v>
      </c>
      <c r="G28" s="460">
        <v>3500.0169600000004</v>
      </c>
      <c r="H28" s="57">
        <f t="shared" si="0"/>
        <v>28000.135680000003</v>
      </c>
      <c r="I28" s="49" t="s">
        <v>297</v>
      </c>
    </row>
    <row r="29" spans="2:9" s="54" customFormat="1">
      <c r="B29" s="58" t="s">
        <v>298</v>
      </c>
      <c r="C29" s="311" t="s">
        <v>153</v>
      </c>
      <c r="D29" s="259">
        <v>6</v>
      </c>
      <c r="E29" s="463">
        <v>430.76483999999994</v>
      </c>
      <c r="F29" s="463">
        <v>1723.0848800000001</v>
      </c>
      <c r="G29" s="464">
        <v>2153.8497200000002</v>
      </c>
      <c r="H29" s="57">
        <f t="shared" si="0"/>
        <v>12923.098320000001</v>
      </c>
      <c r="I29" s="49" t="s">
        <v>297</v>
      </c>
    </row>
    <row r="30" spans="2:9" s="50" customFormat="1">
      <c r="B30" s="60" t="s">
        <v>305</v>
      </c>
      <c r="C30" s="61"/>
      <c r="D30" s="67">
        <f>SUM(D10:D29)</f>
        <v>80</v>
      </c>
      <c r="E30" s="62">
        <f>SUM(E10:E29)</f>
        <v>43726.682559999994</v>
      </c>
      <c r="F30" s="62">
        <f>SUM(F10:F29)</f>
        <v>174906.39848</v>
      </c>
      <c r="G30" s="62">
        <f>SUM(G10:G29)</f>
        <v>218633.08104000008</v>
      </c>
      <c r="H30" s="63">
        <f>SUM(H10:H29)</f>
        <v>575918.14675999992</v>
      </c>
      <c r="I30" s="51"/>
    </row>
    <row r="31" spans="2:9" s="54" customFormat="1">
      <c r="B31" s="251" t="s">
        <v>299</v>
      </c>
      <c r="C31" s="252"/>
      <c r="D31" s="252"/>
      <c r="E31" s="252"/>
      <c r="F31" s="252"/>
      <c r="G31" s="252"/>
      <c r="H31" s="252"/>
      <c r="I31" s="253"/>
    </row>
    <row r="32" spans="2:9" s="54" customFormat="1">
      <c r="B32" s="59" t="s">
        <v>101</v>
      </c>
      <c r="C32" s="312" t="s">
        <v>155</v>
      </c>
      <c r="D32" s="313">
        <v>35</v>
      </c>
      <c r="E32" s="314">
        <v>0</v>
      </c>
      <c r="F32" s="467">
        <v>2544.2449999999999</v>
      </c>
      <c r="G32" s="468">
        <v>2544.2449999999999</v>
      </c>
      <c r="H32" s="57">
        <f>G32*D32</f>
        <v>89048.574999999997</v>
      </c>
      <c r="I32" s="49" t="s">
        <v>300</v>
      </c>
    </row>
    <row r="33" spans="2:9" s="54" customFormat="1">
      <c r="B33" s="59" t="s">
        <v>301</v>
      </c>
      <c r="C33" s="315" t="s">
        <v>156</v>
      </c>
      <c r="D33" s="316">
        <v>8</v>
      </c>
      <c r="E33" s="317">
        <v>0</v>
      </c>
      <c r="F33" s="465">
        <v>1187.3180000000002</v>
      </c>
      <c r="G33" s="466">
        <v>1187.3180000000002</v>
      </c>
      <c r="H33" s="57">
        <f t="shared" ref="H33:H35" si="1">G33*D33</f>
        <v>9498.5440000000017</v>
      </c>
      <c r="I33" s="49" t="s">
        <v>303</v>
      </c>
    </row>
    <row r="34" spans="2:9" s="54" customFormat="1">
      <c r="B34" s="59" t="s">
        <v>85</v>
      </c>
      <c r="C34" s="315" t="s">
        <v>157</v>
      </c>
      <c r="D34" s="316">
        <v>4</v>
      </c>
      <c r="E34" s="317">
        <v>0</v>
      </c>
      <c r="F34" s="465">
        <v>1413.4670000000001</v>
      </c>
      <c r="G34" s="466">
        <v>1413.4670000000001</v>
      </c>
      <c r="H34" s="57">
        <f t="shared" si="1"/>
        <v>5653.8680000000004</v>
      </c>
      <c r="I34" s="49" t="s">
        <v>302</v>
      </c>
    </row>
    <row r="35" spans="2:9" s="54" customFormat="1">
      <c r="B35" s="59" t="s">
        <v>89</v>
      </c>
      <c r="C35" s="318" t="s">
        <v>158</v>
      </c>
      <c r="D35" s="319">
        <v>29</v>
      </c>
      <c r="E35" s="320">
        <v>0</v>
      </c>
      <c r="F35" s="469">
        <v>904.61799999999994</v>
      </c>
      <c r="G35" s="470">
        <v>904.61799999999994</v>
      </c>
      <c r="H35" s="57">
        <f t="shared" si="1"/>
        <v>26233.921999999999</v>
      </c>
      <c r="I35" s="49" t="s">
        <v>398</v>
      </c>
    </row>
    <row r="36" spans="2:9" s="50" customFormat="1">
      <c r="B36" s="60" t="s">
        <v>306</v>
      </c>
      <c r="C36" s="61"/>
      <c r="D36" s="67">
        <f>SUM(D32:D35)</f>
        <v>76</v>
      </c>
      <c r="E36" s="62"/>
      <c r="F36" s="63">
        <f>SUM(F32:F35)</f>
        <v>6049.648000000001</v>
      </c>
      <c r="G36" s="63">
        <f>SUM(G32:G35)</f>
        <v>6049.648000000001</v>
      </c>
      <c r="H36" s="63">
        <f>SUM(H32:H35)</f>
        <v>130434.90900000001</v>
      </c>
      <c r="I36" s="51"/>
    </row>
    <row r="37" spans="2:9" s="50" customFormat="1">
      <c r="B37" s="498" t="s">
        <v>437</v>
      </c>
      <c r="C37" s="499"/>
      <c r="D37" s="499"/>
      <c r="E37" s="499"/>
      <c r="F37" s="499"/>
      <c r="G37" s="499"/>
      <c r="H37" s="499"/>
      <c r="I37" s="500"/>
    </row>
    <row r="38" spans="2:9" s="50" customFormat="1">
      <c r="B38" s="342" t="s">
        <v>185</v>
      </c>
      <c r="C38" s="337" t="s">
        <v>374</v>
      </c>
      <c r="D38" s="338">
        <v>6</v>
      </c>
      <c r="E38" s="339">
        <v>0</v>
      </c>
      <c r="F38" s="471">
        <v>5856.3857439999992</v>
      </c>
      <c r="G38" s="472">
        <v>5856.3857439999992</v>
      </c>
      <c r="H38" s="340">
        <f>D38*G38</f>
        <v>35138.314463999995</v>
      </c>
      <c r="I38" s="341" t="s">
        <v>438</v>
      </c>
    </row>
    <row r="39" spans="2:9" s="50" customFormat="1">
      <c r="B39" s="342" t="s">
        <v>177</v>
      </c>
      <c r="C39" s="337" t="s">
        <v>374</v>
      </c>
      <c r="D39" s="338">
        <v>3</v>
      </c>
      <c r="E39" s="339">
        <v>0</v>
      </c>
      <c r="F39" s="473">
        <v>2342.5542975999997</v>
      </c>
      <c r="G39" s="474">
        <v>2342.5542975999997</v>
      </c>
      <c r="H39" s="340">
        <f>D39*G39</f>
        <v>7027.6628927999991</v>
      </c>
      <c r="I39" s="341" t="s">
        <v>438</v>
      </c>
    </row>
    <row r="40" spans="2:9" s="50" customFormat="1">
      <c r="B40" s="60" t="s">
        <v>304</v>
      </c>
      <c r="C40" s="60"/>
      <c r="D40" s="67">
        <f>SUM(D38:D39)</f>
        <v>9</v>
      </c>
      <c r="E40" s="62">
        <v>0</v>
      </c>
      <c r="F40" s="62">
        <f>SUM(F38:F39)</f>
        <v>8198.9400415999989</v>
      </c>
      <c r="G40" s="62">
        <f t="shared" ref="G40:H40" si="2">SUM(G38:G39)</f>
        <v>8198.9400415999989</v>
      </c>
      <c r="H40" s="62">
        <f t="shared" si="2"/>
        <v>42165.977356799995</v>
      </c>
      <c r="I40" s="343"/>
    </row>
    <row r="41" spans="2:9" s="50" customFormat="1">
      <c r="B41" s="251" t="s">
        <v>373</v>
      </c>
      <c r="C41" s="252"/>
      <c r="D41" s="252"/>
      <c r="E41" s="252"/>
      <c r="F41" s="252"/>
      <c r="G41" s="252"/>
      <c r="H41" s="252"/>
      <c r="I41" s="253"/>
    </row>
    <row r="42" spans="2:9" s="50" customFormat="1">
      <c r="B42" s="59" t="s">
        <v>375</v>
      </c>
      <c r="C42" s="257" t="s">
        <v>374</v>
      </c>
      <c r="D42" s="69">
        <v>3</v>
      </c>
      <c r="E42" s="56"/>
      <c r="F42" s="475">
        <v>1914</v>
      </c>
      <c r="G42" s="476">
        <v>1914</v>
      </c>
      <c r="H42" s="57">
        <f>G42*D42</f>
        <v>5742</v>
      </c>
      <c r="I42" s="258" t="s">
        <v>374</v>
      </c>
    </row>
    <row r="43" spans="2:9" s="50" customFormat="1">
      <c r="B43" s="64" t="s">
        <v>304</v>
      </c>
      <c r="C43" s="64"/>
      <c r="D43" s="68">
        <f>D30+D36+D40+D42</f>
        <v>168</v>
      </c>
      <c r="E43" s="65">
        <f>E30</f>
        <v>43726.682559999994</v>
      </c>
      <c r="F43" s="65">
        <f>F36+F30+F42+F40</f>
        <v>191068.98652160002</v>
      </c>
      <c r="G43" s="65">
        <f t="shared" ref="G43:H43" si="3">G36+G30+G42+G40</f>
        <v>234795.66908160006</v>
      </c>
      <c r="H43" s="65">
        <f t="shared" si="3"/>
        <v>754261.0331167999</v>
      </c>
      <c r="I43" s="52"/>
    </row>
  </sheetData>
  <mergeCells count="7">
    <mergeCell ref="B37:I37"/>
    <mergeCell ref="B1:I3"/>
    <mergeCell ref="B6:B8"/>
    <mergeCell ref="D6:D8"/>
    <mergeCell ref="I6:I8"/>
    <mergeCell ref="H7:H8"/>
    <mergeCell ref="C6:C8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3</vt:i4>
      </vt:variant>
    </vt:vector>
  </HeadingPairs>
  <TitlesOfParts>
    <vt:vector size="7" baseType="lpstr">
      <vt:lpstr>CARGOS COMISSIONADOS</vt:lpstr>
      <vt:lpstr>FUNÇÕES GRATIFICADAS</vt:lpstr>
      <vt:lpstr>CONSELHEIROS E COMISSÕES</vt:lpstr>
      <vt:lpstr>EQUIVALÊNCIA</vt:lpstr>
      <vt:lpstr>'CARGOS COMISSIONADOS'!Area_de_impressao</vt:lpstr>
      <vt:lpstr>'FUNÇÕES GRATIFICADAS'!Area_de_impressao</vt:lpstr>
      <vt:lpstr>'CARGOS COMISSIONADOS'!Titulos_de_impressao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rafaels</dc:creator>
  <cp:lastModifiedBy>thiagoo</cp:lastModifiedBy>
  <cp:lastPrinted>2023-11-13T18:39:24Z</cp:lastPrinted>
  <dcterms:created xsi:type="dcterms:W3CDTF">2015-10-27T19:05:36Z</dcterms:created>
  <dcterms:modified xsi:type="dcterms:W3CDTF">2025-06-05T19:56:48Z</dcterms:modified>
</cp:coreProperties>
</file>