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0065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</workbook>
</file>

<file path=xl/calcChain.xml><?xml version="1.0" encoding="utf-8"?>
<calcChain xmlns="http://schemas.openxmlformats.org/spreadsheetml/2006/main">
  <c r="L94" i="1"/>
  <c r="L95"/>
  <c r="L96"/>
  <c r="L92"/>
  <c r="L84"/>
  <c r="L85"/>
  <c r="L86"/>
  <c r="L87"/>
  <c r="L88"/>
  <c r="L89"/>
  <c r="L90"/>
  <c r="L79"/>
  <c r="L80"/>
  <c r="L76"/>
  <c r="L81"/>
  <c r="L77"/>
  <c r="L71"/>
  <c r="L72"/>
  <c r="L73"/>
  <c r="L74"/>
  <c r="L63"/>
  <c r="L61"/>
  <c r="L64"/>
  <c r="L65"/>
  <c r="L66"/>
  <c r="L67"/>
  <c r="L68"/>
  <c r="L62"/>
  <c r="L27"/>
  <c r="L28"/>
  <c r="L29"/>
  <c r="L30"/>
  <c r="L31"/>
  <c r="L19"/>
  <c r="L16"/>
  <c r="L20"/>
  <c r="L21"/>
  <c r="L18"/>
  <c r="L17"/>
  <c r="L22"/>
  <c r="L23"/>
  <c r="L9"/>
  <c r="L10"/>
  <c r="L11"/>
  <c r="L12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33"/>
  <c r="D43" i="16" l="1"/>
  <c r="G43"/>
  <c r="F43"/>
  <c r="G40"/>
  <c r="F40"/>
  <c r="D40"/>
  <c r="H39"/>
  <c r="H38"/>
  <c r="H40" s="1"/>
  <c r="H43" s="1"/>
  <c r="H33" l="1"/>
  <c r="H34"/>
  <c r="H35"/>
  <c r="H32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14"/>
  <c r="L24"/>
  <c r="L26"/>
  <c r="L60"/>
  <c r="L70"/>
  <c r="L78"/>
  <c r="L93"/>
  <c r="L8"/>
  <c r="H36" i="16" l="1"/>
  <c r="G42"/>
  <c r="H42" s="1"/>
  <c r="D36"/>
  <c r="D91" i="6" l="1"/>
  <c r="F36" i="16" l="1"/>
  <c r="E30"/>
  <c r="E43" s="1"/>
  <c r="F30"/>
  <c r="D30"/>
  <c r="A9" i="6"/>
  <c r="A10" s="1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G30" i="16"/>
  <c r="G36"/>
  <c r="A51" i="6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<sst xmlns="http://schemas.openxmlformats.org/spreadsheetml/2006/main" count="1275" uniqueCount="500">
  <si>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</si>
  <si>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</si>
  <si>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</si>
  <si>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</si>
  <si>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</si>
  <si>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</si>
  <si>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</si>
  <si>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</si>
  <si>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</si>
  <si>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</si>
  <si>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</si>
  <si>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</si>
  <si>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</si>
  <si>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</si>
  <si>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</si>
  <si>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</si>
  <si>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</si>
  <si>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</si>
  <si>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</si>
  <si>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</si>
  <si>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</si>
  <si>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</si>
  <si>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</si>
  <si>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</si>
  <si>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</si>
  <si>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</si>
  <si>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</si>
  <si>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</si>
  <si>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</si>
  <si>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</si>
  <si>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</si>
  <si>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</si>
  <si>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</si>
  <si>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</si>
  <si>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</si>
  <si>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</si>
  <si>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</si>
  <si>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</si>
  <si>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</si>
  <si>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</si>
  <si>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</si>
  <si>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</si>
  <si>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</si>
  <si>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</si>
  <si>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</si>
  <si>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</si>
  <si>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</si>
  <si>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</si>
  <si>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</si>
  <si>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</si>
  <si>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</si>
  <si>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</si>
  <si>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</si>
  <si>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</si>
  <si>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</si>
  <si>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</si>
  <si>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</si>
  <si>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</si>
  <si>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</si>
  <si>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</si>
  <si>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</si>
  <si>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</si>
  <si>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</si>
  <si>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GESTOR DE DESENV.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</si>
  <si>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</si>
  <si>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</si>
  <si>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</si>
  <si>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</si>
  <si>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</si>
  <si>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</si>
  <si>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</si>
  <si>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</si>
  <si>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</si>
  <si>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</si>
  <si>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</si>
  <si>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</si>
  <si>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</si>
  <si>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</si>
  <si>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</si>
  <si>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</si>
  <si>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</si>
  <si>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</si>
  <si>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</si>
  <si>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</si>
  <si>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</si>
  <si>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</si>
  <si>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</si>
  <si>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</si>
  <si>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</si>
  <si>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</si>
  <si>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</si>
  <si>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</si>
  <si>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</si>
  <si>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</si>
  <si>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</si>
  <si>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</si>
  <si>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</si>
  <si>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</si>
  <si>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</si>
  <si>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</si>
  <si>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</si>
  <si>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</si>
  <si>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</si>
  <si>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</si>
  <si>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</si>
  <si>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</si>
  <si>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</si>
  <si>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</si>
  <si>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</si>
  <si>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</si>
  <si>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</si>
  <si>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</si>
  <si>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</si>
  <si>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</si>
  <si>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</si>
  <si>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</si>
  <si>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</si>
  <si>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</si>
  <si>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</si>
  <si>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</si>
  <si>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</si>
  <si>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</si>
  <si>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</si>
  <si>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</si>
  <si>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</si>
  <si>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</si>
  <si>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</si>
  <si>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</si>
  <si>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</si>
  <si>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</si>
  <si>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</si>
  <si>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</si>
  <si>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</si>
  <si>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</si>
  <si>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</si>
  <si>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</si>
  <si>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</si>
  <si>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</si>
  <si>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</si>
  <si>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</si>
  <si>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</si>
  <si>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</si>
  <si>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</si>
  <si>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</si>
  <si>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</si>
  <si>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</si>
  <si>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</si>
  <si>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</si>
  <si>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</si>
  <si>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</si>
  <si>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</si>
  <si>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</si>
  <si>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</si>
  <si>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</si>
  <si>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</si>
  <si>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</si>
  <si>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</si>
  <si>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</si>
  <si>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</si>
  <si>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</si>
  <si>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</si>
  <si>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</si>
  <si>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</si>
  <si>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</si>
  <si>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</si>
  <si>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</si>
  <si>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</si>
  <si>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</si>
  <si>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</si>
  <si>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>DIRETORIA</t>
  </si>
  <si>
    <t>LUCICLEIDE MARIA DE ANDRADE CAMPOS</t>
  </si>
  <si>
    <t>JOSILENE FARIAS DOS SANTOS</t>
  </si>
  <si>
    <t xml:space="preserve">DEBORA GUEDES NERES </t>
  </si>
  <si>
    <t>VIVIANE SOARES DE JESUS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</si>
  <si>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</si>
  <si>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</si>
  <si>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</si>
  <si>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</si>
  <si>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</si>
  <si>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</si>
  <si>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</si>
  <si>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</si>
  <si>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</si>
  <si>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</si>
  <si>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</si>
  <si>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</si>
  <si>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</si>
  <si>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</si>
  <si>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</si>
  <si>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</si>
  <si>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</si>
  <si>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</si>
  <si>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</si>
  <si>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</si>
  <si>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</si>
  <si>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CAETANO SILVA DIAS</t>
  </si>
  <si>
    <t>DIEGO SCHMITH OLIVEIRA DE LIMA</t>
  </si>
  <si>
    <t>MANUELA SILVA DE LIMA B DA PAZ</t>
  </si>
  <si>
    <t>DEMOSTENES FIGUEIREDO DE SOUSA</t>
  </si>
  <si>
    <t>HOSANA SUELEM S DE MIRANDA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</si>
  <si>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</si>
  <si>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</si>
  <si>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</si>
  <si>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</si>
  <si>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</si>
  <si>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</si>
  <si>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</si>
  <si>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</si>
  <si>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</si>
  <si>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</si>
  <si>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</si>
  <si>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</si>
  <si>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</si>
  <si>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</si>
  <si>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</si>
  <si>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</si>
  <si>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</si>
  <si>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</si>
  <si>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</si>
  <si>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</si>
  <si>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</si>
  <si>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</si>
  <si>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</si>
  <si>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</si>
  <si>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</si>
  <si>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</si>
  <si>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</si>
  <si>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</si>
  <si>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</si>
  <si>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</si>
  <si>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</si>
  <si>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</si>
  <si>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</si>
  <si>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</si>
  <si>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</si>
  <si>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</si>
  <si>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</si>
  <si>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</si>
  <si>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ODAYANNA KESSY FELIX MONTEIRO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</si>
  <si>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</si>
  <si>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</si>
  <si>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</si>
  <si>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</si>
  <si>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</si>
  <si>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</si>
  <si>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</si>
  <si>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</si>
  <si>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</si>
  <si>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</si>
  <si>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</si>
  <si>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</si>
  <si>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</si>
  <si>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</si>
  <si>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</si>
  <si>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</si>
  <si>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</si>
  <si>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</si>
  <si>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</si>
  <si>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</si>
  <si>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</si>
  <si>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</si>
  <si>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</si>
  <si>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</si>
  <si>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</si>
  <si>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</si>
  <si>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</si>
  <si>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</si>
  <si>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</si>
  <si>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</si>
  <si>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</si>
  <si>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</si>
  <si>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</si>
  <si>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</si>
  <si>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</si>
  <si>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</si>
  <si>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</si>
  <si>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</si>
  <si>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</si>
  <si>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</si>
  <si>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</si>
  <si>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</si>
  <si>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</si>
  <si>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</si>
  <si>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</si>
  <si>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</si>
  <si>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</si>
  <si>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</si>
  <si>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</si>
  <si>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</si>
  <si>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</si>
  <si>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</si>
  <si>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</si>
  <si>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</si>
  <si>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</si>
  <si>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</si>
  <si>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</si>
  <si>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</si>
  <si>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</si>
  <si>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</si>
  <si>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</si>
  <si>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</si>
  <si>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</si>
  <si>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</si>
  <si>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</si>
  <si>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</si>
  <si>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</si>
  <si>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</si>
  <si>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</si>
  <si>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</si>
  <si>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</si>
  <si>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</si>
  <si>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</si>
  <si>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</si>
  <si>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</si>
  <si>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</si>
  <si>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</si>
  <si>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</si>
  <si>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</si>
  <si>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</si>
  <si>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</si>
  <si>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</si>
  <si>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</si>
  <si>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</si>
  <si>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</si>
  <si>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</si>
  <si>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</si>
  <si>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</si>
  <si>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</si>
  <si>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</si>
  <si>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</si>
  <si>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</si>
  <si>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</si>
  <si>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</si>
  <si>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DIVAL - DIVISAO DE VALIDAÇÃO</t>
  </si>
  <si>
    <t>PLINIO ANTONIO L P FILHO</t>
  </si>
  <si>
    <t>DIRETOR PRESIDENTE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</si>
  <si>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</si>
  <si>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</si>
  <si>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</si>
  <si>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</si>
  <si>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</si>
  <si>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</si>
  <si>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</si>
  <si>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</si>
  <si>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</si>
  <si>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</si>
  <si>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</si>
  <si>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</si>
  <si>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</si>
  <si>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</si>
  <si>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</si>
  <si>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</si>
  <si>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</si>
  <si>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</si>
  <si>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</si>
  <si>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</si>
  <si>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</si>
  <si>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</si>
  <si>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</si>
  <si>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SUCOM - SUPERINTENDENCIA COMERCIAL</t>
  </si>
  <si>
    <t>DIDEP - DIVISÃO DE DESENVLOVIMENTO DE PESSOAS</t>
  </si>
  <si>
    <t>SURIN</t>
  </si>
  <si>
    <t>COPED - COORD. DE PESQUISA E DESENVOLVIMENTO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</si>
  <si>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</si>
  <si>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</si>
  <si>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</si>
  <si>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</si>
  <si>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</si>
  <si>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</si>
  <si>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</si>
  <si>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</si>
  <si>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</si>
  <si>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</si>
  <si>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</si>
  <si>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</si>
  <si>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</si>
  <si>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</si>
  <si>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</si>
  <si>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</si>
  <si>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</si>
  <si>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</si>
  <si>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</si>
  <si>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</si>
  <si>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</si>
  <si>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</si>
  <si>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ANALISTA ASSIT. FARMACÊUTICA</t>
  </si>
  <si>
    <t>DIMAN- DIVISAO DE MANUTENÇÃO</t>
  </si>
  <si>
    <t>MEMBRO DO COMITÊ</t>
  </si>
  <si>
    <t>COORDENADOR DE PLAN. E CONT. DA PROD.</t>
  </si>
  <si>
    <t>SUYANE KELLY DE SOUZA</t>
  </si>
  <si>
    <t>ALBERTO ANACLETO BARBOS</t>
  </si>
  <si>
    <t>DISEG - DIVISÃO DE SERVIÇOS GERAIS</t>
  </si>
  <si>
    <t>MARCILIO BATISTA MAGALHÃES MOURA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</si>
  <si>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</si>
  <si>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</si>
  <si>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</si>
  <si>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</si>
  <si>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</si>
  <si>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</si>
  <si>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</si>
  <si>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</si>
  <si>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</si>
  <si>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</si>
  <si>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</si>
  <si>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</si>
  <si>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</si>
  <si>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JAMESSON AMANCIO DA ROCHA</t>
  </si>
  <si>
    <t>LUCIANO ALVES DE SIQUEIRA JUNIOR</t>
  </si>
  <si>
    <t xml:space="preserve">ITAMAR MARIA SILVA DE MELO    </t>
  </si>
  <si>
    <t>CAROLINE ALVES LEAL</t>
  </si>
  <si>
    <t>FGS - 3</t>
  </si>
  <si>
    <t>Grat. Função</t>
  </si>
  <si>
    <t>EMANUELA AMELIA DE A  AGUIAR</t>
  </si>
  <si>
    <t>JOSE RICARDO OLIVEIRA CHAGAS</t>
  </si>
  <si>
    <t>SIMONE CARLA ALVES PEREIRA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</si>
  <si>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</si>
  <si>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</si>
  <si>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</si>
  <si>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</si>
  <si>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</si>
  <si>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</si>
  <si>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</si>
  <si>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</si>
  <si>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</si>
  <si>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</si>
  <si>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</si>
  <si>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</si>
  <si>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</si>
  <si>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</si>
  <si>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</si>
  <si>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</si>
  <si>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ZILDA DO REGO CAVALCANTI</t>
  </si>
  <si>
    <t>YURI MARCELIANO P T CORIOLANO</t>
  </si>
  <si>
    <t>PAULO GALDINO DA SILVA</t>
  </si>
  <si>
    <t>PRISCILLA RODRIGUES P DA SILVA</t>
  </si>
  <si>
    <t>RITA DE CASSIA B CARVALHO BRAGA FARIAS</t>
  </si>
  <si>
    <t>THALES ETELVAN CABRAL OLIVEIRA</t>
  </si>
  <si>
    <t>CARLOS EDUARDO MIRANDA DE SOUSA</t>
  </si>
  <si>
    <t>SUPERINTENDENTE TÉCNICO</t>
  </si>
  <si>
    <t>DULCE NARIELE ANHAIA LEMES</t>
  </si>
  <si>
    <t>RONALDO FRANCISCO DOS SANTOS</t>
  </si>
  <si>
    <t>FERNANDA DE LOURDES GOMES ALONSO</t>
  </si>
  <si>
    <t>RENATA BEZERRA DA SILVA</t>
  </si>
  <si>
    <t xml:space="preserve">DAYVSON ALVES VANDERLEI       </t>
  </si>
  <si>
    <t>DOMINGOS SAVIO F C DA S JUNIOR</t>
  </si>
  <si>
    <t>LUCIANA COSTA ANUNCIACAO CUNHA</t>
  </si>
  <si>
    <t>ROSEANE LOPES DA SILVA</t>
  </si>
  <si>
    <t>CECILIA REGINA DO N S CABRAL</t>
  </si>
  <si>
    <t>TÉC. EM QUALIDADE INDUSTRIAL</t>
  </si>
  <si>
    <t>JOSÉ NEVES DA SILVA JÚNIOR</t>
  </si>
  <si>
    <t>CONSELHO DE ADMINISTRAÇÃO E FISCAL</t>
  </si>
  <si>
    <t>JETON</t>
  </si>
  <si>
    <t>AMANDA MAYARA DE QUEIROZ RODRIGUES</t>
  </si>
  <si>
    <t>WEVERTON RODRIGO CARVALHO DA SILVA</t>
  </si>
  <si>
    <t>ELIZABETE BARBOSA W D OLIVEIRA</t>
  </si>
  <si>
    <t>ISMAR HENRIQUE RAMOS BARBOSA</t>
  </si>
  <si>
    <t>DIOTI- DIVISAO ÓTICA</t>
  </si>
  <si>
    <t>LIVIA DA SILVA LIMA</t>
  </si>
  <si>
    <t>PETULLA DE MOURA E SILVA</t>
  </si>
  <si>
    <t>CARLA SABRINA DE FREITAS LIMA</t>
  </si>
  <si>
    <t>ISIS RUANA PARENTE GONÇALVES</t>
  </si>
  <si>
    <t>BIANCA DE CASTRO ALMEIDA</t>
  </si>
  <si>
    <t>UDO DE MELO AMAZONAS</t>
  </si>
  <si>
    <t>TEC MAN MEC INDUSTRIAL</t>
  </si>
  <si>
    <t>JARBAS FERREIRA DE LIMA JUNIOR</t>
  </si>
  <si>
    <t>TEC. EM MAN ELET IND</t>
  </si>
  <si>
    <t>DAYVSON ALVES VANDERLEI</t>
  </si>
  <si>
    <t>MARIA CAROLINA FERREIRA ALVES</t>
  </si>
  <si>
    <t>BRUNA LINS DUARTE</t>
  </si>
  <si>
    <t>ELIENE PAES BARRETO</t>
  </si>
  <si>
    <t>WASHINGTON LUIZ SALES DE LIMA JÚNIOR</t>
  </si>
  <si>
    <t>GABRIELA FERNANDA M  G  CEAN</t>
  </si>
  <si>
    <t>PAULO AUGUSTO DA SILVA</t>
  </si>
  <si>
    <t>TATIANA NOGUEIRA SANTOS</t>
  </si>
  <si>
    <t>DANIEL PEREIRA DA SILVA</t>
  </si>
  <si>
    <t>BRENDAH NICHOLLY ALVES MACIEL FRAZAO</t>
  </si>
  <si>
    <t>SAMIA RAFAELA BARRETO CAVALCANTE</t>
  </si>
  <si>
    <t>EVELYN TAYRINE SANTOS DE OLIVEIRA</t>
  </si>
  <si>
    <t>LEONARDO ARAÚJO PAES BARRETO</t>
  </si>
  <si>
    <t>RENATO VELOSO LINO DE OLIVEIRA</t>
  </si>
  <si>
    <t>TEC. EM ADM. E VENDAS</t>
  </si>
  <si>
    <t>EVELINE ALMEIDA OLIVEIRA DOS SANTOS</t>
  </si>
  <si>
    <t>FABIO RICARDO SILVA</t>
  </si>
  <si>
    <t>MARIA SONIA CORDEIRO DE VASCONCELOS</t>
  </si>
  <si>
    <t>KELBY DE MENEZEZ LAFAYETTE</t>
  </si>
  <si>
    <t>LORENA ESTHER LEÃO MENEZES CAVALCANTI</t>
  </si>
  <si>
    <t>TÉC. EM OPTICA</t>
  </si>
  <si>
    <t xml:space="preserve">ELISON CARLOS FERREIRA SILVA  </t>
  </si>
  <si>
    <t>LIVIA MARIA DE MORAES</t>
  </si>
  <si>
    <t>PATRICIA SERPA PEIXOTO</t>
  </si>
  <si>
    <t>TEC EM MAN MEC IND</t>
  </si>
  <si>
    <t>CAIO HENRIQUE SOUZA FERREIRA</t>
  </si>
  <si>
    <t>COMAN - CORDENADORIA DE MANUTEÇÃO</t>
  </si>
  <si>
    <t>COGAQ - COORDENADORIA DE GARANTIA DA QUALIDADE</t>
  </si>
  <si>
    <t xml:space="preserve">MARIA SOCORRO MARQUES NUNES   </t>
  </si>
  <si>
    <t>JOSEFINA DA SILVA RODRIGUES</t>
  </si>
  <si>
    <t>VAGO</t>
  </si>
  <si>
    <t>JOAO BOSCO GONCALVES DA SILVA</t>
  </si>
  <si>
    <t>29.11.2024</t>
  </si>
  <si>
    <t>DATA: 29.11.2024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</si>
</sst>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  <numFmt numFmtId="169" formatCode="dd/mm/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520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0" fontId="19" fillId="0" borderId="0" xfId="42" applyFont="1" applyAlignment="1">
      <alignment horizontal="left"/>
    </xf>
    <xf numFmtId="14" fontId="25" fillId="0" borderId="12" xfId="42" applyNumberFormat="1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3" fillId="0" borderId="12" xfId="42" applyFont="1" applyFill="1" applyBorder="1" applyAlignment="1">
      <alignment horizontal="center" vertical="center"/>
    </xf>
    <xf numFmtId="0" fontId="33" fillId="0" borderId="25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center" vertical="center" wrapText="1"/>
    </xf>
    <xf numFmtId="14" fontId="33" fillId="0" borderId="25" xfId="42" applyNumberFormat="1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/>
    </xf>
    <xf numFmtId="0" fontId="0" fillId="0" borderId="0" xfId="0"/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ont="1" applyFill="1" applyBorder="1" applyAlignment="1">
      <alignment wrapText="1"/>
    </xf>
    <xf numFmtId="0" fontId="0" fillId="0" borderId="0" xfId="0" applyFont="1"/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0" xfId="0"/>
    <xf numFmtId="0" fontId="19" fillId="0" borderId="0" xfId="42" applyFont="1" applyAlignment="1">
      <alignment horizontal="left"/>
    </xf>
    <xf numFmtId="0" fontId="34" fillId="0" borderId="0" xfId="2484" applyNumberFormat="1" applyFont="1" applyFill="1" applyBorder="1" applyAlignment="1">
      <alignment horizontal="left"/>
    </xf>
    <xf numFmtId="0" fontId="34" fillId="0" borderId="0" xfId="2484" applyFont="1" applyFill="1" applyBorder="1" applyAlignment="1">
      <alignment horizontal="left"/>
    </xf>
    <xf numFmtId="0" fontId="34" fillId="0" borderId="0" xfId="2484" applyNumberFormat="1" applyFont="1" applyBorder="1" applyAlignment="1">
      <alignment horizontal="left"/>
    </xf>
    <xf numFmtId="0" fontId="34" fillId="0" borderId="0" xfId="2484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2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2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2" fillId="0" borderId="0" xfId="0" applyNumberFormat="1" applyFont="1" applyFill="1"/>
    <xf numFmtId="0" fontId="32" fillId="0" borderId="0" xfId="0" applyFont="1" applyFill="1" applyAlignment="1">
      <alignment horizontal="center"/>
    </xf>
    <xf numFmtId="0" fontId="41" fillId="0" borderId="0" xfId="0" applyFont="1" applyFill="1"/>
    <xf numFmtId="43" fontId="41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2" fillId="0" borderId="20" xfId="0" applyNumberFormat="1" applyFont="1" applyFill="1" applyBorder="1" applyAlignment="1">
      <alignment horizontal="center"/>
    </xf>
    <xf numFmtId="43" fontId="32" fillId="0" borderId="12" xfId="0" applyNumberFormat="1" applyFont="1" applyFill="1" applyBorder="1" applyAlignment="1">
      <alignment horizontal="center"/>
    </xf>
    <xf numFmtId="167" fontId="32" fillId="0" borderId="22" xfId="0" applyNumberFormat="1" applyFont="1" applyFill="1" applyBorder="1" applyAlignment="1">
      <alignment horizontal="center"/>
    </xf>
    <xf numFmtId="167" fontId="36" fillId="0" borderId="24" xfId="2484" applyNumberFormat="1" applyFont="1" applyFill="1" applyBorder="1" applyAlignment="1">
      <alignment horizontal="center"/>
    </xf>
    <xf numFmtId="0" fontId="36" fillId="0" borderId="25" xfId="2484" applyFont="1" applyFill="1" applyBorder="1" applyAlignment="1">
      <alignment horizontal="left"/>
    </xf>
    <xf numFmtId="43" fontId="32" fillId="0" borderId="25" xfId="0" applyNumberFormat="1" applyFont="1" applyFill="1" applyBorder="1" applyAlignment="1">
      <alignment horizontal="center"/>
    </xf>
    <xf numFmtId="0" fontId="32" fillId="0" borderId="25" xfId="0" applyFont="1" applyFill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43" fontId="32" fillId="0" borderId="12" xfId="0" applyNumberFormat="1" applyFont="1" applyFill="1" applyBorder="1"/>
    <xf numFmtId="43" fontId="32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14" fontId="32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/>
    <xf numFmtId="4" fontId="42" fillId="0" borderId="0" xfId="0" applyNumberFormat="1" applyFont="1" applyFill="1" applyAlignment="1">
      <alignment horizontal="center"/>
    </xf>
    <xf numFmtId="0" fontId="42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3" fillId="0" borderId="37" xfId="0" applyNumberFormat="1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33" fillId="0" borderId="20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/>
    </xf>
    <xf numFmtId="14" fontId="33" fillId="0" borderId="23" xfId="42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0" fontId="40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19" fillId="0" borderId="0" xfId="42" applyFont="1" applyAlignme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167" fontId="32" fillId="0" borderId="19" xfId="0" applyNumberFormat="1" applyFont="1" applyFill="1" applyBorder="1" applyAlignment="1">
      <alignment horizontal="center"/>
    </xf>
    <xf numFmtId="43" fontId="32" fillId="0" borderId="20" xfId="0" applyNumberFormat="1" applyFont="1" applyFill="1" applyBorder="1"/>
    <xf numFmtId="14" fontId="32" fillId="0" borderId="20" xfId="0" applyNumberFormat="1" applyFont="1" applyFill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/>
    </xf>
    <xf numFmtId="14" fontId="32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36" fillId="0" borderId="23" xfId="42" applyNumberFormat="1" applyFont="1" applyFill="1" applyBorder="1" applyAlignment="1">
      <alignment horizontal="center" vertical="center"/>
    </xf>
    <xf numFmtId="14" fontId="33" fillId="0" borderId="26" xfId="42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33" fillId="0" borderId="11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3" fillId="0" borderId="22" xfId="42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 wrapText="1"/>
    </xf>
    <xf numFmtId="4" fontId="33" fillId="0" borderId="12" xfId="42" applyNumberFormat="1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4" fontId="33" fillId="0" borderId="21" xfId="42" applyNumberFormat="1" applyFont="1" applyFill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3" fillId="0" borderId="12" xfId="42" applyNumberFormat="1" applyFont="1" applyFill="1" applyBorder="1" applyAlignment="1">
      <alignment horizontal="center" vertical="center"/>
    </xf>
    <xf numFmtId="0" fontId="33" fillId="0" borderId="19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 wrapText="1"/>
    </xf>
    <xf numFmtId="0" fontId="33" fillId="0" borderId="20" xfId="42" applyFont="1" applyFill="1" applyBorder="1" applyAlignment="1">
      <alignment horizontal="center" vertical="center" wrapText="1"/>
    </xf>
    <xf numFmtId="4" fontId="33" fillId="0" borderId="20" xfId="42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4" fontId="36" fillId="0" borderId="12" xfId="0" applyNumberFormat="1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wrapText="1"/>
    </xf>
    <xf numFmtId="0" fontId="4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4" fontId="33" fillId="0" borderId="12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36" fillId="0" borderId="12" xfId="42" applyFont="1" applyFill="1" applyBorder="1" applyAlignment="1">
      <alignment horizontal="left" vertical="center"/>
    </xf>
    <xf numFmtId="43" fontId="1" fillId="0" borderId="12" xfId="0" applyNumberFormat="1" applyFont="1" applyFill="1" applyBorder="1" applyAlignment="1">
      <alignment horizontal="center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14" fontId="25" fillId="0" borderId="28" xfId="42" applyNumberFormat="1" applyFont="1" applyFill="1" applyBorder="1" applyAlignment="1">
      <alignment horizontal="center" vertical="center" wrapText="1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1" fillId="0" borderId="11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43" fontId="1" fillId="0" borderId="47" xfId="0" applyNumberFormat="1" applyFont="1" applyFill="1" applyBorder="1"/>
    <xf numFmtId="0" fontId="37" fillId="0" borderId="1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wrapText="1"/>
    </xf>
    <xf numFmtId="0" fontId="47" fillId="0" borderId="0" xfId="0" applyFont="1" applyFill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14" fontId="32" fillId="0" borderId="23" xfId="0" applyNumberFormat="1" applyFont="1" applyFill="1" applyBorder="1" applyAlignment="1">
      <alignment horizontal="center"/>
    </xf>
    <xf numFmtId="14" fontId="32" fillId="0" borderId="26" xfId="0" applyNumberFormat="1" applyFont="1" applyFill="1" applyBorder="1" applyAlignment="1">
      <alignment horizontal="center"/>
    </xf>
    <xf numFmtId="14" fontId="32" fillId="0" borderId="21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36" fillId="0" borderId="25" xfId="42" applyFont="1" applyFill="1" applyBorder="1" applyAlignment="1">
      <alignment horizontal="center" vertical="center"/>
    </xf>
    <xf numFmtId="14" fontId="36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18" fillId="0" borderId="0" xfId="42" applyBorder="1" applyAlignment="1"/>
    <xf numFmtId="0" fontId="36" fillId="0" borderId="12" xfId="42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/>
    </xf>
    <xf numFmtId="0" fontId="25" fillId="0" borderId="12" xfId="42" applyFont="1" applyFill="1" applyBorder="1" applyAlignment="1">
      <alignment horizontal="left" vertical="center"/>
    </xf>
    <xf numFmtId="14" fontId="18" fillId="0" borderId="0" xfId="42" applyNumberFormat="1" applyBorder="1" applyAlignment="1">
      <alignment horizontal="right"/>
    </xf>
    <xf numFmtId="0" fontId="37" fillId="0" borderId="12" xfId="0" applyFont="1" applyFill="1" applyBorder="1" applyAlignment="1">
      <alignment horizontal="center" wrapText="1"/>
    </xf>
    <xf numFmtId="0" fontId="37" fillId="0" borderId="12" xfId="0" applyFont="1" applyFill="1" applyBorder="1" applyAlignment="1">
      <alignment horizontal="center"/>
    </xf>
    <xf numFmtId="43" fontId="37" fillId="0" borderId="12" xfId="0" applyNumberFormat="1" applyFont="1" applyFill="1" applyBorder="1"/>
    <xf numFmtId="43" fontId="37" fillId="0" borderId="12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left"/>
    </xf>
    <xf numFmtId="0" fontId="16" fillId="35" borderId="12" xfId="0" applyFont="1" applyFill="1" applyBorder="1"/>
    <xf numFmtId="14" fontId="18" fillId="0" borderId="0" xfId="42" applyNumberFormat="1" applyBorder="1" applyAlignment="1">
      <alignment horizontal="center"/>
    </xf>
    <xf numFmtId="14" fontId="23" fillId="34" borderId="31" xfId="42" applyNumberFormat="1" applyFont="1" applyFill="1" applyBorder="1" applyAlignment="1">
      <alignment horizontal="center" vertical="center"/>
    </xf>
    <xf numFmtId="14" fontId="45" fillId="0" borderId="36" xfId="0" applyNumberFormat="1" applyFont="1" applyFill="1" applyBorder="1" applyAlignment="1">
      <alignment horizontal="center" vertical="center"/>
    </xf>
    <xf numFmtId="14" fontId="19" fillId="0" borderId="0" xfId="42" applyNumberFormat="1" applyFont="1" applyAlignment="1"/>
    <xf numFmtId="14" fontId="19" fillId="0" borderId="0" xfId="42" applyNumberFormat="1" applyFont="1" applyAlignment="1">
      <alignment horizontal="left"/>
    </xf>
    <xf numFmtId="14" fontId="26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164" fontId="36" fillId="0" borderId="12" xfId="42" applyNumberFormat="1" applyFont="1" applyFill="1" applyBorder="1" applyAlignment="1">
      <alignment horizontal="center" vertical="center"/>
    </xf>
    <xf numFmtId="164" fontId="18" fillId="0" borderId="28" xfId="0" applyNumberFormat="1" applyFont="1" applyFill="1" applyBorder="1" applyAlignment="1">
      <alignment horizontal="center"/>
    </xf>
    <xf numFmtId="164" fontId="18" fillId="0" borderId="25" xfId="0" applyNumberFormat="1" applyFont="1" applyFill="1" applyBorder="1" applyAlignment="1">
      <alignment horizontal="center"/>
    </xf>
    <xf numFmtId="14" fontId="18" fillId="0" borderId="21" xfId="0" applyNumberFormat="1" applyFont="1" applyFill="1" applyBorder="1" applyAlignment="1">
      <alignment horizontal="center"/>
    </xf>
    <xf numFmtId="1" fontId="33" fillId="0" borderId="20" xfId="42" applyNumberFormat="1" applyFont="1" applyFill="1" applyBorder="1" applyAlignment="1">
      <alignment horizontal="center" vertical="center"/>
    </xf>
    <xf numFmtId="43" fontId="33" fillId="0" borderId="20" xfId="42" applyNumberFormat="1" applyFont="1" applyFill="1" applyBorder="1" applyAlignment="1">
      <alignment horizontal="center" vertical="center"/>
    </xf>
    <xf numFmtId="43" fontId="33" fillId="0" borderId="12" xfId="42" applyNumberFormat="1" applyFont="1" applyFill="1" applyBorder="1" applyAlignment="1">
      <alignment horizontal="center" vertical="center"/>
    </xf>
    <xf numFmtId="0" fontId="33" fillId="0" borderId="24" xfId="42" applyFont="1" applyFill="1" applyBorder="1" applyAlignment="1">
      <alignment horizontal="center" vertical="center"/>
    </xf>
    <xf numFmtId="14" fontId="33" fillId="0" borderId="25" xfId="42" applyNumberFormat="1" applyFont="1" applyFill="1" applyBorder="1" applyAlignment="1">
      <alignment horizontal="center" vertical="center" wrapText="1"/>
    </xf>
    <xf numFmtId="0" fontId="33" fillId="0" borderId="25" xfId="42" applyFont="1" applyFill="1" applyBorder="1" applyAlignment="1">
      <alignment horizontal="center" vertical="center" wrapText="1"/>
    </xf>
    <xf numFmtId="43" fontId="33" fillId="0" borderId="25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left" vertical="center"/>
    </xf>
    <xf numFmtId="0" fontId="45" fillId="0" borderId="37" xfId="0" applyFont="1" applyFill="1" applyBorder="1" applyAlignment="1">
      <alignment horizontal="center" vertical="center"/>
    </xf>
    <xf numFmtId="14" fontId="45" fillId="0" borderId="37" xfId="0" applyNumberFormat="1" applyFont="1" applyFill="1" applyBorder="1" applyAlignment="1">
      <alignment horizontal="center" vertical="center"/>
    </xf>
    <xf numFmtId="43" fontId="45" fillId="0" borderId="37" xfId="0" applyNumberFormat="1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33" fillId="0" borderId="30" xfId="42" applyFont="1" applyFill="1" applyBorder="1" applyAlignment="1">
      <alignment horizontal="center" vertical="center"/>
    </xf>
    <xf numFmtId="0" fontId="33" fillId="0" borderId="31" xfId="42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 wrapText="1"/>
    </xf>
    <xf numFmtId="0" fontId="33" fillId="0" borderId="31" xfId="42" applyFont="1" applyFill="1" applyBorder="1" applyAlignment="1">
      <alignment horizontal="center" vertical="center" wrapText="1"/>
    </xf>
    <xf numFmtId="4" fontId="33" fillId="0" borderId="31" xfId="42" applyNumberFormat="1" applyFont="1" applyFill="1" applyBorder="1" applyAlignment="1">
      <alignment horizontal="center" vertical="center"/>
    </xf>
    <xf numFmtId="164" fontId="33" fillId="0" borderId="31" xfId="42" applyNumberFormat="1" applyFont="1" applyFill="1" applyBorder="1" applyAlignment="1">
      <alignment horizontal="center" vertical="center"/>
    </xf>
    <xf numFmtId="14" fontId="33" fillId="0" borderId="32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center" vertical="center"/>
    </xf>
    <xf numFmtId="164" fontId="45" fillId="0" borderId="37" xfId="0" applyNumberFormat="1" applyFont="1" applyFill="1" applyBorder="1" applyAlignment="1">
      <alignment horizontal="center" vertical="center"/>
    </xf>
    <xf numFmtId="164" fontId="33" fillId="0" borderId="20" xfId="42" applyNumberFormat="1" applyFont="1" applyFill="1" applyBorder="1" applyAlignment="1">
      <alignment horizontal="center" vertical="center"/>
    </xf>
    <xf numFmtId="4" fontId="33" fillId="0" borderId="25" xfId="42" applyNumberFormat="1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/>
    </xf>
    <xf numFmtId="0" fontId="33" fillId="0" borderId="44" xfId="42" applyFont="1" applyFill="1" applyBorder="1" applyAlignment="1">
      <alignment horizontal="center" vertical="center"/>
    </xf>
    <xf numFmtId="164" fontId="33" fillId="0" borderId="25" xfId="42" applyNumberFormat="1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vertical="center"/>
    </xf>
    <xf numFmtId="164" fontId="45" fillId="0" borderId="36" xfId="0" applyNumberFormat="1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12" xfId="158" applyFont="1" applyFill="1" applyBorder="1" applyAlignment="1">
      <alignment horizontal="center" vertical="center"/>
    </xf>
    <xf numFmtId="14" fontId="33" fillId="0" borderId="12" xfId="158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 wrapText="1"/>
    </xf>
    <xf numFmtId="14" fontId="33" fillId="0" borderId="0" xfId="0" applyNumberFormat="1" applyFont="1" applyFill="1" applyAlignment="1">
      <alignment horizontal="center" vertical="center"/>
    </xf>
    <xf numFmtId="14" fontId="33" fillId="0" borderId="12" xfId="0" applyNumberFormat="1" applyFont="1" applyFill="1" applyBorder="1" applyAlignment="1">
      <alignment horizontal="center" vertical="center"/>
    </xf>
    <xf numFmtId="0" fontId="45" fillId="0" borderId="35" xfId="0" applyFont="1" applyFill="1" applyBorder="1" applyAlignment="1">
      <alignment horizontal="center" vertical="center"/>
    </xf>
    <xf numFmtId="14" fontId="45" fillId="0" borderId="35" xfId="0" applyNumberFormat="1" applyFont="1" applyFill="1" applyBorder="1" applyAlignment="1">
      <alignment horizontal="center" vertical="center"/>
    </xf>
    <xf numFmtId="164" fontId="45" fillId="0" borderId="35" xfId="0" applyNumberFormat="1" applyFont="1" applyFill="1" applyBorder="1" applyAlignment="1">
      <alignment horizontal="center" vertical="center"/>
    </xf>
    <xf numFmtId="0" fontId="33" fillId="0" borderId="28" xfId="42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left" vertical="center"/>
    </xf>
    <xf numFmtId="14" fontId="45" fillId="0" borderId="45" xfId="0" applyNumberFormat="1" applyFont="1" applyFill="1" applyBorder="1" applyAlignment="1">
      <alignment horizontal="center" vertical="center"/>
    </xf>
    <xf numFmtId="0" fontId="45" fillId="0" borderId="38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14" fontId="45" fillId="0" borderId="0" xfId="0" applyNumberFormat="1" applyFont="1" applyFill="1" applyBorder="1" applyAlignment="1">
      <alignment horizontal="center" vertical="center"/>
    </xf>
    <xf numFmtId="168" fontId="33" fillId="0" borderId="12" xfId="0" applyNumberFormat="1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 wrapText="1"/>
    </xf>
    <xf numFmtId="0" fontId="33" fillId="0" borderId="0" xfId="42" applyFont="1" applyFill="1" applyBorder="1" applyAlignment="1">
      <alignment horizontal="center" vertical="center" wrapText="1"/>
    </xf>
    <xf numFmtId="4" fontId="33" fillId="0" borderId="0" xfId="42" applyNumberFormat="1" applyFont="1" applyFill="1" applyBorder="1" applyAlignment="1">
      <alignment horizontal="center" vertical="center"/>
    </xf>
    <xf numFmtId="164" fontId="33" fillId="0" borderId="0" xfId="42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/>
    </xf>
    <xf numFmtId="0" fontId="33" fillId="0" borderId="0" xfId="42" applyFont="1" applyFill="1" applyBorder="1"/>
    <xf numFmtId="0" fontId="33" fillId="0" borderId="0" xfId="42" applyFont="1" applyFill="1" applyBorder="1" applyAlignment="1">
      <alignment vertical="center" wrapText="1"/>
    </xf>
    <xf numFmtId="4" fontId="33" fillId="0" borderId="0" xfId="42" applyNumberFormat="1" applyFont="1" applyFill="1" applyBorder="1" applyAlignment="1">
      <alignment vertical="center"/>
    </xf>
    <xf numFmtId="0" fontId="33" fillId="0" borderId="0" xfId="42" applyFont="1" applyFill="1" applyBorder="1" applyAlignment="1">
      <alignment vertical="center"/>
    </xf>
    <xf numFmtId="0" fontId="33" fillId="0" borderId="0" xfId="42" applyFont="1" applyFill="1"/>
    <xf numFmtId="0" fontId="33" fillId="0" borderId="0" xfId="0" applyFont="1" applyFill="1"/>
    <xf numFmtId="0" fontId="33" fillId="0" borderId="0" xfId="42" applyFont="1" applyFill="1" applyAlignment="1">
      <alignment horizontal="center"/>
    </xf>
    <xf numFmtId="0" fontId="37" fillId="0" borderId="15" xfId="42" applyFont="1" applyFill="1" applyBorder="1"/>
    <xf numFmtId="14" fontId="37" fillId="0" borderId="10" xfId="42" applyNumberFormat="1" applyFont="1" applyFill="1" applyBorder="1" applyAlignment="1">
      <alignment horizontal="center"/>
    </xf>
    <xf numFmtId="0" fontId="37" fillId="0" borderId="16" xfId="42" applyFont="1" applyFill="1" applyBorder="1" applyAlignment="1">
      <alignment horizontal="center"/>
    </xf>
    <xf numFmtId="0" fontId="37" fillId="0" borderId="0" xfId="42" applyFont="1" applyFill="1" applyBorder="1" applyAlignment="1">
      <alignment horizontal="center"/>
    </xf>
    <xf numFmtId="0" fontId="33" fillId="0" borderId="13" xfId="42" applyFont="1" applyFill="1" applyBorder="1" applyAlignment="1">
      <alignment vertical="center"/>
    </xf>
    <xf numFmtId="0" fontId="33" fillId="0" borderId="40" xfId="42" applyNumberFormat="1" applyFont="1" applyFill="1" applyBorder="1" applyAlignment="1">
      <alignment horizontal="center"/>
    </xf>
    <xf numFmtId="0" fontId="33" fillId="0" borderId="17" xfId="42" applyFont="1" applyFill="1" applyBorder="1" applyAlignment="1">
      <alignment horizontal="center"/>
    </xf>
    <xf numFmtId="0" fontId="33" fillId="0" borderId="14" xfId="42" applyFont="1" applyFill="1" applyBorder="1" applyAlignment="1">
      <alignment vertical="center"/>
    </xf>
    <xf numFmtId="0" fontId="33" fillId="0" borderId="41" xfId="42" applyNumberFormat="1" applyFont="1" applyFill="1" applyBorder="1" applyAlignment="1">
      <alignment horizontal="center" vertical="center"/>
    </xf>
    <xf numFmtId="0" fontId="33" fillId="0" borderId="18" xfId="42" applyFont="1" applyFill="1" applyBorder="1" applyAlignment="1">
      <alignment horizontal="center" vertical="center" wrapText="1"/>
    </xf>
    <xf numFmtId="0" fontId="37" fillId="0" borderId="15" xfId="42" applyFont="1" applyFill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/>
    </xf>
    <xf numFmtId="0" fontId="33" fillId="0" borderId="16" xfId="42" applyFont="1" applyFill="1" applyBorder="1" applyAlignment="1">
      <alignment horizontal="center"/>
    </xf>
    <xf numFmtId="0" fontId="1" fillId="33" borderId="12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169" fontId="19" fillId="0" borderId="0" xfId="0" applyNumberFormat="1" applyFont="1"/>
    <xf numFmtId="169" fontId="19" fillId="0" borderId="0" xfId="0" applyNumberFormat="1" applyFont="1" applyFill="1"/>
    <xf numFmtId="169" fontId="42" fillId="0" borderId="0" xfId="0" applyNumberFormat="1" applyFont="1" applyFill="1"/>
    <xf numFmtId="169" fontId="19" fillId="0" borderId="0" xfId="0" applyNumberFormat="1" applyFont="1" applyFill="1" applyAlignment="1">
      <alignment horizontal="center" vertical="center"/>
    </xf>
    <xf numFmtId="169" fontId="18" fillId="0" borderId="0" xfId="0" applyNumberFormat="1" applyFont="1" applyFill="1" applyAlignment="1">
      <alignment horizontal="center" vertical="center"/>
    </xf>
    <xf numFmtId="169" fontId="29" fillId="0" borderId="0" xfId="0" applyNumberFormat="1" applyFont="1" applyFill="1" applyAlignment="1">
      <alignment horizontal="center" vertical="center"/>
    </xf>
    <xf numFmtId="169" fontId="33" fillId="0" borderId="0" xfId="0" applyNumberFormat="1" applyFont="1" applyFill="1" applyAlignment="1">
      <alignment horizontal="center" vertical="center"/>
    </xf>
    <xf numFmtId="0" fontId="33" fillId="0" borderId="12" xfId="0" applyFont="1" applyFill="1" applyBorder="1" applyAlignment="1"/>
    <xf numFmtId="14" fontId="36" fillId="0" borderId="12" xfId="42" applyNumberFormat="1" applyFont="1" applyFill="1" applyBorder="1" applyAlignment="1">
      <alignment horizontal="center" vertical="center"/>
    </xf>
    <xf numFmtId="164" fontId="33" fillId="0" borderId="12" xfId="0" applyNumberFormat="1" applyFont="1" applyFill="1" applyBorder="1" applyAlignment="1">
      <alignment horizontal="center" vertical="center"/>
    </xf>
    <xf numFmtId="14" fontId="33" fillId="0" borderId="23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/>
    </xf>
    <xf numFmtId="0" fontId="0" fillId="37" borderId="12" xfId="0" applyFont="1" applyFill="1" applyBorder="1" applyAlignment="1">
      <alignment horizontal="center" vertical="center"/>
    </xf>
    <xf numFmtId="164" fontId="25" fillId="37" borderId="12" xfId="0" applyNumberFormat="1" applyFont="1" applyFill="1" applyBorder="1" applyAlignment="1">
      <alignment horizontal="center" vertical="center"/>
    </xf>
    <xf numFmtId="14" fontId="25" fillId="37" borderId="23" xfId="0" applyNumberFormat="1" applyFont="1" applyFill="1" applyBorder="1" applyAlignment="1">
      <alignment horizontal="center" vertical="center"/>
    </xf>
    <xf numFmtId="0" fontId="51" fillId="37" borderId="12" xfId="0" applyFont="1" applyFill="1" applyBorder="1" applyAlignment="1">
      <alignment horizontal="center" vertical="center"/>
    </xf>
    <xf numFmtId="0" fontId="18" fillId="0" borderId="0" xfId="42" applyBorder="1" applyAlignment="1">
      <alignment horizontal="right"/>
    </xf>
    <xf numFmtId="164" fontId="25" fillId="0" borderId="11" xfId="0" applyNumberFormat="1" applyFont="1" applyFill="1" applyBorder="1" applyAlignment="1">
      <alignment horizontal="center" vertical="center"/>
    </xf>
    <xf numFmtId="14" fontId="25" fillId="0" borderId="39" xfId="0" applyNumberFormat="1" applyFont="1" applyFill="1" applyBorder="1" applyAlignment="1">
      <alignment horizontal="center" vertical="center"/>
    </xf>
    <xf numFmtId="0" fontId="18" fillId="0" borderId="0" xfId="42" applyBorder="1" applyAlignment="1">
      <alignment horizontal="right"/>
    </xf>
    <xf numFmtId="0" fontId="33" fillId="37" borderId="50" xfId="0" applyFont="1" applyFill="1" applyBorder="1" applyAlignment="1">
      <alignment horizontal="center" vertical="center"/>
    </xf>
    <xf numFmtId="0" fontId="51" fillId="37" borderId="0" xfId="0" applyFont="1" applyFill="1" applyBorder="1" applyAlignment="1">
      <alignment horizontal="center" vertical="center"/>
    </xf>
    <xf numFmtId="0" fontId="33" fillId="37" borderId="25" xfId="0" applyFont="1" applyFill="1" applyBorder="1" applyAlignment="1">
      <alignment horizontal="center" vertical="center"/>
    </xf>
    <xf numFmtId="164" fontId="33" fillId="37" borderId="25" xfId="42" applyNumberFormat="1" applyFont="1" applyFill="1" applyBorder="1" applyAlignment="1">
      <alignment horizontal="center" vertical="center"/>
    </xf>
    <xf numFmtId="14" fontId="33" fillId="37" borderId="26" xfId="42" applyNumberFormat="1" applyFont="1" applyFill="1" applyBorder="1" applyAlignment="1">
      <alignment horizontal="center" vertical="center"/>
    </xf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7" fillId="36" borderId="11" xfId="0" applyFont="1" applyFill="1" applyBorder="1" applyAlignment="1">
      <alignment horizontal="center" wrapText="1"/>
    </xf>
    <xf numFmtId="0" fontId="37" fillId="36" borderId="43" xfId="0" applyFont="1" applyFill="1" applyBorder="1" applyAlignment="1">
      <alignment horizontal="center" wrapText="1"/>
    </xf>
    <xf numFmtId="0" fontId="37" fillId="36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" y="136071"/>
          <a:ext cx="2579954" cy="89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590510</xdr:colOff>
      <xdr:row>2</xdr:row>
      <xdr:rowOff>196105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785812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20946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1012028</xdr:colOff>
      <xdr:row>3</xdr:row>
      <xdr:rowOff>47625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8</xdr:col>
      <xdr:colOff>1123950</xdr:colOff>
      <xdr:row>2</xdr:row>
      <xdr:rowOff>147640</xdr:rowOff>
    </xdr:to>
    <xdr:pic>
      <xdr:nvPicPr>
        <xdr:cNvPr id="4" name="Imagem 3" descr="C:\Users\marcelomc\Desktop\SaudeAsset 8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3"/>
  <sheetViews>
    <sheetView tabSelected="1" zoomScale="80" zoomScaleNormal="80" workbookViewId="0">
      <selection activeCell="H62" sqref="H62"/>
    </sheetView>
  </sheetViews>
  <sheetFormatPr defaultRowHeight="15"/>
  <cols>
    <col min="1" max="1" width="10.42578125" style="3" customWidth="1"/>
    <col min="2" max="2" width="9" customWidth="1"/>
    <col min="3" max="3" width="11.28515625" customWidth="1"/>
    <col min="4" max="4" width="46.7109375" customWidth="1"/>
    <col min="5" max="5" width="15.28515625" style="384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6" bestFit="1" customWidth="1"/>
    <col min="13" max="13" width="18.140625" customWidth="1"/>
    <col min="14" max="14" width="12.7109375" bestFit="1" customWidth="1"/>
    <col min="15" max="15" width="17" hidden="1" customWidth="1"/>
    <col min="16" max="16" width="0" style="12" hidden="1" customWidth="1"/>
    <col min="17" max="18" width="11.85546875" style="12" customWidth="1"/>
    <col min="19" max="19" width="12.42578125" style="12" bestFit="1" customWidth="1"/>
    <col min="20" max="16384" width="9.140625" style="12"/>
  </cols>
  <sheetData>
    <row r="1" spans="1:19" ht="31.5" customHeight="1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</row>
    <row r="2" spans="1:19" ht="31.5" customHeight="1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2"/>
    </row>
    <row r="3" spans="1:19" ht="21" customHeight="1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2"/>
    </row>
    <row r="4" spans="1:19">
      <c r="A4" s="28"/>
      <c r="B4" s="498"/>
      <c r="C4" s="498"/>
      <c r="D4" s="498"/>
      <c r="E4" s="498"/>
      <c r="F4" s="498"/>
      <c r="G4" s="498"/>
      <c r="H4" s="498"/>
      <c r="I4" s="498"/>
      <c r="J4" s="498"/>
      <c r="K4" s="1"/>
      <c r="L4" s="1"/>
      <c r="M4" s="1"/>
      <c r="N4" s="1"/>
    </row>
    <row r="5" spans="1:19" ht="15.75" thickBot="1">
      <c r="A5" s="31" t="s">
        <v>1</v>
      </c>
      <c r="B5" s="1"/>
      <c r="C5" s="1"/>
      <c r="D5" s="1"/>
      <c r="E5" s="377"/>
      <c r="F5" s="4"/>
      <c r="G5" s="4"/>
      <c r="H5" s="1"/>
      <c r="I5" s="1"/>
      <c r="J5" s="30"/>
      <c r="K5" s="1"/>
      <c r="L5" s="1"/>
      <c r="M5" s="499" t="s">
        <v>499</v>
      </c>
      <c r="N5" s="499"/>
    </row>
    <row r="6" spans="1:19" s="260" customFormat="1" ht="30.75" thickBot="1">
      <c r="A6" s="253" t="s">
        <v>2</v>
      </c>
      <c r="B6" s="254" t="s">
        <v>367</v>
      </c>
      <c r="C6" s="254" t="s">
        <v>4</v>
      </c>
      <c r="D6" s="254" t="s">
        <v>124</v>
      </c>
      <c r="E6" s="378" t="s">
        <v>366</v>
      </c>
      <c r="F6" s="254" t="s">
        <v>6</v>
      </c>
      <c r="G6" s="254" t="s">
        <v>146</v>
      </c>
      <c r="H6" s="254" t="s">
        <v>7</v>
      </c>
      <c r="I6" s="254" t="s">
        <v>169</v>
      </c>
      <c r="J6" s="255" t="s">
        <v>143</v>
      </c>
      <c r="K6" s="255" t="s">
        <v>8</v>
      </c>
      <c r="L6" s="256" t="s">
        <v>9</v>
      </c>
      <c r="M6" s="257" t="s">
        <v>10</v>
      </c>
      <c r="N6" s="258" t="s">
        <v>11</v>
      </c>
      <c r="O6" s="259" t="s">
        <v>227</v>
      </c>
    </row>
    <row r="7" spans="1:19" s="250" customFormat="1" ht="19.5" thickBot="1">
      <c r="A7" s="36" t="s">
        <v>248</v>
      </c>
      <c r="B7" s="247"/>
      <c r="C7" s="248"/>
      <c r="D7" s="248"/>
      <c r="E7" s="300"/>
      <c r="F7" s="248"/>
      <c r="G7" s="248"/>
      <c r="H7" s="248"/>
      <c r="I7" s="248"/>
      <c r="J7" s="248"/>
      <c r="K7" s="248"/>
      <c r="L7" s="248"/>
      <c r="M7" s="248"/>
      <c r="N7" s="248"/>
      <c r="O7" s="249"/>
    </row>
    <row r="8" spans="1:19" s="298" customFormat="1">
      <c r="A8" s="310">
        <v>1</v>
      </c>
      <c r="B8" s="392">
        <v>3383</v>
      </c>
      <c r="C8" s="311" t="s">
        <v>12</v>
      </c>
      <c r="D8" s="235" t="s">
        <v>334</v>
      </c>
      <c r="E8" s="245">
        <v>44260</v>
      </c>
      <c r="F8" s="311" t="s">
        <v>335</v>
      </c>
      <c r="G8" s="311" t="s">
        <v>147</v>
      </c>
      <c r="H8" s="312" t="s">
        <v>29</v>
      </c>
      <c r="I8" s="312" t="s">
        <v>168</v>
      </c>
      <c r="J8" s="313">
        <v>4511.08</v>
      </c>
      <c r="K8" s="313">
        <v>18044.29</v>
      </c>
      <c r="L8" s="393">
        <f>J8+K8</f>
        <v>22555.370000000003</v>
      </c>
      <c r="M8" s="244" t="s">
        <v>58</v>
      </c>
      <c r="N8" s="299">
        <v>44260</v>
      </c>
      <c r="O8" s="297" t="s">
        <v>228</v>
      </c>
      <c r="Q8" s="478"/>
    </row>
    <row r="9" spans="1:19" s="298" customFormat="1">
      <c r="A9" s="294">
        <f>A8+1</f>
        <v>2</v>
      </c>
      <c r="B9" s="42">
        <v>2274</v>
      </c>
      <c r="C9" s="42" t="s">
        <v>12</v>
      </c>
      <c r="D9" s="42" t="s">
        <v>45</v>
      </c>
      <c r="E9" s="46">
        <v>37883</v>
      </c>
      <c r="F9" s="295" t="s">
        <v>61</v>
      </c>
      <c r="G9" s="295" t="s">
        <v>148</v>
      </c>
      <c r="H9" s="44" t="s">
        <v>62</v>
      </c>
      <c r="I9" s="44" t="s">
        <v>167</v>
      </c>
      <c r="J9" s="296">
        <v>0</v>
      </c>
      <c r="K9" s="296">
        <v>16784.88</v>
      </c>
      <c r="L9" s="394">
        <f t="shared" ref="L9:L12" si="0">J9+K9</f>
        <v>16784.88</v>
      </c>
      <c r="M9" s="42" t="s">
        <v>58</v>
      </c>
      <c r="N9" s="246">
        <v>42536</v>
      </c>
      <c r="O9" s="297"/>
      <c r="Q9" s="478"/>
    </row>
    <row r="10" spans="1:19" s="298" customFormat="1">
      <c r="A10" s="294">
        <f>A9+1</f>
        <v>3</v>
      </c>
      <c r="B10" s="42">
        <v>3358</v>
      </c>
      <c r="C10" s="42" t="s">
        <v>12</v>
      </c>
      <c r="D10" s="42" t="s">
        <v>236</v>
      </c>
      <c r="E10" s="46">
        <v>43501</v>
      </c>
      <c r="F10" s="295" t="s">
        <v>59</v>
      </c>
      <c r="G10" s="295" t="s">
        <v>148</v>
      </c>
      <c r="H10" s="44" t="s">
        <v>60</v>
      </c>
      <c r="I10" s="44" t="s">
        <v>165</v>
      </c>
      <c r="J10" s="296">
        <v>4196.22</v>
      </c>
      <c r="K10" s="296">
        <v>16784.88</v>
      </c>
      <c r="L10" s="394">
        <f t="shared" si="0"/>
        <v>20981.100000000002</v>
      </c>
      <c r="M10" s="42" t="s">
        <v>58</v>
      </c>
      <c r="N10" s="288">
        <v>45356</v>
      </c>
      <c r="O10" s="297" t="s">
        <v>228</v>
      </c>
      <c r="Q10" s="478"/>
    </row>
    <row r="11" spans="1:19" s="298" customFormat="1">
      <c r="A11" s="294">
        <f>A10+1</f>
        <v>4</v>
      </c>
      <c r="B11" s="42">
        <v>7002</v>
      </c>
      <c r="C11" s="42" t="s">
        <v>426</v>
      </c>
      <c r="D11" s="69" t="s">
        <v>425</v>
      </c>
      <c r="E11" s="46">
        <v>45049</v>
      </c>
      <c r="F11" s="295" t="s">
        <v>382</v>
      </c>
      <c r="G11" s="295" t="s">
        <v>148</v>
      </c>
      <c r="H11" s="44" t="s">
        <v>347</v>
      </c>
      <c r="I11" s="44" t="s">
        <v>345</v>
      </c>
      <c r="J11" s="296">
        <v>4196.22</v>
      </c>
      <c r="K11" s="296">
        <v>16784.88</v>
      </c>
      <c r="L11" s="394">
        <f t="shared" si="0"/>
        <v>20981.100000000002</v>
      </c>
      <c r="M11" s="42" t="s">
        <v>58</v>
      </c>
      <c r="N11" s="246">
        <v>45356</v>
      </c>
      <c r="O11" s="297" t="s">
        <v>228</v>
      </c>
      <c r="Q11" s="478"/>
    </row>
    <row r="12" spans="1:19" s="298" customFormat="1" ht="15.75" thickBot="1">
      <c r="A12" s="395">
        <f>A11+1</f>
        <v>5</v>
      </c>
      <c r="B12" s="43">
        <v>3092</v>
      </c>
      <c r="C12" s="43" t="s">
        <v>12</v>
      </c>
      <c r="D12" s="43" t="s">
        <v>72</v>
      </c>
      <c r="E12" s="45">
        <v>42058</v>
      </c>
      <c r="F12" s="396" t="s">
        <v>160</v>
      </c>
      <c r="G12" s="396" t="s">
        <v>148</v>
      </c>
      <c r="H12" s="397" t="s">
        <v>161</v>
      </c>
      <c r="I12" s="397" t="s">
        <v>166</v>
      </c>
      <c r="J12" s="296">
        <v>4196.22</v>
      </c>
      <c r="K12" s="296">
        <v>16784.88</v>
      </c>
      <c r="L12" s="398">
        <f t="shared" si="0"/>
        <v>20981.100000000002</v>
      </c>
      <c r="M12" s="43" t="s">
        <v>58</v>
      </c>
      <c r="N12" s="289">
        <v>42521</v>
      </c>
      <c r="O12" s="297"/>
      <c r="Q12" s="478"/>
    </row>
    <row r="13" spans="1:19" s="251" customFormat="1" ht="19.5" thickBot="1">
      <c r="A13" s="399" t="s">
        <v>247</v>
      </c>
      <c r="C13" s="400"/>
      <c r="D13" s="400"/>
      <c r="E13" s="401"/>
      <c r="F13" s="400"/>
      <c r="G13" s="400"/>
      <c r="H13" s="400"/>
      <c r="I13" s="400"/>
      <c r="J13" s="400"/>
      <c r="K13" s="400"/>
      <c r="L13" s="402"/>
      <c r="M13" s="400"/>
      <c r="N13" s="401"/>
      <c r="O13" s="403"/>
      <c r="Q13" s="478"/>
      <c r="R13" s="298"/>
      <c r="S13" s="298"/>
    </row>
    <row r="14" spans="1:19" s="298" customFormat="1" ht="15.75" thickBot="1">
      <c r="A14" s="404">
        <f>A12+1</f>
        <v>6</v>
      </c>
      <c r="B14" s="405">
        <v>3247</v>
      </c>
      <c r="C14" s="405" t="s">
        <v>12</v>
      </c>
      <c r="D14" s="405" t="s">
        <v>204</v>
      </c>
      <c r="E14" s="406">
        <v>42859</v>
      </c>
      <c r="F14" s="407" t="s">
        <v>28</v>
      </c>
      <c r="G14" s="407" t="s">
        <v>149</v>
      </c>
      <c r="H14" s="408" t="s">
        <v>29</v>
      </c>
      <c r="I14" s="408" t="s">
        <v>168</v>
      </c>
      <c r="J14" s="409">
        <v>1811.32</v>
      </c>
      <c r="K14" s="409">
        <v>7245.23</v>
      </c>
      <c r="L14" s="313">
        <f t="shared" ref="L14:L74" si="1">J14+K14</f>
        <v>9056.5499999999993</v>
      </c>
      <c r="M14" s="410">
        <v>163</v>
      </c>
      <c r="N14" s="411">
        <v>42871</v>
      </c>
      <c r="O14" s="297" t="s">
        <v>228</v>
      </c>
      <c r="Q14" s="478"/>
    </row>
    <row r="15" spans="1:19" s="251" customFormat="1" ht="19.5" thickBot="1">
      <c r="A15" s="412" t="s">
        <v>177</v>
      </c>
      <c r="C15" s="400"/>
      <c r="D15" s="400"/>
      <c r="E15" s="401"/>
      <c r="F15" s="400"/>
      <c r="G15" s="400"/>
      <c r="H15" s="400"/>
      <c r="I15" s="400"/>
      <c r="J15" s="400"/>
      <c r="K15" s="400"/>
      <c r="L15" s="400"/>
      <c r="M15" s="413"/>
      <c r="N15" s="401"/>
      <c r="O15" s="403"/>
      <c r="Q15" s="478"/>
      <c r="R15" s="298"/>
      <c r="S15" s="298"/>
    </row>
    <row r="16" spans="1:19" s="298" customFormat="1">
      <c r="A16" s="310">
        <f>A14+1</f>
        <v>7</v>
      </c>
      <c r="B16" s="244">
        <v>3373</v>
      </c>
      <c r="C16" s="244" t="s">
        <v>12</v>
      </c>
      <c r="D16" s="312" t="s">
        <v>261</v>
      </c>
      <c r="E16" s="245">
        <v>44013</v>
      </c>
      <c r="F16" s="311" t="s">
        <v>15</v>
      </c>
      <c r="G16" s="311" t="s">
        <v>151</v>
      </c>
      <c r="H16" s="44" t="s">
        <v>259</v>
      </c>
      <c r="I16" s="44" t="s">
        <v>168</v>
      </c>
      <c r="J16" s="313">
        <v>979.03</v>
      </c>
      <c r="K16" s="313">
        <v>3916.1</v>
      </c>
      <c r="L16" s="313">
        <f t="shared" ref="L16:L24" si="2">J16+K16</f>
        <v>4895.13</v>
      </c>
      <c r="M16" s="414">
        <v>427</v>
      </c>
      <c r="N16" s="299">
        <v>45576</v>
      </c>
      <c r="O16" s="297"/>
      <c r="Q16" s="478"/>
    </row>
    <row r="17" spans="1:19" s="298" customFormat="1">
      <c r="A17" s="294">
        <f t="shared" ref="A17:A24" si="3">A16+1</f>
        <v>8</v>
      </c>
      <c r="B17" s="235">
        <v>3388</v>
      </c>
      <c r="C17" s="42" t="s">
        <v>12</v>
      </c>
      <c r="D17" s="235" t="s">
        <v>384</v>
      </c>
      <c r="E17" s="46">
        <v>44460</v>
      </c>
      <c r="F17" s="295" t="s">
        <v>15</v>
      </c>
      <c r="G17" s="295" t="s">
        <v>151</v>
      </c>
      <c r="H17" s="424" t="s">
        <v>222</v>
      </c>
      <c r="I17" s="42" t="s">
        <v>168</v>
      </c>
      <c r="J17" s="296">
        <v>979.03</v>
      </c>
      <c r="K17" s="296">
        <v>3916.1</v>
      </c>
      <c r="L17" s="296">
        <f t="shared" si="2"/>
        <v>4895.13</v>
      </c>
      <c r="M17" s="42">
        <v>305</v>
      </c>
      <c r="N17" s="246">
        <v>44490</v>
      </c>
      <c r="O17" s="297"/>
      <c r="Q17" s="478"/>
    </row>
    <row r="18" spans="1:19" s="298" customFormat="1">
      <c r="A18" s="294">
        <f t="shared" si="3"/>
        <v>9</v>
      </c>
      <c r="B18" s="42">
        <v>3428</v>
      </c>
      <c r="C18" s="42" t="s">
        <v>12</v>
      </c>
      <c r="D18" s="42" t="s">
        <v>460</v>
      </c>
      <c r="E18" s="46">
        <v>45343</v>
      </c>
      <c r="F18" s="295" t="s">
        <v>15</v>
      </c>
      <c r="G18" s="295" t="s">
        <v>151</v>
      </c>
      <c r="H18" s="44" t="s">
        <v>316</v>
      </c>
      <c r="I18" s="44" t="s">
        <v>166</v>
      </c>
      <c r="J18" s="296">
        <v>979.03</v>
      </c>
      <c r="K18" s="296">
        <v>3916.1</v>
      </c>
      <c r="L18" s="296">
        <f t="shared" si="2"/>
        <v>4895.13</v>
      </c>
      <c r="M18" s="309">
        <v>349</v>
      </c>
      <c r="N18" s="246">
        <v>45530</v>
      </c>
      <c r="O18" s="297" t="s">
        <v>228</v>
      </c>
      <c r="Q18" s="478"/>
    </row>
    <row r="19" spans="1:19" s="298" customFormat="1">
      <c r="A19" s="294">
        <f t="shared" si="3"/>
        <v>10</v>
      </c>
      <c r="B19" s="42">
        <v>3423</v>
      </c>
      <c r="C19" s="42" t="s">
        <v>12</v>
      </c>
      <c r="D19" s="69" t="s">
        <v>452</v>
      </c>
      <c r="E19" s="46">
        <v>45231</v>
      </c>
      <c r="F19" s="295" t="s">
        <v>15</v>
      </c>
      <c r="G19" s="295" t="s">
        <v>151</v>
      </c>
      <c r="H19" s="44" t="s">
        <v>44</v>
      </c>
      <c r="I19" s="44" t="s">
        <v>165</v>
      </c>
      <c r="J19" s="296">
        <v>979.03</v>
      </c>
      <c r="K19" s="296">
        <v>3916.1</v>
      </c>
      <c r="L19" s="296">
        <f t="shared" si="2"/>
        <v>4895.13</v>
      </c>
      <c r="M19" s="309">
        <v>356</v>
      </c>
      <c r="N19" s="246">
        <v>45530</v>
      </c>
      <c r="O19" s="297" t="s">
        <v>228</v>
      </c>
      <c r="Q19" s="478"/>
    </row>
    <row r="20" spans="1:19" s="298" customFormat="1">
      <c r="A20" s="294">
        <f t="shared" si="3"/>
        <v>11</v>
      </c>
      <c r="B20" s="42">
        <v>3256</v>
      </c>
      <c r="C20" s="42" t="s">
        <v>12</v>
      </c>
      <c r="D20" s="42" t="s">
        <v>209</v>
      </c>
      <c r="E20" s="46">
        <v>42859</v>
      </c>
      <c r="F20" s="295" t="s">
        <v>15</v>
      </c>
      <c r="G20" s="295" t="s">
        <v>151</v>
      </c>
      <c r="H20" s="430" t="s">
        <v>38</v>
      </c>
      <c r="I20" s="44" t="s">
        <v>165</v>
      </c>
      <c r="J20" s="296">
        <v>979.03</v>
      </c>
      <c r="K20" s="296">
        <v>3916.1</v>
      </c>
      <c r="L20" s="296">
        <f t="shared" si="2"/>
        <v>4895.13</v>
      </c>
      <c r="M20" s="309">
        <v>108</v>
      </c>
      <c r="N20" s="246">
        <v>42859</v>
      </c>
      <c r="O20" s="297"/>
      <c r="Q20" s="478"/>
    </row>
    <row r="21" spans="1:19" s="298" customFormat="1">
      <c r="A21" s="294">
        <f t="shared" si="3"/>
        <v>12</v>
      </c>
      <c r="B21" s="42">
        <v>3338</v>
      </c>
      <c r="C21" s="42" t="s">
        <v>12</v>
      </c>
      <c r="D21" s="42" t="s">
        <v>219</v>
      </c>
      <c r="E21" s="46">
        <v>43262</v>
      </c>
      <c r="F21" s="295" t="s">
        <v>15</v>
      </c>
      <c r="G21" s="295" t="s">
        <v>151</v>
      </c>
      <c r="H21" s="44" t="s">
        <v>16</v>
      </c>
      <c r="I21" s="44" t="s">
        <v>165</v>
      </c>
      <c r="J21" s="296">
        <v>979.03</v>
      </c>
      <c r="K21" s="296">
        <v>3916.1</v>
      </c>
      <c r="L21" s="296">
        <f t="shared" si="2"/>
        <v>4895.13</v>
      </c>
      <c r="M21" s="309">
        <v>57</v>
      </c>
      <c r="N21" s="246">
        <v>44230</v>
      </c>
      <c r="O21" s="297"/>
      <c r="Q21" s="478"/>
    </row>
    <row r="22" spans="1:19" s="298" customFormat="1">
      <c r="A22" s="294">
        <f t="shared" si="3"/>
        <v>13</v>
      </c>
      <c r="B22" s="42">
        <v>3328</v>
      </c>
      <c r="C22" s="42" t="s">
        <v>12</v>
      </c>
      <c r="D22" s="42" t="s">
        <v>215</v>
      </c>
      <c r="E22" s="46">
        <v>42859</v>
      </c>
      <c r="F22" s="295" t="s">
        <v>15</v>
      </c>
      <c r="G22" s="295" t="s">
        <v>151</v>
      </c>
      <c r="H22" s="42" t="s">
        <v>14</v>
      </c>
      <c r="I22" s="42" t="s">
        <v>165</v>
      </c>
      <c r="J22" s="296">
        <v>979.03</v>
      </c>
      <c r="K22" s="296">
        <v>3916.1</v>
      </c>
      <c r="L22" s="296">
        <f t="shared" si="2"/>
        <v>4895.13</v>
      </c>
      <c r="M22" s="42">
        <v>354</v>
      </c>
      <c r="N22" s="246">
        <v>44508</v>
      </c>
      <c r="O22" s="297"/>
      <c r="Q22" s="478"/>
    </row>
    <row r="23" spans="1:19" s="298" customFormat="1">
      <c r="A23" s="294">
        <f t="shared" si="3"/>
        <v>14</v>
      </c>
      <c r="B23" s="42">
        <v>3441</v>
      </c>
      <c r="C23" s="42" t="s">
        <v>12</v>
      </c>
      <c r="D23" s="235" t="s">
        <v>487</v>
      </c>
      <c r="E23" s="46">
        <v>45474</v>
      </c>
      <c r="F23" s="295" t="s">
        <v>15</v>
      </c>
      <c r="G23" s="295" t="s">
        <v>151</v>
      </c>
      <c r="H23" s="42" t="s">
        <v>492</v>
      </c>
      <c r="I23" s="42" t="s">
        <v>165</v>
      </c>
      <c r="J23" s="296">
        <v>979.03</v>
      </c>
      <c r="K23" s="296">
        <v>3916.1</v>
      </c>
      <c r="L23" s="296">
        <f t="shared" si="2"/>
        <v>4895.13</v>
      </c>
      <c r="M23" s="42">
        <v>232</v>
      </c>
      <c r="N23" s="246">
        <v>45474</v>
      </c>
      <c r="O23" s="297" t="s">
        <v>228</v>
      </c>
      <c r="Q23" s="478"/>
    </row>
    <row r="24" spans="1:19" s="298" customFormat="1" ht="15.75" thickBot="1">
      <c r="A24" s="395">
        <f t="shared" si="3"/>
        <v>15</v>
      </c>
      <c r="B24" s="492"/>
      <c r="C24" s="492"/>
      <c r="D24" s="493" t="s">
        <v>496</v>
      </c>
      <c r="E24" s="492"/>
      <c r="F24" s="396" t="s">
        <v>15</v>
      </c>
      <c r="G24" s="396" t="s">
        <v>151</v>
      </c>
      <c r="H24" s="494"/>
      <c r="I24" s="494"/>
      <c r="J24" s="415">
        <v>979.03</v>
      </c>
      <c r="K24" s="415">
        <v>3916.1</v>
      </c>
      <c r="L24" s="415">
        <f t="shared" si="2"/>
        <v>4895.13</v>
      </c>
      <c r="M24" s="495"/>
      <c r="N24" s="496"/>
      <c r="O24" s="297"/>
      <c r="Q24" s="478"/>
    </row>
    <row r="25" spans="1:19" s="251" customFormat="1" ht="19.5" thickBot="1">
      <c r="A25" s="399" t="s">
        <v>249</v>
      </c>
      <c r="C25" s="252"/>
      <c r="D25" s="252"/>
      <c r="E25" s="401"/>
      <c r="F25" s="400"/>
      <c r="G25" s="400"/>
      <c r="H25" s="400"/>
      <c r="I25" s="400"/>
      <c r="J25" s="400"/>
      <c r="K25" s="400"/>
      <c r="L25" s="400"/>
      <c r="M25" s="413"/>
      <c r="N25" s="401"/>
      <c r="O25" s="403"/>
      <c r="Q25" s="478"/>
      <c r="R25" s="298"/>
      <c r="S25" s="298"/>
    </row>
    <row r="26" spans="1:19" s="298" customFormat="1">
      <c r="A26" s="310">
        <f>A24+1</f>
        <v>16</v>
      </c>
      <c r="B26" s="244">
        <v>3424</v>
      </c>
      <c r="C26" s="244" t="s">
        <v>12</v>
      </c>
      <c r="D26" s="416" t="s">
        <v>453</v>
      </c>
      <c r="E26" s="245">
        <v>45236</v>
      </c>
      <c r="F26" s="311" t="s">
        <v>351</v>
      </c>
      <c r="G26" s="311" t="s">
        <v>149</v>
      </c>
      <c r="H26" s="312" t="s">
        <v>350</v>
      </c>
      <c r="I26" s="312" t="s">
        <v>168</v>
      </c>
      <c r="J26" s="313">
        <v>1811.32</v>
      </c>
      <c r="K26" s="313">
        <v>7245.23</v>
      </c>
      <c r="L26" s="313">
        <f t="shared" si="1"/>
        <v>9056.5499999999993</v>
      </c>
      <c r="M26" s="244">
        <v>357</v>
      </c>
      <c r="N26" s="299">
        <v>45530</v>
      </c>
      <c r="O26" s="297" t="s">
        <v>228</v>
      </c>
      <c r="Q26" s="478"/>
    </row>
    <row r="27" spans="1:19" s="298" customFormat="1">
      <c r="A27" s="294">
        <f>A26+1</f>
        <v>17</v>
      </c>
      <c r="B27" s="42">
        <v>3422</v>
      </c>
      <c r="C27" s="42" t="s">
        <v>12</v>
      </c>
      <c r="D27" s="42" t="s">
        <v>445</v>
      </c>
      <c r="E27" s="46">
        <v>45201</v>
      </c>
      <c r="F27" s="295" t="s">
        <v>139</v>
      </c>
      <c r="G27" s="295" t="s">
        <v>149</v>
      </c>
      <c r="H27" s="44" t="s">
        <v>70</v>
      </c>
      <c r="I27" s="44" t="s">
        <v>168</v>
      </c>
      <c r="J27" s="296">
        <v>1811.32</v>
      </c>
      <c r="K27" s="296">
        <v>7245.23</v>
      </c>
      <c r="L27" s="296">
        <f t="shared" si="1"/>
        <v>9056.5499999999993</v>
      </c>
      <c r="M27" s="309">
        <v>340</v>
      </c>
      <c r="N27" s="246">
        <v>45524</v>
      </c>
      <c r="O27" s="297" t="s">
        <v>228</v>
      </c>
      <c r="Q27" s="478"/>
    </row>
    <row r="28" spans="1:19" s="298" customFormat="1">
      <c r="A28" s="294">
        <f>A27+1</f>
        <v>18</v>
      </c>
      <c r="B28" s="42">
        <v>3439</v>
      </c>
      <c r="C28" s="42" t="s">
        <v>12</v>
      </c>
      <c r="D28" s="44" t="s">
        <v>481</v>
      </c>
      <c r="E28" s="46">
        <v>45175</v>
      </c>
      <c r="F28" s="295" t="s">
        <v>138</v>
      </c>
      <c r="G28" s="295" t="s">
        <v>149</v>
      </c>
      <c r="H28" s="44" t="s">
        <v>359</v>
      </c>
      <c r="I28" s="44" t="s">
        <v>167</v>
      </c>
      <c r="J28" s="296">
        <v>1811.32</v>
      </c>
      <c r="K28" s="296">
        <v>7245.23</v>
      </c>
      <c r="L28" s="296">
        <f t="shared" si="1"/>
        <v>9056.5499999999993</v>
      </c>
      <c r="M28" s="309">
        <v>439</v>
      </c>
      <c r="N28" s="246">
        <v>45581</v>
      </c>
      <c r="O28" s="297"/>
      <c r="Q28" s="478"/>
    </row>
    <row r="29" spans="1:19" s="298" customFormat="1">
      <c r="A29" s="294">
        <f>A28+1</f>
        <v>19</v>
      </c>
      <c r="B29" s="42">
        <v>3440</v>
      </c>
      <c r="C29" s="42" t="s">
        <v>12</v>
      </c>
      <c r="D29" s="466" t="s">
        <v>484</v>
      </c>
      <c r="E29" s="46">
        <v>45454</v>
      </c>
      <c r="F29" s="295" t="s">
        <v>140</v>
      </c>
      <c r="G29" s="295" t="s">
        <v>149</v>
      </c>
      <c r="H29" s="44" t="s">
        <v>71</v>
      </c>
      <c r="I29" s="44" t="s">
        <v>165</v>
      </c>
      <c r="J29" s="296">
        <v>1811.32</v>
      </c>
      <c r="K29" s="296">
        <v>7245.23</v>
      </c>
      <c r="L29" s="296">
        <f t="shared" si="1"/>
        <v>9056.5499999999993</v>
      </c>
      <c r="M29" s="309">
        <v>213</v>
      </c>
      <c r="N29" s="246">
        <v>45453</v>
      </c>
      <c r="O29" s="297"/>
      <c r="Q29" s="478"/>
    </row>
    <row r="30" spans="1:19" s="298" customFormat="1">
      <c r="A30" s="417">
        <f>A29+1</f>
        <v>20</v>
      </c>
      <c r="B30" s="42">
        <v>3411</v>
      </c>
      <c r="C30" s="42" t="s">
        <v>12</v>
      </c>
      <c r="D30" s="69" t="s">
        <v>436</v>
      </c>
      <c r="E30" s="46">
        <v>45091</v>
      </c>
      <c r="F30" s="295" t="s">
        <v>348</v>
      </c>
      <c r="G30" s="295" t="s">
        <v>149</v>
      </c>
      <c r="H30" s="44" t="s">
        <v>349</v>
      </c>
      <c r="I30" s="44" t="s">
        <v>345</v>
      </c>
      <c r="J30" s="296">
        <v>1811.32</v>
      </c>
      <c r="K30" s="296">
        <v>7245.23</v>
      </c>
      <c r="L30" s="296">
        <f t="shared" si="1"/>
        <v>9056.5499999999993</v>
      </c>
      <c r="M30" s="309">
        <v>423</v>
      </c>
      <c r="N30" s="246">
        <v>45576</v>
      </c>
      <c r="O30" s="297"/>
      <c r="P30" s="298" t="s">
        <v>421</v>
      </c>
      <c r="Q30" s="478"/>
    </row>
    <row r="31" spans="1:19" s="298" customFormat="1" ht="15.75" thickBot="1">
      <c r="A31" s="395">
        <f>A30+1</f>
        <v>21</v>
      </c>
      <c r="B31" s="43">
        <v>3412</v>
      </c>
      <c r="C31" s="43" t="s">
        <v>12</v>
      </c>
      <c r="D31" s="43" t="s">
        <v>437</v>
      </c>
      <c r="E31" s="45">
        <v>45091</v>
      </c>
      <c r="F31" s="396" t="s">
        <v>438</v>
      </c>
      <c r="G31" s="396" t="s">
        <v>149</v>
      </c>
      <c r="H31" s="397" t="s">
        <v>352</v>
      </c>
      <c r="I31" s="397" t="s">
        <v>166</v>
      </c>
      <c r="J31" s="415">
        <v>1811.32</v>
      </c>
      <c r="K31" s="415">
        <v>7245.23</v>
      </c>
      <c r="L31" s="415">
        <f t="shared" si="1"/>
        <v>9056.5499999999993</v>
      </c>
      <c r="M31" s="418">
        <v>323</v>
      </c>
      <c r="N31" s="289">
        <v>45524</v>
      </c>
      <c r="O31" s="297" t="s">
        <v>228</v>
      </c>
      <c r="P31" s="298" t="s">
        <v>421</v>
      </c>
      <c r="Q31" s="478"/>
    </row>
    <row r="32" spans="1:19" s="251" customFormat="1" ht="19.5" thickBot="1">
      <c r="A32" s="419" t="s">
        <v>250</v>
      </c>
      <c r="C32" s="252"/>
      <c r="D32" s="252"/>
      <c r="E32" s="379"/>
      <c r="F32" s="252"/>
      <c r="G32" s="252"/>
      <c r="H32" s="252"/>
      <c r="I32" s="252"/>
      <c r="J32" s="252"/>
      <c r="K32" s="252"/>
      <c r="L32" s="400"/>
      <c r="M32" s="420"/>
      <c r="N32" s="379"/>
      <c r="O32" s="403"/>
      <c r="Q32" s="478"/>
      <c r="R32" s="298"/>
      <c r="S32" s="298"/>
    </row>
    <row r="33" spans="1:17" s="298" customFormat="1">
      <c r="A33" s="310">
        <f>A31+1</f>
        <v>22</v>
      </c>
      <c r="B33" s="421">
        <v>3359</v>
      </c>
      <c r="C33" s="244" t="s">
        <v>12</v>
      </c>
      <c r="D33" s="421" t="s">
        <v>239</v>
      </c>
      <c r="E33" s="245">
        <v>43556</v>
      </c>
      <c r="F33" s="311" t="s">
        <v>32</v>
      </c>
      <c r="G33" s="311" t="s">
        <v>150</v>
      </c>
      <c r="H33" s="312" t="s">
        <v>33</v>
      </c>
      <c r="I33" s="312" t="s">
        <v>168</v>
      </c>
      <c r="J33" s="313">
        <v>1664.45</v>
      </c>
      <c r="K33" s="313">
        <v>6657.79</v>
      </c>
      <c r="L33" s="313">
        <f>SUM(J33:K33)</f>
        <v>8322.24</v>
      </c>
      <c r="M33" s="414">
        <v>91</v>
      </c>
      <c r="N33" s="299">
        <v>43585</v>
      </c>
      <c r="O33" s="297"/>
      <c r="Q33" s="478"/>
    </row>
    <row r="34" spans="1:17" s="298" customFormat="1">
      <c r="A34" s="294">
        <f>A33+1</f>
        <v>23</v>
      </c>
      <c r="B34" s="42">
        <v>3263</v>
      </c>
      <c r="C34" s="42" t="s">
        <v>12</v>
      </c>
      <c r="D34" s="42" t="s">
        <v>208</v>
      </c>
      <c r="E34" s="46">
        <v>42859</v>
      </c>
      <c r="F34" s="295" t="s">
        <v>357</v>
      </c>
      <c r="G34" s="295" t="s">
        <v>150</v>
      </c>
      <c r="H34" s="44" t="s">
        <v>353</v>
      </c>
      <c r="I34" s="44" t="s">
        <v>168</v>
      </c>
      <c r="J34" s="296">
        <v>1664.45</v>
      </c>
      <c r="K34" s="296">
        <v>6657.79</v>
      </c>
      <c r="L34" s="296">
        <f t="shared" ref="L34:L58" si="4">SUM(J34:K34)</f>
        <v>8322.24</v>
      </c>
      <c r="M34" s="309">
        <v>332</v>
      </c>
      <c r="N34" s="246">
        <v>44503</v>
      </c>
      <c r="O34" s="297" t="s">
        <v>228</v>
      </c>
      <c r="Q34" s="478"/>
    </row>
    <row r="35" spans="1:17" s="298" customFormat="1">
      <c r="A35" s="294">
        <f t="shared" ref="A35:A58" si="5">A34+1</f>
        <v>24</v>
      </c>
      <c r="B35" s="422">
        <v>2420</v>
      </c>
      <c r="C35" s="422" t="s">
        <v>25</v>
      </c>
      <c r="D35" s="422" t="s">
        <v>109</v>
      </c>
      <c r="E35" s="423">
        <v>39356</v>
      </c>
      <c r="F35" s="295" t="s">
        <v>52</v>
      </c>
      <c r="G35" s="295" t="s">
        <v>150</v>
      </c>
      <c r="H35" s="44" t="s">
        <v>493</v>
      </c>
      <c r="I35" s="44" t="s">
        <v>168</v>
      </c>
      <c r="J35" s="296">
        <v>0</v>
      </c>
      <c r="K35" s="296">
        <v>6657.79</v>
      </c>
      <c r="L35" s="296">
        <f t="shared" si="4"/>
        <v>6657.79</v>
      </c>
      <c r="M35" s="309">
        <v>118</v>
      </c>
      <c r="N35" s="246">
        <v>44652</v>
      </c>
      <c r="O35" s="297" t="s">
        <v>228</v>
      </c>
      <c r="Q35" s="478"/>
    </row>
    <row r="36" spans="1:17" s="298" customFormat="1">
      <c r="A36" s="294">
        <f t="shared" si="5"/>
        <v>25</v>
      </c>
      <c r="B36" s="42">
        <v>3413</v>
      </c>
      <c r="C36" s="42" t="s">
        <v>12</v>
      </c>
      <c r="D36" s="42" t="s">
        <v>440</v>
      </c>
      <c r="E36" s="46">
        <v>45124</v>
      </c>
      <c r="F36" s="295" t="s">
        <v>221</v>
      </c>
      <c r="G36" s="295" t="s">
        <v>150</v>
      </c>
      <c r="H36" s="424" t="s">
        <v>222</v>
      </c>
      <c r="I36" s="44" t="s">
        <v>168</v>
      </c>
      <c r="J36" s="296">
        <v>1664.45</v>
      </c>
      <c r="K36" s="296">
        <v>6657.79</v>
      </c>
      <c r="L36" s="296">
        <f t="shared" si="4"/>
        <v>8322.24</v>
      </c>
      <c r="M36" s="309">
        <v>354</v>
      </c>
      <c r="N36" s="246">
        <v>45530</v>
      </c>
      <c r="O36" s="297"/>
      <c r="Q36" s="478"/>
    </row>
    <row r="37" spans="1:17" s="298" customFormat="1">
      <c r="A37" s="294">
        <f t="shared" si="5"/>
        <v>26</v>
      </c>
      <c r="B37" s="42">
        <v>3418</v>
      </c>
      <c r="C37" s="42" t="s">
        <v>12</v>
      </c>
      <c r="D37" s="44" t="s">
        <v>444</v>
      </c>
      <c r="E37" s="46">
        <v>45171</v>
      </c>
      <c r="F37" s="295" t="s">
        <v>257</v>
      </c>
      <c r="G37" s="295" t="s">
        <v>150</v>
      </c>
      <c r="H37" s="44" t="s">
        <v>256</v>
      </c>
      <c r="I37" s="44" t="s">
        <v>168</v>
      </c>
      <c r="J37" s="296">
        <v>1664.45</v>
      </c>
      <c r="K37" s="296">
        <v>6657.79</v>
      </c>
      <c r="L37" s="296">
        <f t="shared" si="4"/>
        <v>8322.24</v>
      </c>
      <c r="M37" s="278">
        <v>338</v>
      </c>
      <c r="N37" s="288">
        <v>45524</v>
      </c>
      <c r="O37" s="297" t="s">
        <v>228</v>
      </c>
      <c r="Q37" s="478"/>
    </row>
    <row r="38" spans="1:17" s="298" customFormat="1">
      <c r="A38" s="294">
        <f t="shared" si="5"/>
        <v>27</v>
      </c>
      <c r="B38" s="42">
        <v>3366</v>
      </c>
      <c r="C38" s="42" t="s">
        <v>12</v>
      </c>
      <c r="D38" s="235" t="s">
        <v>413</v>
      </c>
      <c r="E38" s="46">
        <v>43857</v>
      </c>
      <c r="F38" s="295" t="s">
        <v>258</v>
      </c>
      <c r="G38" s="295" t="s">
        <v>150</v>
      </c>
      <c r="H38" s="44" t="s">
        <v>259</v>
      </c>
      <c r="I38" s="44" t="s">
        <v>168</v>
      </c>
      <c r="J38" s="296">
        <v>1664.45</v>
      </c>
      <c r="K38" s="296">
        <v>6657.79</v>
      </c>
      <c r="L38" s="296">
        <f t="shared" si="4"/>
        <v>8322.24</v>
      </c>
      <c r="M38" s="309">
        <v>39</v>
      </c>
      <c r="N38" s="246">
        <v>43857</v>
      </c>
      <c r="O38" s="297" t="s">
        <v>228</v>
      </c>
      <c r="Q38" s="478"/>
    </row>
    <row r="39" spans="1:17" s="298" customFormat="1">
      <c r="A39" s="294">
        <f t="shared" si="5"/>
        <v>28</v>
      </c>
      <c r="B39" s="42">
        <v>3436</v>
      </c>
      <c r="C39" s="42" t="s">
        <v>12</v>
      </c>
      <c r="D39" s="44" t="s">
        <v>482</v>
      </c>
      <c r="E39" s="46">
        <v>45414</v>
      </c>
      <c r="F39" s="295" t="s">
        <v>254</v>
      </c>
      <c r="G39" s="295" t="s">
        <v>150</v>
      </c>
      <c r="H39" s="295" t="s">
        <v>255</v>
      </c>
      <c r="I39" s="44" t="s">
        <v>168</v>
      </c>
      <c r="J39" s="296">
        <v>1664.45</v>
      </c>
      <c r="K39" s="296">
        <v>6657.79</v>
      </c>
      <c r="L39" s="296">
        <f t="shared" si="4"/>
        <v>8322.24</v>
      </c>
      <c r="M39" s="309">
        <v>321</v>
      </c>
      <c r="N39" s="246">
        <v>45524</v>
      </c>
      <c r="O39" s="297"/>
      <c r="Q39" s="478"/>
    </row>
    <row r="40" spans="1:17" s="298" customFormat="1">
      <c r="A40" s="294">
        <f t="shared" si="5"/>
        <v>29</v>
      </c>
      <c r="B40" s="235">
        <v>3346</v>
      </c>
      <c r="C40" s="235" t="s">
        <v>12</v>
      </c>
      <c r="D40" s="235" t="s">
        <v>497</v>
      </c>
      <c r="E40" s="426">
        <v>45602</v>
      </c>
      <c r="F40" s="295" t="s">
        <v>262</v>
      </c>
      <c r="G40" s="295" t="s">
        <v>150</v>
      </c>
      <c r="H40" s="44" t="s">
        <v>263</v>
      </c>
      <c r="I40" s="44" t="s">
        <v>167</v>
      </c>
      <c r="J40" s="296">
        <v>1664.45</v>
      </c>
      <c r="K40" s="296">
        <v>6657.79</v>
      </c>
      <c r="L40" s="296">
        <f t="shared" si="4"/>
        <v>8322.24</v>
      </c>
      <c r="M40" s="309">
        <v>466</v>
      </c>
      <c r="N40" s="246">
        <v>45601</v>
      </c>
      <c r="O40" s="297"/>
      <c r="Q40" s="478"/>
    </row>
    <row r="41" spans="1:17" s="298" customFormat="1">
      <c r="A41" s="294">
        <f t="shared" si="5"/>
        <v>30</v>
      </c>
      <c r="B41" s="42">
        <v>3434</v>
      </c>
      <c r="C41" s="42" t="s">
        <v>12</v>
      </c>
      <c r="D41" s="42" t="s">
        <v>474</v>
      </c>
      <c r="E41" s="46">
        <v>45398</v>
      </c>
      <c r="F41" s="295" t="s">
        <v>264</v>
      </c>
      <c r="G41" s="295" t="s">
        <v>150</v>
      </c>
      <c r="H41" s="44" t="s">
        <v>46</v>
      </c>
      <c r="I41" s="44" t="s">
        <v>167</v>
      </c>
      <c r="J41" s="296">
        <v>1664.45</v>
      </c>
      <c r="K41" s="296">
        <v>6657.79</v>
      </c>
      <c r="L41" s="296">
        <f t="shared" si="4"/>
        <v>8322.24</v>
      </c>
      <c r="M41" s="309">
        <v>320</v>
      </c>
      <c r="N41" s="246">
        <v>45524</v>
      </c>
      <c r="O41" s="297"/>
      <c r="Q41" s="478"/>
    </row>
    <row r="42" spans="1:17" s="298" customFormat="1">
      <c r="A42" s="294">
        <f t="shared" si="5"/>
        <v>31</v>
      </c>
      <c r="B42" s="42">
        <v>3437</v>
      </c>
      <c r="C42" s="42" t="s">
        <v>12</v>
      </c>
      <c r="D42" s="44" t="s">
        <v>483</v>
      </c>
      <c r="E42" s="46">
        <v>45414</v>
      </c>
      <c r="F42" s="295" t="s">
        <v>34</v>
      </c>
      <c r="G42" s="295" t="s">
        <v>150</v>
      </c>
      <c r="H42" s="44" t="s">
        <v>27</v>
      </c>
      <c r="I42" s="44" t="s">
        <v>165</v>
      </c>
      <c r="J42" s="296">
        <v>1664.45</v>
      </c>
      <c r="K42" s="296">
        <v>6657.79</v>
      </c>
      <c r="L42" s="296">
        <f t="shared" si="4"/>
        <v>8322.24</v>
      </c>
      <c r="M42" s="309">
        <v>463</v>
      </c>
      <c r="N42" s="246">
        <v>45601</v>
      </c>
      <c r="O42" s="297" t="s">
        <v>228</v>
      </c>
      <c r="Q42" s="478"/>
    </row>
    <row r="43" spans="1:17" s="298" customFormat="1">
      <c r="A43" s="294">
        <f t="shared" si="5"/>
        <v>32</v>
      </c>
      <c r="B43" s="42">
        <v>3427</v>
      </c>
      <c r="C43" s="42" t="s">
        <v>12</v>
      </c>
      <c r="D43" s="42" t="s">
        <v>461</v>
      </c>
      <c r="E43" s="46">
        <v>45328</v>
      </c>
      <c r="F43" s="295" t="s">
        <v>37</v>
      </c>
      <c r="G43" s="295" t="s">
        <v>150</v>
      </c>
      <c r="H43" s="44" t="s">
        <v>38</v>
      </c>
      <c r="I43" s="44" t="s">
        <v>165</v>
      </c>
      <c r="J43" s="296">
        <v>1664.45</v>
      </c>
      <c r="K43" s="296">
        <v>6657.79</v>
      </c>
      <c r="L43" s="296">
        <f t="shared" si="4"/>
        <v>8322.24</v>
      </c>
      <c r="M43" s="309">
        <v>348</v>
      </c>
      <c r="N43" s="246">
        <v>45530</v>
      </c>
      <c r="O43" s="297"/>
      <c r="Q43" s="478"/>
    </row>
    <row r="44" spans="1:17" s="298" customFormat="1">
      <c r="A44" s="294">
        <f t="shared" si="5"/>
        <v>33</v>
      </c>
      <c r="B44" s="42">
        <v>3409</v>
      </c>
      <c r="C44" s="42" t="s">
        <v>12</v>
      </c>
      <c r="D44" s="42" t="s">
        <v>414</v>
      </c>
      <c r="E44" s="46">
        <v>44805</v>
      </c>
      <c r="F44" s="295" t="s">
        <v>73</v>
      </c>
      <c r="G44" s="295" t="s">
        <v>150</v>
      </c>
      <c r="H44" s="295" t="s">
        <v>73</v>
      </c>
      <c r="I44" s="295" t="s">
        <v>165</v>
      </c>
      <c r="J44" s="296">
        <v>1664.45</v>
      </c>
      <c r="K44" s="296">
        <v>6657.79</v>
      </c>
      <c r="L44" s="296">
        <f t="shared" si="4"/>
        <v>8322.24</v>
      </c>
      <c r="M44" s="42">
        <v>302</v>
      </c>
      <c r="N44" s="246">
        <v>44805</v>
      </c>
      <c r="O44" s="297" t="s">
        <v>228</v>
      </c>
      <c r="Q44" s="478"/>
    </row>
    <row r="45" spans="1:17" s="298" customFormat="1">
      <c r="A45" s="294">
        <f t="shared" si="5"/>
        <v>34</v>
      </c>
      <c r="B45" s="235">
        <v>3392</v>
      </c>
      <c r="C45" s="235" t="s">
        <v>12</v>
      </c>
      <c r="D45" s="235" t="s">
        <v>392</v>
      </c>
      <c r="E45" s="426">
        <v>44508</v>
      </c>
      <c r="F45" s="295" t="s">
        <v>39</v>
      </c>
      <c r="G45" s="295" t="s">
        <v>150</v>
      </c>
      <c r="H45" s="44" t="s">
        <v>14</v>
      </c>
      <c r="I45" s="44" t="s">
        <v>165</v>
      </c>
      <c r="J45" s="296">
        <v>1664.45</v>
      </c>
      <c r="K45" s="296">
        <v>6657.79</v>
      </c>
      <c r="L45" s="296">
        <f t="shared" si="4"/>
        <v>8322.24</v>
      </c>
      <c r="M45" s="309">
        <v>350</v>
      </c>
      <c r="N45" s="246">
        <v>44508</v>
      </c>
      <c r="O45" s="297" t="s">
        <v>228</v>
      </c>
      <c r="Q45" s="478"/>
    </row>
    <row r="46" spans="1:17" s="298" customFormat="1">
      <c r="A46" s="294">
        <f t="shared" si="5"/>
        <v>35</v>
      </c>
      <c r="B46" s="42">
        <v>3414</v>
      </c>
      <c r="C46" s="42" t="s">
        <v>12</v>
      </c>
      <c r="D46" s="42" t="s">
        <v>441</v>
      </c>
      <c r="E46" s="46">
        <v>45124</v>
      </c>
      <c r="F46" s="295" t="s">
        <v>42</v>
      </c>
      <c r="G46" s="295" t="s">
        <v>150</v>
      </c>
      <c r="H46" s="44" t="s">
        <v>142</v>
      </c>
      <c r="I46" s="44" t="s">
        <v>165</v>
      </c>
      <c r="J46" s="296">
        <v>1664.45</v>
      </c>
      <c r="K46" s="296">
        <v>6657.79</v>
      </c>
      <c r="L46" s="296">
        <f t="shared" si="4"/>
        <v>8322.24</v>
      </c>
      <c r="M46" s="309">
        <v>355</v>
      </c>
      <c r="N46" s="246">
        <v>45530</v>
      </c>
      <c r="O46" s="297" t="s">
        <v>228</v>
      </c>
      <c r="Q46" s="478"/>
    </row>
    <row r="47" spans="1:17" s="298" customFormat="1">
      <c r="A47" s="294">
        <f t="shared" si="5"/>
        <v>36</v>
      </c>
      <c r="B47" s="42">
        <v>3327</v>
      </c>
      <c r="C47" s="42" t="s">
        <v>12</v>
      </c>
      <c r="D47" s="42" t="s">
        <v>216</v>
      </c>
      <c r="E47" s="46">
        <v>43108</v>
      </c>
      <c r="F47" s="295" t="s">
        <v>43</v>
      </c>
      <c r="G47" s="295" t="s">
        <v>150</v>
      </c>
      <c r="H47" s="44" t="s">
        <v>44</v>
      </c>
      <c r="I47" s="44" t="s">
        <v>165</v>
      </c>
      <c r="J47" s="296">
        <v>1664.45</v>
      </c>
      <c r="K47" s="296">
        <v>6657.79</v>
      </c>
      <c r="L47" s="296">
        <f t="shared" si="4"/>
        <v>8322.24</v>
      </c>
      <c r="M47" s="309">
        <v>1</v>
      </c>
      <c r="N47" s="246">
        <v>43102</v>
      </c>
      <c r="O47" s="297"/>
      <c r="Q47" s="478"/>
    </row>
    <row r="48" spans="1:17" s="298" customFormat="1">
      <c r="A48" s="294">
        <f t="shared" si="5"/>
        <v>37</v>
      </c>
      <c r="B48" s="42">
        <v>3426</v>
      </c>
      <c r="C48" s="42" t="s">
        <v>12</v>
      </c>
      <c r="D48" s="42" t="s">
        <v>462</v>
      </c>
      <c r="E48" s="46">
        <v>45328</v>
      </c>
      <c r="F48" s="295" t="s">
        <v>47</v>
      </c>
      <c r="G48" s="295" t="s">
        <v>150</v>
      </c>
      <c r="H48" s="44" t="s">
        <v>16</v>
      </c>
      <c r="I48" s="44" t="s">
        <v>165</v>
      </c>
      <c r="J48" s="296">
        <v>1664.45</v>
      </c>
      <c r="K48" s="296">
        <v>6657.79</v>
      </c>
      <c r="L48" s="296">
        <f t="shared" si="4"/>
        <v>8322.24</v>
      </c>
      <c r="M48" s="388">
        <v>347</v>
      </c>
      <c r="N48" s="288">
        <v>45530</v>
      </c>
      <c r="O48" s="297" t="s">
        <v>228</v>
      </c>
      <c r="Q48" s="478"/>
    </row>
    <row r="49" spans="1:19" s="298" customFormat="1">
      <c r="A49" s="294">
        <f t="shared" si="5"/>
        <v>38</v>
      </c>
      <c r="B49" s="42">
        <v>3325</v>
      </c>
      <c r="C49" s="42" t="s">
        <v>12</v>
      </c>
      <c r="D49" s="42" t="s">
        <v>190</v>
      </c>
      <c r="E49" s="46">
        <v>43053</v>
      </c>
      <c r="F49" s="295" t="s">
        <v>358</v>
      </c>
      <c r="G49" s="295" t="s">
        <v>150</v>
      </c>
      <c r="H49" s="44" t="s">
        <v>57</v>
      </c>
      <c r="I49" s="44" t="s">
        <v>165</v>
      </c>
      <c r="J49" s="296">
        <v>1664.45</v>
      </c>
      <c r="K49" s="296">
        <v>6657.79</v>
      </c>
      <c r="L49" s="296">
        <f t="shared" si="4"/>
        <v>8322.24</v>
      </c>
      <c r="M49" s="309">
        <v>436</v>
      </c>
      <c r="N49" s="246">
        <v>43052</v>
      </c>
      <c r="O49" s="297"/>
      <c r="Q49" s="478"/>
    </row>
    <row r="50" spans="1:19" s="298" customFormat="1">
      <c r="A50" s="294">
        <f t="shared" si="5"/>
        <v>39</v>
      </c>
      <c r="B50" s="235">
        <v>3425</v>
      </c>
      <c r="C50" s="235" t="s">
        <v>12</v>
      </c>
      <c r="D50" s="69" t="s">
        <v>455</v>
      </c>
      <c r="E50" s="426">
        <v>45243</v>
      </c>
      <c r="F50" s="295" t="s">
        <v>354</v>
      </c>
      <c r="G50" s="235" t="s">
        <v>150</v>
      </c>
      <c r="H50" s="235" t="s">
        <v>355</v>
      </c>
      <c r="I50" s="44" t="s">
        <v>345</v>
      </c>
      <c r="J50" s="296">
        <v>1664.45</v>
      </c>
      <c r="K50" s="296">
        <v>6657.79</v>
      </c>
      <c r="L50" s="296">
        <f t="shared" si="4"/>
        <v>8322.24</v>
      </c>
      <c r="M50" s="309">
        <v>352</v>
      </c>
      <c r="N50" s="246">
        <v>45530</v>
      </c>
      <c r="O50" s="297"/>
      <c r="P50" s="298" t="s">
        <v>421</v>
      </c>
      <c r="Q50" s="478"/>
    </row>
    <row r="51" spans="1:19" s="298" customFormat="1">
      <c r="A51" s="294">
        <f t="shared" si="5"/>
        <v>40</v>
      </c>
      <c r="B51" s="235">
        <v>3429</v>
      </c>
      <c r="C51" s="235" t="s">
        <v>12</v>
      </c>
      <c r="D51" s="69" t="s">
        <v>470</v>
      </c>
      <c r="E51" s="425">
        <v>45362</v>
      </c>
      <c r="F51" s="295" t="s">
        <v>356</v>
      </c>
      <c r="G51" s="295" t="s">
        <v>150</v>
      </c>
      <c r="H51" s="235" t="s">
        <v>383</v>
      </c>
      <c r="I51" s="44" t="s">
        <v>345</v>
      </c>
      <c r="J51" s="296">
        <v>1664.45</v>
      </c>
      <c r="K51" s="296">
        <v>6657.79</v>
      </c>
      <c r="L51" s="296">
        <f t="shared" si="4"/>
        <v>8322.24</v>
      </c>
      <c r="M51" s="309">
        <v>353</v>
      </c>
      <c r="N51" s="246">
        <v>45530</v>
      </c>
      <c r="O51" s="297"/>
      <c r="Q51" s="478"/>
    </row>
    <row r="52" spans="1:19" s="298" customFormat="1">
      <c r="A52" s="294">
        <f t="shared" si="5"/>
        <v>41</v>
      </c>
      <c r="B52" s="42">
        <v>3283</v>
      </c>
      <c r="C52" s="42" t="s">
        <v>12</v>
      </c>
      <c r="D52" s="42" t="s">
        <v>211</v>
      </c>
      <c r="E52" s="46">
        <v>42872</v>
      </c>
      <c r="F52" s="295" t="s">
        <v>30</v>
      </c>
      <c r="G52" s="295" t="s">
        <v>150</v>
      </c>
      <c r="H52" s="44" t="s">
        <v>31</v>
      </c>
      <c r="I52" s="44" t="s">
        <v>361</v>
      </c>
      <c r="J52" s="296">
        <v>1664.45</v>
      </c>
      <c r="K52" s="296">
        <v>6657.79</v>
      </c>
      <c r="L52" s="296">
        <f t="shared" si="4"/>
        <v>8322.24</v>
      </c>
      <c r="M52" s="309">
        <v>183</v>
      </c>
      <c r="N52" s="246">
        <v>42879</v>
      </c>
      <c r="O52" s="297" t="s">
        <v>228</v>
      </c>
      <c r="P52" s="320"/>
      <c r="Q52" s="478"/>
    </row>
    <row r="53" spans="1:19" s="298" customFormat="1">
      <c r="A53" s="294">
        <f t="shared" si="5"/>
        <v>42</v>
      </c>
      <c r="B53" s="42">
        <v>3340</v>
      </c>
      <c r="C53" s="42" t="s">
        <v>12</v>
      </c>
      <c r="D53" s="42" t="s">
        <v>220</v>
      </c>
      <c r="E53" s="46">
        <v>43286</v>
      </c>
      <c r="F53" s="295" t="s">
        <v>35</v>
      </c>
      <c r="G53" s="295" t="s">
        <v>150</v>
      </c>
      <c r="H53" s="44" t="s">
        <v>36</v>
      </c>
      <c r="I53" s="44" t="s">
        <v>361</v>
      </c>
      <c r="J53" s="296">
        <v>1664.45</v>
      </c>
      <c r="K53" s="296">
        <v>6657.79</v>
      </c>
      <c r="L53" s="296">
        <f t="shared" si="4"/>
        <v>8322.24</v>
      </c>
      <c r="M53" s="309">
        <v>153</v>
      </c>
      <c r="N53" s="246">
        <v>43286</v>
      </c>
      <c r="O53" s="297" t="s">
        <v>228</v>
      </c>
      <c r="Q53" s="478"/>
    </row>
    <row r="54" spans="1:19" s="298" customFormat="1">
      <c r="A54" s="294">
        <f t="shared" si="5"/>
        <v>43</v>
      </c>
      <c r="B54" s="42">
        <v>3445</v>
      </c>
      <c r="C54" s="42" t="s">
        <v>12</v>
      </c>
      <c r="D54" s="44" t="s">
        <v>494</v>
      </c>
      <c r="E54" s="46">
        <v>45572</v>
      </c>
      <c r="F54" s="295" t="s">
        <v>40</v>
      </c>
      <c r="G54" s="295" t="s">
        <v>150</v>
      </c>
      <c r="H54" s="44" t="s">
        <v>41</v>
      </c>
      <c r="I54" s="44" t="s">
        <v>361</v>
      </c>
      <c r="J54" s="296">
        <v>1664.45</v>
      </c>
      <c r="K54" s="296">
        <v>6657.79</v>
      </c>
      <c r="L54" s="296">
        <f t="shared" si="4"/>
        <v>8322.24</v>
      </c>
      <c r="M54" s="309">
        <v>415</v>
      </c>
      <c r="N54" s="246">
        <v>45569</v>
      </c>
      <c r="O54" s="297"/>
      <c r="Q54" s="478"/>
    </row>
    <row r="55" spans="1:19" s="298" customFormat="1">
      <c r="A55" s="294">
        <f t="shared" si="5"/>
        <v>44</v>
      </c>
      <c r="B55" s="42">
        <v>2474</v>
      </c>
      <c r="C55" s="42" t="s">
        <v>25</v>
      </c>
      <c r="D55" s="42" t="s">
        <v>49</v>
      </c>
      <c r="E55" s="46">
        <v>39491</v>
      </c>
      <c r="F55" s="295" t="s">
        <v>388</v>
      </c>
      <c r="G55" s="295" t="s">
        <v>150</v>
      </c>
      <c r="H55" s="44" t="s">
        <v>48</v>
      </c>
      <c r="I55" s="44" t="s">
        <v>166</v>
      </c>
      <c r="J55" s="296">
        <v>0</v>
      </c>
      <c r="K55" s="296">
        <v>6657.79</v>
      </c>
      <c r="L55" s="296">
        <f t="shared" si="4"/>
        <v>6657.79</v>
      </c>
      <c r="M55" s="309">
        <v>329</v>
      </c>
      <c r="N55" s="246">
        <v>45524</v>
      </c>
      <c r="O55" s="297" t="s">
        <v>228</v>
      </c>
      <c r="P55" s="298" t="s">
        <v>421</v>
      </c>
      <c r="Q55" s="478"/>
    </row>
    <row r="56" spans="1:19" s="298" customFormat="1">
      <c r="A56" s="294">
        <f t="shared" si="5"/>
        <v>45</v>
      </c>
      <c r="B56" s="42">
        <v>2415</v>
      </c>
      <c r="C56" s="42" t="s">
        <v>25</v>
      </c>
      <c r="D56" s="235" t="s">
        <v>108</v>
      </c>
      <c r="E56" s="46">
        <v>39349</v>
      </c>
      <c r="F56" s="295" t="s">
        <v>50</v>
      </c>
      <c r="G56" s="295" t="s">
        <v>150</v>
      </c>
      <c r="H56" s="44" t="s">
        <v>51</v>
      </c>
      <c r="I56" s="44" t="s">
        <v>166</v>
      </c>
      <c r="J56" s="296">
        <v>0</v>
      </c>
      <c r="K56" s="296">
        <v>6657.79</v>
      </c>
      <c r="L56" s="296">
        <f t="shared" si="4"/>
        <v>6657.79</v>
      </c>
      <c r="M56" s="309">
        <v>442</v>
      </c>
      <c r="N56" s="246">
        <v>42583</v>
      </c>
      <c r="O56" s="297"/>
      <c r="Q56" s="478"/>
    </row>
    <row r="57" spans="1:19" s="298" customFormat="1">
      <c r="A57" s="294">
        <f t="shared" si="5"/>
        <v>46</v>
      </c>
      <c r="B57" s="42">
        <v>2382</v>
      </c>
      <c r="C57" s="42" t="s">
        <v>25</v>
      </c>
      <c r="D57" s="42" t="s">
        <v>53</v>
      </c>
      <c r="E57" s="46">
        <v>39342</v>
      </c>
      <c r="F57" s="295" t="s">
        <v>54</v>
      </c>
      <c r="G57" s="295" t="s">
        <v>150</v>
      </c>
      <c r="H57" s="44" t="s">
        <v>55</v>
      </c>
      <c r="I57" s="44" t="s">
        <v>166</v>
      </c>
      <c r="J57" s="296">
        <v>0</v>
      </c>
      <c r="K57" s="296">
        <v>6657.79</v>
      </c>
      <c r="L57" s="296">
        <f t="shared" si="4"/>
        <v>6657.79</v>
      </c>
      <c r="M57" s="309">
        <v>365</v>
      </c>
      <c r="N57" s="246">
        <v>45514</v>
      </c>
      <c r="O57" s="297"/>
      <c r="P57" s="298" t="s">
        <v>421</v>
      </c>
      <c r="Q57" s="478"/>
    </row>
    <row r="58" spans="1:19" s="298" customFormat="1" ht="15.75" thickBot="1">
      <c r="A58" s="395">
        <f t="shared" si="5"/>
        <v>47</v>
      </c>
      <c r="B58" s="43">
        <v>3175</v>
      </c>
      <c r="C58" s="43" t="s">
        <v>25</v>
      </c>
      <c r="D58" s="43" t="s">
        <v>173</v>
      </c>
      <c r="E58" s="45">
        <v>42128</v>
      </c>
      <c r="F58" s="396" t="s">
        <v>424</v>
      </c>
      <c r="G58" s="396" t="s">
        <v>150</v>
      </c>
      <c r="H58" s="397" t="s">
        <v>56</v>
      </c>
      <c r="I58" s="397" t="s">
        <v>166</v>
      </c>
      <c r="J58" s="415">
        <v>0</v>
      </c>
      <c r="K58" s="415">
        <v>6657.79</v>
      </c>
      <c r="L58" s="415">
        <f t="shared" si="4"/>
        <v>6657.79</v>
      </c>
      <c r="M58" s="418">
        <v>366</v>
      </c>
      <c r="N58" s="289">
        <v>45505</v>
      </c>
      <c r="O58" s="297"/>
      <c r="P58" s="298" t="s">
        <v>421</v>
      </c>
      <c r="Q58" s="478"/>
    </row>
    <row r="59" spans="1:19" s="251" customFormat="1" ht="19.5" thickBot="1">
      <c r="A59" s="399" t="s">
        <v>251</v>
      </c>
      <c r="C59" s="427"/>
      <c r="D59" s="427"/>
      <c r="E59" s="428"/>
      <c r="F59" s="427"/>
      <c r="G59" s="427"/>
      <c r="H59" s="427"/>
      <c r="I59" s="427"/>
      <c r="J59" s="427"/>
      <c r="K59" s="427"/>
      <c r="L59" s="400"/>
      <c r="M59" s="429"/>
      <c r="N59" s="428"/>
      <c r="O59" s="403"/>
      <c r="Q59" s="478"/>
      <c r="R59" s="298"/>
      <c r="S59" s="298"/>
    </row>
    <row r="60" spans="1:19" s="298" customFormat="1">
      <c r="A60" s="310">
        <f>A58+1</f>
        <v>48</v>
      </c>
      <c r="B60" s="244">
        <v>3443</v>
      </c>
      <c r="C60" s="42" t="s">
        <v>12</v>
      </c>
      <c r="D60" s="290" t="s">
        <v>491</v>
      </c>
      <c r="E60" s="46">
        <v>45537</v>
      </c>
      <c r="F60" s="311" t="s">
        <v>63</v>
      </c>
      <c r="G60" s="311" t="s">
        <v>152</v>
      </c>
      <c r="H60" s="235" t="s">
        <v>383</v>
      </c>
      <c r="I60" s="312" t="s">
        <v>345</v>
      </c>
      <c r="J60" s="313">
        <v>881.12</v>
      </c>
      <c r="K60" s="313">
        <v>3524.49</v>
      </c>
      <c r="L60" s="313">
        <f t="shared" ref="L60:L68" si="6">J60+K60</f>
        <v>4405.6099999999997</v>
      </c>
      <c r="M60" s="414">
        <v>422</v>
      </c>
      <c r="N60" s="299">
        <v>45576</v>
      </c>
      <c r="O60" s="235" t="s">
        <v>228</v>
      </c>
      <c r="P60" s="320"/>
      <c r="Q60" s="478"/>
    </row>
    <row r="61" spans="1:19" s="298" customFormat="1">
      <c r="A61" s="294">
        <f>A60+1</f>
        <v>49</v>
      </c>
      <c r="B61" s="42">
        <v>3430</v>
      </c>
      <c r="C61" s="42" t="s">
        <v>12</v>
      </c>
      <c r="D61" s="42" t="s">
        <v>473</v>
      </c>
      <c r="E61" s="46">
        <v>45384</v>
      </c>
      <c r="F61" s="295" t="s">
        <v>63</v>
      </c>
      <c r="G61" s="295" t="s">
        <v>152</v>
      </c>
      <c r="H61" s="44" t="s">
        <v>226</v>
      </c>
      <c r="I61" s="44" t="s">
        <v>168</v>
      </c>
      <c r="J61" s="296">
        <v>881.12</v>
      </c>
      <c r="K61" s="296">
        <v>3524.49</v>
      </c>
      <c r="L61" s="296">
        <f t="shared" si="6"/>
        <v>4405.6099999999997</v>
      </c>
      <c r="M61" s="309">
        <v>328</v>
      </c>
      <c r="N61" s="246">
        <v>45524</v>
      </c>
      <c r="O61" s="235" t="s">
        <v>228</v>
      </c>
      <c r="Q61" s="478"/>
    </row>
    <row r="62" spans="1:19" s="298" customFormat="1">
      <c r="A62" s="294">
        <f t="shared" ref="A62:A68" si="7">A61+1</f>
        <v>50</v>
      </c>
      <c r="B62" s="235">
        <v>3433</v>
      </c>
      <c r="C62" s="42" t="s">
        <v>12</v>
      </c>
      <c r="D62" s="235" t="s">
        <v>475</v>
      </c>
      <c r="E62" s="46">
        <v>45394</v>
      </c>
      <c r="F62" s="295" t="s">
        <v>63</v>
      </c>
      <c r="G62" s="295" t="s">
        <v>152</v>
      </c>
      <c r="H62" s="44" t="s">
        <v>226</v>
      </c>
      <c r="I62" s="44" t="s">
        <v>168</v>
      </c>
      <c r="J62" s="296">
        <v>881.12</v>
      </c>
      <c r="K62" s="296">
        <v>3524.49</v>
      </c>
      <c r="L62" s="296">
        <f t="shared" si="6"/>
        <v>4405.6099999999997</v>
      </c>
      <c r="M62" s="309">
        <v>325</v>
      </c>
      <c r="N62" s="246">
        <v>45524</v>
      </c>
      <c r="O62" s="235" t="s">
        <v>228</v>
      </c>
      <c r="Q62" s="478"/>
    </row>
    <row r="63" spans="1:19" s="298" customFormat="1">
      <c r="A63" s="294">
        <f t="shared" si="7"/>
        <v>51</v>
      </c>
      <c r="B63" s="42">
        <v>3403</v>
      </c>
      <c r="C63" s="42" t="s">
        <v>12</v>
      </c>
      <c r="D63" s="42" t="s">
        <v>408</v>
      </c>
      <c r="E63" s="46">
        <v>44664</v>
      </c>
      <c r="F63" s="295" t="s">
        <v>63</v>
      </c>
      <c r="G63" s="295" t="s">
        <v>152</v>
      </c>
      <c r="H63" s="44" t="s">
        <v>391</v>
      </c>
      <c r="I63" s="44" t="s">
        <v>165</v>
      </c>
      <c r="J63" s="296">
        <v>881.12</v>
      </c>
      <c r="K63" s="296">
        <v>3524.49</v>
      </c>
      <c r="L63" s="296">
        <f t="shared" si="6"/>
        <v>4405.6099999999997</v>
      </c>
      <c r="M63" s="309">
        <v>138</v>
      </c>
      <c r="N63" s="246">
        <v>44664</v>
      </c>
      <c r="O63" s="235" t="s">
        <v>228</v>
      </c>
      <c r="P63" s="298" t="s">
        <v>421</v>
      </c>
      <c r="Q63" s="478"/>
    </row>
    <row r="64" spans="1:19" s="298" customFormat="1">
      <c r="A64" s="294">
        <f t="shared" si="7"/>
        <v>52</v>
      </c>
      <c r="B64" s="42">
        <v>3362</v>
      </c>
      <c r="C64" s="42" t="s">
        <v>12</v>
      </c>
      <c r="D64" s="69" t="s">
        <v>242</v>
      </c>
      <c r="E64" s="46">
        <v>43587</v>
      </c>
      <c r="F64" s="295" t="s">
        <v>63</v>
      </c>
      <c r="G64" s="295" t="s">
        <v>152</v>
      </c>
      <c r="H64" s="44" t="s">
        <v>360</v>
      </c>
      <c r="I64" s="44" t="s">
        <v>165</v>
      </c>
      <c r="J64" s="296">
        <v>881.12</v>
      </c>
      <c r="K64" s="296">
        <v>3524.49</v>
      </c>
      <c r="L64" s="296">
        <f t="shared" si="6"/>
        <v>4405.6099999999997</v>
      </c>
      <c r="M64" s="443">
        <v>330</v>
      </c>
      <c r="N64" s="246">
        <v>45524</v>
      </c>
      <c r="O64" s="297" t="s">
        <v>228</v>
      </c>
      <c r="Q64" s="478"/>
    </row>
    <row r="65" spans="1:19" s="298" customFormat="1">
      <c r="A65" s="294">
        <f t="shared" si="7"/>
        <v>53</v>
      </c>
      <c r="B65" s="42">
        <v>3400</v>
      </c>
      <c r="C65" s="42" t="s">
        <v>12</v>
      </c>
      <c r="D65" s="42" t="s">
        <v>407</v>
      </c>
      <c r="E65" s="46">
        <v>44635</v>
      </c>
      <c r="F65" s="295" t="s">
        <v>63</v>
      </c>
      <c r="G65" s="295" t="s">
        <v>152</v>
      </c>
      <c r="H65" s="44" t="s">
        <v>360</v>
      </c>
      <c r="I65" s="44" t="s">
        <v>165</v>
      </c>
      <c r="J65" s="296">
        <v>881.12</v>
      </c>
      <c r="K65" s="296">
        <v>3524.49</v>
      </c>
      <c r="L65" s="296">
        <f t="shared" si="6"/>
        <v>4405.6099999999997</v>
      </c>
      <c r="M65" s="235">
        <v>109</v>
      </c>
      <c r="N65" s="246">
        <v>44634</v>
      </c>
      <c r="O65" s="235" t="s">
        <v>228</v>
      </c>
      <c r="Q65" s="478"/>
    </row>
    <row r="66" spans="1:19" s="298" customFormat="1">
      <c r="A66" s="294">
        <f t="shared" si="7"/>
        <v>54</v>
      </c>
      <c r="B66" s="235">
        <v>3341</v>
      </c>
      <c r="C66" s="235" t="s">
        <v>12</v>
      </c>
      <c r="D66" s="424" t="s">
        <v>237</v>
      </c>
      <c r="E66" s="426">
        <v>43293</v>
      </c>
      <c r="F66" s="295" t="s">
        <v>63</v>
      </c>
      <c r="G66" s="295" t="s">
        <v>152</v>
      </c>
      <c r="H66" s="424" t="s">
        <v>116</v>
      </c>
      <c r="I66" s="44" t="s">
        <v>165</v>
      </c>
      <c r="J66" s="296">
        <v>881.12</v>
      </c>
      <c r="K66" s="296">
        <v>3524.49</v>
      </c>
      <c r="L66" s="296">
        <f t="shared" si="6"/>
        <v>4405.6099999999997</v>
      </c>
      <c r="M66" s="309">
        <v>161</v>
      </c>
      <c r="N66" s="246">
        <v>43293</v>
      </c>
      <c r="O66" s="235" t="s">
        <v>228</v>
      </c>
      <c r="Q66" s="478"/>
    </row>
    <row r="67" spans="1:19" s="298" customFormat="1">
      <c r="A67" s="294">
        <f t="shared" si="7"/>
        <v>55</v>
      </c>
      <c r="B67" s="42">
        <v>2295</v>
      </c>
      <c r="C67" s="42" t="s">
        <v>12</v>
      </c>
      <c r="D67" s="42" t="s">
        <v>64</v>
      </c>
      <c r="E67" s="46">
        <v>38657</v>
      </c>
      <c r="F67" s="295" t="s">
        <v>63</v>
      </c>
      <c r="G67" s="295" t="s">
        <v>152</v>
      </c>
      <c r="H67" s="430" t="s">
        <v>65</v>
      </c>
      <c r="I67" s="44" t="s">
        <v>165</v>
      </c>
      <c r="J67" s="296">
        <v>881.12</v>
      </c>
      <c r="K67" s="296">
        <v>3524.49</v>
      </c>
      <c r="L67" s="296">
        <f t="shared" si="6"/>
        <v>4405.6099999999997</v>
      </c>
      <c r="M67" s="309">
        <v>109</v>
      </c>
      <c r="N67" s="246">
        <v>38657</v>
      </c>
      <c r="O67" s="235"/>
      <c r="Q67" s="478"/>
    </row>
    <row r="68" spans="1:19" s="298" customFormat="1" ht="15.75" thickBot="1">
      <c r="A68" s="395">
        <f t="shared" si="7"/>
        <v>56</v>
      </c>
      <c r="B68" s="326">
        <v>3208</v>
      </c>
      <c r="C68" s="42" t="s">
        <v>12</v>
      </c>
      <c r="D68" s="235" t="s">
        <v>137</v>
      </c>
      <c r="E68" s="46">
        <v>42388</v>
      </c>
      <c r="F68" s="295" t="s">
        <v>63</v>
      </c>
      <c r="G68" s="295" t="s">
        <v>152</v>
      </c>
      <c r="H68" s="44" t="s">
        <v>16</v>
      </c>
      <c r="I68" s="44" t="s">
        <v>165</v>
      </c>
      <c r="J68" s="296">
        <v>881.12</v>
      </c>
      <c r="K68" s="296">
        <v>3524.49</v>
      </c>
      <c r="L68" s="415">
        <f t="shared" si="6"/>
        <v>4405.6099999999997</v>
      </c>
      <c r="M68" s="309">
        <v>24</v>
      </c>
      <c r="N68" s="246">
        <v>42397</v>
      </c>
      <c r="O68" s="235" t="s">
        <v>228</v>
      </c>
      <c r="Q68" s="478"/>
    </row>
    <row r="69" spans="1:19" s="251" customFormat="1" ht="19.5" thickBot="1">
      <c r="A69" s="399" t="s">
        <v>253</v>
      </c>
      <c r="C69" s="400"/>
      <c r="D69" s="400"/>
      <c r="E69" s="401"/>
      <c r="F69" s="400"/>
      <c r="G69" s="400"/>
      <c r="H69" s="400"/>
      <c r="I69" s="400"/>
      <c r="J69" s="400"/>
      <c r="K69" s="400"/>
      <c r="L69" s="400"/>
      <c r="M69" s="413"/>
      <c r="N69" s="401"/>
      <c r="O69" s="403"/>
      <c r="Q69" s="478"/>
      <c r="R69" s="298"/>
      <c r="S69" s="298"/>
    </row>
    <row r="70" spans="1:19" s="298" customFormat="1">
      <c r="A70" s="310">
        <f>A68+1</f>
        <v>57</v>
      </c>
      <c r="B70" s="244">
        <v>2280</v>
      </c>
      <c r="C70" s="244" t="s">
        <v>12</v>
      </c>
      <c r="D70" s="244" t="s">
        <v>66</v>
      </c>
      <c r="E70" s="245">
        <v>38335</v>
      </c>
      <c r="F70" s="311" t="s">
        <v>223</v>
      </c>
      <c r="G70" s="311" t="s">
        <v>153</v>
      </c>
      <c r="H70" s="312" t="s">
        <v>62</v>
      </c>
      <c r="I70" s="312" t="s">
        <v>167</v>
      </c>
      <c r="J70" s="313">
        <v>636.36</v>
      </c>
      <c r="K70" s="313">
        <v>2545.4699999999998</v>
      </c>
      <c r="L70" s="313">
        <f t="shared" si="1"/>
        <v>3181.83</v>
      </c>
      <c r="M70" s="414">
        <v>30</v>
      </c>
      <c r="N70" s="299">
        <v>42774</v>
      </c>
      <c r="O70" s="297"/>
      <c r="Q70" s="478"/>
    </row>
    <row r="71" spans="1:19" s="298" customFormat="1">
      <c r="A71" s="294">
        <f>A70+1</f>
        <v>58</v>
      </c>
      <c r="B71" s="42">
        <v>2308</v>
      </c>
      <c r="C71" s="42" t="s">
        <v>12</v>
      </c>
      <c r="D71" s="42" t="s">
        <v>17</v>
      </c>
      <c r="E71" s="46">
        <v>38749</v>
      </c>
      <c r="F71" s="295" t="s">
        <v>223</v>
      </c>
      <c r="G71" s="295" t="s">
        <v>153</v>
      </c>
      <c r="H71" s="44" t="s">
        <v>18</v>
      </c>
      <c r="I71" s="44" t="s">
        <v>166</v>
      </c>
      <c r="J71" s="296">
        <v>636.36</v>
      </c>
      <c r="K71" s="296">
        <v>2545.4699999999998</v>
      </c>
      <c r="L71" s="296">
        <f t="shared" si="1"/>
        <v>3181.83</v>
      </c>
      <c r="M71" s="42">
        <v>307</v>
      </c>
      <c r="N71" s="246">
        <v>44454</v>
      </c>
      <c r="O71" s="297"/>
      <c r="Q71" s="478"/>
    </row>
    <row r="72" spans="1:19" s="298" customFormat="1">
      <c r="A72" s="294">
        <f>A71+1</f>
        <v>59</v>
      </c>
      <c r="B72" s="42">
        <v>2508</v>
      </c>
      <c r="C72" s="42" t="s">
        <v>12</v>
      </c>
      <c r="D72" s="42" t="s">
        <v>22</v>
      </c>
      <c r="E72" s="46">
        <v>39576</v>
      </c>
      <c r="F72" s="295" t="s">
        <v>223</v>
      </c>
      <c r="G72" s="295" t="s">
        <v>153</v>
      </c>
      <c r="H72" s="44" t="s">
        <v>18</v>
      </c>
      <c r="I72" s="44" t="s">
        <v>166</v>
      </c>
      <c r="J72" s="296">
        <v>636.36</v>
      </c>
      <c r="K72" s="296">
        <v>2545.4699999999998</v>
      </c>
      <c r="L72" s="296">
        <f t="shared" si="1"/>
        <v>3181.83</v>
      </c>
      <c r="M72" s="42">
        <v>309</v>
      </c>
      <c r="N72" s="246">
        <v>44454</v>
      </c>
      <c r="O72" s="297"/>
      <c r="Q72" s="478"/>
    </row>
    <row r="73" spans="1:19" s="298" customFormat="1">
      <c r="A73" s="294">
        <f>A72+1</f>
        <v>60</v>
      </c>
      <c r="B73" s="42">
        <v>3396</v>
      </c>
      <c r="C73" s="42" t="s">
        <v>12</v>
      </c>
      <c r="D73" s="235" t="s">
        <v>389</v>
      </c>
      <c r="E73" s="46">
        <v>44511</v>
      </c>
      <c r="F73" s="295" t="s">
        <v>223</v>
      </c>
      <c r="G73" s="295" t="s">
        <v>153</v>
      </c>
      <c r="H73" s="44" t="s">
        <v>391</v>
      </c>
      <c r="I73" s="44" t="s">
        <v>165</v>
      </c>
      <c r="J73" s="296">
        <v>636.36</v>
      </c>
      <c r="K73" s="296">
        <v>2545.4699999999998</v>
      </c>
      <c r="L73" s="296">
        <f t="shared" si="1"/>
        <v>3181.83</v>
      </c>
      <c r="M73" s="42">
        <v>357</v>
      </c>
      <c r="N73" s="246">
        <v>44508</v>
      </c>
      <c r="O73" s="297"/>
      <c r="Q73" s="478"/>
    </row>
    <row r="74" spans="1:19" s="298" customFormat="1" ht="15.75" thickBot="1">
      <c r="A74" s="395">
        <f>A73+1</f>
        <v>61</v>
      </c>
      <c r="B74" s="43">
        <v>3395</v>
      </c>
      <c r="C74" s="43" t="s">
        <v>12</v>
      </c>
      <c r="D74" s="326" t="s">
        <v>390</v>
      </c>
      <c r="E74" s="45">
        <v>44511</v>
      </c>
      <c r="F74" s="396" t="s">
        <v>223</v>
      </c>
      <c r="G74" s="396" t="s">
        <v>153</v>
      </c>
      <c r="H74" s="397" t="s">
        <v>142</v>
      </c>
      <c r="I74" s="397" t="s">
        <v>165</v>
      </c>
      <c r="J74" s="415">
        <v>636.36</v>
      </c>
      <c r="K74" s="415">
        <v>2545.4699999999998</v>
      </c>
      <c r="L74" s="415">
        <f t="shared" si="1"/>
        <v>3181.83</v>
      </c>
      <c r="M74" s="43">
        <v>356</v>
      </c>
      <c r="N74" s="289">
        <v>44508</v>
      </c>
      <c r="O74" s="297"/>
      <c r="Q74" s="478"/>
    </row>
    <row r="75" spans="1:19" s="251" customFormat="1" ht="19.5" thickBot="1">
      <c r="A75" s="431" t="s">
        <v>252</v>
      </c>
      <c r="B75" s="400"/>
      <c r="C75" s="400"/>
      <c r="D75" s="427"/>
      <c r="E75" s="401"/>
      <c r="F75" s="400"/>
      <c r="G75" s="400"/>
      <c r="H75" s="400"/>
      <c r="I75" s="400"/>
      <c r="J75" s="400"/>
      <c r="K75" s="400"/>
      <c r="L75" s="400"/>
      <c r="M75" s="413"/>
      <c r="N75" s="432"/>
      <c r="O75" s="403"/>
      <c r="Q75" s="478"/>
      <c r="R75" s="298"/>
      <c r="S75" s="298"/>
    </row>
    <row r="76" spans="1:19" s="298" customFormat="1">
      <c r="A76" s="310">
        <f>A74+1</f>
        <v>62</v>
      </c>
      <c r="B76" s="244">
        <v>3386</v>
      </c>
      <c r="C76" s="42" t="s">
        <v>12</v>
      </c>
      <c r="D76" s="244" t="s">
        <v>337</v>
      </c>
      <c r="E76" s="245">
        <v>44354</v>
      </c>
      <c r="F76" s="311" t="s">
        <v>224</v>
      </c>
      <c r="G76" s="311" t="s">
        <v>155</v>
      </c>
      <c r="H76" s="312" t="s">
        <v>29</v>
      </c>
      <c r="I76" s="312" t="s">
        <v>168</v>
      </c>
      <c r="J76" s="313">
        <v>293.70999999999998</v>
      </c>
      <c r="K76" s="313">
        <v>1174.82</v>
      </c>
      <c r="L76" s="313">
        <f t="shared" ref="L76:L81" si="8">J76+K76</f>
        <v>1468.53</v>
      </c>
      <c r="M76" s="42">
        <v>181</v>
      </c>
      <c r="N76" s="246">
        <v>44354</v>
      </c>
      <c r="O76" s="235" t="s">
        <v>228</v>
      </c>
      <c r="Q76" s="478"/>
    </row>
    <row r="77" spans="1:19" s="298" customFormat="1">
      <c r="A77" s="294">
        <f t="shared" ref="A77:A96" si="9">A76+1</f>
        <v>63</v>
      </c>
      <c r="B77" s="42">
        <v>3387</v>
      </c>
      <c r="C77" s="42" t="s">
        <v>12</v>
      </c>
      <c r="D77" s="42" t="s">
        <v>336</v>
      </c>
      <c r="E77" s="46">
        <v>44354</v>
      </c>
      <c r="F77" s="295" t="s">
        <v>224</v>
      </c>
      <c r="G77" s="424" t="s">
        <v>155</v>
      </c>
      <c r="H77" s="44" t="s">
        <v>27</v>
      </c>
      <c r="I77" s="42" t="s">
        <v>165</v>
      </c>
      <c r="J77" s="296">
        <v>293.70999999999998</v>
      </c>
      <c r="K77" s="296">
        <v>1174.82</v>
      </c>
      <c r="L77" s="296">
        <f t="shared" si="8"/>
        <v>1468.53</v>
      </c>
      <c r="M77" s="481">
        <v>461</v>
      </c>
      <c r="N77" s="482">
        <v>45601</v>
      </c>
      <c r="O77" s="235" t="s">
        <v>228</v>
      </c>
      <c r="Q77" s="478"/>
    </row>
    <row r="78" spans="1:19" s="298" customFormat="1">
      <c r="A78" s="294">
        <f t="shared" si="9"/>
        <v>64</v>
      </c>
      <c r="B78" s="278">
        <v>3410</v>
      </c>
      <c r="C78" s="42" t="s">
        <v>12</v>
      </c>
      <c r="D78" s="278" t="s">
        <v>417</v>
      </c>
      <c r="E78" s="480">
        <v>44897</v>
      </c>
      <c r="F78" s="295" t="s">
        <v>224</v>
      </c>
      <c r="G78" s="295" t="s">
        <v>155</v>
      </c>
      <c r="H78" s="44" t="s">
        <v>360</v>
      </c>
      <c r="I78" s="44" t="s">
        <v>165</v>
      </c>
      <c r="J78" s="296">
        <v>293.70999999999998</v>
      </c>
      <c r="K78" s="296">
        <v>1174.82</v>
      </c>
      <c r="L78" s="296">
        <f t="shared" si="8"/>
        <v>1468.53</v>
      </c>
      <c r="M78" s="278">
        <v>381</v>
      </c>
      <c r="N78" s="288">
        <v>44897</v>
      </c>
      <c r="O78" s="235" t="s">
        <v>228</v>
      </c>
      <c r="Q78" s="478"/>
    </row>
    <row r="79" spans="1:19" s="298" customFormat="1">
      <c r="A79" s="294">
        <f t="shared" si="9"/>
        <v>65</v>
      </c>
      <c r="B79" s="42">
        <v>3416</v>
      </c>
      <c r="C79" s="42" t="s">
        <v>12</v>
      </c>
      <c r="D79" s="69" t="s">
        <v>443</v>
      </c>
      <c r="E79" s="46">
        <v>45170</v>
      </c>
      <c r="F79" s="295" t="s">
        <v>224</v>
      </c>
      <c r="G79" s="295" t="s">
        <v>155</v>
      </c>
      <c r="H79" s="44" t="s">
        <v>311</v>
      </c>
      <c r="I79" s="44" t="s">
        <v>345</v>
      </c>
      <c r="J79" s="296">
        <v>293.70999999999998</v>
      </c>
      <c r="K79" s="296">
        <v>1174.82</v>
      </c>
      <c r="L79" s="296">
        <f t="shared" si="8"/>
        <v>1468.53</v>
      </c>
      <c r="M79" s="309">
        <v>336</v>
      </c>
      <c r="N79" s="246">
        <v>45524</v>
      </c>
      <c r="O79" s="297" t="s">
        <v>228</v>
      </c>
      <c r="Q79" s="478"/>
    </row>
    <row r="80" spans="1:19" s="298" customFormat="1">
      <c r="A80" s="294">
        <f t="shared" si="9"/>
        <v>66</v>
      </c>
      <c r="B80" s="42">
        <v>3343</v>
      </c>
      <c r="C80" s="42" t="s">
        <v>12</v>
      </c>
      <c r="D80" s="42" t="s">
        <v>234</v>
      </c>
      <c r="E80" s="46">
        <v>43321</v>
      </c>
      <c r="F80" s="295" t="s">
        <v>224</v>
      </c>
      <c r="G80" s="295" t="s">
        <v>155</v>
      </c>
      <c r="H80" s="44" t="s">
        <v>33</v>
      </c>
      <c r="I80" s="44" t="s">
        <v>165</v>
      </c>
      <c r="J80" s="296">
        <v>293.70999999999998</v>
      </c>
      <c r="K80" s="296">
        <v>1174.82</v>
      </c>
      <c r="L80" s="296">
        <f t="shared" si="8"/>
        <v>1468.53</v>
      </c>
      <c r="M80" s="309">
        <v>186</v>
      </c>
      <c r="N80" s="246">
        <v>43321</v>
      </c>
      <c r="O80" s="235"/>
      <c r="Q80" s="478"/>
    </row>
    <row r="81" spans="1:19" s="298" customFormat="1" ht="15.75" thickBot="1">
      <c r="A81" s="395">
        <f>A80+1</f>
        <v>67</v>
      </c>
      <c r="B81" s="43">
        <v>3081</v>
      </c>
      <c r="C81" s="43" t="s">
        <v>12</v>
      </c>
      <c r="D81" s="43" t="s">
        <v>13</v>
      </c>
      <c r="E81" s="45">
        <v>42024</v>
      </c>
      <c r="F81" s="396" t="s">
        <v>224</v>
      </c>
      <c r="G81" s="396" t="s">
        <v>155</v>
      </c>
      <c r="H81" s="397" t="s">
        <v>14</v>
      </c>
      <c r="I81" s="397" t="s">
        <v>165</v>
      </c>
      <c r="J81" s="415">
        <v>293.70999999999998</v>
      </c>
      <c r="K81" s="415">
        <v>1174.82</v>
      </c>
      <c r="L81" s="415">
        <f t="shared" si="8"/>
        <v>1468.53</v>
      </c>
      <c r="M81" s="418">
        <v>19</v>
      </c>
      <c r="N81" s="289">
        <v>42024</v>
      </c>
      <c r="O81" s="235"/>
      <c r="Q81" s="478"/>
    </row>
    <row r="82" spans="1:19" s="251" customFormat="1" ht="19.5" thickBot="1">
      <c r="A82" s="433"/>
      <c r="B82" s="434" t="s">
        <v>182</v>
      </c>
      <c r="C82" s="435"/>
      <c r="D82" s="435"/>
      <c r="E82" s="436"/>
      <c r="F82" s="427"/>
      <c r="G82" s="427"/>
      <c r="H82" s="427"/>
      <c r="I82" s="427"/>
      <c r="J82" s="427"/>
      <c r="K82" s="427"/>
      <c r="L82" s="400"/>
      <c r="M82" s="429"/>
      <c r="N82" s="428"/>
      <c r="O82" s="403"/>
      <c r="Q82" s="478"/>
      <c r="R82" s="298"/>
      <c r="S82" s="298"/>
    </row>
    <row r="83" spans="1:19" s="298" customFormat="1">
      <c r="A83" s="310">
        <f>A81+1</f>
        <v>68</v>
      </c>
      <c r="B83" s="244">
        <v>3431</v>
      </c>
      <c r="C83" s="244" t="s">
        <v>12</v>
      </c>
      <c r="D83" s="244" t="s">
        <v>476</v>
      </c>
      <c r="E83" s="245">
        <v>45384</v>
      </c>
      <c r="F83" s="311" t="s">
        <v>183</v>
      </c>
      <c r="G83" s="311" t="s">
        <v>155</v>
      </c>
      <c r="H83" s="312" t="s">
        <v>353</v>
      </c>
      <c r="I83" s="312" t="s">
        <v>168</v>
      </c>
      <c r="J83" s="437">
        <v>293.70999999999998</v>
      </c>
      <c r="K83" s="437">
        <v>1174.82</v>
      </c>
      <c r="L83" s="313">
        <f t="shared" ref="L83:L90" si="10">J83+K83</f>
        <v>1468.53</v>
      </c>
      <c r="M83" s="414">
        <v>317</v>
      </c>
      <c r="N83" s="299">
        <v>45524</v>
      </c>
      <c r="O83" s="297"/>
      <c r="Q83" s="478"/>
    </row>
    <row r="84" spans="1:19" s="298" customFormat="1">
      <c r="A84" s="294">
        <f t="shared" si="9"/>
        <v>69</v>
      </c>
      <c r="B84" s="42">
        <v>3316</v>
      </c>
      <c r="C84" s="42" t="s">
        <v>12</v>
      </c>
      <c r="D84" s="42" t="s">
        <v>225</v>
      </c>
      <c r="E84" s="46">
        <v>42948</v>
      </c>
      <c r="F84" s="295" t="s">
        <v>183</v>
      </c>
      <c r="G84" s="295" t="s">
        <v>155</v>
      </c>
      <c r="H84" s="430" t="s">
        <v>24</v>
      </c>
      <c r="I84" s="44" t="s">
        <v>165</v>
      </c>
      <c r="J84" s="296">
        <v>293.70999999999998</v>
      </c>
      <c r="K84" s="296">
        <v>1174.82</v>
      </c>
      <c r="L84" s="296">
        <f t="shared" si="10"/>
        <v>1468.53</v>
      </c>
      <c r="M84" s="309">
        <v>300</v>
      </c>
      <c r="N84" s="246">
        <v>42948</v>
      </c>
      <c r="O84" s="297" t="s">
        <v>228</v>
      </c>
      <c r="Q84" s="478"/>
    </row>
    <row r="85" spans="1:19" s="298" customFormat="1">
      <c r="A85" s="294">
        <f t="shared" si="9"/>
        <v>70</v>
      </c>
      <c r="B85" s="42">
        <v>3397</v>
      </c>
      <c r="C85" s="42" t="s">
        <v>12</v>
      </c>
      <c r="D85" s="42" t="s">
        <v>398</v>
      </c>
      <c r="E85" s="46">
        <v>44532</v>
      </c>
      <c r="F85" s="295" t="s">
        <v>183</v>
      </c>
      <c r="G85" s="295" t="s">
        <v>155</v>
      </c>
      <c r="H85" s="44" t="s">
        <v>391</v>
      </c>
      <c r="I85" s="44" t="s">
        <v>165</v>
      </c>
      <c r="J85" s="296">
        <v>293.70999999999998</v>
      </c>
      <c r="K85" s="296">
        <v>1174.82</v>
      </c>
      <c r="L85" s="296">
        <f t="shared" si="10"/>
        <v>1468.53</v>
      </c>
      <c r="M85" s="42">
        <v>405</v>
      </c>
      <c r="N85" s="246">
        <v>44533</v>
      </c>
      <c r="O85" s="297"/>
      <c r="Q85" s="478"/>
    </row>
    <row r="86" spans="1:19" s="298" customFormat="1">
      <c r="A86" s="294">
        <f t="shared" si="9"/>
        <v>71</v>
      </c>
      <c r="B86" s="42">
        <v>2504</v>
      </c>
      <c r="C86" s="42" t="s">
        <v>12</v>
      </c>
      <c r="D86" s="42" t="s">
        <v>19</v>
      </c>
      <c r="E86" s="46">
        <v>39576</v>
      </c>
      <c r="F86" s="295" t="s">
        <v>183</v>
      </c>
      <c r="G86" s="295" t="s">
        <v>155</v>
      </c>
      <c r="H86" s="44" t="s">
        <v>18</v>
      </c>
      <c r="I86" s="44" t="s">
        <v>166</v>
      </c>
      <c r="J86" s="296">
        <v>293.70999999999998</v>
      </c>
      <c r="K86" s="296">
        <v>1174.82</v>
      </c>
      <c r="L86" s="296">
        <f t="shared" si="10"/>
        <v>1468.53</v>
      </c>
      <c r="M86" s="309">
        <v>43</v>
      </c>
      <c r="N86" s="246">
        <v>39576</v>
      </c>
      <c r="O86" s="297"/>
      <c r="Q86" s="478"/>
    </row>
    <row r="87" spans="1:19" s="298" customFormat="1">
      <c r="A87" s="294">
        <f t="shared" si="9"/>
        <v>72</v>
      </c>
      <c r="B87" s="42">
        <v>2506</v>
      </c>
      <c r="C87" s="42" t="s">
        <v>12</v>
      </c>
      <c r="D87" s="42" t="s">
        <v>20</v>
      </c>
      <c r="E87" s="46">
        <v>39576</v>
      </c>
      <c r="F87" s="295" t="s">
        <v>183</v>
      </c>
      <c r="G87" s="295" t="s">
        <v>155</v>
      </c>
      <c r="H87" s="44" t="s">
        <v>18</v>
      </c>
      <c r="I87" s="44" t="s">
        <v>166</v>
      </c>
      <c r="J87" s="296">
        <v>293.70999999999998</v>
      </c>
      <c r="K87" s="296">
        <v>1174.82</v>
      </c>
      <c r="L87" s="296">
        <f t="shared" si="10"/>
        <v>1468.53</v>
      </c>
      <c r="M87" s="309">
        <v>41</v>
      </c>
      <c r="N87" s="246">
        <v>39576</v>
      </c>
      <c r="O87" s="297"/>
      <c r="Q87" s="478"/>
    </row>
    <row r="88" spans="1:19" s="298" customFormat="1">
      <c r="A88" s="294">
        <f t="shared" si="9"/>
        <v>73</v>
      </c>
      <c r="B88" s="42">
        <v>2507</v>
      </c>
      <c r="C88" s="42" t="s">
        <v>12</v>
      </c>
      <c r="D88" s="42" t="s">
        <v>21</v>
      </c>
      <c r="E88" s="46">
        <v>39576</v>
      </c>
      <c r="F88" s="295" t="s">
        <v>183</v>
      </c>
      <c r="G88" s="295" t="s">
        <v>155</v>
      </c>
      <c r="H88" s="44" t="s">
        <v>18</v>
      </c>
      <c r="I88" s="44" t="s">
        <v>166</v>
      </c>
      <c r="J88" s="296">
        <v>293.70999999999998</v>
      </c>
      <c r="K88" s="296">
        <v>1174.82</v>
      </c>
      <c r="L88" s="296">
        <f t="shared" si="10"/>
        <v>1468.53</v>
      </c>
      <c r="M88" s="309">
        <v>40</v>
      </c>
      <c r="N88" s="246">
        <v>39576</v>
      </c>
      <c r="O88" s="297"/>
      <c r="Q88" s="478"/>
    </row>
    <row r="89" spans="1:19" s="298" customFormat="1">
      <c r="A89" s="294">
        <f t="shared" si="9"/>
        <v>74</v>
      </c>
      <c r="B89" s="42">
        <v>2509</v>
      </c>
      <c r="C89" s="42" t="s">
        <v>12</v>
      </c>
      <c r="D89" s="42" t="s">
        <v>23</v>
      </c>
      <c r="E89" s="46">
        <v>39576</v>
      </c>
      <c r="F89" s="295" t="s">
        <v>183</v>
      </c>
      <c r="G89" s="295" t="s">
        <v>155</v>
      </c>
      <c r="H89" s="44" t="s">
        <v>18</v>
      </c>
      <c r="I89" s="44" t="s">
        <v>166</v>
      </c>
      <c r="J89" s="296">
        <v>293.70999999999998</v>
      </c>
      <c r="K89" s="296">
        <v>1174.82</v>
      </c>
      <c r="L89" s="296">
        <f t="shared" si="10"/>
        <v>1468.53</v>
      </c>
      <c r="M89" s="309">
        <v>38</v>
      </c>
      <c r="N89" s="246">
        <v>39576</v>
      </c>
      <c r="O89" s="297"/>
      <c r="Q89" s="478"/>
    </row>
    <row r="90" spans="1:19" s="298" customFormat="1" ht="15.75" thickBot="1">
      <c r="A90" s="294">
        <f t="shared" si="9"/>
        <v>75</v>
      </c>
      <c r="B90" s="43">
        <v>3398</v>
      </c>
      <c r="C90" s="43" t="s">
        <v>12</v>
      </c>
      <c r="D90" s="43" t="s">
        <v>400</v>
      </c>
      <c r="E90" s="45">
        <v>44602</v>
      </c>
      <c r="F90" s="396" t="s">
        <v>183</v>
      </c>
      <c r="G90" s="396" t="s">
        <v>155</v>
      </c>
      <c r="H90" s="397" t="s">
        <v>18</v>
      </c>
      <c r="I90" s="397" t="s">
        <v>166</v>
      </c>
      <c r="J90" s="415">
        <v>293.70999999999998</v>
      </c>
      <c r="K90" s="415">
        <v>1174.82</v>
      </c>
      <c r="L90" s="415">
        <f t="shared" si="10"/>
        <v>1468.53</v>
      </c>
      <c r="M90" s="418">
        <v>76</v>
      </c>
      <c r="N90" s="289">
        <v>44602</v>
      </c>
      <c r="O90" s="297"/>
      <c r="Q90" s="478"/>
    </row>
    <row r="91" spans="1:19" s="251" customFormat="1" ht="19.5" thickBot="1">
      <c r="A91" s="412" t="s">
        <v>246</v>
      </c>
      <c r="C91" s="400"/>
      <c r="D91" s="400"/>
      <c r="E91" s="401"/>
      <c r="F91" s="400"/>
      <c r="G91" s="400"/>
      <c r="H91" s="400"/>
      <c r="I91" s="400"/>
      <c r="J91" s="400"/>
      <c r="K91" s="400"/>
      <c r="L91" s="400"/>
      <c r="M91" s="413"/>
      <c r="N91" s="401"/>
      <c r="O91" s="403"/>
      <c r="Q91" s="478"/>
      <c r="R91" s="298"/>
      <c r="S91" s="298"/>
    </row>
    <row r="92" spans="1:19" s="298" customFormat="1">
      <c r="A92" s="310">
        <f>A90+1</f>
        <v>76</v>
      </c>
      <c r="B92" s="244">
        <v>8249</v>
      </c>
      <c r="C92" s="42" t="s">
        <v>12</v>
      </c>
      <c r="D92" s="42" t="s">
        <v>67</v>
      </c>
      <c r="E92" s="46">
        <v>38285</v>
      </c>
      <c r="F92" s="311" t="s">
        <v>141</v>
      </c>
      <c r="G92" s="311" t="s">
        <v>153</v>
      </c>
      <c r="H92" s="44" t="s">
        <v>29</v>
      </c>
      <c r="I92" s="44" t="s">
        <v>168</v>
      </c>
      <c r="J92" s="313">
        <v>636.36440000000005</v>
      </c>
      <c r="K92" s="313">
        <v>2545.4692</v>
      </c>
      <c r="L92" s="313">
        <f>J92+K92</f>
        <v>3181.8335999999999</v>
      </c>
      <c r="M92" s="414">
        <v>76</v>
      </c>
      <c r="N92" s="299">
        <v>38285</v>
      </c>
      <c r="O92" s="297" t="s">
        <v>228</v>
      </c>
      <c r="Q92" s="478"/>
    </row>
    <row r="93" spans="1:19" s="298" customFormat="1">
      <c r="A93" s="294">
        <f t="shared" si="9"/>
        <v>77</v>
      </c>
      <c r="B93" s="235">
        <v>3361</v>
      </c>
      <c r="C93" s="42" t="s">
        <v>12</v>
      </c>
      <c r="D93" s="235" t="s">
        <v>243</v>
      </c>
      <c r="E93" s="46">
        <v>43587</v>
      </c>
      <c r="F93" s="295" t="s">
        <v>69</v>
      </c>
      <c r="G93" s="295" t="s">
        <v>154</v>
      </c>
      <c r="H93" s="44" t="s">
        <v>33</v>
      </c>
      <c r="I93" s="44" t="s">
        <v>167</v>
      </c>
      <c r="J93" s="296">
        <v>391.6</v>
      </c>
      <c r="K93" s="296">
        <v>1566.44</v>
      </c>
      <c r="L93" s="296">
        <f>J93+K93</f>
        <v>1958.04</v>
      </c>
      <c r="M93" s="309">
        <v>161</v>
      </c>
      <c r="N93" s="246">
        <v>44685</v>
      </c>
      <c r="O93" s="297"/>
      <c r="Q93" s="478"/>
    </row>
    <row r="94" spans="1:19" s="298" customFormat="1">
      <c r="A94" s="294">
        <f t="shared" si="9"/>
        <v>78</v>
      </c>
      <c r="B94" s="42">
        <v>2548</v>
      </c>
      <c r="C94" s="42" t="s">
        <v>25</v>
      </c>
      <c r="D94" s="42" t="s">
        <v>68</v>
      </c>
      <c r="E94" s="46">
        <v>39601</v>
      </c>
      <c r="F94" s="295" t="s">
        <v>69</v>
      </c>
      <c r="G94" s="295" t="s">
        <v>154</v>
      </c>
      <c r="H94" s="44" t="s">
        <v>60</v>
      </c>
      <c r="I94" s="44" t="s">
        <v>165</v>
      </c>
      <c r="J94" s="296">
        <v>0</v>
      </c>
      <c r="K94" s="296">
        <v>1566.44</v>
      </c>
      <c r="L94" s="296">
        <f>J94+K94</f>
        <v>1566.44</v>
      </c>
      <c r="M94" s="309">
        <v>4</v>
      </c>
      <c r="N94" s="246">
        <v>40575</v>
      </c>
      <c r="O94" s="297"/>
      <c r="Q94" s="478"/>
    </row>
    <row r="95" spans="1:19" s="298" customFormat="1">
      <c r="A95" s="294">
        <f t="shared" si="9"/>
        <v>79</v>
      </c>
      <c r="B95" s="235">
        <v>3432</v>
      </c>
      <c r="C95" s="235" t="s">
        <v>12</v>
      </c>
      <c r="D95" s="235" t="s">
        <v>477</v>
      </c>
      <c r="E95" s="426">
        <v>45387</v>
      </c>
      <c r="F95" s="295" t="s">
        <v>69</v>
      </c>
      <c r="G95" s="295" t="s">
        <v>154</v>
      </c>
      <c r="H95" s="44" t="s">
        <v>27</v>
      </c>
      <c r="I95" s="44" t="s">
        <v>165</v>
      </c>
      <c r="J95" s="296">
        <v>391.6</v>
      </c>
      <c r="K95" s="296">
        <v>1566.44</v>
      </c>
      <c r="L95" s="296">
        <f>J95+K95</f>
        <v>1958.04</v>
      </c>
      <c r="M95" s="309">
        <v>324</v>
      </c>
      <c r="N95" s="246">
        <v>45524</v>
      </c>
      <c r="O95" s="297" t="s">
        <v>228</v>
      </c>
      <c r="P95" s="320"/>
      <c r="Q95" s="478"/>
    </row>
    <row r="96" spans="1:19" s="298" customFormat="1" ht="15.75" thickBot="1">
      <c r="A96" s="395">
        <f t="shared" si="9"/>
        <v>80</v>
      </c>
      <c r="B96" s="43">
        <v>3421</v>
      </c>
      <c r="C96" s="43" t="s">
        <v>12</v>
      </c>
      <c r="D96" s="483" t="s">
        <v>446</v>
      </c>
      <c r="E96" s="45">
        <v>45204</v>
      </c>
      <c r="F96" s="396" t="s">
        <v>69</v>
      </c>
      <c r="G96" s="396" t="s">
        <v>154</v>
      </c>
      <c r="H96" s="397" t="s">
        <v>142</v>
      </c>
      <c r="I96" s="397" t="s">
        <v>165</v>
      </c>
      <c r="J96" s="415">
        <v>391.6</v>
      </c>
      <c r="K96" s="415">
        <v>1566.44</v>
      </c>
      <c r="L96" s="415">
        <f>J96+K96</f>
        <v>1958.04</v>
      </c>
      <c r="M96" s="418">
        <v>358</v>
      </c>
      <c r="N96" s="289">
        <v>45530</v>
      </c>
      <c r="O96" s="297"/>
      <c r="Q96" s="478"/>
    </row>
    <row r="97" spans="1:15" s="298" customFormat="1">
      <c r="A97" s="438"/>
      <c r="B97" s="438"/>
      <c r="C97" s="438"/>
      <c r="D97" s="438"/>
      <c r="E97" s="439"/>
      <c r="F97" s="440"/>
      <c r="G97" s="440"/>
      <c r="H97" s="441"/>
      <c r="I97" s="441"/>
      <c r="J97" s="442"/>
      <c r="K97" s="442"/>
      <c r="L97" s="442"/>
      <c r="M97" s="443"/>
      <c r="N97" s="439"/>
      <c r="O97" s="444"/>
    </row>
    <row r="98" spans="1:15" s="451" customFormat="1" ht="15.75" thickBot="1">
      <c r="A98" s="445"/>
      <c r="B98" s="438"/>
      <c r="C98" s="438"/>
      <c r="D98" s="446"/>
      <c r="E98" s="439"/>
      <c r="F98" s="440"/>
      <c r="G98" s="440"/>
      <c r="H98" s="447"/>
      <c r="I98" s="447"/>
      <c r="J98" s="448"/>
      <c r="K98" s="448"/>
      <c r="L98" s="449"/>
      <c r="M98" s="438"/>
      <c r="N98" s="450"/>
    </row>
    <row r="99" spans="1:15" s="451" customFormat="1" ht="15.75" thickBot="1">
      <c r="A99" s="452"/>
      <c r="B99" s="450"/>
      <c r="C99" s="450"/>
      <c r="D99" s="453" t="s">
        <v>74</v>
      </c>
      <c r="E99" s="454" t="s">
        <v>269</v>
      </c>
      <c r="F99" s="455" t="s">
        <v>76</v>
      </c>
      <c r="G99" s="456"/>
      <c r="H99" s="450"/>
      <c r="I99" s="450"/>
      <c r="J99" s="450"/>
      <c r="K99" s="450"/>
      <c r="L99" s="450"/>
      <c r="M99" s="450"/>
      <c r="N99" s="450"/>
    </row>
    <row r="100" spans="1:15" s="451" customFormat="1">
      <c r="A100" s="452"/>
      <c r="B100" s="450"/>
      <c r="C100" s="450"/>
      <c r="D100" s="457" t="s">
        <v>77</v>
      </c>
      <c r="E100" s="458">
        <f>E102-E101</f>
        <v>79</v>
      </c>
      <c r="F100" s="459"/>
      <c r="G100" s="445"/>
      <c r="H100" s="450"/>
      <c r="I100" s="450"/>
      <c r="J100" s="450"/>
      <c r="K100" s="450"/>
      <c r="L100" s="450"/>
      <c r="M100" s="450"/>
      <c r="N100" s="450"/>
    </row>
    <row r="101" spans="1:15" s="451" customFormat="1" ht="15.75" thickBot="1">
      <c r="A101" s="452"/>
      <c r="B101" s="450"/>
      <c r="C101" s="450"/>
      <c r="D101" s="460" t="s">
        <v>78</v>
      </c>
      <c r="E101" s="461">
        <v>1</v>
      </c>
      <c r="F101" s="462"/>
      <c r="G101" s="441"/>
      <c r="H101" s="450"/>
      <c r="I101" s="450"/>
      <c r="J101" s="450"/>
      <c r="K101" s="450"/>
      <c r="L101" s="450"/>
      <c r="M101" s="450"/>
      <c r="N101" s="450"/>
    </row>
    <row r="102" spans="1:15" s="451" customFormat="1" ht="15.75" thickBot="1">
      <c r="A102" s="452"/>
      <c r="B102" s="450"/>
      <c r="C102" s="450"/>
      <c r="D102" s="463" t="s">
        <v>9</v>
      </c>
      <c r="E102" s="464">
        <f>A96</f>
        <v>80</v>
      </c>
      <c r="F102" s="465"/>
      <c r="G102" s="445"/>
      <c r="H102" s="450"/>
      <c r="I102" s="450"/>
      <c r="J102" s="450"/>
      <c r="K102" s="450"/>
      <c r="L102" s="450"/>
      <c r="M102" s="450"/>
      <c r="N102" s="450"/>
    </row>
    <row r="104" spans="1:15">
      <c r="A104" s="267"/>
      <c r="B104" s="267"/>
      <c r="C104" s="267"/>
      <c r="D104" s="267"/>
      <c r="E104" s="380"/>
      <c r="F104" s="267"/>
      <c r="G104" s="267"/>
      <c r="H104" s="267"/>
      <c r="I104" s="267"/>
      <c r="J104" s="267"/>
      <c r="K104" s="267"/>
      <c r="L104" s="267"/>
      <c r="M104" s="267"/>
      <c r="N104" s="267"/>
      <c r="O104" s="144"/>
    </row>
    <row r="105" spans="1:15">
      <c r="A105" s="20"/>
      <c r="B105" s="20"/>
      <c r="C105" s="20"/>
      <c r="D105" s="20"/>
      <c r="E105" s="381"/>
      <c r="F105" s="20"/>
      <c r="G105" s="23"/>
      <c r="H105" s="20"/>
      <c r="I105" s="20"/>
      <c r="J105" s="20"/>
      <c r="K105" s="20"/>
      <c r="L105" s="20"/>
      <c r="M105" s="20"/>
      <c r="N105" s="20"/>
      <c r="O105" s="2"/>
    </row>
    <row r="106" spans="1:15">
      <c r="A106" s="41"/>
      <c r="B106" s="41"/>
      <c r="C106" s="41"/>
      <c r="D106" s="41"/>
      <c r="E106" s="381"/>
      <c r="F106" s="41"/>
      <c r="G106" s="41"/>
      <c r="H106" s="41"/>
      <c r="I106" s="41"/>
      <c r="J106" s="41"/>
      <c r="K106" s="41"/>
      <c r="L106" s="41"/>
      <c r="M106" s="41"/>
      <c r="N106" s="41"/>
      <c r="O106" s="32"/>
    </row>
    <row r="107" spans="1:15">
      <c r="A107" s="41"/>
      <c r="B107" s="41"/>
      <c r="C107" s="41"/>
      <c r="D107" s="41"/>
      <c r="E107" s="381"/>
      <c r="F107" s="41"/>
      <c r="G107" s="41"/>
      <c r="H107" s="41"/>
      <c r="I107" s="41"/>
      <c r="J107" s="41"/>
      <c r="K107" s="41"/>
      <c r="L107" s="41"/>
      <c r="M107" s="41"/>
      <c r="N107" s="41"/>
      <c r="O107" s="32"/>
    </row>
    <row r="108" spans="1:15">
      <c r="A108" s="41"/>
      <c r="B108" s="41"/>
      <c r="C108" s="41"/>
      <c r="D108" s="41"/>
      <c r="E108" s="381"/>
      <c r="F108" s="41"/>
      <c r="G108" s="41"/>
      <c r="H108" s="41"/>
      <c r="I108" s="41"/>
      <c r="J108" s="41"/>
      <c r="K108" s="41"/>
      <c r="L108" s="41"/>
      <c r="M108" s="41"/>
      <c r="N108" s="41"/>
      <c r="O108" s="32"/>
    </row>
    <row r="109" spans="1:15">
      <c r="A109" s="41"/>
      <c r="B109" s="41"/>
      <c r="C109" s="41"/>
      <c r="D109" s="41"/>
      <c r="E109" s="381"/>
      <c r="F109" s="41"/>
      <c r="G109" s="41"/>
      <c r="H109" s="41"/>
      <c r="I109" s="41"/>
      <c r="J109" s="41"/>
      <c r="K109" s="41"/>
      <c r="L109" s="41"/>
      <c r="M109" s="41"/>
      <c r="N109" s="41"/>
      <c r="O109" s="32"/>
    </row>
    <row r="110" spans="1:15">
      <c r="A110" s="20"/>
      <c r="B110" s="20"/>
      <c r="C110" s="20"/>
      <c r="D110" s="20"/>
      <c r="E110" s="381"/>
      <c r="F110" s="20"/>
      <c r="G110" s="23"/>
      <c r="H110" s="20"/>
      <c r="I110" s="20"/>
      <c r="J110" s="20"/>
      <c r="K110" s="20"/>
      <c r="L110" s="20"/>
      <c r="M110" s="20"/>
      <c r="N110" s="20"/>
      <c r="O110" s="2"/>
    </row>
    <row r="111" spans="1:15">
      <c r="A111" s="20"/>
      <c r="B111" s="20"/>
      <c r="C111" s="20"/>
      <c r="D111" s="20"/>
      <c r="E111" s="381"/>
      <c r="F111" s="20"/>
      <c r="G111" s="23"/>
      <c r="H111" s="20"/>
      <c r="I111" s="20"/>
      <c r="J111" s="20"/>
      <c r="K111" s="20"/>
      <c r="L111" s="20"/>
      <c r="M111" s="20"/>
      <c r="N111" s="20"/>
      <c r="O111" s="2"/>
    </row>
    <row r="112" spans="1:15">
      <c r="A112" s="21"/>
      <c r="B112" s="21"/>
      <c r="C112" s="21"/>
      <c r="D112" s="21"/>
      <c r="E112" s="381"/>
      <c r="F112" s="21"/>
      <c r="G112" s="23"/>
      <c r="H112" s="21"/>
      <c r="I112" s="21"/>
      <c r="J112" s="21"/>
      <c r="K112" s="21"/>
      <c r="L112" s="21"/>
      <c r="M112" s="21"/>
      <c r="N112" s="21"/>
      <c r="O112" s="2"/>
    </row>
    <row r="113" spans="1:15" s="39" customFormat="1" ht="18.75">
      <c r="A113" s="37"/>
      <c r="B113" s="11"/>
      <c r="C113" s="11"/>
      <c r="D113" s="11"/>
      <c r="E113" s="382"/>
      <c r="F113" s="11"/>
      <c r="G113" s="38"/>
      <c r="H113" s="37"/>
      <c r="I113" s="37"/>
      <c r="J113" s="37"/>
      <c r="K113" s="37"/>
      <c r="L113" s="37"/>
      <c r="M113" s="37"/>
      <c r="N113" s="37"/>
      <c r="O113" s="11"/>
    </row>
    <row r="114" spans="1:15">
      <c r="A114" s="21"/>
      <c r="B114" s="2"/>
      <c r="C114" s="2"/>
      <c r="D114" s="2"/>
      <c r="E114" s="383"/>
      <c r="F114" s="2"/>
      <c r="G114" s="25"/>
      <c r="H114" s="21"/>
      <c r="I114" s="21"/>
      <c r="J114" s="21"/>
      <c r="K114" s="21"/>
      <c r="L114" s="21"/>
      <c r="M114" s="21"/>
      <c r="N114" s="21"/>
      <c r="O114" s="2"/>
    </row>
    <row r="115" spans="1:15">
      <c r="A115" s="21"/>
      <c r="B115" s="2"/>
      <c r="C115" s="2"/>
      <c r="D115" s="2"/>
      <c r="E115" s="383"/>
      <c r="F115" s="2"/>
      <c r="G115" s="9"/>
      <c r="I115"/>
      <c r="K115" s="21"/>
      <c r="L115" s="21"/>
      <c r="M115" s="21"/>
      <c r="N115" s="21"/>
      <c r="O115" s="2"/>
    </row>
    <row r="116" spans="1:15">
      <c r="A116" s="21"/>
      <c r="B116" s="2"/>
      <c r="C116" s="2"/>
      <c r="D116" s="2"/>
      <c r="E116" s="383"/>
      <c r="F116" s="2"/>
      <c r="G116" s="9"/>
      <c r="I116"/>
      <c r="K116" s="21"/>
      <c r="L116" s="21"/>
      <c r="M116" s="21"/>
      <c r="N116" s="21"/>
      <c r="O116" s="2"/>
    </row>
    <row r="117" spans="1:15">
      <c r="A117" s="86"/>
      <c r="B117" s="85"/>
      <c r="C117" s="85"/>
      <c r="D117" s="85"/>
      <c r="E117" s="383"/>
      <c r="F117" s="85"/>
      <c r="G117" s="9"/>
      <c r="H117" s="85"/>
      <c r="I117" s="85"/>
      <c r="J117" s="85"/>
      <c r="K117" s="86"/>
      <c r="L117" s="86"/>
      <c r="M117" s="86"/>
      <c r="N117" s="86"/>
      <c r="O117" s="85"/>
    </row>
    <row r="118" spans="1:15">
      <c r="A118" s="21"/>
      <c r="B118" s="2"/>
      <c r="C118" s="2"/>
      <c r="D118" s="2"/>
      <c r="E118" s="383"/>
      <c r="F118" s="2"/>
      <c r="G118" s="9"/>
      <c r="I118"/>
      <c r="K118" s="21"/>
      <c r="L118" s="21"/>
      <c r="M118" s="21"/>
      <c r="N118" s="21"/>
      <c r="O118" s="2"/>
    </row>
    <row r="119" spans="1:15">
      <c r="A119" s="27"/>
      <c r="B119" s="22"/>
      <c r="C119" s="22"/>
      <c r="D119" s="22"/>
      <c r="E119" s="383"/>
      <c r="F119" s="22"/>
      <c r="G119" s="9"/>
      <c r="H119" s="22"/>
      <c r="I119" s="22"/>
      <c r="J119" s="22"/>
      <c r="K119" s="27"/>
      <c r="L119" s="27"/>
      <c r="M119" s="27"/>
      <c r="N119" s="27"/>
      <c r="O119" s="22"/>
    </row>
    <row r="120" spans="1:15">
      <c r="A120" s="27"/>
      <c r="B120" s="22"/>
      <c r="C120" s="22"/>
      <c r="D120" s="22"/>
      <c r="E120" s="383"/>
      <c r="F120" s="22"/>
      <c r="G120" s="9"/>
      <c r="H120" s="22"/>
      <c r="I120" s="22"/>
      <c r="J120" s="22"/>
      <c r="K120" s="27"/>
      <c r="L120" s="27"/>
      <c r="M120" s="27"/>
      <c r="N120" s="27"/>
      <c r="O120" s="22"/>
    </row>
    <row r="121" spans="1:15">
      <c r="A121" s="86"/>
      <c r="B121" s="85"/>
      <c r="C121" s="85"/>
      <c r="D121" s="85"/>
      <c r="E121" s="383"/>
      <c r="F121" s="85"/>
      <c r="G121" s="9"/>
      <c r="H121" s="85"/>
      <c r="I121" s="85"/>
      <c r="J121" s="85"/>
      <c r="K121" s="86"/>
      <c r="L121" s="86"/>
      <c r="M121" s="86"/>
      <c r="N121" s="86"/>
      <c r="O121" s="85"/>
    </row>
    <row r="122" spans="1:15">
      <c r="A122" s="34"/>
      <c r="B122" s="32"/>
      <c r="C122" s="32"/>
      <c r="D122" s="32"/>
      <c r="E122" s="383"/>
      <c r="F122" s="32"/>
      <c r="G122" s="9"/>
      <c r="H122" s="32"/>
      <c r="I122" s="32"/>
      <c r="J122" s="32"/>
      <c r="K122" s="34"/>
      <c r="L122" s="34"/>
      <c r="M122" s="34"/>
      <c r="N122" s="34"/>
      <c r="O122" s="32"/>
    </row>
    <row r="123" spans="1:15">
      <c r="A123" s="27"/>
      <c r="B123" s="22"/>
      <c r="C123" s="22"/>
      <c r="D123" s="22"/>
      <c r="E123" s="383"/>
      <c r="F123" s="22"/>
      <c r="G123" s="9"/>
      <c r="H123" s="22"/>
      <c r="I123" s="22"/>
      <c r="J123" s="22"/>
      <c r="K123" s="27"/>
      <c r="L123" s="27"/>
      <c r="M123" s="27"/>
      <c r="N123" s="27"/>
      <c r="O123" s="22"/>
    </row>
    <row r="124" spans="1:15">
      <c r="A124" s="21"/>
      <c r="B124" s="2"/>
      <c r="C124" s="2"/>
      <c r="D124" s="2"/>
      <c r="E124" s="383"/>
      <c r="F124" s="2"/>
      <c r="G124" s="9"/>
      <c r="I124"/>
      <c r="K124" s="21"/>
      <c r="L124" s="21"/>
      <c r="M124" s="21"/>
      <c r="N124" s="21"/>
      <c r="O124" s="2"/>
    </row>
    <row r="125" spans="1:15">
      <c r="A125" s="21"/>
      <c r="B125" s="21"/>
      <c r="C125" s="21"/>
      <c r="D125" s="21"/>
      <c r="E125" s="381"/>
      <c r="F125" s="21"/>
      <c r="G125" s="23"/>
      <c r="H125" s="21"/>
      <c r="I125" s="21"/>
      <c r="J125" s="21"/>
      <c r="K125" s="21"/>
      <c r="L125" s="21"/>
      <c r="M125" s="21"/>
      <c r="N125" s="21"/>
      <c r="O125" s="2"/>
    </row>
    <row r="126" spans="1:15">
      <c r="A126" s="21"/>
      <c r="B126" s="21"/>
      <c r="C126" s="21"/>
      <c r="D126" s="21"/>
      <c r="E126" s="381"/>
      <c r="F126" s="21"/>
      <c r="G126" s="23"/>
      <c r="H126" s="21"/>
      <c r="I126" s="21"/>
      <c r="J126" s="21"/>
      <c r="K126" s="21"/>
      <c r="L126" s="21"/>
      <c r="M126" s="21"/>
      <c r="N126" s="21"/>
      <c r="O126" s="2"/>
    </row>
    <row r="128" spans="1:15">
      <c r="G128" s="87"/>
      <c r="H128" s="88"/>
    </row>
    <row r="129" spans="7:8">
      <c r="G129" s="89"/>
      <c r="H129" s="90"/>
    </row>
    <row r="130" spans="7:8">
      <c r="G130" s="89"/>
      <c r="H130" s="90"/>
    </row>
    <row r="131" spans="7:8">
      <c r="G131" s="87"/>
      <c r="H131" s="88"/>
    </row>
    <row r="132" spans="7:8">
      <c r="G132" s="87"/>
      <c r="H132" s="88"/>
    </row>
    <row r="133" spans="7:8">
      <c r="G133" s="89"/>
      <c r="H133" s="90"/>
    </row>
  </sheetData>
  <autoFilter ref="A6:P96"/>
  <sortState ref="B16:N23">
    <sortCondition descending="1" ref="I16:I23"/>
  </sortState>
  <mergeCells count="3">
    <mergeCell ref="A1:N3"/>
    <mergeCell ref="B4:J4"/>
    <mergeCell ref="M5:N5"/>
  </mergeCells>
  <conditionalFormatting sqref="B38">
    <cfRule type="duplicateValues" dxfId="17" priority="14"/>
  </conditionalFormatting>
  <conditionalFormatting sqref="B11">
    <cfRule type="duplicateValues" dxfId="16" priority="12"/>
  </conditionalFormatting>
  <conditionalFormatting sqref="B43">
    <cfRule type="duplicateValues" dxfId="15" priority="11"/>
  </conditionalFormatting>
  <conditionalFormatting sqref="B35">
    <cfRule type="duplicateValues" dxfId="14" priority="8"/>
  </conditionalFormatting>
  <conditionalFormatting sqref="B37">
    <cfRule type="duplicateValues" dxfId="13" priority="7"/>
  </conditionalFormatting>
  <conditionalFormatting sqref="B1:B9 B11:B22 B52:B1048576 B24:B39 B41:B49">
    <cfRule type="duplicateValues" dxfId="12" priority="6"/>
  </conditionalFormatting>
  <conditionalFormatting sqref="B48">
    <cfRule type="duplicateValues" dxfId="11" priority="5"/>
  </conditionalFormatting>
  <conditionalFormatting sqref="B18">
    <cfRule type="duplicateValues" dxfId="10" priority="4"/>
  </conditionalFormatting>
  <conditionalFormatting sqref="B125:B1048576 A32 A25 A15 B14 A13 B12 B1:B6 B92:B112 A7 A69 A75 A59 A91 B33:B34 B70:B74 B60:B68 B46:B47 B36 B16:B22 B24 B8:B9 B49 B26:B31 B52:B58 B77:B90 B39 B41:B44">
    <cfRule type="duplicateValues" dxfId="9" priority="29"/>
  </conditionalFormatting>
  <conditionalFormatting sqref="B10">
    <cfRule type="duplicateValues" dxfId="8" priority="3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1"/>
  <sheetViews>
    <sheetView topLeftCell="A52" zoomScale="80" zoomScaleNormal="80" workbookViewId="0">
      <selection activeCell="K6" sqref="K6"/>
    </sheetView>
  </sheetViews>
  <sheetFormatPr defaultColWidth="9.140625" defaultRowHeight="1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29" customWidth="1"/>
    <col min="5" max="5" width="60.28515625" style="5" customWidth="1"/>
    <col min="6" max="6" width="11.28515625" style="5" customWidth="1"/>
    <col min="7" max="7" width="11.7109375" style="10" customWidth="1"/>
    <col min="8" max="8" width="32.42578125" style="5" customWidth="1"/>
    <col min="9" max="9" width="30" style="10" customWidth="1"/>
    <col min="10" max="10" width="14.140625" style="5" customWidth="1"/>
    <col min="11" max="11" width="16" style="10" customWidth="1"/>
    <col min="12" max="12" width="10.28515625" style="265" hidden="1" customWidth="1"/>
    <col min="13" max="13" width="15.85546875" style="5" customWidth="1"/>
    <col min="14" max="14" width="15.85546875" style="472" customWidth="1"/>
    <col min="15" max="15" width="14.7109375" style="467" customWidth="1"/>
    <col min="16" max="16384" width="9.140625" style="5"/>
  </cols>
  <sheetData>
    <row r="1" spans="1:15" ht="15" customHeight="1">
      <c r="A1" s="500" t="s">
        <v>79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</row>
    <row r="2" spans="1:15" ht="23.25" customHeight="1">
      <c r="A2" s="500"/>
      <c r="B2" s="500"/>
      <c r="C2" s="500"/>
      <c r="D2" s="500"/>
      <c r="E2" s="500"/>
      <c r="F2" s="500"/>
      <c r="G2" s="500"/>
      <c r="H2" s="500"/>
      <c r="I2" s="500"/>
      <c r="J2" s="500"/>
      <c r="K2" s="500"/>
    </row>
    <row r="3" spans="1:15" ht="18" customHeight="1">
      <c r="A3" s="500"/>
      <c r="B3" s="500"/>
      <c r="C3" s="500"/>
      <c r="D3" s="500"/>
      <c r="E3" s="500"/>
      <c r="F3" s="500"/>
      <c r="G3" s="500"/>
      <c r="H3" s="500"/>
      <c r="I3" s="500"/>
      <c r="J3" s="500"/>
      <c r="K3" s="500"/>
    </row>
    <row r="4" spans="1:15" s="70" customFormat="1">
      <c r="B4" s="13"/>
      <c r="D4" s="71"/>
      <c r="G4" s="13"/>
      <c r="I4" s="13"/>
      <c r="K4" s="13"/>
      <c r="L4" s="264"/>
      <c r="N4" s="473"/>
      <c r="O4" s="468"/>
    </row>
    <row r="5" spans="1:15" s="177" customFormat="1" ht="15.75" thickBot="1">
      <c r="A5" s="175" t="s">
        <v>80</v>
      </c>
      <c r="B5" s="176"/>
      <c r="D5" s="178"/>
      <c r="G5" s="176"/>
      <c r="I5" s="176"/>
      <c r="J5" s="179"/>
      <c r="K5" s="488" t="s">
        <v>498</v>
      </c>
      <c r="L5" s="365"/>
      <c r="N5" s="474"/>
      <c r="O5" s="175"/>
    </row>
    <row r="6" spans="1:15" s="75" customFormat="1" ht="15.75" thickBot="1">
      <c r="A6" s="181" t="s">
        <v>81</v>
      </c>
      <c r="B6" s="182" t="s">
        <v>3</v>
      </c>
      <c r="C6" s="182" t="s">
        <v>5</v>
      </c>
      <c r="D6" s="183" t="s">
        <v>411</v>
      </c>
      <c r="E6" s="182" t="s">
        <v>82</v>
      </c>
      <c r="F6" s="72" t="s">
        <v>235</v>
      </c>
      <c r="G6" s="182" t="s">
        <v>164</v>
      </c>
      <c r="H6" s="182" t="s">
        <v>83</v>
      </c>
      <c r="I6" s="182" t="s">
        <v>84</v>
      </c>
      <c r="J6" s="73" t="s">
        <v>369</v>
      </c>
      <c r="K6" s="74" t="s">
        <v>368</v>
      </c>
      <c r="L6" s="184"/>
      <c r="N6" s="475"/>
      <c r="O6" s="469"/>
    </row>
    <row r="7" spans="1:15" s="145" customFormat="1" ht="16.5" customHeight="1" thickBot="1">
      <c r="A7" s="261" t="s">
        <v>175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184"/>
      <c r="N7" s="476"/>
      <c r="O7" s="470"/>
    </row>
    <row r="8" spans="1:15" s="76" customFormat="1" ht="15.75">
      <c r="A8" s="146">
        <v>1</v>
      </c>
      <c r="B8" s="147">
        <v>2684</v>
      </c>
      <c r="C8" s="148" t="s">
        <v>439</v>
      </c>
      <c r="D8" s="149">
        <v>2312.9499999999998</v>
      </c>
      <c r="E8" s="150" t="s">
        <v>317</v>
      </c>
      <c r="F8" s="151" t="s">
        <v>156</v>
      </c>
      <c r="G8" s="152" t="s">
        <v>168</v>
      </c>
      <c r="H8" s="48" t="s">
        <v>385</v>
      </c>
      <c r="I8" s="147" t="s">
        <v>102</v>
      </c>
      <c r="J8" s="153">
        <v>312</v>
      </c>
      <c r="K8" s="154">
        <v>45524</v>
      </c>
      <c r="L8" s="320" t="s">
        <v>421</v>
      </c>
      <c r="N8" s="477"/>
      <c r="O8" s="471"/>
    </row>
    <row r="9" spans="1:15" s="76" customFormat="1" ht="15.75">
      <c r="A9" s="155">
        <f>A8+1</f>
        <v>2</v>
      </c>
      <c r="B9" s="48">
        <v>3177</v>
      </c>
      <c r="C9" s="156" t="s">
        <v>198</v>
      </c>
      <c r="D9" s="157">
        <v>2312.9499999999998</v>
      </c>
      <c r="E9" s="158" t="s">
        <v>333</v>
      </c>
      <c r="F9" s="159" t="s">
        <v>156</v>
      </c>
      <c r="G9" s="160" t="s">
        <v>168</v>
      </c>
      <c r="H9" s="48" t="s">
        <v>105</v>
      </c>
      <c r="I9" s="48" t="s">
        <v>102</v>
      </c>
      <c r="J9" s="48">
        <v>59</v>
      </c>
      <c r="K9" s="161">
        <v>44228</v>
      </c>
      <c r="L9" s="320"/>
      <c r="N9" s="477"/>
      <c r="O9" s="471"/>
    </row>
    <row r="10" spans="1:15" s="76" customFormat="1" ht="15.75">
      <c r="A10" s="155">
        <f t="shared" ref="A10:A42" si="0">A9+1</f>
        <v>3</v>
      </c>
      <c r="B10" s="278">
        <v>2717</v>
      </c>
      <c r="C10" s="144" t="s">
        <v>393</v>
      </c>
      <c r="D10" s="157">
        <v>2312.9499999999998</v>
      </c>
      <c r="E10" s="158" t="s">
        <v>318</v>
      </c>
      <c r="F10" s="159" t="s">
        <v>156</v>
      </c>
      <c r="G10" s="160" t="s">
        <v>168</v>
      </c>
      <c r="H10" s="48" t="s">
        <v>385</v>
      </c>
      <c r="I10" s="48" t="s">
        <v>102</v>
      </c>
      <c r="J10" s="278">
        <v>369</v>
      </c>
      <c r="K10" s="288">
        <v>44518</v>
      </c>
      <c r="L10" s="266"/>
      <c r="N10" s="477"/>
      <c r="O10" s="471"/>
    </row>
    <row r="11" spans="1:15" s="76" customFormat="1" ht="15.75">
      <c r="A11" s="155">
        <f t="shared" si="0"/>
        <v>4</v>
      </c>
      <c r="B11" s="48">
        <v>2468</v>
      </c>
      <c r="C11" s="156" t="s">
        <v>212</v>
      </c>
      <c r="D11" s="157">
        <v>2312.9499999999998</v>
      </c>
      <c r="E11" s="158" t="s">
        <v>341</v>
      </c>
      <c r="F11" s="159" t="s">
        <v>156</v>
      </c>
      <c r="G11" s="160" t="s">
        <v>168</v>
      </c>
      <c r="H11" s="48" t="s">
        <v>89</v>
      </c>
      <c r="I11" s="48" t="s">
        <v>102</v>
      </c>
      <c r="J11" s="278">
        <v>338</v>
      </c>
      <c r="K11" s="288">
        <v>44503</v>
      </c>
      <c r="L11" s="266"/>
      <c r="N11" s="477"/>
      <c r="O11" s="471"/>
    </row>
    <row r="12" spans="1:15" s="321" customFormat="1" ht="15.75">
      <c r="A12" s="314">
        <f t="shared" si="0"/>
        <v>5</v>
      </c>
      <c r="B12" s="278">
        <v>3044</v>
      </c>
      <c r="C12" s="328" t="s">
        <v>422</v>
      </c>
      <c r="D12" s="315">
        <v>2312.9499999999998</v>
      </c>
      <c r="E12" s="316" t="s">
        <v>319</v>
      </c>
      <c r="F12" s="317" t="s">
        <v>156</v>
      </c>
      <c r="G12" s="318" t="s">
        <v>168</v>
      </c>
      <c r="H12" s="48" t="s">
        <v>385</v>
      </c>
      <c r="I12" s="319" t="s">
        <v>102</v>
      </c>
      <c r="J12" s="278">
        <v>425</v>
      </c>
      <c r="K12" s="288">
        <v>45576</v>
      </c>
      <c r="L12" s="320" t="s">
        <v>421</v>
      </c>
      <c r="M12" s="76"/>
      <c r="N12" s="477"/>
      <c r="O12" s="471"/>
    </row>
    <row r="13" spans="1:15" s="321" customFormat="1" ht="15.75">
      <c r="A13" s="314">
        <f t="shared" si="0"/>
        <v>6</v>
      </c>
      <c r="B13" s="278">
        <v>2726</v>
      </c>
      <c r="C13" s="328" t="s">
        <v>420</v>
      </c>
      <c r="D13" s="315">
        <v>2312.9499999999998</v>
      </c>
      <c r="E13" s="316" t="s">
        <v>321</v>
      </c>
      <c r="F13" s="317" t="s">
        <v>156</v>
      </c>
      <c r="G13" s="318" t="s">
        <v>167</v>
      </c>
      <c r="H13" s="48" t="s">
        <v>89</v>
      </c>
      <c r="I13" s="319" t="s">
        <v>102</v>
      </c>
      <c r="J13" s="278">
        <v>424</v>
      </c>
      <c r="K13" s="288">
        <v>45576</v>
      </c>
      <c r="L13" s="266" t="s">
        <v>421</v>
      </c>
      <c r="M13" s="76"/>
      <c r="N13" s="477"/>
      <c r="O13" s="471"/>
    </row>
    <row r="14" spans="1:15" s="76" customFormat="1" ht="15.75">
      <c r="A14" s="155">
        <f t="shared" si="0"/>
        <v>7</v>
      </c>
      <c r="B14" s="48">
        <v>2574</v>
      </c>
      <c r="C14" s="156" t="s">
        <v>145</v>
      </c>
      <c r="D14" s="157">
        <v>2312.9499999999998</v>
      </c>
      <c r="E14" s="180" t="s">
        <v>326</v>
      </c>
      <c r="F14" s="159" t="s">
        <v>156</v>
      </c>
      <c r="G14" s="160" t="s">
        <v>167</v>
      </c>
      <c r="H14" s="48" t="s">
        <v>89</v>
      </c>
      <c r="I14" s="48" t="s">
        <v>102</v>
      </c>
      <c r="J14" s="163">
        <v>101</v>
      </c>
      <c r="K14" s="161">
        <v>42460</v>
      </c>
      <c r="L14" s="266"/>
      <c r="N14" s="477"/>
      <c r="O14" s="471"/>
    </row>
    <row r="15" spans="1:15" s="76" customFormat="1" ht="15.75">
      <c r="A15" s="155">
        <f t="shared" si="0"/>
        <v>8</v>
      </c>
      <c r="B15" s="278">
        <v>2941</v>
      </c>
      <c r="C15" s="328" t="s">
        <v>418</v>
      </c>
      <c r="D15" s="157">
        <v>2312.9499999999998</v>
      </c>
      <c r="E15" s="158" t="s">
        <v>325</v>
      </c>
      <c r="F15" s="159" t="s">
        <v>156</v>
      </c>
      <c r="G15" s="160" t="s">
        <v>167</v>
      </c>
      <c r="H15" s="48" t="s">
        <v>89</v>
      </c>
      <c r="I15" s="48" t="s">
        <v>102</v>
      </c>
      <c r="J15" s="163">
        <v>335</v>
      </c>
      <c r="K15" s="161">
        <v>45524</v>
      </c>
      <c r="L15" s="266" t="s">
        <v>421</v>
      </c>
      <c r="N15" s="477"/>
      <c r="O15" s="471"/>
    </row>
    <row r="16" spans="1:15" s="76" customFormat="1" ht="15.75">
      <c r="A16" s="155">
        <f t="shared" si="0"/>
        <v>9</v>
      </c>
      <c r="B16" s="48">
        <v>2421</v>
      </c>
      <c r="C16" s="156" t="s">
        <v>96</v>
      </c>
      <c r="D16" s="157">
        <v>2312.9499999999998</v>
      </c>
      <c r="E16" s="158" t="s">
        <v>97</v>
      </c>
      <c r="F16" s="159" t="s">
        <v>156</v>
      </c>
      <c r="G16" s="160" t="s">
        <v>165</v>
      </c>
      <c r="H16" s="48" t="s">
        <v>98</v>
      </c>
      <c r="I16" s="48" t="s">
        <v>102</v>
      </c>
      <c r="J16" s="163">
        <v>332</v>
      </c>
      <c r="K16" s="161">
        <v>42968</v>
      </c>
      <c r="L16" s="266"/>
      <c r="N16" s="477"/>
      <c r="O16" s="471"/>
    </row>
    <row r="17" spans="1:15" s="76" customFormat="1" ht="15.75">
      <c r="A17" s="155">
        <f t="shared" si="0"/>
        <v>10</v>
      </c>
      <c r="B17" s="235">
        <v>2837</v>
      </c>
      <c r="C17" s="236" t="s">
        <v>230</v>
      </c>
      <c r="D17" s="157">
        <v>2312.9499999999998</v>
      </c>
      <c r="E17" s="158" t="s">
        <v>93</v>
      </c>
      <c r="F17" s="159" t="s">
        <v>156</v>
      </c>
      <c r="G17" s="160" t="s">
        <v>165</v>
      </c>
      <c r="H17" s="48" t="s">
        <v>89</v>
      </c>
      <c r="I17" s="48" t="s">
        <v>102</v>
      </c>
      <c r="J17" s="278">
        <v>368</v>
      </c>
      <c r="K17" s="288">
        <v>44518</v>
      </c>
      <c r="L17" s="266"/>
      <c r="N17" s="477"/>
      <c r="O17" s="471"/>
    </row>
    <row r="18" spans="1:15" s="76" customFormat="1" ht="15.75">
      <c r="A18" s="155">
        <f t="shared" si="0"/>
        <v>11</v>
      </c>
      <c r="B18" s="48">
        <v>3194</v>
      </c>
      <c r="C18" s="162" t="s">
        <v>238</v>
      </c>
      <c r="D18" s="157">
        <v>2312.9499999999998</v>
      </c>
      <c r="E18" s="158" t="s">
        <v>133</v>
      </c>
      <c r="F18" s="159" t="s">
        <v>156</v>
      </c>
      <c r="G18" s="160" t="s">
        <v>165</v>
      </c>
      <c r="H18" s="48" t="s">
        <v>134</v>
      </c>
      <c r="I18" s="48" t="s">
        <v>102</v>
      </c>
      <c r="J18" s="163">
        <v>316</v>
      </c>
      <c r="K18" s="161">
        <v>45524</v>
      </c>
      <c r="L18" s="266"/>
      <c r="N18" s="477"/>
      <c r="O18" s="471"/>
    </row>
    <row r="19" spans="1:15" s="76" customFormat="1" ht="15.75">
      <c r="A19" s="155">
        <f t="shared" si="0"/>
        <v>12</v>
      </c>
      <c r="B19" s="48">
        <v>2588</v>
      </c>
      <c r="C19" s="162" t="s">
        <v>130</v>
      </c>
      <c r="D19" s="157">
        <v>2312.9499999999998</v>
      </c>
      <c r="E19" s="158" t="s">
        <v>324</v>
      </c>
      <c r="F19" s="159" t="s">
        <v>156</v>
      </c>
      <c r="G19" s="160" t="s">
        <v>165</v>
      </c>
      <c r="H19" s="48" t="s">
        <v>89</v>
      </c>
      <c r="I19" s="48" t="s">
        <v>102</v>
      </c>
      <c r="J19" s="164">
        <v>274</v>
      </c>
      <c r="K19" s="165">
        <v>42584</v>
      </c>
      <c r="L19" s="266"/>
      <c r="N19" s="477"/>
      <c r="O19" s="471"/>
    </row>
    <row r="20" spans="1:15" s="76" customFormat="1" ht="15.75">
      <c r="A20" s="155">
        <f t="shared" si="0"/>
        <v>13</v>
      </c>
      <c r="B20" s="48">
        <v>2659</v>
      </c>
      <c r="C20" s="156" t="s">
        <v>203</v>
      </c>
      <c r="D20" s="157">
        <v>2312.9499999999998</v>
      </c>
      <c r="E20" s="158" t="s">
        <v>116</v>
      </c>
      <c r="F20" s="159" t="s">
        <v>156</v>
      </c>
      <c r="G20" s="160" t="s">
        <v>165</v>
      </c>
      <c r="H20" s="48" t="s">
        <v>89</v>
      </c>
      <c r="I20" s="48" t="s">
        <v>102</v>
      </c>
      <c r="J20" s="163">
        <v>84</v>
      </c>
      <c r="K20" s="161">
        <v>43907</v>
      </c>
      <c r="L20" s="266"/>
      <c r="N20" s="477"/>
      <c r="O20" s="471"/>
    </row>
    <row r="21" spans="1:15" s="76" customFormat="1" ht="15.75">
      <c r="A21" s="155">
        <f t="shared" si="0"/>
        <v>14</v>
      </c>
      <c r="B21" s="48">
        <v>2666</v>
      </c>
      <c r="C21" s="156" t="s">
        <v>110</v>
      </c>
      <c r="D21" s="157">
        <v>2312.9499999999998</v>
      </c>
      <c r="E21" s="158" t="s">
        <v>111</v>
      </c>
      <c r="F21" s="159" t="s">
        <v>156</v>
      </c>
      <c r="G21" s="160" t="s">
        <v>165</v>
      </c>
      <c r="H21" s="48" t="s">
        <v>89</v>
      </c>
      <c r="I21" s="48" t="s">
        <v>102</v>
      </c>
      <c r="J21" s="163">
        <v>8</v>
      </c>
      <c r="K21" s="161">
        <v>40280</v>
      </c>
      <c r="L21" s="266"/>
      <c r="N21" s="477"/>
      <c r="O21" s="471"/>
    </row>
    <row r="22" spans="1:15" s="76" customFormat="1" ht="15.75">
      <c r="A22" s="155">
        <f t="shared" si="0"/>
        <v>15</v>
      </c>
      <c r="B22" s="48">
        <v>2798</v>
      </c>
      <c r="C22" s="156" t="s">
        <v>112</v>
      </c>
      <c r="D22" s="157">
        <v>2312.9499999999998</v>
      </c>
      <c r="E22" s="158" t="s">
        <v>113</v>
      </c>
      <c r="F22" s="159" t="s">
        <v>156</v>
      </c>
      <c r="G22" s="160" t="s">
        <v>165</v>
      </c>
      <c r="H22" s="48" t="s">
        <v>89</v>
      </c>
      <c r="I22" s="48" t="s">
        <v>102</v>
      </c>
      <c r="J22" s="163">
        <v>46</v>
      </c>
      <c r="K22" s="161">
        <v>40878</v>
      </c>
      <c r="L22" s="266"/>
      <c r="N22" s="477"/>
      <c r="O22" s="471"/>
    </row>
    <row r="23" spans="1:15" s="76" customFormat="1" ht="15.75">
      <c r="A23" s="155">
        <f t="shared" si="0"/>
        <v>16</v>
      </c>
      <c r="B23" s="48">
        <v>2806</v>
      </c>
      <c r="C23" s="156" t="s">
        <v>114</v>
      </c>
      <c r="D23" s="157">
        <v>2312.9499999999998</v>
      </c>
      <c r="E23" s="158" t="s">
        <v>312</v>
      </c>
      <c r="F23" s="159" t="s">
        <v>156</v>
      </c>
      <c r="G23" s="160" t="s">
        <v>165</v>
      </c>
      <c r="H23" s="48" t="s">
        <v>115</v>
      </c>
      <c r="I23" s="48" t="s">
        <v>102</v>
      </c>
      <c r="J23" s="163">
        <v>3</v>
      </c>
      <c r="K23" s="161">
        <v>41345</v>
      </c>
      <c r="L23" s="266"/>
      <c r="N23" s="477"/>
      <c r="O23" s="471"/>
    </row>
    <row r="24" spans="1:15" s="76" customFormat="1" ht="15.75">
      <c r="A24" s="155">
        <f t="shared" si="0"/>
        <v>17</v>
      </c>
      <c r="B24" s="166">
        <v>2839</v>
      </c>
      <c r="C24" s="162" t="s">
        <v>188</v>
      </c>
      <c r="D24" s="157">
        <v>2312.9499999999998</v>
      </c>
      <c r="E24" s="158" t="s">
        <v>323</v>
      </c>
      <c r="F24" s="159" t="s">
        <v>156</v>
      </c>
      <c r="G24" s="160" t="s">
        <v>165</v>
      </c>
      <c r="H24" s="48" t="s">
        <v>104</v>
      </c>
      <c r="I24" s="48" t="s">
        <v>102</v>
      </c>
      <c r="J24" s="163">
        <v>26</v>
      </c>
      <c r="K24" s="161">
        <v>43122</v>
      </c>
      <c r="L24" s="266"/>
      <c r="N24" s="477"/>
      <c r="O24" s="471"/>
    </row>
    <row r="25" spans="1:15" s="76" customFormat="1" ht="15.75">
      <c r="A25" s="155">
        <f t="shared" si="0"/>
        <v>18</v>
      </c>
      <c r="B25" s="48">
        <v>2910</v>
      </c>
      <c r="C25" s="167" t="s">
        <v>26</v>
      </c>
      <c r="D25" s="157">
        <v>2312.9499999999998</v>
      </c>
      <c r="E25" s="158" t="s">
        <v>91</v>
      </c>
      <c r="F25" s="159" t="s">
        <v>156</v>
      </c>
      <c r="G25" s="160" t="s">
        <v>165</v>
      </c>
      <c r="H25" s="48" t="s">
        <v>89</v>
      </c>
      <c r="I25" s="48" t="s">
        <v>102</v>
      </c>
      <c r="J25" s="163">
        <v>112</v>
      </c>
      <c r="K25" s="161">
        <v>44293</v>
      </c>
      <c r="L25" s="266"/>
      <c r="N25" s="477"/>
      <c r="O25" s="471"/>
    </row>
    <row r="26" spans="1:15" s="76" customFormat="1" ht="15.75">
      <c r="A26" s="155">
        <f t="shared" si="0"/>
        <v>19</v>
      </c>
      <c r="B26" s="48">
        <v>3049</v>
      </c>
      <c r="C26" s="156" t="s">
        <v>172</v>
      </c>
      <c r="D26" s="157">
        <v>2312.9499999999998</v>
      </c>
      <c r="E26" s="158" t="s">
        <v>313</v>
      </c>
      <c r="F26" s="159" t="s">
        <v>156</v>
      </c>
      <c r="G26" s="160" t="s">
        <v>165</v>
      </c>
      <c r="H26" s="48" t="s">
        <v>260</v>
      </c>
      <c r="I26" s="48" t="s">
        <v>102</v>
      </c>
      <c r="J26" s="163">
        <v>314</v>
      </c>
      <c r="K26" s="161">
        <v>42614</v>
      </c>
      <c r="L26" s="266"/>
      <c r="N26" s="477"/>
      <c r="O26" s="471"/>
    </row>
    <row r="27" spans="1:15" s="76" customFormat="1" ht="15.75">
      <c r="A27" s="155">
        <f t="shared" si="0"/>
        <v>20</v>
      </c>
      <c r="B27" s="206">
        <v>2330</v>
      </c>
      <c r="C27" s="226" t="s">
        <v>127</v>
      </c>
      <c r="D27" s="157">
        <v>2312.9499999999998</v>
      </c>
      <c r="E27" s="158" t="s">
        <v>339</v>
      </c>
      <c r="F27" s="159" t="s">
        <v>156</v>
      </c>
      <c r="G27" s="160" t="s">
        <v>165</v>
      </c>
      <c r="H27" s="206" t="s">
        <v>128</v>
      </c>
      <c r="I27" s="48" t="s">
        <v>102</v>
      </c>
      <c r="J27" s="278">
        <v>364</v>
      </c>
      <c r="K27" s="288">
        <v>44518</v>
      </c>
      <c r="L27" s="266"/>
      <c r="N27" s="477"/>
      <c r="O27" s="471"/>
    </row>
    <row r="28" spans="1:15" s="76" customFormat="1" ht="15.75">
      <c r="A28" s="155">
        <f t="shared" si="0"/>
        <v>21</v>
      </c>
      <c r="B28" s="206">
        <v>2709</v>
      </c>
      <c r="C28" s="227" t="s">
        <v>233</v>
      </c>
      <c r="D28" s="157">
        <v>2312.9499999999998</v>
      </c>
      <c r="E28" s="158" t="s">
        <v>340</v>
      </c>
      <c r="F28" s="159" t="s">
        <v>156</v>
      </c>
      <c r="G28" s="160" t="s">
        <v>165</v>
      </c>
      <c r="H28" s="206" t="s">
        <v>89</v>
      </c>
      <c r="I28" s="48" t="s">
        <v>102</v>
      </c>
      <c r="J28" s="278">
        <v>366</v>
      </c>
      <c r="K28" s="288">
        <v>44518</v>
      </c>
      <c r="L28" s="266"/>
      <c r="N28" s="477"/>
      <c r="O28" s="471"/>
    </row>
    <row r="29" spans="1:15" s="76" customFormat="1" ht="15.75">
      <c r="A29" s="155">
        <f t="shared" si="0"/>
        <v>22</v>
      </c>
      <c r="B29" s="166">
        <v>2392</v>
      </c>
      <c r="C29" s="162" t="s">
        <v>87</v>
      </c>
      <c r="D29" s="157">
        <v>2312.9499999999998</v>
      </c>
      <c r="E29" s="158" t="s">
        <v>322</v>
      </c>
      <c r="F29" s="159" t="s">
        <v>156</v>
      </c>
      <c r="G29" s="160" t="s">
        <v>345</v>
      </c>
      <c r="H29" s="48" t="s">
        <v>88</v>
      </c>
      <c r="I29" s="48" t="s">
        <v>102</v>
      </c>
      <c r="J29" s="163">
        <v>377</v>
      </c>
      <c r="K29" s="161">
        <v>42683</v>
      </c>
      <c r="L29" s="266"/>
      <c r="N29" s="477"/>
      <c r="O29" s="471"/>
    </row>
    <row r="30" spans="1:15" s="76" customFormat="1" ht="15.75">
      <c r="A30" s="155">
        <f t="shared" si="0"/>
        <v>23</v>
      </c>
      <c r="B30" s="278">
        <v>3136</v>
      </c>
      <c r="C30" s="212" t="s">
        <v>399</v>
      </c>
      <c r="D30" s="157">
        <v>2312.9499999999998</v>
      </c>
      <c r="E30" s="158" t="s">
        <v>386</v>
      </c>
      <c r="F30" s="168" t="s">
        <v>156</v>
      </c>
      <c r="G30" s="160" t="s">
        <v>345</v>
      </c>
      <c r="H30" s="206" t="s">
        <v>463</v>
      </c>
      <c r="I30" s="48" t="s">
        <v>102</v>
      </c>
      <c r="J30" s="388">
        <v>351</v>
      </c>
      <c r="K30" s="288">
        <v>45531</v>
      </c>
      <c r="L30" s="266"/>
      <c r="N30" s="477"/>
      <c r="O30" s="471"/>
    </row>
    <row r="31" spans="1:15" s="321" customFormat="1" ht="15.75">
      <c r="A31" s="314">
        <f t="shared" si="0"/>
        <v>24</v>
      </c>
      <c r="B31" s="290">
        <v>3242</v>
      </c>
      <c r="C31" s="279" t="s">
        <v>231</v>
      </c>
      <c r="D31" s="315">
        <v>2312.9499999999998</v>
      </c>
      <c r="E31" s="316" t="s">
        <v>346</v>
      </c>
      <c r="F31" s="317" t="s">
        <v>156</v>
      </c>
      <c r="G31" s="318" t="s">
        <v>345</v>
      </c>
      <c r="H31" s="275" t="s">
        <v>394</v>
      </c>
      <c r="I31" s="319" t="s">
        <v>102</v>
      </c>
      <c r="J31" s="278">
        <v>362</v>
      </c>
      <c r="K31" s="288">
        <v>45531</v>
      </c>
      <c r="L31" s="320"/>
      <c r="M31" s="76"/>
      <c r="N31" s="477"/>
      <c r="O31" s="471"/>
    </row>
    <row r="32" spans="1:15" s="76" customFormat="1" ht="15.75">
      <c r="A32" s="155">
        <f>A31+1</f>
        <v>25</v>
      </c>
      <c r="B32" s="48">
        <v>2342</v>
      </c>
      <c r="C32" s="156" t="s">
        <v>106</v>
      </c>
      <c r="D32" s="157">
        <v>2312.9499999999998</v>
      </c>
      <c r="E32" s="158" t="s">
        <v>314</v>
      </c>
      <c r="F32" s="159" t="s">
        <v>156</v>
      </c>
      <c r="G32" s="160" t="s">
        <v>166</v>
      </c>
      <c r="H32" s="48" t="s">
        <v>105</v>
      </c>
      <c r="I32" s="48" t="s">
        <v>102</v>
      </c>
      <c r="J32" s="163">
        <v>368</v>
      </c>
      <c r="K32" s="161">
        <v>45533</v>
      </c>
      <c r="L32" s="266" t="s">
        <v>421</v>
      </c>
      <c r="N32" s="477"/>
      <c r="O32" s="471"/>
    </row>
    <row r="33" spans="1:15" s="76" customFormat="1" ht="15.75">
      <c r="A33" s="155">
        <f t="shared" si="0"/>
        <v>26</v>
      </c>
      <c r="B33" s="48">
        <v>2797</v>
      </c>
      <c r="C33" s="156" t="s">
        <v>210</v>
      </c>
      <c r="D33" s="157">
        <v>2312.9499999999998</v>
      </c>
      <c r="E33" s="158" t="s">
        <v>316</v>
      </c>
      <c r="F33" s="159" t="s">
        <v>156</v>
      </c>
      <c r="G33" s="160" t="s">
        <v>166</v>
      </c>
      <c r="H33" s="48" t="s">
        <v>163</v>
      </c>
      <c r="I33" s="48" t="s">
        <v>102</v>
      </c>
      <c r="J33" s="164">
        <v>332</v>
      </c>
      <c r="K33" s="224">
        <v>45524</v>
      </c>
      <c r="L33" s="266" t="s">
        <v>421</v>
      </c>
      <c r="N33" s="477"/>
      <c r="O33" s="471"/>
    </row>
    <row r="34" spans="1:15" s="76" customFormat="1" ht="15.75">
      <c r="A34" s="155">
        <f t="shared" si="0"/>
        <v>27</v>
      </c>
      <c r="B34" s="48">
        <v>3138</v>
      </c>
      <c r="C34" s="156" t="s">
        <v>197</v>
      </c>
      <c r="D34" s="157">
        <v>2312.9499999999998</v>
      </c>
      <c r="E34" s="158" t="s">
        <v>266</v>
      </c>
      <c r="F34" s="159" t="s">
        <v>156</v>
      </c>
      <c r="G34" s="160" t="s">
        <v>166</v>
      </c>
      <c r="H34" s="48" t="s">
        <v>448</v>
      </c>
      <c r="I34" s="48" t="s">
        <v>102</v>
      </c>
      <c r="J34" s="169">
        <v>367</v>
      </c>
      <c r="K34" s="170">
        <v>45505</v>
      </c>
      <c r="L34" s="266"/>
      <c r="N34" s="477"/>
      <c r="O34" s="471"/>
    </row>
    <row r="35" spans="1:15" s="76" customFormat="1" ht="15.75">
      <c r="A35" s="155">
        <f t="shared" si="0"/>
        <v>28</v>
      </c>
      <c r="B35" s="166">
        <v>2344</v>
      </c>
      <c r="C35" s="359" t="s">
        <v>415</v>
      </c>
      <c r="D35" s="157">
        <v>2312.9499999999998</v>
      </c>
      <c r="E35" s="158" t="s">
        <v>374</v>
      </c>
      <c r="F35" s="159" t="s">
        <v>156</v>
      </c>
      <c r="G35" s="160" t="s">
        <v>166</v>
      </c>
      <c r="H35" s="48" t="s">
        <v>117</v>
      </c>
      <c r="I35" s="48" t="s">
        <v>102</v>
      </c>
      <c r="J35" s="163">
        <v>360</v>
      </c>
      <c r="K35" s="161">
        <v>44873</v>
      </c>
      <c r="L35" s="266"/>
      <c r="N35" s="477"/>
      <c r="O35" s="471"/>
    </row>
    <row r="36" spans="1:15" s="76" customFormat="1" ht="15.75">
      <c r="A36" s="155">
        <f t="shared" si="0"/>
        <v>29</v>
      </c>
      <c r="B36" s="26">
        <v>3040</v>
      </c>
      <c r="C36" s="368" t="s">
        <v>485</v>
      </c>
      <c r="D36" s="157">
        <v>2312.9499999999998</v>
      </c>
      <c r="E36" s="156" t="s">
        <v>315</v>
      </c>
      <c r="F36" s="159" t="s">
        <v>156</v>
      </c>
      <c r="G36" s="171" t="s">
        <v>166</v>
      </c>
      <c r="H36" s="48" t="s">
        <v>486</v>
      </c>
      <c r="I36" s="48" t="s">
        <v>102</v>
      </c>
      <c r="J36" s="278">
        <v>189</v>
      </c>
      <c r="K36" s="224">
        <v>45436</v>
      </c>
      <c r="L36" s="266" t="s">
        <v>421</v>
      </c>
      <c r="N36" s="477"/>
      <c r="O36" s="471"/>
    </row>
    <row r="37" spans="1:15" s="76" customFormat="1" ht="15.75">
      <c r="A37" s="155">
        <f t="shared" si="0"/>
        <v>30</v>
      </c>
      <c r="B37" s="166">
        <v>3180</v>
      </c>
      <c r="C37" s="162" t="s">
        <v>214</v>
      </c>
      <c r="D37" s="157">
        <v>2312.9499999999998</v>
      </c>
      <c r="E37" s="158" t="s">
        <v>373</v>
      </c>
      <c r="F37" s="159" t="s">
        <v>156</v>
      </c>
      <c r="G37" s="160" t="s">
        <v>166</v>
      </c>
      <c r="H37" s="48" t="s">
        <v>117</v>
      </c>
      <c r="I37" s="48" t="s">
        <v>102</v>
      </c>
      <c r="J37" s="366">
        <v>318</v>
      </c>
      <c r="K37" s="288">
        <v>45524</v>
      </c>
      <c r="L37" s="266" t="s">
        <v>421</v>
      </c>
      <c r="N37" s="477"/>
      <c r="O37" s="471"/>
    </row>
    <row r="38" spans="1:15" s="76" customFormat="1" ht="15.75">
      <c r="A38" s="155">
        <f t="shared" si="0"/>
        <v>31</v>
      </c>
      <c r="B38" s="48">
        <v>3178</v>
      </c>
      <c r="C38" s="156" t="s">
        <v>199</v>
      </c>
      <c r="D38" s="157">
        <v>2312.9499999999998</v>
      </c>
      <c r="E38" s="158" t="s">
        <v>107</v>
      </c>
      <c r="F38" s="159" t="s">
        <v>156</v>
      </c>
      <c r="G38" s="160" t="s">
        <v>166</v>
      </c>
      <c r="H38" s="48" t="s">
        <v>117</v>
      </c>
      <c r="I38" s="48" t="s">
        <v>102</v>
      </c>
      <c r="J38" s="169">
        <v>314</v>
      </c>
      <c r="K38" s="161">
        <v>45524</v>
      </c>
      <c r="L38" s="266" t="s">
        <v>421</v>
      </c>
      <c r="N38" s="477"/>
      <c r="O38" s="471"/>
    </row>
    <row r="39" spans="1:15" s="76" customFormat="1" ht="15.75">
      <c r="A39" s="155">
        <f t="shared" si="0"/>
        <v>32</v>
      </c>
      <c r="B39" s="166">
        <v>2337</v>
      </c>
      <c r="C39" s="279" t="s">
        <v>427</v>
      </c>
      <c r="D39" s="157">
        <v>2312.9499999999998</v>
      </c>
      <c r="E39" s="158" t="s">
        <v>265</v>
      </c>
      <c r="F39" s="159" t="s">
        <v>156</v>
      </c>
      <c r="G39" s="160" t="s">
        <v>166</v>
      </c>
      <c r="H39" s="48" t="s">
        <v>105</v>
      </c>
      <c r="I39" s="48" t="s">
        <v>102</v>
      </c>
      <c r="J39" s="163">
        <v>319</v>
      </c>
      <c r="K39" s="161">
        <v>45524</v>
      </c>
      <c r="L39" s="266" t="s">
        <v>421</v>
      </c>
      <c r="N39" s="477"/>
      <c r="O39" s="471"/>
    </row>
    <row r="40" spans="1:15" s="76" customFormat="1" ht="15.75">
      <c r="A40" s="155">
        <f t="shared" si="0"/>
        <v>33</v>
      </c>
      <c r="B40" s="48">
        <v>3036</v>
      </c>
      <c r="C40" s="156" t="s">
        <v>447</v>
      </c>
      <c r="D40" s="157">
        <v>2312.9499999999998</v>
      </c>
      <c r="E40" s="158" t="s">
        <v>342</v>
      </c>
      <c r="F40" s="159" t="s">
        <v>156</v>
      </c>
      <c r="G40" s="160" t="s">
        <v>166</v>
      </c>
      <c r="H40" s="48" t="s">
        <v>448</v>
      </c>
      <c r="I40" s="48" t="s">
        <v>102</v>
      </c>
      <c r="J40" s="278">
        <v>331</v>
      </c>
      <c r="K40" s="288">
        <v>45524</v>
      </c>
      <c r="L40" s="266" t="s">
        <v>421</v>
      </c>
      <c r="N40" s="477"/>
      <c r="O40" s="471"/>
    </row>
    <row r="41" spans="1:15" s="76" customFormat="1" ht="15.75">
      <c r="A41" s="155">
        <f t="shared" si="0"/>
        <v>34</v>
      </c>
      <c r="B41" s="278">
        <v>2627</v>
      </c>
      <c r="C41" s="279" t="s">
        <v>201</v>
      </c>
      <c r="D41" s="157">
        <v>2312.9499999999998</v>
      </c>
      <c r="E41" s="158" t="s">
        <v>343</v>
      </c>
      <c r="F41" s="159" t="s">
        <v>156</v>
      </c>
      <c r="G41" s="160" t="s">
        <v>166</v>
      </c>
      <c r="H41" s="48" t="s">
        <v>385</v>
      </c>
      <c r="I41" s="48" t="s">
        <v>102</v>
      </c>
      <c r="J41" s="278">
        <v>341</v>
      </c>
      <c r="K41" s="288">
        <v>44503</v>
      </c>
      <c r="L41" s="266"/>
      <c r="N41" s="477"/>
      <c r="O41" s="471"/>
    </row>
    <row r="42" spans="1:15" s="76" customFormat="1" ht="16.5" thickBot="1">
      <c r="A42" s="354">
        <f t="shared" si="0"/>
        <v>35</v>
      </c>
      <c r="B42" s="360">
        <v>2702</v>
      </c>
      <c r="C42" s="361" t="s">
        <v>416</v>
      </c>
      <c r="D42" s="172">
        <v>2312.9499999999998</v>
      </c>
      <c r="E42" s="287" t="s">
        <v>344</v>
      </c>
      <c r="F42" s="173" t="s">
        <v>156</v>
      </c>
      <c r="G42" s="174" t="s">
        <v>166</v>
      </c>
      <c r="H42" s="277" t="s">
        <v>385</v>
      </c>
      <c r="I42" s="277" t="s">
        <v>102</v>
      </c>
      <c r="J42" s="362">
        <v>362</v>
      </c>
      <c r="K42" s="363">
        <v>44873</v>
      </c>
      <c r="L42" s="266"/>
      <c r="N42" s="477"/>
      <c r="O42" s="471"/>
    </row>
    <row r="43" spans="1:15" s="191" customFormat="1" ht="19.5" thickBot="1">
      <c r="A43" s="185"/>
      <c r="B43" s="77" t="s">
        <v>174</v>
      </c>
      <c r="C43" s="186"/>
      <c r="D43" s="187"/>
      <c r="E43" s="186"/>
      <c r="F43" s="186"/>
      <c r="G43" s="188"/>
      <c r="H43" s="186"/>
      <c r="I43" s="187"/>
      <c r="J43" s="189"/>
      <c r="K43" s="190"/>
      <c r="L43" s="266"/>
      <c r="M43" s="76"/>
      <c r="N43" s="477"/>
      <c r="O43" s="471"/>
    </row>
    <row r="44" spans="1:15" s="78" customFormat="1" ht="15.75">
      <c r="A44" s="199">
        <f>A42+1</f>
        <v>36</v>
      </c>
      <c r="B44" s="206">
        <v>2779</v>
      </c>
      <c r="C44" s="226" t="s">
        <v>192</v>
      </c>
      <c r="D44" s="201">
        <v>1284.97</v>
      </c>
      <c r="E44" s="202" t="s">
        <v>125</v>
      </c>
      <c r="F44" s="203" t="s">
        <v>158</v>
      </c>
      <c r="G44" s="204" t="s">
        <v>166</v>
      </c>
      <c r="H44" s="200" t="s">
        <v>85</v>
      </c>
      <c r="I44" s="200" t="s">
        <v>86</v>
      </c>
      <c r="J44" s="221">
        <v>333</v>
      </c>
      <c r="K44" s="222">
        <v>45524</v>
      </c>
      <c r="L44" s="266"/>
      <c r="M44" s="76"/>
      <c r="N44" s="477"/>
      <c r="O44" s="471"/>
    </row>
    <row r="45" spans="1:15" s="78" customFormat="1" ht="15.75">
      <c r="A45" s="205">
        <f>A44+1</f>
        <v>37</v>
      </c>
      <c r="B45" s="206">
        <v>2440</v>
      </c>
      <c r="C45" s="207" t="s">
        <v>189</v>
      </c>
      <c r="D45" s="201">
        <v>1284.97</v>
      </c>
      <c r="E45" s="208" t="s">
        <v>125</v>
      </c>
      <c r="F45" s="209" t="s">
        <v>158</v>
      </c>
      <c r="G45" s="210" t="s">
        <v>166</v>
      </c>
      <c r="H45" s="211" t="s">
        <v>85</v>
      </c>
      <c r="I45" s="206" t="s">
        <v>86</v>
      </c>
      <c r="J45" s="223">
        <v>4</v>
      </c>
      <c r="K45" s="224">
        <v>43591</v>
      </c>
      <c r="L45" s="266"/>
      <c r="M45" s="76"/>
      <c r="N45" s="477"/>
      <c r="O45" s="471"/>
    </row>
    <row r="46" spans="1:15" s="78" customFormat="1" ht="15.75">
      <c r="A46" s="205">
        <f>A45+1</f>
        <v>38</v>
      </c>
      <c r="B46" s="206">
        <v>2526</v>
      </c>
      <c r="C46" s="279" t="s">
        <v>464</v>
      </c>
      <c r="D46" s="201">
        <v>1284.97</v>
      </c>
      <c r="E46" s="208" t="s">
        <v>320</v>
      </c>
      <c r="F46" s="209" t="s">
        <v>158</v>
      </c>
      <c r="G46" s="210" t="s">
        <v>345</v>
      </c>
      <c r="H46" s="206" t="s">
        <v>465</v>
      </c>
      <c r="I46" s="206" t="s">
        <v>86</v>
      </c>
      <c r="J46" s="223">
        <v>350</v>
      </c>
      <c r="K46" s="224">
        <v>45531</v>
      </c>
      <c r="L46" s="266"/>
      <c r="M46" s="76"/>
      <c r="N46" s="477"/>
      <c r="O46" s="471"/>
    </row>
    <row r="47" spans="1:15" s="327" customFormat="1" ht="16.5" thickBot="1">
      <c r="A47" s="322">
        <f>A46+1</f>
        <v>39</v>
      </c>
      <c r="B47" s="278">
        <v>2857</v>
      </c>
      <c r="C47" s="328" t="s">
        <v>409</v>
      </c>
      <c r="D47" s="323">
        <v>1284.97</v>
      </c>
      <c r="E47" s="324" t="s">
        <v>97</v>
      </c>
      <c r="F47" s="325" t="s">
        <v>158</v>
      </c>
      <c r="G47" s="355" t="s">
        <v>165</v>
      </c>
      <c r="H47" s="319" t="s">
        <v>89</v>
      </c>
      <c r="I47" s="326" t="s">
        <v>86</v>
      </c>
      <c r="J47" s="278">
        <v>157</v>
      </c>
      <c r="K47" s="288">
        <v>44677</v>
      </c>
      <c r="L47" s="320"/>
      <c r="M47" s="76"/>
      <c r="N47" s="477"/>
      <c r="O47" s="471"/>
    </row>
    <row r="48" spans="1:15" s="198" customFormat="1" ht="19.5" thickBot="1">
      <c r="A48" s="192"/>
      <c r="B48" s="79" t="s">
        <v>176</v>
      </c>
      <c r="C48" s="193"/>
      <c r="D48" s="194"/>
      <c r="E48" s="193"/>
      <c r="F48" s="193"/>
      <c r="G48" s="195"/>
      <c r="H48" s="194"/>
      <c r="I48" s="194"/>
      <c r="J48" s="196"/>
      <c r="K48" s="197"/>
      <c r="L48" s="266"/>
      <c r="M48" s="76"/>
      <c r="N48" s="477"/>
      <c r="O48" s="471"/>
    </row>
    <row r="49" spans="1:15" s="80" customFormat="1" ht="15.75">
      <c r="A49" s="199">
        <f>A47+1</f>
        <v>40</v>
      </c>
      <c r="B49" s="200">
        <v>2656</v>
      </c>
      <c r="C49" s="219" t="s">
        <v>99</v>
      </c>
      <c r="D49" s="220">
        <v>822.38</v>
      </c>
      <c r="E49" s="202" t="s">
        <v>327</v>
      </c>
      <c r="F49" s="203" t="s">
        <v>159</v>
      </c>
      <c r="G49" s="204" t="s">
        <v>168</v>
      </c>
      <c r="H49" s="364" t="s">
        <v>89</v>
      </c>
      <c r="I49" s="200" t="s">
        <v>90</v>
      </c>
      <c r="J49" s="221">
        <v>410</v>
      </c>
      <c r="K49" s="222">
        <v>42331</v>
      </c>
      <c r="L49" s="266"/>
      <c r="M49" s="76"/>
      <c r="N49" s="477"/>
      <c r="O49" s="471"/>
    </row>
    <row r="50" spans="1:15" s="353" customFormat="1" ht="15.75">
      <c r="A50" s="350">
        <f>A49+1</f>
        <v>41</v>
      </c>
      <c r="B50" s="278">
        <v>2718</v>
      </c>
      <c r="C50" s="328" t="s">
        <v>419</v>
      </c>
      <c r="D50" s="323">
        <v>822.38</v>
      </c>
      <c r="E50" s="351" t="s">
        <v>94</v>
      </c>
      <c r="F50" s="352" t="s">
        <v>159</v>
      </c>
      <c r="G50" s="349" t="s">
        <v>167</v>
      </c>
      <c r="H50" s="206" t="s">
        <v>89</v>
      </c>
      <c r="I50" s="235" t="s">
        <v>90</v>
      </c>
      <c r="J50" s="278">
        <v>334</v>
      </c>
      <c r="K50" s="288">
        <v>45524</v>
      </c>
      <c r="L50" s="266" t="s">
        <v>421</v>
      </c>
      <c r="M50" s="76"/>
      <c r="N50" s="477"/>
      <c r="O50" s="471"/>
    </row>
    <row r="51" spans="1:15" s="80" customFormat="1" ht="15.75">
      <c r="A51" s="205">
        <f t="shared" ref="A51:A77" si="1">A50+1</f>
        <v>42</v>
      </c>
      <c r="B51" s="206">
        <v>2712</v>
      </c>
      <c r="C51" s="212" t="s">
        <v>191</v>
      </c>
      <c r="D51" s="201">
        <v>822.38</v>
      </c>
      <c r="E51" s="208" t="s">
        <v>321</v>
      </c>
      <c r="F51" s="209" t="s">
        <v>159</v>
      </c>
      <c r="G51" s="210" t="s">
        <v>167</v>
      </c>
      <c r="H51" s="206" t="s">
        <v>89</v>
      </c>
      <c r="I51" s="206" t="s">
        <v>90</v>
      </c>
      <c r="J51" s="223">
        <v>53</v>
      </c>
      <c r="K51" s="224">
        <v>44581</v>
      </c>
      <c r="L51" s="266"/>
      <c r="M51" s="76"/>
      <c r="N51" s="477"/>
      <c r="O51" s="471"/>
    </row>
    <row r="52" spans="1:15" s="80" customFormat="1" ht="15.75">
      <c r="A52" s="205">
        <f t="shared" si="1"/>
        <v>43</v>
      </c>
      <c r="B52" s="290">
        <v>3339</v>
      </c>
      <c r="C52" s="279" t="s">
        <v>232</v>
      </c>
      <c r="D52" s="201">
        <v>822.38</v>
      </c>
      <c r="E52" s="208" t="s">
        <v>397</v>
      </c>
      <c r="F52" s="209" t="s">
        <v>159</v>
      </c>
      <c r="G52" s="210" t="s">
        <v>167</v>
      </c>
      <c r="H52" s="275" t="s">
        <v>396</v>
      </c>
      <c r="I52" s="206" t="s">
        <v>90</v>
      </c>
      <c r="J52" s="42">
        <v>370</v>
      </c>
      <c r="K52" s="246">
        <v>44518</v>
      </c>
      <c r="L52" s="266"/>
      <c r="M52" s="76"/>
      <c r="N52" s="477"/>
      <c r="O52" s="471"/>
    </row>
    <row r="53" spans="1:15" s="80" customFormat="1" ht="15.75">
      <c r="A53" s="205">
        <f t="shared" si="1"/>
        <v>44</v>
      </c>
      <c r="B53" s="206">
        <v>2710</v>
      </c>
      <c r="C53" s="212" t="s">
        <v>100</v>
      </c>
      <c r="D53" s="201">
        <v>822.38</v>
      </c>
      <c r="E53" s="208" t="s">
        <v>456</v>
      </c>
      <c r="F53" s="209" t="s">
        <v>159</v>
      </c>
      <c r="G53" s="210" t="s">
        <v>167</v>
      </c>
      <c r="H53" s="206" t="s">
        <v>101</v>
      </c>
      <c r="I53" s="206" t="s">
        <v>90</v>
      </c>
      <c r="J53" s="223">
        <v>106</v>
      </c>
      <c r="K53" s="224">
        <v>42080</v>
      </c>
      <c r="L53" s="266"/>
      <c r="M53" s="76"/>
      <c r="N53" s="477"/>
      <c r="O53" s="471"/>
    </row>
    <row r="54" spans="1:15" s="80" customFormat="1" ht="15.75">
      <c r="A54" s="205">
        <f t="shared" si="1"/>
        <v>45</v>
      </c>
      <c r="B54" s="290">
        <v>3228</v>
      </c>
      <c r="C54" s="279" t="s">
        <v>479</v>
      </c>
      <c r="D54" s="201">
        <v>822.38</v>
      </c>
      <c r="E54" s="208" t="s">
        <v>397</v>
      </c>
      <c r="F54" s="209" t="s">
        <v>159</v>
      </c>
      <c r="G54" s="210" t="s">
        <v>167</v>
      </c>
      <c r="H54" s="206" t="s">
        <v>480</v>
      </c>
      <c r="I54" s="206" t="s">
        <v>90</v>
      </c>
      <c r="J54" s="42">
        <v>429</v>
      </c>
      <c r="K54" s="246">
        <v>45576</v>
      </c>
      <c r="L54" s="266"/>
      <c r="M54" s="76"/>
      <c r="N54" s="477"/>
      <c r="O54" s="471"/>
    </row>
    <row r="55" spans="1:15" s="80" customFormat="1" ht="15.75">
      <c r="A55" s="205">
        <f t="shared" si="1"/>
        <v>46</v>
      </c>
      <c r="B55" s="225">
        <v>2707</v>
      </c>
      <c r="C55" s="226" t="s">
        <v>132</v>
      </c>
      <c r="D55" s="201">
        <v>822.38</v>
      </c>
      <c r="E55" s="208" t="s">
        <v>57</v>
      </c>
      <c r="F55" s="209" t="s">
        <v>159</v>
      </c>
      <c r="G55" s="210" t="s">
        <v>165</v>
      </c>
      <c r="H55" s="206" t="s">
        <v>131</v>
      </c>
      <c r="I55" s="206" t="s">
        <v>90</v>
      </c>
      <c r="J55" s="223">
        <v>422</v>
      </c>
      <c r="K55" s="490">
        <v>42338</v>
      </c>
      <c r="L55" s="266"/>
      <c r="M55" s="76"/>
      <c r="N55" s="477"/>
      <c r="O55" s="471"/>
    </row>
    <row r="56" spans="1:15" s="80" customFormat="1" ht="15.75">
      <c r="A56" s="205">
        <f t="shared" si="1"/>
        <v>47</v>
      </c>
      <c r="B56" s="225">
        <v>2553</v>
      </c>
      <c r="C56" s="385" t="s">
        <v>457</v>
      </c>
      <c r="D56" s="201">
        <v>822.38</v>
      </c>
      <c r="E56" s="208" t="s">
        <v>324</v>
      </c>
      <c r="F56" s="209" t="s">
        <v>159</v>
      </c>
      <c r="G56" s="210" t="s">
        <v>165</v>
      </c>
      <c r="H56" s="206" t="s">
        <v>131</v>
      </c>
      <c r="I56" s="206" t="s">
        <v>90</v>
      </c>
      <c r="J56" s="223">
        <v>478</v>
      </c>
      <c r="K56" s="490">
        <v>45275</v>
      </c>
      <c r="L56" s="266"/>
      <c r="M56" s="76"/>
      <c r="N56" s="477"/>
      <c r="O56" s="471"/>
    </row>
    <row r="57" spans="1:15" s="80" customFormat="1" ht="15.75">
      <c r="A57" s="205">
        <f t="shared" si="1"/>
        <v>48</v>
      </c>
      <c r="B57" s="290">
        <v>3112</v>
      </c>
      <c r="C57" s="279" t="s">
        <v>196</v>
      </c>
      <c r="D57" s="201">
        <v>822.38</v>
      </c>
      <c r="E57" s="208" t="s">
        <v>330</v>
      </c>
      <c r="F57" s="209" t="s">
        <v>159</v>
      </c>
      <c r="G57" s="210" t="s">
        <v>165</v>
      </c>
      <c r="H57" s="275" t="s">
        <v>395</v>
      </c>
      <c r="I57" s="206" t="s">
        <v>90</v>
      </c>
      <c r="J57" s="223">
        <v>371</v>
      </c>
      <c r="K57" s="246">
        <v>44518</v>
      </c>
      <c r="L57" s="266"/>
      <c r="M57" s="76"/>
      <c r="N57" s="477"/>
      <c r="O57" s="471"/>
    </row>
    <row r="58" spans="1:15" s="80" customFormat="1" ht="15.75">
      <c r="A58" s="205">
        <f t="shared" si="1"/>
        <v>49</v>
      </c>
      <c r="B58" s="290">
        <v>3003</v>
      </c>
      <c r="C58" s="279" t="s">
        <v>195</v>
      </c>
      <c r="D58" s="201">
        <v>822.38</v>
      </c>
      <c r="E58" s="208" t="s">
        <v>57</v>
      </c>
      <c r="F58" s="209" t="s">
        <v>159</v>
      </c>
      <c r="G58" s="210" t="s">
        <v>165</v>
      </c>
      <c r="H58" s="275" t="s">
        <v>104</v>
      </c>
      <c r="I58" s="206" t="s">
        <v>90</v>
      </c>
      <c r="J58" s="223">
        <v>372</v>
      </c>
      <c r="K58" s="246">
        <v>44518</v>
      </c>
      <c r="L58" s="266"/>
      <c r="M58" s="76"/>
      <c r="N58" s="477"/>
      <c r="O58" s="471"/>
    </row>
    <row r="59" spans="1:15" s="80" customFormat="1" ht="15.75">
      <c r="A59" s="205">
        <f t="shared" si="1"/>
        <v>50</v>
      </c>
      <c r="B59" s="206">
        <v>3352</v>
      </c>
      <c r="C59" s="227" t="s">
        <v>459</v>
      </c>
      <c r="D59" s="201">
        <v>822.38</v>
      </c>
      <c r="E59" s="208" t="s">
        <v>103</v>
      </c>
      <c r="F59" s="209" t="s">
        <v>159</v>
      </c>
      <c r="G59" s="210" t="s">
        <v>165</v>
      </c>
      <c r="H59" s="48" t="s">
        <v>115</v>
      </c>
      <c r="I59" s="206" t="s">
        <v>90</v>
      </c>
      <c r="J59" s="223">
        <v>426</v>
      </c>
      <c r="K59" s="224">
        <v>45576</v>
      </c>
      <c r="L59" s="266"/>
      <c r="M59" s="76"/>
      <c r="N59" s="477"/>
      <c r="O59" s="471"/>
    </row>
    <row r="60" spans="1:15" s="80" customFormat="1" ht="15.75">
      <c r="A60" s="205">
        <f t="shared" si="1"/>
        <v>51</v>
      </c>
      <c r="B60" s="206">
        <v>3004</v>
      </c>
      <c r="C60" s="226" t="s">
        <v>180</v>
      </c>
      <c r="D60" s="201">
        <v>822.38</v>
      </c>
      <c r="E60" s="208" t="s">
        <v>312</v>
      </c>
      <c r="F60" s="209" t="s">
        <v>159</v>
      </c>
      <c r="G60" s="210" t="s">
        <v>165</v>
      </c>
      <c r="H60" s="206" t="s">
        <v>92</v>
      </c>
      <c r="I60" s="206" t="s">
        <v>90</v>
      </c>
      <c r="J60" s="223">
        <v>397</v>
      </c>
      <c r="K60" s="224">
        <v>42699</v>
      </c>
      <c r="L60" s="266"/>
      <c r="M60" s="76"/>
      <c r="N60" s="477"/>
      <c r="O60" s="471"/>
    </row>
    <row r="61" spans="1:15" s="80" customFormat="1" ht="15.75">
      <c r="A61" s="205">
        <f t="shared" si="1"/>
        <v>52</v>
      </c>
      <c r="B61" s="206">
        <v>2577</v>
      </c>
      <c r="C61" s="212" t="s">
        <v>213</v>
      </c>
      <c r="D61" s="201">
        <v>822.38</v>
      </c>
      <c r="E61" s="208" t="s">
        <v>14</v>
      </c>
      <c r="F61" s="209" t="s">
        <v>159</v>
      </c>
      <c r="G61" s="210" t="s">
        <v>165</v>
      </c>
      <c r="H61" s="206" t="s">
        <v>131</v>
      </c>
      <c r="I61" s="206" t="s">
        <v>90</v>
      </c>
      <c r="J61" s="223">
        <v>333</v>
      </c>
      <c r="K61" s="224">
        <v>42968</v>
      </c>
      <c r="L61" s="266"/>
      <c r="M61" s="76"/>
      <c r="N61" s="477"/>
      <c r="O61" s="471"/>
    </row>
    <row r="62" spans="1:15" s="80" customFormat="1" ht="15.75">
      <c r="A62" s="205">
        <f t="shared" si="1"/>
        <v>53</v>
      </c>
      <c r="B62" s="225">
        <v>3322</v>
      </c>
      <c r="C62" s="226" t="s">
        <v>495</v>
      </c>
      <c r="D62" s="201">
        <v>822.38</v>
      </c>
      <c r="E62" s="228" t="s">
        <v>313</v>
      </c>
      <c r="F62" s="209" t="s">
        <v>159</v>
      </c>
      <c r="G62" s="210" t="s">
        <v>165</v>
      </c>
      <c r="H62" s="206" t="s">
        <v>136</v>
      </c>
      <c r="I62" s="206" t="s">
        <v>90</v>
      </c>
      <c r="J62" s="223">
        <v>436</v>
      </c>
      <c r="K62" s="224">
        <v>45580</v>
      </c>
      <c r="L62" s="266"/>
      <c r="M62" s="76"/>
      <c r="N62" s="477"/>
      <c r="O62" s="471"/>
    </row>
    <row r="63" spans="1:15" s="80" customFormat="1" ht="15.75">
      <c r="A63" s="205">
        <f t="shared" si="1"/>
        <v>54</v>
      </c>
      <c r="B63" s="225">
        <v>2125</v>
      </c>
      <c r="C63" s="226" t="s">
        <v>135</v>
      </c>
      <c r="D63" s="201">
        <v>822.38</v>
      </c>
      <c r="E63" s="228" t="s">
        <v>313</v>
      </c>
      <c r="F63" s="209" t="s">
        <v>159</v>
      </c>
      <c r="G63" s="210" t="s">
        <v>165</v>
      </c>
      <c r="H63" s="206" t="s">
        <v>85</v>
      </c>
      <c r="I63" s="206" t="s">
        <v>90</v>
      </c>
      <c r="J63" s="223">
        <v>315</v>
      </c>
      <c r="K63" s="224">
        <v>42614</v>
      </c>
      <c r="L63" s="266"/>
      <c r="M63" s="76"/>
      <c r="N63" s="477"/>
      <c r="O63" s="471"/>
    </row>
    <row r="64" spans="1:15" s="80" customFormat="1" ht="15.75">
      <c r="A64" s="205">
        <f t="shared" si="1"/>
        <v>55</v>
      </c>
      <c r="B64" s="206">
        <v>2136</v>
      </c>
      <c r="C64" s="212" t="s">
        <v>95</v>
      </c>
      <c r="D64" s="201">
        <v>822.38</v>
      </c>
      <c r="E64" s="228" t="s">
        <v>313</v>
      </c>
      <c r="F64" s="209" t="s">
        <v>159</v>
      </c>
      <c r="G64" s="210" t="s">
        <v>165</v>
      </c>
      <c r="H64" s="206" t="s">
        <v>92</v>
      </c>
      <c r="I64" s="206" t="s">
        <v>90</v>
      </c>
      <c r="J64" s="223">
        <v>56</v>
      </c>
      <c r="K64" s="224">
        <v>39232</v>
      </c>
      <c r="L64" s="266"/>
      <c r="M64" s="76"/>
      <c r="N64" s="477"/>
      <c r="O64" s="471"/>
    </row>
    <row r="65" spans="1:15" s="80" customFormat="1" ht="15.75">
      <c r="A65" s="205">
        <f t="shared" si="1"/>
        <v>56</v>
      </c>
      <c r="B65" s="206">
        <v>2665</v>
      </c>
      <c r="C65" s="212" t="s">
        <v>200</v>
      </c>
      <c r="D65" s="201">
        <v>822.38</v>
      </c>
      <c r="E65" s="228" t="s">
        <v>116</v>
      </c>
      <c r="F65" s="209" t="s">
        <v>159</v>
      </c>
      <c r="G65" s="210" t="s">
        <v>165</v>
      </c>
      <c r="H65" s="206" t="s">
        <v>89</v>
      </c>
      <c r="I65" s="206" t="s">
        <v>90</v>
      </c>
      <c r="J65" s="223">
        <v>16</v>
      </c>
      <c r="K65" s="224">
        <v>43111</v>
      </c>
      <c r="L65" s="266"/>
      <c r="M65" s="76"/>
      <c r="N65" s="477"/>
      <c r="O65" s="471"/>
    </row>
    <row r="66" spans="1:15" s="80" customFormat="1" ht="15.75">
      <c r="A66" s="205">
        <f t="shared" si="1"/>
        <v>57</v>
      </c>
      <c r="B66" s="225">
        <v>2808</v>
      </c>
      <c r="C66" s="227" t="s">
        <v>471</v>
      </c>
      <c r="D66" s="201">
        <v>822.38</v>
      </c>
      <c r="E66" s="228" t="s">
        <v>116</v>
      </c>
      <c r="F66" s="209" t="s">
        <v>159</v>
      </c>
      <c r="G66" s="210" t="s">
        <v>165</v>
      </c>
      <c r="H66" s="206" t="s">
        <v>89</v>
      </c>
      <c r="I66" s="206" t="s">
        <v>90</v>
      </c>
      <c r="J66" s="223">
        <v>360</v>
      </c>
      <c r="K66" s="224">
        <v>45531</v>
      </c>
      <c r="L66" s="266"/>
      <c r="M66" s="76"/>
      <c r="N66" s="477"/>
      <c r="O66" s="471"/>
    </row>
    <row r="67" spans="1:15" s="80" customFormat="1" ht="16.5" customHeight="1">
      <c r="A67" s="205">
        <f t="shared" si="1"/>
        <v>58</v>
      </c>
      <c r="B67" s="484"/>
      <c r="C67" s="487" t="s">
        <v>496</v>
      </c>
      <c r="D67" s="201">
        <v>822.38</v>
      </c>
      <c r="E67" s="228" t="s">
        <v>93</v>
      </c>
      <c r="F67" s="209" t="s">
        <v>159</v>
      </c>
      <c r="G67" s="210" t="s">
        <v>165</v>
      </c>
      <c r="H67" s="206" t="s">
        <v>131</v>
      </c>
      <c r="I67" s="206" t="s">
        <v>90</v>
      </c>
      <c r="J67" s="485"/>
      <c r="K67" s="486"/>
      <c r="L67" s="266"/>
      <c r="M67" s="76"/>
      <c r="N67" s="477"/>
      <c r="O67" s="471"/>
    </row>
    <row r="68" spans="1:15" s="80" customFormat="1" ht="15.75">
      <c r="A68" s="205">
        <f t="shared" si="1"/>
        <v>59</v>
      </c>
      <c r="B68" s="225">
        <v>1363</v>
      </c>
      <c r="C68" s="226" t="s">
        <v>181</v>
      </c>
      <c r="D68" s="201">
        <v>822.38</v>
      </c>
      <c r="E68" s="228" t="s">
        <v>93</v>
      </c>
      <c r="F68" s="209" t="s">
        <v>159</v>
      </c>
      <c r="G68" s="210" t="s">
        <v>165</v>
      </c>
      <c r="H68" s="206" t="s">
        <v>131</v>
      </c>
      <c r="I68" s="206" t="s">
        <v>90</v>
      </c>
      <c r="J68" s="489">
        <v>420</v>
      </c>
      <c r="K68" s="224">
        <v>42737</v>
      </c>
      <c r="L68" s="266"/>
      <c r="M68" s="76"/>
      <c r="N68" s="477"/>
      <c r="O68" s="471"/>
    </row>
    <row r="69" spans="1:15" s="353" customFormat="1" ht="15.75">
      <c r="A69" s="350">
        <f t="shared" si="1"/>
        <v>60</v>
      </c>
      <c r="B69" s="235">
        <v>3067</v>
      </c>
      <c r="C69" s="236" t="s">
        <v>412</v>
      </c>
      <c r="D69" s="323">
        <v>822.38</v>
      </c>
      <c r="E69" s="351" t="s">
        <v>44</v>
      </c>
      <c r="F69" s="352" t="s">
        <v>159</v>
      </c>
      <c r="G69" s="349" t="s">
        <v>165</v>
      </c>
      <c r="H69" s="206" t="s">
        <v>131</v>
      </c>
      <c r="I69" s="235" t="s">
        <v>90</v>
      </c>
      <c r="J69" s="291">
        <v>199</v>
      </c>
      <c r="K69" s="246">
        <v>44720</v>
      </c>
      <c r="L69" s="320"/>
      <c r="M69" s="76"/>
      <c r="N69" s="477"/>
      <c r="O69" s="471"/>
    </row>
    <row r="70" spans="1:15" s="80" customFormat="1" ht="15.75">
      <c r="A70" s="205">
        <f t="shared" si="1"/>
        <v>61</v>
      </c>
      <c r="B70" s="290">
        <v>2514</v>
      </c>
      <c r="C70" s="279" t="s">
        <v>229</v>
      </c>
      <c r="D70" s="201">
        <v>822.38</v>
      </c>
      <c r="E70" s="292" t="s">
        <v>324</v>
      </c>
      <c r="F70" s="209" t="s">
        <v>159</v>
      </c>
      <c r="G70" s="210" t="s">
        <v>165</v>
      </c>
      <c r="H70" s="206" t="s">
        <v>131</v>
      </c>
      <c r="I70" s="206" t="s">
        <v>90</v>
      </c>
      <c r="J70" s="291">
        <v>374</v>
      </c>
      <c r="K70" s="246">
        <v>44518</v>
      </c>
      <c r="L70" s="266"/>
      <c r="M70" s="76"/>
      <c r="N70" s="477"/>
      <c r="O70" s="471"/>
    </row>
    <row r="71" spans="1:15" s="80" customFormat="1" ht="15.75">
      <c r="A71" s="205">
        <f t="shared" si="1"/>
        <v>62</v>
      </c>
      <c r="B71" s="290">
        <v>3281</v>
      </c>
      <c r="C71" s="279" t="s">
        <v>472</v>
      </c>
      <c r="D71" s="201">
        <v>822.38</v>
      </c>
      <c r="E71" s="208" t="s">
        <v>322</v>
      </c>
      <c r="F71" s="209" t="s">
        <v>159</v>
      </c>
      <c r="G71" s="210" t="s">
        <v>345</v>
      </c>
      <c r="H71" s="275" t="s">
        <v>394</v>
      </c>
      <c r="I71" s="206" t="s">
        <v>90</v>
      </c>
      <c r="J71" s="291">
        <v>428</v>
      </c>
      <c r="K71" s="246">
        <v>45576</v>
      </c>
      <c r="L71" s="266"/>
      <c r="M71" s="76"/>
      <c r="N71" s="477"/>
      <c r="O71" s="471"/>
    </row>
    <row r="72" spans="1:15" s="80" customFormat="1" ht="15.75">
      <c r="A72" s="205">
        <f t="shared" si="1"/>
        <v>63</v>
      </c>
      <c r="B72" s="290">
        <v>3237</v>
      </c>
      <c r="C72" s="479" t="s">
        <v>488</v>
      </c>
      <c r="D72" s="201">
        <v>822.38</v>
      </c>
      <c r="E72" s="208" t="s">
        <v>311</v>
      </c>
      <c r="F72" s="209" t="s">
        <v>159</v>
      </c>
      <c r="G72" s="210" t="s">
        <v>345</v>
      </c>
      <c r="H72" s="275" t="s">
        <v>490</v>
      </c>
      <c r="I72" s="206" t="s">
        <v>90</v>
      </c>
      <c r="J72" s="291">
        <v>363</v>
      </c>
      <c r="K72" s="246">
        <v>45531</v>
      </c>
      <c r="L72" s="266"/>
      <c r="M72" s="76"/>
      <c r="N72" s="477"/>
      <c r="O72" s="471"/>
    </row>
    <row r="73" spans="1:15" s="80" customFormat="1" ht="15.75">
      <c r="A73" s="205">
        <f t="shared" si="1"/>
        <v>64</v>
      </c>
      <c r="B73" s="225">
        <v>2086</v>
      </c>
      <c r="C73" s="227" t="s">
        <v>144</v>
      </c>
      <c r="D73" s="201">
        <v>822.38</v>
      </c>
      <c r="E73" s="208" t="s">
        <v>362</v>
      </c>
      <c r="F73" s="209" t="s">
        <v>159</v>
      </c>
      <c r="G73" s="210" t="s">
        <v>166</v>
      </c>
      <c r="H73" s="206" t="s">
        <v>92</v>
      </c>
      <c r="I73" s="206" t="s">
        <v>90</v>
      </c>
      <c r="J73" s="223">
        <v>85</v>
      </c>
      <c r="K73" s="224">
        <v>42444</v>
      </c>
      <c r="L73" s="266"/>
      <c r="M73" s="76"/>
      <c r="N73" s="477"/>
      <c r="O73" s="471"/>
    </row>
    <row r="74" spans="1:15" s="80" customFormat="1" ht="15.75">
      <c r="A74" s="205">
        <f t="shared" si="1"/>
        <v>65</v>
      </c>
      <c r="B74" s="206">
        <v>3345</v>
      </c>
      <c r="C74" s="359" t="s">
        <v>454</v>
      </c>
      <c r="D74" s="201">
        <v>822.38</v>
      </c>
      <c r="E74" s="228" t="s">
        <v>373</v>
      </c>
      <c r="F74" s="209" t="s">
        <v>159</v>
      </c>
      <c r="G74" s="210" t="s">
        <v>166</v>
      </c>
      <c r="H74" s="206" t="s">
        <v>85</v>
      </c>
      <c r="I74" s="206" t="s">
        <v>90</v>
      </c>
      <c r="J74" s="223">
        <v>337</v>
      </c>
      <c r="K74" s="224">
        <v>45524</v>
      </c>
      <c r="L74" s="266"/>
      <c r="M74" s="76"/>
      <c r="N74" s="477"/>
      <c r="O74" s="471"/>
    </row>
    <row r="75" spans="1:15" s="80" customFormat="1" ht="15.75">
      <c r="A75" s="205">
        <f t="shared" si="1"/>
        <v>66</v>
      </c>
      <c r="B75" s="278">
        <v>3165</v>
      </c>
      <c r="C75" s="479" t="s">
        <v>489</v>
      </c>
      <c r="D75" s="201">
        <v>822.38</v>
      </c>
      <c r="E75" s="208" t="s">
        <v>314</v>
      </c>
      <c r="F75" s="209" t="s">
        <v>159</v>
      </c>
      <c r="G75" s="210" t="s">
        <v>166</v>
      </c>
      <c r="H75" s="48" t="s">
        <v>448</v>
      </c>
      <c r="I75" s="206" t="s">
        <v>90</v>
      </c>
      <c r="J75" s="223">
        <v>430</v>
      </c>
      <c r="K75" s="224">
        <v>45576</v>
      </c>
      <c r="L75" s="266"/>
      <c r="M75" s="76"/>
      <c r="N75" s="477"/>
      <c r="O75" s="471"/>
    </row>
    <row r="76" spans="1:15" s="80" customFormat="1" ht="15.75">
      <c r="A76" s="205">
        <f t="shared" si="1"/>
        <v>67</v>
      </c>
      <c r="B76" s="206">
        <v>2931</v>
      </c>
      <c r="C76" s="226" t="s">
        <v>171</v>
      </c>
      <c r="D76" s="201">
        <v>822.38</v>
      </c>
      <c r="E76" s="228" t="s">
        <v>373</v>
      </c>
      <c r="F76" s="386" t="s">
        <v>159</v>
      </c>
      <c r="G76" s="210" t="s">
        <v>166</v>
      </c>
      <c r="H76" s="206" t="s">
        <v>85</v>
      </c>
      <c r="I76" s="206" t="s">
        <v>90</v>
      </c>
      <c r="J76" s="223">
        <v>4</v>
      </c>
      <c r="K76" s="224">
        <v>43832</v>
      </c>
      <c r="L76" s="266"/>
      <c r="M76" s="76"/>
      <c r="N76" s="477"/>
      <c r="O76" s="471"/>
    </row>
    <row r="77" spans="1:15" s="80" customFormat="1" ht="16.5" thickBot="1">
      <c r="A77" s="205">
        <f t="shared" si="1"/>
        <v>68</v>
      </c>
      <c r="B77" s="229">
        <v>2864</v>
      </c>
      <c r="C77" s="230" t="s">
        <v>129</v>
      </c>
      <c r="D77" s="231">
        <v>822.38</v>
      </c>
      <c r="E77" s="228" t="s">
        <v>373</v>
      </c>
      <c r="F77" s="387" t="s">
        <v>159</v>
      </c>
      <c r="G77" s="218" t="s">
        <v>166</v>
      </c>
      <c r="H77" s="214" t="s">
        <v>85</v>
      </c>
      <c r="I77" s="214" t="s">
        <v>90</v>
      </c>
      <c r="J77" s="232">
        <v>382</v>
      </c>
      <c r="K77" s="233">
        <v>42307</v>
      </c>
      <c r="L77" s="266"/>
      <c r="M77" s="76"/>
      <c r="N77" s="477"/>
      <c r="O77" s="471"/>
    </row>
    <row r="78" spans="1:15" s="78" customFormat="1" ht="15.75" customHeight="1" thickBot="1">
      <c r="A78" s="263" t="s">
        <v>365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266"/>
      <c r="M78" s="76"/>
      <c r="N78" s="477"/>
      <c r="O78" s="471"/>
    </row>
    <row r="79" spans="1:15" s="78" customFormat="1" ht="16.5" customHeight="1">
      <c r="A79" s="199">
        <f>A77+1</f>
        <v>69</v>
      </c>
      <c r="B79" s="200">
        <v>2833</v>
      </c>
      <c r="C79" s="219" t="s">
        <v>118</v>
      </c>
      <c r="D79" s="220">
        <v>1079.3800000000001</v>
      </c>
      <c r="E79" s="202" t="s">
        <v>331</v>
      </c>
      <c r="F79" s="203" t="s">
        <v>157</v>
      </c>
      <c r="G79" s="234" t="s">
        <v>165</v>
      </c>
      <c r="H79" s="200" t="s">
        <v>89</v>
      </c>
      <c r="I79" s="200" t="s">
        <v>119</v>
      </c>
      <c r="J79" s="221">
        <v>111</v>
      </c>
      <c r="K79" s="222">
        <v>44293</v>
      </c>
      <c r="L79" s="266"/>
      <c r="M79" s="76"/>
      <c r="N79" s="477"/>
      <c r="O79" s="471"/>
    </row>
    <row r="80" spans="1:15" s="78" customFormat="1" ht="15.75">
      <c r="A80" s="205">
        <f t="shared" ref="A80:A86" si="2">A79+1</f>
        <v>70</v>
      </c>
      <c r="B80" s="184">
        <v>2687</v>
      </c>
      <c r="C80" s="293" t="s">
        <v>162</v>
      </c>
      <c r="D80" s="201">
        <v>1079.3800000000001</v>
      </c>
      <c r="E80" s="208" t="s">
        <v>44</v>
      </c>
      <c r="F80" s="209" t="s">
        <v>157</v>
      </c>
      <c r="G80" s="237" t="s">
        <v>165</v>
      </c>
      <c r="H80" s="275" t="s">
        <v>89</v>
      </c>
      <c r="I80" s="206" t="s">
        <v>119</v>
      </c>
      <c r="J80" s="42">
        <v>377</v>
      </c>
      <c r="K80" s="246">
        <v>44518</v>
      </c>
      <c r="L80" s="266"/>
      <c r="M80" s="76"/>
      <c r="N80" s="477"/>
      <c r="O80" s="471"/>
    </row>
    <row r="81" spans="1:15" s="78" customFormat="1" ht="15.75">
      <c r="A81" s="205">
        <f t="shared" si="2"/>
        <v>71</v>
      </c>
      <c r="B81" s="206">
        <v>2701</v>
      </c>
      <c r="C81" s="328" t="s">
        <v>458</v>
      </c>
      <c r="D81" s="201">
        <v>1079.3800000000001</v>
      </c>
      <c r="E81" s="208" t="s">
        <v>328</v>
      </c>
      <c r="F81" s="209" t="s">
        <v>157</v>
      </c>
      <c r="G81" s="210" t="s">
        <v>165</v>
      </c>
      <c r="H81" s="275" t="s">
        <v>89</v>
      </c>
      <c r="I81" s="206" t="s">
        <v>119</v>
      </c>
      <c r="J81" s="223">
        <v>464</v>
      </c>
      <c r="K81" s="224">
        <v>45266</v>
      </c>
      <c r="L81" s="266"/>
      <c r="M81" s="76"/>
      <c r="N81" s="477"/>
      <c r="O81" s="471"/>
    </row>
    <row r="82" spans="1:15" s="78" customFormat="1" ht="15.75">
      <c r="A82" s="205">
        <f t="shared" si="2"/>
        <v>72</v>
      </c>
      <c r="B82" s="206">
        <v>3047</v>
      </c>
      <c r="C82" s="212" t="s">
        <v>423</v>
      </c>
      <c r="D82" s="201">
        <v>1079.3800000000001</v>
      </c>
      <c r="E82" s="208" t="s">
        <v>329</v>
      </c>
      <c r="F82" s="209" t="s">
        <v>157</v>
      </c>
      <c r="G82" s="210" t="s">
        <v>165</v>
      </c>
      <c r="H82" s="206" t="s">
        <v>89</v>
      </c>
      <c r="I82" s="206" t="s">
        <v>119</v>
      </c>
      <c r="J82" s="223">
        <v>315</v>
      </c>
      <c r="K82" s="224">
        <v>45524</v>
      </c>
      <c r="L82" s="266" t="s">
        <v>421</v>
      </c>
      <c r="M82" s="76"/>
      <c r="N82" s="477"/>
      <c r="O82" s="471"/>
    </row>
    <row r="83" spans="1:15" s="78" customFormat="1" ht="16.5" customHeight="1">
      <c r="A83" s="205">
        <f t="shared" si="2"/>
        <v>73</v>
      </c>
      <c r="B83" s="206">
        <v>2614</v>
      </c>
      <c r="C83" s="226" t="s">
        <v>126</v>
      </c>
      <c r="D83" s="201">
        <v>1079.3800000000001</v>
      </c>
      <c r="E83" s="208" t="s">
        <v>375</v>
      </c>
      <c r="F83" s="209" t="s">
        <v>157</v>
      </c>
      <c r="G83" s="210" t="s">
        <v>165</v>
      </c>
      <c r="H83" s="206" t="s">
        <v>89</v>
      </c>
      <c r="I83" s="206" t="s">
        <v>119</v>
      </c>
      <c r="J83" s="223">
        <v>120</v>
      </c>
      <c r="K83" s="224">
        <v>44295</v>
      </c>
      <c r="L83" s="266"/>
      <c r="M83" s="76"/>
      <c r="N83" s="477"/>
      <c r="O83" s="471"/>
    </row>
    <row r="84" spans="1:15" s="78" customFormat="1" ht="15.75">
      <c r="A84" s="205">
        <f t="shared" si="2"/>
        <v>74</v>
      </c>
      <c r="B84" s="206">
        <v>2969</v>
      </c>
      <c r="C84" s="212" t="s">
        <v>202</v>
      </c>
      <c r="D84" s="201">
        <v>1079.3800000000001</v>
      </c>
      <c r="E84" s="208" t="s">
        <v>16</v>
      </c>
      <c r="F84" s="209" t="s">
        <v>157</v>
      </c>
      <c r="G84" s="210" t="s">
        <v>165</v>
      </c>
      <c r="H84" s="206" t="s">
        <v>89</v>
      </c>
      <c r="I84" s="206" t="s">
        <v>119</v>
      </c>
      <c r="J84" s="223">
        <v>170</v>
      </c>
      <c r="K84" s="224">
        <v>43312</v>
      </c>
      <c r="L84" s="266"/>
      <c r="M84" s="76"/>
      <c r="N84" s="477"/>
      <c r="O84" s="471"/>
    </row>
    <row r="85" spans="1:15" s="78" customFormat="1" ht="15.75">
      <c r="A85" s="205">
        <f t="shared" si="2"/>
        <v>75</v>
      </c>
      <c r="B85" s="206">
        <v>2866</v>
      </c>
      <c r="C85" s="212" t="s">
        <v>170</v>
      </c>
      <c r="D85" s="201">
        <v>1079.3800000000001</v>
      </c>
      <c r="E85" s="208" t="s">
        <v>332</v>
      </c>
      <c r="F85" s="209" t="s">
        <v>157</v>
      </c>
      <c r="G85" s="210" t="s">
        <v>166</v>
      </c>
      <c r="H85" s="206" t="s">
        <v>120</v>
      </c>
      <c r="I85" s="206" t="s">
        <v>119</v>
      </c>
      <c r="J85" s="223">
        <v>288</v>
      </c>
      <c r="K85" s="224">
        <v>42597</v>
      </c>
      <c r="L85" s="266"/>
      <c r="M85" s="76"/>
      <c r="N85" s="477"/>
      <c r="O85" s="471"/>
    </row>
    <row r="86" spans="1:15" s="78" customFormat="1" ht="16.5" thickBot="1">
      <c r="A86" s="213">
        <f t="shared" si="2"/>
        <v>76</v>
      </c>
      <c r="B86" s="214">
        <v>2642</v>
      </c>
      <c r="C86" s="215" t="s">
        <v>121</v>
      </c>
      <c r="D86" s="231">
        <v>1079.3800000000001</v>
      </c>
      <c r="E86" s="216" t="s">
        <v>327</v>
      </c>
      <c r="F86" s="217" t="s">
        <v>157</v>
      </c>
      <c r="G86" s="218" t="s">
        <v>168</v>
      </c>
      <c r="H86" s="214" t="s">
        <v>89</v>
      </c>
      <c r="I86" s="214" t="s">
        <v>119</v>
      </c>
      <c r="J86" s="232">
        <v>117</v>
      </c>
      <c r="K86" s="233">
        <v>42093</v>
      </c>
      <c r="L86" s="266"/>
      <c r="M86" s="76"/>
      <c r="N86" s="477"/>
      <c r="O86" s="471"/>
    </row>
    <row r="87" spans="1:15" s="70" customFormat="1" ht="15.7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264"/>
      <c r="N87" s="473"/>
      <c r="O87" s="468"/>
    </row>
    <row r="88" spans="1:15" s="70" customFormat="1" ht="15.75">
      <c r="A88" s="16"/>
      <c r="B88" s="16"/>
      <c r="C88" s="81"/>
      <c r="D88" s="82"/>
      <c r="E88" s="81"/>
      <c r="F88" s="81"/>
      <c r="G88" s="16"/>
      <c r="H88" s="81"/>
      <c r="I88" s="16"/>
      <c r="J88" s="83"/>
      <c r="K88" s="13"/>
      <c r="L88" s="264"/>
      <c r="N88" s="473"/>
      <c r="O88" s="468"/>
    </row>
    <row r="89" spans="1:15" s="70" customFormat="1" ht="16.5" thickBot="1">
      <c r="A89" s="17"/>
      <c r="B89" s="17"/>
      <c r="C89" s="15"/>
      <c r="D89" s="84"/>
      <c r="E89" s="15"/>
      <c r="F89" s="15"/>
      <c r="G89" s="17"/>
      <c r="H89" s="15"/>
      <c r="I89" s="17"/>
      <c r="K89" s="13"/>
      <c r="L89" s="264"/>
      <c r="N89" s="473"/>
      <c r="O89" s="468"/>
    </row>
    <row r="90" spans="1:15" ht="15.75">
      <c r="A90" s="17"/>
      <c r="B90" s="17"/>
      <c r="C90" s="238" t="s">
        <v>74</v>
      </c>
      <c r="D90" s="239" t="s">
        <v>75</v>
      </c>
      <c r="E90" s="18"/>
      <c r="F90" s="18"/>
      <c r="G90" s="40"/>
      <c r="H90" s="18"/>
      <c r="I90" s="40"/>
    </row>
    <row r="91" spans="1:15" ht="15.75">
      <c r="A91" s="17"/>
      <c r="B91" s="17"/>
      <c r="C91" s="240" t="s">
        <v>122</v>
      </c>
      <c r="D91" s="241">
        <f>D93-D92</f>
        <v>75</v>
      </c>
      <c r="E91" s="18"/>
      <c r="F91" s="18"/>
      <c r="G91" s="40"/>
      <c r="H91" s="18"/>
      <c r="I91" s="40"/>
    </row>
    <row r="92" spans="1:15" ht="15.75">
      <c r="A92" s="17"/>
      <c r="B92" s="17"/>
      <c r="C92" s="240" t="s">
        <v>123</v>
      </c>
      <c r="D92" s="241">
        <v>1</v>
      </c>
      <c r="E92" s="18"/>
      <c r="F92" s="18"/>
      <c r="G92" s="40"/>
      <c r="H92" s="18"/>
      <c r="I92" s="40"/>
    </row>
    <row r="93" spans="1:15" ht="16.5" thickBot="1">
      <c r="A93" s="17"/>
      <c r="B93" s="17"/>
      <c r="C93" s="242" t="s">
        <v>9</v>
      </c>
      <c r="D93" s="243">
        <v>76</v>
      </c>
      <c r="E93" s="18"/>
      <c r="F93" s="18"/>
      <c r="G93" s="40"/>
      <c r="H93" s="18"/>
      <c r="I93" s="40"/>
    </row>
    <row r="94" spans="1:15" ht="15.75">
      <c r="C94" s="6"/>
      <c r="D94" s="7"/>
    </row>
    <row r="95" spans="1:15" ht="15.75">
      <c r="A95" s="19"/>
      <c r="B95" s="14"/>
      <c r="C95" s="8"/>
      <c r="D95" s="10"/>
      <c r="E95" s="8"/>
      <c r="F95" s="8"/>
      <c r="H95" s="8"/>
    </row>
    <row r="96" spans="1:15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1">
    <mergeCell ref="A1:K3"/>
  </mergeCells>
  <conditionalFormatting sqref="B36">
    <cfRule type="duplicateValues" dxfId="7" priority="5"/>
  </conditionalFormatting>
  <conditionalFormatting sqref="B1:B1048576">
    <cfRule type="duplicateValues" dxfId="6" priority="2"/>
    <cfRule type="duplicateValues" dxfId="5" priority="3"/>
    <cfRule type="duplicateValues" dxfId="4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workbookViewId="0">
      <selection activeCell="C40" sqref="C40"/>
    </sheetView>
  </sheetViews>
  <sheetFormatPr defaultRowHeight="15"/>
  <cols>
    <col min="1" max="1" width="9.140625" style="96"/>
    <col min="2" max="2" width="7.7109375" style="306" customWidth="1"/>
    <col min="3" max="3" width="45.5703125" style="96" bestFit="1" customWidth="1"/>
    <col min="4" max="4" width="12" style="116" customWidth="1"/>
    <col min="5" max="5" width="43.5703125" style="96" bestFit="1" customWidth="1"/>
    <col min="6" max="6" width="12.28515625" style="117" customWidth="1"/>
    <col min="7" max="7" width="11.28515625" style="117" bestFit="1" customWidth="1"/>
    <col min="8" max="8" width="10.7109375" style="117" bestFit="1" customWidth="1"/>
    <col min="9" max="16384" width="9.140625" style="96"/>
  </cols>
  <sheetData>
    <row r="1" spans="2:8">
      <c r="B1" s="501" t="s">
        <v>370</v>
      </c>
      <c r="C1" s="501"/>
      <c r="D1" s="501"/>
      <c r="E1" s="501"/>
      <c r="F1" s="501"/>
      <c r="G1" s="501"/>
      <c r="H1" s="501"/>
    </row>
    <row r="2" spans="2:8">
      <c r="B2" s="501"/>
      <c r="C2" s="501"/>
      <c r="D2" s="501"/>
      <c r="E2" s="501"/>
      <c r="F2" s="501"/>
      <c r="G2" s="501"/>
      <c r="H2" s="501"/>
    </row>
    <row r="3" spans="2:8">
      <c r="B3" s="501"/>
      <c r="C3" s="501"/>
      <c r="D3" s="501"/>
      <c r="E3" s="501"/>
      <c r="F3" s="501"/>
      <c r="G3" s="501"/>
      <c r="H3" s="501"/>
    </row>
    <row r="4" spans="2:8">
      <c r="B4" s="501"/>
      <c r="C4" s="501"/>
      <c r="D4" s="501"/>
      <c r="E4" s="501"/>
      <c r="F4" s="501"/>
      <c r="G4" s="501"/>
      <c r="H4" s="501"/>
    </row>
    <row r="6" spans="2:8" s="118" customFormat="1" ht="15.75" thickBot="1">
      <c r="B6" s="305" t="s">
        <v>1</v>
      </c>
      <c r="D6" s="119"/>
      <c r="H6" s="491" t="s">
        <v>498</v>
      </c>
    </row>
    <row r="7" spans="2:8" ht="15.75" thickBot="1">
      <c r="B7" s="505" t="s">
        <v>378</v>
      </c>
      <c r="C7" s="506"/>
      <c r="D7" s="506"/>
      <c r="E7" s="506"/>
      <c r="F7" s="506"/>
      <c r="G7" s="506"/>
      <c r="H7" s="507"/>
    </row>
    <row r="8" spans="2:8" s="117" customFormat="1" ht="15.75" thickBot="1">
      <c r="B8" s="120" t="s">
        <v>184</v>
      </c>
      <c r="C8" s="121" t="s">
        <v>124</v>
      </c>
      <c r="D8" s="122" t="s">
        <v>179</v>
      </c>
      <c r="E8" s="121" t="s">
        <v>187</v>
      </c>
      <c r="F8" s="121" t="s">
        <v>364</v>
      </c>
      <c r="G8" s="123" t="s">
        <v>376</v>
      </c>
      <c r="H8" s="124" t="s">
        <v>377</v>
      </c>
    </row>
    <row r="9" spans="2:8">
      <c r="B9" s="106">
        <v>905005</v>
      </c>
      <c r="C9" s="92" t="s">
        <v>241</v>
      </c>
      <c r="D9" s="125">
        <v>5323.98</v>
      </c>
      <c r="E9" s="112" t="s">
        <v>186</v>
      </c>
      <c r="F9" s="112" t="s">
        <v>185</v>
      </c>
      <c r="G9" s="285">
        <v>45048</v>
      </c>
      <c r="H9" s="356">
        <v>45779</v>
      </c>
    </row>
    <row r="10" spans="2:8">
      <c r="B10" s="367">
        <v>905280</v>
      </c>
      <c r="C10" s="94" t="s">
        <v>428</v>
      </c>
      <c r="D10" s="126">
        <v>5323.98</v>
      </c>
      <c r="E10" s="113" t="s">
        <v>186</v>
      </c>
      <c r="F10" s="113" t="s">
        <v>185</v>
      </c>
      <c r="G10" s="285">
        <v>45048</v>
      </c>
      <c r="H10" s="356">
        <v>45779</v>
      </c>
    </row>
    <row r="11" spans="2:8">
      <c r="B11" s="367">
        <v>905281</v>
      </c>
      <c r="C11" s="94" t="s">
        <v>429</v>
      </c>
      <c r="D11" s="126">
        <v>5323.98</v>
      </c>
      <c r="E11" s="113" t="s">
        <v>186</v>
      </c>
      <c r="F11" s="113" t="s">
        <v>185</v>
      </c>
      <c r="G11" s="285">
        <v>45048</v>
      </c>
      <c r="H11" s="356">
        <v>45779</v>
      </c>
    </row>
    <row r="12" spans="2:8">
      <c r="B12" s="367">
        <v>905282</v>
      </c>
      <c r="C12" s="94" t="s">
        <v>430</v>
      </c>
      <c r="D12" s="126">
        <v>5323.98</v>
      </c>
      <c r="E12" s="113" t="s">
        <v>186</v>
      </c>
      <c r="F12" s="113" t="s">
        <v>185</v>
      </c>
      <c r="G12" s="285">
        <v>45048</v>
      </c>
      <c r="H12" s="356">
        <v>45779</v>
      </c>
    </row>
    <row r="13" spans="2:8">
      <c r="B13" s="367">
        <v>905284</v>
      </c>
      <c r="C13" s="94" t="s">
        <v>431</v>
      </c>
      <c r="D13" s="126">
        <v>5323.98</v>
      </c>
      <c r="E13" s="113" t="s">
        <v>186</v>
      </c>
      <c r="F13" s="113" t="s">
        <v>185</v>
      </c>
      <c r="G13" s="285">
        <v>45048</v>
      </c>
      <c r="H13" s="356">
        <v>45779</v>
      </c>
    </row>
    <row r="14" spans="2:8">
      <c r="B14" s="367">
        <v>905873</v>
      </c>
      <c r="C14" s="94" t="s">
        <v>432</v>
      </c>
      <c r="D14" s="126">
        <v>5323.98</v>
      </c>
      <c r="E14" s="113" t="s">
        <v>186</v>
      </c>
      <c r="F14" s="113" t="s">
        <v>185</v>
      </c>
      <c r="G14" s="285">
        <v>45048</v>
      </c>
      <c r="H14" s="356">
        <v>45779</v>
      </c>
    </row>
    <row r="15" spans="2:8">
      <c r="B15" s="127">
        <v>2367</v>
      </c>
      <c r="C15" s="94" t="s">
        <v>434</v>
      </c>
      <c r="D15" s="126">
        <v>5323.98</v>
      </c>
      <c r="E15" s="113" t="s">
        <v>240</v>
      </c>
      <c r="F15" s="113" t="s">
        <v>25</v>
      </c>
      <c r="G15" s="285">
        <v>45048</v>
      </c>
      <c r="H15" s="356">
        <v>45779</v>
      </c>
    </row>
    <row r="16" spans="2:8">
      <c r="B16" s="107">
        <v>900232</v>
      </c>
      <c r="C16" s="93" t="s">
        <v>338</v>
      </c>
      <c r="D16" s="126">
        <v>2129.6</v>
      </c>
      <c r="E16" s="113" t="s">
        <v>178</v>
      </c>
      <c r="F16" s="113" t="s">
        <v>185</v>
      </c>
      <c r="G16" s="285">
        <v>45048</v>
      </c>
      <c r="H16" s="356">
        <v>45779</v>
      </c>
    </row>
    <row r="17" spans="2:8">
      <c r="B17" s="367">
        <v>905279</v>
      </c>
      <c r="C17" s="94" t="s">
        <v>433</v>
      </c>
      <c r="D17" s="126">
        <v>2129.6</v>
      </c>
      <c r="E17" s="113" t="s">
        <v>178</v>
      </c>
      <c r="F17" s="113" t="s">
        <v>185</v>
      </c>
      <c r="G17" s="285">
        <v>45048</v>
      </c>
      <c r="H17" s="356">
        <v>45779</v>
      </c>
    </row>
    <row r="18" spans="2:8" ht="15.75" thickBot="1">
      <c r="B18" s="128">
        <v>905283</v>
      </c>
      <c r="C18" s="129" t="s">
        <v>435</v>
      </c>
      <c r="D18" s="130">
        <v>2129.6</v>
      </c>
      <c r="E18" s="142" t="s">
        <v>178</v>
      </c>
      <c r="F18" s="142" t="s">
        <v>185</v>
      </c>
      <c r="G18" s="286">
        <v>45048</v>
      </c>
      <c r="H18" s="357">
        <v>45779</v>
      </c>
    </row>
    <row r="19" spans="2:8">
      <c r="B19" s="132"/>
      <c r="C19" s="133"/>
      <c r="D19" s="134"/>
      <c r="E19" s="135"/>
      <c r="F19" s="136"/>
    </row>
    <row r="20" spans="2:8" ht="15.75" thickBot="1"/>
    <row r="21" spans="2:8" ht="15.75" thickBot="1">
      <c r="B21" s="505" t="s">
        <v>363</v>
      </c>
      <c r="C21" s="506"/>
      <c r="D21" s="506"/>
      <c r="E21" s="506"/>
      <c r="F21" s="506"/>
      <c r="G21" s="506"/>
      <c r="H21" s="507"/>
    </row>
    <row r="22" spans="2:8" s="117" customFormat="1" ht="15.75" thickBot="1">
      <c r="B22" s="120" t="s">
        <v>184</v>
      </c>
      <c r="C22" s="121" t="s">
        <v>124</v>
      </c>
      <c r="D22" s="122" t="s">
        <v>179</v>
      </c>
      <c r="E22" s="121" t="s">
        <v>187</v>
      </c>
      <c r="F22" s="121" t="s">
        <v>364</v>
      </c>
      <c r="G22" s="123" t="s">
        <v>376</v>
      </c>
      <c r="H22" s="124" t="s">
        <v>377</v>
      </c>
    </row>
    <row r="23" spans="2:8">
      <c r="B23" s="282">
        <v>905252</v>
      </c>
      <c r="C23" s="99" t="s">
        <v>469</v>
      </c>
      <c r="D23" s="283">
        <v>1740</v>
      </c>
      <c r="E23" s="112" t="s">
        <v>387</v>
      </c>
      <c r="F23" s="112" t="s">
        <v>185</v>
      </c>
      <c r="G23" s="284">
        <v>45219</v>
      </c>
      <c r="H23" s="358">
        <v>45950</v>
      </c>
    </row>
    <row r="24" spans="2:8">
      <c r="B24" s="127">
        <v>905886</v>
      </c>
      <c r="C24" s="94" t="s">
        <v>468</v>
      </c>
      <c r="D24" s="137">
        <v>1740</v>
      </c>
      <c r="E24" s="281" t="s">
        <v>387</v>
      </c>
      <c r="F24" s="113" t="s">
        <v>185</v>
      </c>
      <c r="G24" s="285">
        <v>45219</v>
      </c>
      <c r="H24" s="356">
        <v>45950</v>
      </c>
    </row>
    <row r="25" spans="2:8" ht="15.75" thickBot="1">
      <c r="B25" s="280">
        <v>905887</v>
      </c>
      <c r="C25" s="131" t="s">
        <v>467</v>
      </c>
      <c r="D25" s="138">
        <v>1740</v>
      </c>
      <c r="E25" s="142" t="s">
        <v>387</v>
      </c>
      <c r="F25" s="142" t="s">
        <v>185</v>
      </c>
      <c r="G25" s="286">
        <v>45219</v>
      </c>
      <c r="H25" s="357">
        <v>45950</v>
      </c>
    </row>
    <row r="27" spans="2:8" ht="15.75" thickBot="1"/>
    <row r="28" spans="2:8" ht="15.75" thickBot="1">
      <c r="B28" s="502" t="s">
        <v>403</v>
      </c>
      <c r="C28" s="503"/>
      <c r="D28" s="503"/>
      <c r="E28" s="503"/>
      <c r="F28" s="503"/>
      <c r="G28" s="503"/>
      <c r="H28" s="504"/>
    </row>
    <row r="29" spans="2:8" s="117" customFormat="1" ht="15.75" thickBot="1">
      <c r="B29" s="108" t="s">
        <v>184</v>
      </c>
      <c r="C29" s="95" t="s">
        <v>124</v>
      </c>
      <c r="D29" s="122" t="s">
        <v>179</v>
      </c>
      <c r="E29" s="95" t="s">
        <v>187</v>
      </c>
      <c r="F29" s="121" t="s">
        <v>364</v>
      </c>
      <c r="G29" s="95" t="s">
        <v>207</v>
      </c>
      <c r="H29" s="95" t="s">
        <v>11</v>
      </c>
    </row>
    <row r="30" spans="2:8">
      <c r="B30" s="109">
        <v>2468</v>
      </c>
      <c r="C30" s="97" t="s">
        <v>217</v>
      </c>
      <c r="D30" s="114">
        <v>3900</v>
      </c>
      <c r="E30" s="98" t="s">
        <v>244</v>
      </c>
      <c r="F30" s="112" t="s">
        <v>25</v>
      </c>
      <c r="G30" s="98">
        <v>116</v>
      </c>
      <c r="H30" s="100">
        <v>45383</v>
      </c>
    </row>
    <row r="31" spans="2:8">
      <c r="B31" s="110">
        <v>2833</v>
      </c>
      <c r="C31" s="101" t="s">
        <v>406</v>
      </c>
      <c r="D31" s="115">
        <v>1800</v>
      </c>
      <c r="E31" s="102" t="s">
        <v>245</v>
      </c>
      <c r="F31" s="113" t="s">
        <v>25</v>
      </c>
      <c r="G31" s="98">
        <v>116</v>
      </c>
      <c r="H31" s="100">
        <v>45383</v>
      </c>
    </row>
    <row r="32" spans="2:8">
      <c r="B32" s="110">
        <v>3247</v>
      </c>
      <c r="C32" s="104" t="s">
        <v>478</v>
      </c>
      <c r="D32" s="115">
        <v>1800</v>
      </c>
      <c r="E32" s="102" t="s">
        <v>245</v>
      </c>
      <c r="F32" s="113" t="s">
        <v>25</v>
      </c>
      <c r="G32" s="98">
        <v>116</v>
      </c>
      <c r="H32" s="100">
        <v>45383</v>
      </c>
    </row>
    <row r="33" spans="2:8">
      <c r="B33" s="110">
        <v>2588</v>
      </c>
      <c r="C33" s="104" t="s">
        <v>449</v>
      </c>
      <c r="D33" s="115">
        <v>1800</v>
      </c>
      <c r="E33" s="102" t="s">
        <v>245</v>
      </c>
      <c r="F33" s="113" t="s">
        <v>12</v>
      </c>
      <c r="G33" s="98">
        <v>116</v>
      </c>
      <c r="H33" s="100">
        <v>45383</v>
      </c>
    </row>
    <row r="34" spans="2:8" ht="15.75" thickBot="1">
      <c r="B34" s="111">
        <v>3169</v>
      </c>
      <c r="C34" s="139" t="s">
        <v>442</v>
      </c>
      <c r="D34" s="140">
        <v>1800</v>
      </c>
      <c r="E34" s="141" t="s">
        <v>245</v>
      </c>
      <c r="F34" s="142" t="s">
        <v>25</v>
      </c>
      <c r="G34" s="141">
        <v>116</v>
      </c>
      <c r="H34" s="143">
        <v>45383</v>
      </c>
    </row>
    <row r="35" spans="2:8" s="135" customFormat="1">
      <c r="B35" s="301"/>
      <c r="C35" s="302"/>
      <c r="D35" s="303"/>
      <c r="E35" s="105"/>
      <c r="F35" s="136"/>
      <c r="G35" s="105"/>
      <c r="H35" s="304"/>
    </row>
    <row r="36" spans="2:8" s="135" customFormat="1" ht="15.75" thickBot="1">
      <c r="B36" s="301"/>
      <c r="C36" s="302"/>
      <c r="D36" s="303"/>
      <c r="E36" s="105"/>
      <c r="F36" s="136"/>
      <c r="G36" s="105"/>
      <c r="H36" s="304"/>
    </row>
    <row r="37" spans="2:8" ht="15.75" thickBot="1">
      <c r="B37" s="502" t="s">
        <v>402</v>
      </c>
      <c r="C37" s="503"/>
      <c r="D37" s="503"/>
      <c r="E37" s="503"/>
      <c r="F37" s="503"/>
      <c r="G37" s="503"/>
      <c r="H37" s="504"/>
    </row>
    <row r="38" spans="2:8" ht="15.75" thickBot="1">
      <c r="B38" s="108" t="s">
        <v>184</v>
      </c>
      <c r="C38" s="95" t="s">
        <v>124</v>
      </c>
      <c r="D38" s="122" t="s">
        <v>179</v>
      </c>
      <c r="E38" s="95" t="s">
        <v>187</v>
      </c>
      <c r="F38" s="121" t="s">
        <v>364</v>
      </c>
      <c r="G38" s="95" t="s">
        <v>207</v>
      </c>
      <c r="H38" s="95" t="s">
        <v>11</v>
      </c>
    </row>
    <row r="39" spans="2:8">
      <c r="B39" s="307">
        <v>2628</v>
      </c>
      <c r="C39" s="308" t="s">
        <v>218</v>
      </c>
      <c r="D39" s="114">
        <v>3900</v>
      </c>
      <c r="E39" s="98" t="s">
        <v>404</v>
      </c>
      <c r="F39" s="113" t="s">
        <v>25</v>
      </c>
      <c r="G39" s="389">
        <v>130</v>
      </c>
      <c r="H39" s="391">
        <v>45384</v>
      </c>
    </row>
    <row r="40" spans="2:8">
      <c r="B40" s="110">
        <v>2910</v>
      </c>
      <c r="C40" s="101" t="s">
        <v>26</v>
      </c>
      <c r="D40" s="115">
        <v>1800</v>
      </c>
      <c r="E40" s="102" t="s">
        <v>405</v>
      </c>
      <c r="F40" s="113" t="s">
        <v>25</v>
      </c>
      <c r="G40" s="389">
        <v>130</v>
      </c>
      <c r="H40" s="103">
        <v>45384</v>
      </c>
    </row>
    <row r="41" spans="2:8">
      <c r="B41" s="110">
        <v>3416</v>
      </c>
      <c r="C41" s="104" t="s">
        <v>466</v>
      </c>
      <c r="D41" s="115">
        <v>1800</v>
      </c>
      <c r="E41" s="102" t="s">
        <v>405</v>
      </c>
      <c r="F41" s="113" t="s">
        <v>12</v>
      </c>
      <c r="G41" s="389">
        <v>130</v>
      </c>
      <c r="H41" s="103">
        <v>45384</v>
      </c>
    </row>
    <row r="42" spans="2:8">
      <c r="B42" s="110">
        <v>3421</v>
      </c>
      <c r="C42" s="104" t="s">
        <v>476</v>
      </c>
      <c r="D42" s="115">
        <v>1800</v>
      </c>
      <c r="E42" s="102" t="s">
        <v>405</v>
      </c>
      <c r="F42" s="113" t="s">
        <v>12</v>
      </c>
      <c r="G42" s="389">
        <v>130</v>
      </c>
      <c r="H42" s="103">
        <v>45384</v>
      </c>
    </row>
    <row r="43" spans="2:8" ht="15.75" thickBot="1">
      <c r="B43" s="111">
        <v>2659</v>
      </c>
      <c r="C43" s="139" t="s">
        <v>203</v>
      </c>
      <c r="D43" s="140">
        <v>1800</v>
      </c>
      <c r="E43" s="141" t="s">
        <v>405</v>
      </c>
      <c r="F43" s="142" t="s">
        <v>25</v>
      </c>
      <c r="G43" s="390">
        <v>130</v>
      </c>
      <c r="H43" s="143">
        <v>45384</v>
      </c>
    </row>
    <row r="45" spans="2:8" ht="15.75" thickBot="1">
      <c r="E45" s="105"/>
    </row>
    <row r="46" spans="2:8" ht="15.75" thickBot="1">
      <c r="B46" s="502" t="s">
        <v>401</v>
      </c>
      <c r="C46" s="503"/>
      <c r="D46" s="503"/>
      <c r="E46" s="503"/>
      <c r="F46" s="503"/>
      <c r="G46" s="503"/>
      <c r="H46" s="504"/>
    </row>
    <row r="47" spans="2:8" ht="15.75" thickBot="1">
      <c r="B47" s="108" t="s">
        <v>184</v>
      </c>
      <c r="C47" s="95" t="s">
        <v>124</v>
      </c>
      <c r="D47" s="122" t="s">
        <v>179</v>
      </c>
      <c r="E47" s="95" t="s">
        <v>187</v>
      </c>
      <c r="F47" s="121" t="s">
        <v>364</v>
      </c>
      <c r="G47" s="95" t="s">
        <v>207</v>
      </c>
      <c r="H47" s="95" t="s">
        <v>11</v>
      </c>
    </row>
    <row r="48" spans="2:8">
      <c r="B48" s="110">
        <v>1908</v>
      </c>
      <c r="C48" s="104" t="s">
        <v>206</v>
      </c>
      <c r="D48" s="115">
        <v>3480</v>
      </c>
      <c r="E48" s="102" t="s">
        <v>205</v>
      </c>
      <c r="F48" s="113" t="s">
        <v>25</v>
      </c>
      <c r="G48" s="102">
        <v>226</v>
      </c>
      <c r="H48" s="103">
        <v>44379</v>
      </c>
    </row>
    <row r="49" spans="2:8">
      <c r="B49" s="110">
        <v>2820</v>
      </c>
      <c r="C49" s="104" t="s">
        <v>193</v>
      </c>
      <c r="D49" s="115">
        <v>3480</v>
      </c>
      <c r="E49" s="102" t="s">
        <v>205</v>
      </c>
      <c r="F49" s="113" t="s">
        <v>25</v>
      </c>
      <c r="G49" s="102">
        <v>226</v>
      </c>
      <c r="H49" s="103">
        <v>44379</v>
      </c>
    </row>
    <row r="50" spans="2:8" ht="15.75" thickBot="1">
      <c r="B50" s="111">
        <v>2831</v>
      </c>
      <c r="C50" s="139" t="s">
        <v>194</v>
      </c>
      <c r="D50" s="140">
        <v>3480</v>
      </c>
      <c r="E50" s="141" t="s">
        <v>205</v>
      </c>
      <c r="F50" s="142" t="s">
        <v>25</v>
      </c>
      <c r="G50" s="141">
        <v>226</v>
      </c>
      <c r="H50" s="143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3" priority="4"/>
  </conditionalFormatting>
  <conditionalFormatting sqref="B15">
    <cfRule type="duplicateValues" dxfId="2" priority="3"/>
  </conditionalFormatting>
  <conditionalFormatting sqref="C15">
    <cfRule type="duplicateValues" dxfId="1" priority="2"/>
  </conditionalFormatting>
  <conditionalFormatting sqref="B21:B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workbookViewId="0">
      <selection activeCell="I6" sqref="I6:I8"/>
    </sheetView>
  </sheetViews>
  <sheetFormatPr defaultRowHeight="15"/>
  <cols>
    <col min="1" max="1" width="5.42578125" style="47" customWidth="1"/>
    <col min="2" max="2" width="60.85546875" style="47" bestFit="1" customWidth="1"/>
    <col min="3" max="3" width="10.7109375" style="47" bestFit="1" customWidth="1"/>
    <col min="4" max="4" width="8" style="47" bestFit="1" customWidth="1"/>
    <col min="5" max="5" width="12" style="47" bestFit="1" customWidth="1"/>
    <col min="6" max="7" width="13.140625" style="47" bestFit="1" customWidth="1"/>
    <col min="8" max="8" width="14" style="47" customWidth="1"/>
    <col min="9" max="9" width="17" style="47" customWidth="1"/>
  </cols>
  <sheetData>
    <row r="1" spans="2:9" ht="18.75" customHeight="1">
      <c r="B1" s="511" t="s">
        <v>267</v>
      </c>
      <c r="C1" s="511"/>
      <c r="D1" s="511"/>
      <c r="E1" s="511"/>
      <c r="F1" s="511"/>
      <c r="G1" s="511"/>
      <c r="H1" s="511"/>
      <c r="I1" s="511"/>
    </row>
    <row r="2" spans="2:9">
      <c r="B2" s="511"/>
      <c r="C2" s="511"/>
      <c r="D2" s="511"/>
      <c r="E2" s="511"/>
      <c r="F2" s="511"/>
      <c r="G2" s="511"/>
      <c r="H2" s="511"/>
      <c r="I2" s="511"/>
    </row>
    <row r="3" spans="2:9">
      <c r="B3" s="511"/>
      <c r="C3" s="511"/>
      <c r="D3" s="511"/>
      <c r="E3" s="511"/>
      <c r="F3" s="511"/>
      <c r="G3" s="511"/>
      <c r="H3" s="511"/>
      <c r="I3" s="511"/>
    </row>
    <row r="5" spans="2:9">
      <c r="B5" s="47" t="s">
        <v>1</v>
      </c>
      <c r="I5" s="369" t="s">
        <v>498</v>
      </c>
    </row>
    <row r="6" spans="2:9" s="54" customFormat="1">
      <c r="B6" s="512" t="s">
        <v>268</v>
      </c>
      <c r="C6" s="517" t="s">
        <v>146</v>
      </c>
      <c r="D6" s="513" t="s">
        <v>269</v>
      </c>
      <c r="E6" s="271" t="s">
        <v>270</v>
      </c>
      <c r="F6" s="272"/>
      <c r="G6" s="272"/>
      <c r="H6" s="273"/>
      <c r="I6" s="514" t="s">
        <v>271</v>
      </c>
    </row>
    <row r="7" spans="2:9" s="54" customFormat="1">
      <c r="B7" s="512"/>
      <c r="C7" s="518"/>
      <c r="D7" s="513"/>
      <c r="E7" s="271" t="s">
        <v>272</v>
      </c>
      <c r="F7" s="272"/>
      <c r="G7" s="273"/>
      <c r="H7" s="514" t="s">
        <v>273</v>
      </c>
      <c r="I7" s="515"/>
    </row>
    <row r="8" spans="2:9" s="54" customFormat="1">
      <c r="B8" s="512"/>
      <c r="C8" s="519"/>
      <c r="D8" s="513"/>
      <c r="E8" s="66" t="s">
        <v>274</v>
      </c>
      <c r="F8" s="66" t="s">
        <v>275</v>
      </c>
      <c r="G8" s="66" t="s">
        <v>9</v>
      </c>
      <c r="H8" s="516"/>
      <c r="I8" s="516"/>
    </row>
    <row r="9" spans="2:9" s="54" customFormat="1">
      <c r="B9" s="268" t="s">
        <v>276</v>
      </c>
      <c r="C9" s="269"/>
      <c r="D9" s="269"/>
      <c r="E9" s="269"/>
      <c r="F9" s="269"/>
      <c r="G9" s="269"/>
      <c r="H9" s="269"/>
      <c r="I9" s="270"/>
    </row>
    <row r="10" spans="2:9" s="54" customFormat="1">
      <c r="B10" s="55" t="s">
        <v>277</v>
      </c>
      <c r="C10" s="330" t="s">
        <v>147</v>
      </c>
      <c r="D10" s="331">
        <v>1</v>
      </c>
      <c r="E10" s="329">
        <v>4511.0776000000005</v>
      </c>
      <c r="F10" s="329">
        <v>18044.287199999999</v>
      </c>
      <c r="G10" s="332">
        <v>22555.364799999999</v>
      </c>
      <c r="H10" s="57">
        <f>G10*D10</f>
        <v>22555.364799999999</v>
      </c>
      <c r="I10" s="49" t="s">
        <v>278</v>
      </c>
    </row>
    <row r="11" spans="2:9" s="54" customFormat="1">
      <c r="B11" s="55" t="s">
        <v>279</v>
      </c>
      <c r="C11" s="35" t="s">
        <v>148</v>
      </c>
      <c r="D11" s="33">
        <v>1</v>
      </c>
      <c r="E11" s="329">
        <v>4196.2187999999996</v>
      </c>
      <c r="F11" s="329">
        <v>16784.875199999999</v>
      </c>
      <c r="G11" s="332">
        <v>20981.093999999997</v>
      </c>
      <c r="H11" s="57">
        <f t="shared" ref="H11:H29" si="0">G11*D11</f>
        <v>20981.093999999997</v>
      </c>
      <c r="I11" s="49" t="s">
        <v>280</v>
      </c>
    </row>
    <row r="12" spans="2:9" s="54" customFormat="1">
      <c r="B12" s="55" t="s">
        <v>371</v>
      </c>
      <c r="C12" s="35" t="s">
        <v>148</v>
      </c>
      <c r="D12" s="33">
        <v>1</v>
      </c>
      <c r="E12" s="329">
        <v>4196.2187999999996</v>
      </c>
      <c r="F12" s="329">
        <v>16784.875199999999</v>
      </c>
      <c r="G12" s="332">
        <v>20981.093999999997</v>
      </c>
      <c r="H12" s="57">
        <f t="shared" si="0"/>
        <v>20981.093999999997</v>
      </c>
      <c r="I12" s="49" t="s">
        <v>280</v>
      </c>
    </row>
    <row r="13" spans="2:9" s="54" customFormat="1">
      <c r="B13" s="55" t="s">
        <v>281</v>
      </c>
      <c r="C13" s="35" t="s">
        <v>148</v>
      </c>
      <c r="D13" s="33">
        <v>1</v>
      </c>
      <c r="E13" s="329">
        <v>4196.2187999999996</v>
      </c>
      <c r="F13" s="329">
        <v>16784.875199999999</v>
      </c>
      <c r="G13" s="332">
        <v>20981.093999999997</v>
      </c>
      <c r="H13" s="57">
        <f t="shared" si="0"/>
        <v>20981.093999999997</v>
      </c>
      <c r="I13" s="49" t="s">
        <v>280</v>
      </c>
    </row>
    <row r="14" spans="2:9" s="54" customFormat="1">
      <c r="B14" s="55" t="s">
        <v>282</v>
      </c>
      <c r="C14" s="35" t="s">
        <v>148</v>
      </c>
      <c r="D14" s="33">
        <v>1</v>
      </c>
      <c r="E14" s="329">
        <v>4196.2187999999996</v>
      </c>
      <c r="F14" s="329">
        <v>16784.875199999999</v>
      </c>
      <c r="G14" s="332">
        <v>20981.093999999997</v>
      </c>
      <c r="H14" s="57">
        <f t="shared" si="0"/>
        <v>20981.093999999997</v>
      </c>
      <c r="I14" s="49" t="s">
        <v>280</v>
      </c>
    </row>
    <row r="15" spans="2:9" s="54" customFormat="1">
      <c r="B15" s="55" t="s">
        <v>283</v>
      </c>
      <c r="C15" s="35" t="s">
        <v>149</v>
      </c>
      <c r="D15" s="33">
        <v>1</v>
      </c>
      <c r="E15" s="329">
        <v>1811.3168000000001</v>
      </c>
      <c r="F15" s="329">
        <v>7245.2324000000008</v>
      </c>
      <c r="G15" s="332">
        <v>9056.5492000000013</v>
      </c>
      <c r="H15" s="57">
        <f t="shared" si="0"/>
        <v>9056.5492000000013</v>
      </c>
      <c r="I15" s="49" t="s">
        <v>284</v>
      </c>
    </row>
    <row r="16" spans="2:9" s="54" customFormat="1">
      <c r="B16" s="55" t="s">
        <v>310</v>
      </c>
      <c r="C16" s="35" t="s">
        <v>149</v>
      </c>
      <c r="D16" s="33">
        <v>1</v>
      </c>
      <c r="E16" s="329">
        <v>1811.3168000000001</v>
      </c>
      <c r="F16" s="329">
        <v>7245.2324000000008</v>
      </c>
      <c r="G16" s="332">
        <v>9056.5492000000013</v>
      </c>
      <c r="H16" s="57">
        <f t="shared" si="0"/>
        <v>9056.5492000000013</v>
      </c>
      <c r="I16" s="49" t="s">
        <v>284</v>
      </c>
    </row>
    <row r="17" spans="2:9" s="54" customFormat="1">
      <c r="B17" s="55" t="s">
        <v>372</v>
      </c>
      <c r="C17" s="35" t="s">
        <v>149</v>
      </c>
      <c r="D17" s="33">
        <v>1</v>
      </c>
      <c r="E17" s="329">
        <v>1811.3168000000001</v>
      </c>
      <c r="F17" s="329">
        <v>7245.2324000000008</v>
      </c>
      <c r="G17" s="332">
        <v>9056.5492000000013</v>
      </c>
      <c r="H17" s="57">
        <f t="shared" si="0"/>
        <v>9056.5492000000013</v>
      </c>
      <c r="I17" s="91" t="s">
        <v>284</v>
      </c>
    </row>
    <row r="18" spans="2:9" s="54" customFormat="1">
      <c r="B18" s="55" t="s">
        <v>285</v>
      </c>
      <c r="C18" s="35" t="s">
        <v>149</v>
      </c>
      <c r="D18" s="33">
        <v>1</v>
      </c>
      <c r="E18" s="329">
        <v>1811.3168000000001</v>
      </c>
      <c r="F18" s="329">
        <v>7245.2324000000008</v>
      </c>
      <c r="G18" s="332">
        <v>9056.5492000000013</v>
      </c>
      <c r="H18" s="57">
        <f t="shared" si="0"/>
        <v>9056.5492000000013</v>
      </c>
      <c r="I18" s="49" t="s">
        <v>284</v>
      </c>
    </row>
    <row r="19" spans="2:9" s="54" customFormat="1">
      <c r="B19" s="55" t="s">
        <v>286</v>
      </c>
      <c r="C19" s="35" t="s">
        <v>149</v>
      </c>
      <c r="D19" s="33">
        <v>1</v>
      </c>
      <c r="E19" s="329">
        <v>1811.3168000000001</v>
      </c>
      <c r="F19" s="329">
        <v>7245.2324000000008</v>
      </c>
      <c r="G19" s="332">
        <v>9056.5492000000013</v>
      </c>
      <c r="H19" s="57">
        <f t="shared" si="0"/>
        <v>9056.5492000000013</v>
      </c>
      <c r="I19" s="49" t="s">
        <v>284</v>
      </c>
    </row>
    <row r="20" spans="2:9" s="54" customFormat="1">
      <c r="B20" s="55" t="s">
        <v>287</v>
      </c>
      <c r="C20" s="35" t="s">
        <v>149</v>
      </c>
      <c r="D20" s="33">
        <v>1</v>
      </c>
      <c r="E20" s="329">
        <v>1811.3168000000001</v>
      </c>
      <c r="F20" s="329">
        <v>7245.2324000000008</v>
      </c>
      <c r="G20" s="332">
        <v>9056.5492000000013</v>
      </c>
      <c r="H20" s="57">
        <f t="shared" si="0"/>
        <v>9056.5492000000013</v>
      </c>
      <c r="I20" s="49" t="s">
        <v>284</v>
      </c>
    </row>
    <row r="21" spans="2:9" s="54" customFormat="1">
      <c r="B21" s="53" t="s">
        <v>288</v>
      </c>
      <c r="C21" s="35" t="s">
        <v>149</v>
      </c>
      <c r="D21" s="33">
        <v>1</v>
      </c>
      <c r="E21" s="329">
        <v>1811.3168000000001</v>
      </c>
      <c r="F21" s="329">
        <v>7245.2324000000008</v>
      </c>
      <c r="G21" s="332">
        <v>9056.5492000000013</v>
      </c>
      <c r="H21" s="57">
        <f t="shared" si="0"/>
        <v>9056.5492000000013</v>
      </c>
      <c r="I21" s="49" t="s">
        <v>284</v>
      </c>
    </row>
    <row r="22" spans="2:9" s="54" customFormat="1">
      <c r="B22" s="55" t="s">
        <v>289</v>
      </c>
      <c r="C22" s="35" t="s">
        <v>150</v>
      </c>
      <c r="D22" s="33">
        <v>26</v>
      </c>
      <c r="E22" s="329">
        <v>1664.4491999999998</v>
      </c>
      <c r="F22" s="329">
        <v>6657.7852000000003</v>
      </c>
      <c r="G22" s="332">
        <v>8322.2343999999994</v>
      </c>
      <c r="H22" s="57">
        <f t="shared" si="0"/>
        <v>216378.09439999997</v>
      </c>
      <c r="I22" s="49" t="s">
        <v>290</v>
      </c>
    </row>
    <row r="23" spans="2:9" s="54" customFormat="1">
      <c r="B23" s="55" t="s">
        <v>291</v>
      </c>
      <c r="C23" s="35" t="s">
        <v>151</v>
      </c>
      <c r="D23" s="33">
        <v>9</v>
      </c>
      <c r="E23" s="329">
        <v>979.02840000000003</v>
      </c>
      <c r="F23" s="329">
        <v>3916.1019999999999</v>
      </c>
      <c r="G23" s="332">
        <v>4895.1304</v>
      </c>
      <c r="H23" s="57">
        <f t="shared" si="0"/>
        <v>44056.173600000002</v>
      </c>
      <c r="I23" s="49" t="s">
        <v>292</v>
      </c>
    </row>
    <row r="24" spans="2:9" s="54" customFormat="1">
      <c r="B24" s="55" t="s">
        <v>293</v>
      </c>
      <c r="C24" s="35" t="s">
        <v>152</v>
      </c>
      <c r="D24" s="33">
        <v>9</v>
      </c>
      <c r="E24" s="329">
        <v>881.12440000000004</v>
      </c>
      <c r="F24" s="329">
        <v>3524.4859999999999</v>
      </c>
      <c r="G24" s="332">
        <v>4405.6103999999996</v>
      </c>
      <c r="H24" s="57">
        <f t="shared" si="0"/>
        <v>39650.493599999994</v>
      </c>
      <c r="I24" s="49" t="s">
        <v>294</v>
      </c>
    </row>
    <row r="25" spans="2:9" s="54" customFormat="1">
      <c r="B25" s="55" t="s">
        <v>295</v>
      </c>
      <c r="C25" s="35" t="s">
        <v>153</v>
      </c>
      <c r="D25" s="33">
        <v>1</v>
      </c>
      <c r="E25" s="329">
        <v>636.36440000000005</v>
      </c>
      <c r="F25" s="329">
        <v>2545.4692</v>
      </c>
      <c r="G25" s="332">
        <v>3181.8335999999999</v>
      </c>
      <c r="H25" s="57">
        <f t="shared" si="0"/>
        <v>3181.8335999999999</v>
      </c>
      <c r="I25" s="49" t="s">
        <v>296</v>
      </c>
    </row>
    <row r="26" spans="2:9" s="54" customFormat="1">
      <c r="B26" s="55" t="s">
        <v>297</v>
      </c>
      <c r="C26" s="35" t="s">
        <v>155</v>
      </c>
      <c r="D26" s="33">
        <v>5</v>
      </c>
      <c r="E26" s="329">
        <v>293.71199999999999</v>
      </c>
      <c r="F26" s="329">
        <v>1174.8247999999999</v>
      </c>
      <c r="G26" s="332">
        <v>1468.5367999999999</v>
      </c>
      <c r="H26" s="57">
        <f t="shared" si="0"/>
        <v>7342.6839999999993</v>
      </c>
      <c r="I26" s="49" t="s">
        <v>296</v>
      </c>
    </row>
    <row r="27" spans="2:9" s="54" customFormat="1">
      <c r="B27" s="55" t="s">
        <v>298</v>
      </c>
      <c r="C27" s="295" t="s">
        <v>155</v>
      </c>
      <c r="D27" s="44">
        <v>4</v>
      </c>
      <c r="E27" s="329">
        <v>293.71199999999999</v>
      </c>
      <c r="F27" s="329">
        <v>1174.8247999999999</v>
      </c>
      <c r="G27" s="332">
        <v>1468.5367999999999</v>
      </c>
      <c r="H27" s="57">
        <f t="shared" si="0"/>
        <v>5874.1471999999994</v>
      </c>
      <c r="I27" s="49" t="s">
        <v>299</v>
      </c>
    </row>
    <row r="28" spans="2:9" s="54" customFormat="1">
      <c r="B28" s="55" t="s">
        <v>183</v>
      </c>
      <c r="C28" s="35" t="s">
        <v>153</v>
      </c>
      <c r="D28" s="33">
        <v>8</v>
      </c>
      <c r="E28" s="329">
        <v>636.36440000000005</v>
      </c>
      <c r="F28" s="329">
        <v>2545.4692</v>
      </c>
      <c r="G28" s="332">
        <v>3181.8335999999999</v>
      </c>
      <c r="H28" s="57">
        <f t="shared" si="0"/>
        <v>25454.668799999999</v>
      </c>
      <c r="I28" s="49" t="s">
        <v>300</v>
      </c>
    </row>
    <row r="29" spans="2:9" s="54" customFormat="1">
      <c r="B29" s="58" t="s">
        <v>301</v>
      </c>
      <c r="C29" s="333" t="s">
        <v>154</v>
      </c>
      <c r="D29" s="276">
        <v>6</v>
      </c>
      <c r="E29" s="334">
        <v>391.60439999999994</v>
      </c>
      <c r="F29" s="334">
        <v>1566.4408000000001</v>
      </c>
      <c r="G29" s="335">
        <v>1958.0452</v>
      </c>
      <c r="H29" s="57">
        <f t="shared" si="0"/>
        <v>11748.271199999999</v>
      </c>
      <c r="I29" s="49" t="s">
        <v>300</v>
      </c>
    </row>
    <row r="30" spans="2:9" s="50" customFormat="1">
      <c r="B30" s="60" t="s">
        <v>308</v>
      </c>
      <c r="C30" s="61"/>
      <c r="D30" s="67">
        <f>SUM(D10:D29)</f>
        <v>80</v>
      </c>
      <c r="E30" s="62">
        <f>SUM(E10:E29)</f>
        <v>39751.529599999994</v>
      </c>
      <c r="F30" s="62">
        <f>SUM(F10:F29)</f>
        <v>159005.81680000006</v>
      </c>
      <c r="G30" s="62">
        <f>SUM(G10:G29)</f>
        <v>198757.34640000004</v>
      </c>
      <c r="H30" s="63">
        <f>SUM(H10:H29)</f>
        <v>523561.95160000003</v>
      </c>
      <c r="I30" s="51"/>
    </row>
    <row r="31" spans="2:9" s="54" customFormat="1">
      <c r="B31" s="268" t="s">
        <v>302</v>
      </c>
      <c r="C31" s="269"/>
      <c r="D31" s="269"/>
      <c r="E31" s="269"/>
      <c r="F31" s="269"/>
      <c r="G31" s="269"/>
      <c r="H31" s="269"/>
      <c r="I31" s="270"/>
    </row>
    <row r="32" spans="2:9" s="54" customFormat="1">
      <c r="B32" s="59" t="s">
        <v>102</v>
      </c>
      <c r="C32" s="336" t="s">
        <v>156</v>
      </c>
      <c r="D32" s="337">
        <v>35</v>
      </c>
      <c r="E32" s="338">
        <v>0</v>
      </c>
      <c r="F32" s="339">
        <v>2312.9472000000001</v>
      </c>
      <c r="G32" s="340">
        <v>2312.9472000000001</v>
      </c>
      <c r="H32" s="57">
        <f>G32*D32</f>
        <v>80953.152000000002</v>
      </c>
      <c r="I32" s="49" t="s">
        <v>303</v>
      </c>
    </row>
    <row r="33" spans="2:9" s="54" customFormat="1">
      <c r="B33" s="59" t="s">
        <v>304</v>
      </c>
      <c r="C33" s="341" t="s">
        <v>157</v>
      </c>
      <c r="D33" s="342">
        <v>8</v>
      </c>
      <c r="E33" s="343">
        <v>0</v>
      </c>
      <c r="F33" s="329">
        <v>1079.3800000000001</v>
      </c>
      <c r="G33" s="344">
        <v>1079.3800000000001</v>
      </c>
      <c r="H33" s="57">
        <f t="shared" ref="H33:H35" si="1">G33*D33</f>
        <v>8635.0400000000009</v>
      </c>
      <c r="I33" s="49" t="s">
        <v>306</v>
      </c>
    </row>
    <row r="34" spans="2:9" s="54" customFormat="1">
      <c r="B34" s="59" t="s">
        <v>86</v>
      </c>
      <c r="C34" s="341" t="s">
        <v>158</v>
      </c>
      <c r="D34" s="342">
        <v>4</v>
      </c>
      <c r="E34" s="343">
        <v>0</v>
      </c>
      <c r="F34" s="329">
        <v>1284.9668000000001</v>
      </c>
      <c r="G34" s="344">
        <v>1284.9668000000001</v>
      </c>
      <c r="H34" s="57">
        <f t="shared" si="1"/>
        <v>5139.8672000000006</v>
      </c>
      <c r="I34" s="49" t="s">
        <v>305</v>
      </c>
    </row>
    <row r="35" spans="2:9" s="54" customFormat="1">
      <c r="B35" s="59" t="s">
        <v>90</v>
      </c>
      <c r="C35" s="345" t="s">
        <v>159</v>
      </c>
      <c r="D35" s="346">
        <v>29</v>
      </c>
      <c r="E35" s="347">
        <v>0</v>
      </c>
      <c r="F35" s="334">
        <v>822.38200000000006</v>
      </c>
      <c r="G35" s="348">
        <v>822.38200000000006</v>
      </c>
      <c r="H35" s="57">
        <f t="shared" si="1"/>
        <v>23849.078000000001</v>
      </c>
      <c r="I35" s="49" t="s">
        <v>410</v>
      </c>
    </row>
    <row r="36" spans="2:9" s="50" customFormat="1">
      <c r="B36" s="60" t="s">
        <v>309</v>
      </c>
      <c r="C36" s="61"/>
      <c r="D36" s="67">
        <f>SUM(D32:D35)</f>
        <v>76</v>
      </c>
      <c r="E36" s="62"/>
      <c r="F36" s="63">
        <f>SUM(F32:F35)</f>
        <v>5499.6759999999995</v>
      </c>
      <c r="G36" s="63">
        <f>SUM(G32:G35)</f>
        <v>5499.6759999999995</v>
      </c>
      <c r="H36" s="63">
        <f>SUM(H32:H35)</f>
        <v>118577.13720000003</v>
      </c>
      <c r="I36" s="51"/>
    </row>
    <row r="37" spans="2:9" s="50" customFormat="1">
      <c r="B37" s="508" t="s">
        <v>450</v>
      </c>
      <c r="C37" s="509"/>
      <c r="D37" s="509"/>
      <c r="E37" s="509"/>
      <c r="F37" s="509"/>
      <c r="G37" s="509"/>
      <c r="H37" s="509"/>
      <c r="I37" s="510"/>
    </row>
    <row r="38" spans="2:9" s="50" customFormat="1">
      <c r="B38" s="375" t="s">
        <v>186</v>
      </c>
      <c r="C38" s="370" t="s">
        <v>380</v>
      </c>
      <c r="D38" s="371">
        <v>6</v>
      </c>
      <c r="E38" s="372">
        <v>0</v>
      </c>
      <c r="F38" s="126">
        <v>5323.98</v>
      </c>
      <c r="G38" s="126">
        <v>5323.98</v>
      </c>
      <c r="H38" s="373">
        <f>D38*G38</f>
        <v>31943.879999999997</v>
      </c>
      <c r="I38" s="374" t="s">
        <v>451</v>
      </c>
    </row>
    <row r="39" spans="2:9" s="50" customFormat="1">
      <c r="B39" s="375" t="s">
        <v>178</v>
      </c>
      <c r="C39" s="370" t="s">
        <v>380</v>
      </c>
      <c r="D39" s="371">
        <v>3</v>
      </c>
      <c r="E39" s="372">
        <v>0</v>
      </c>
      <c r="F39" s="126">
        <v>2129.6</v>
      </c>
      <c r="G39" s="126">
        <v>2129.6</v>
      </c>
      <c r="H39" s="373">
        <f>D39*G39</f>
        <v>6388.7999999999993</v>
      </c>
      <c r="I39" s="374" t="s">
        <v>451</v>
      </c>
    </row>
    <row r="40" spans="2:9" s="50" customFormat="1">
      <c r="B40" s="60" t="s">
        <v>307</v>
      </c>
      <c r="C40" s="60"/>
      <c r="D40" s="67">
        <f>SUM(D38:D39)</f>
        <v>9</v>
      </c>
      <c r="E40" s="62">
        <v>0</v>
      </c>
      <c r="F40" s="62">
        <f>SUM(F38:F39)</f>
        <v>7453.58</v>
      </c>
      <c r="G40" s="62">
        <f t="shared" ref="G40:H40" si="2">SUM(G38:G39)</f>
        <v>7453.58</v>
      </c>
      <c r="H40" s="62">
        <f t="shared" si="2"/>
        <v>38332.679999999993</v>
      </c>
      <c r="I40" s="376"/>
    </row>
    <row r="41" spans="2:9" s="50" customFormat="1">
      <c r="B41" s="268" t="s">
        <v>379</v>
      </c>
      <c r="C41" s="269"/>
      <c r="D41" s="269"/>
      <c r="E41" s="269"/>
      <c r="F41" s="269"/>
      <c r="G41" s="269"/>
      <c r="H41" s="269"/>
      <c r="I41" s="270"/>
    </row>
    <row r="42" spans="2:9" s="50" customFormat="1">
      <c r="B42" s="59" t="s">
        <v>381</v>
      </c>
      <c r="C42" s="274" t="s">
        <v>380</v>
      </c>
      <c r="D42" s="69">
        <v>3</v>
      </c>
      <c r="E42" s="56"/>
      <c r="F42" s="56">
        <v>1740</v>
      </c>
      <c r="G42" s="56">
        <f>F42</f>
        <v>1740</v>
      </c>
      <c r="H42" s="57">
        <f>G42*D42</f>
        <v>5220</v>
      </c>
      <c r="I42" s="275" t="s">
        <v>380</v>
      </c>
    </row>
    <row r="43" spans="2:9" s="50" customFormat="1">
      <c r="B43" s="64" t="s">
        <v>307</v>
      </c>
      <c r="C43" s="64"/>
      <c r="D43" s="68">
        <f>D30+D36+D40+D42</f>
        <v>168</v>
      </c>
      <c r="E43" s="65">
        <f>E30</f>
        <v>39751.529599999994</v>
      </c>
      <c r="F43" s="65">
        <f>F36+F30+F42+F40</f>
        <v>173699.07280000005</v>
      </c>
      <c r="G43" s="65">
        <f t="shared" ref="G43:H43" si="3">G36+G30+G42+G40</f>
        <v>213450.60240000003</v>
      </c>
      <c r="H43" s="65">
        <f t="shared" si="3"/>
        <v>685691.76879999996</v>
      </c>
      <c r="I43" s="52"/>
    </row>
  </sheetData>
  <mergeCells count="7">
    <mergeCell ref="B37:I37"/>
    <mergeCell ref="B1:I3"/>
    <mergeCell ref="B6:B8"/>
    <mergeCell ref="D6:D8"/>
    <mergeCell ref="I6:I8"/>
    <mergeCell ref="H7:H8"/>
    <mergeCell ref="C6:C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2023-11-13T18:39:24Z</cp:lastPrinted>
  <dcterms:created xsi:type="dcterms:W3CDTF">2015-10-27T19:05:36Z</dcterms:created>
  <dcterms:modified xsi:type="dcterms:W3CDTF">2024-12-19T19:32:23Z</dcterms:modified>
</cp:coreProperties>
</file>