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24150" windowHeight="10065" tabRatio="532"/>
  </bookViews>
  <sheets>
    <sheet name="FOLHA RESUMIDA" sheetId="4" r:id="rId1"/>
    <sheet name="SRA" sheetId="10" r:id="rId2"/>
    <sheet name="FÉRIAS" sheetId="6" r:id="rId3"/>
    <sheet name="MARÇO" sheetId="2" r:id="rId4"/>
    <sheet name="ADI" sheetId="7" r:id="rId5"/>
    <sheet name="AFASTADOS" sheetId="9" r:id="rId6"/>
  </sheets>
  <externalReferences>
    <externalReference r:id="rId7"/>
  </externalReferences>
  <definedNames>
    <definedName name="_xlnm._FilterDatabase" localSheetId="4" hidden="1">ADI!$A$4:$E$342</definedName>
    <definedName name="_xlnm._FilterDatabase" localSheetId="0" hidden="1">'FOLHA RESUMIDA'!$B$8:$O$467</definedName>
    <definedName name="_xlnm._FilterDatabase" localSheetId="3" hidden="1">MARÇO!$A$4:$I$476</definedName>
    <definedName name="_xlnm._FilterDatabase" localSheetId="1" hidden="1">SRA!$A$3:$U$462</definedName>
    <definedName name="_xlnm.Print_Area" localSheetId="0">'FOLHA RESUMIDA'!$B$1:$L$468</definedName>
    <definedName name="_xlnm.Print_Titles" localSheetId="0">'FOLHA RESUMIDA'!$1:$8</definedName>
  </definedNames>
  <calcPr calcId="125725"/>
</workbook>
</file>

<file path=xl/calcChain.xml><?xml version="1.0" encoding="utf-8"?>
<calcChain xmlns="http://schemas.openxmlformats.org/spreadsheetml/2006/main">
  <c r="U461" i="10"/>
  <c r="S461"/>
  <c r="H80" i="4" s="1"/>
  <c r="T452" i="10"/>
  <c r="T453"/>
  <c r="T454"/>
  <c r="T455"/>
  <c r="T456"/>
  <c r="T457"/>
  <c r="T461"/>
  <c r="T458"/>
  <c r="T459"/>
  <c r="T460"/>
  <c r="S450"/>
  <c r="S451"/>
  <c r="S452"/>
  <c r="S453"/>
  <c r="S454"/>
  <c r="S455"/>
  <c r="S456"/>
  <c r="S457"/>
  <c r="S458"/>
  <c r="S459"/>
  <c r="S460"/>
  <c r="G80" i="4"/>
  <c r="A9" i="6" l="1"/>
  <c r="A10" s="1"/>
  <c r="A12"/>
  <c r="A13" s="1"/>
  <c r="A15"/>
  <c r="A16" s="1"/>
  <c r="A18"/>
  <c r="A19" s="1"/>
  <c r="A21"/>
  <c r="A22" s="1"/>
  <c r="A24"/>
  <c r="A25" s="1"/>
  <c r="A28"/>
  <c r="A29" s="1"/>
  <c r="A30" s="1"/>
  <c r="I30"/>
  <c r="F30"/>
  <c r="E30"/>
  <c r="D30"/>
  <c r="I27"/>
  <c r="F27"/>
  <c r="E27"/>
  <c r="D27"/>
  <c r="B27"/>
  <c r="I29"/>
  <c r="F29"/>
  <c r="E29"/>
  <c r="D29"/>
  <c r="B29"/>
  <c r="F28"/>
  <c r="E28"/>
  <c r="D28"/>
  <c r="B28"/>
  <c r="I26"/>
  <c r="F26"/>
  <c r="E26"/>
  <c r="D26"/>
  <c r="I25"/>
  <c r="F25"/>
  <c r="E25"/>
  <c r="D25"/>
  <c r="I24"/>
  <c r="F24"/>
  <c r="E24"/>
  <c r="D24"/>
  <c r="I23"/>
  <c r="F23"/>
  <c r="E23"/>
  <c r="D23"/>
  <c r="B23"/>
  <c r="I22"/>
  <c r="F22"/>
  <c r="E22"/>
  <c r="D22"/>
  <c r="B22"/>
  <c r="I21"/>
  <c r="F21"/>
  <c r="E21"/>
  <c r="D21"/>
  <c r="B21"/>
  <c r="I20"/>
  <c r="F20"/>
  <c r="E20"/>
  <c r="D20"/>
  <c r="B20"/>
  <c r="I19"/>
  <c r="F19"/>
  <c r="E19"/>
  <c r="D19"/>
  <c r="B19"/>
  <c r="I18"/>
  <c r="F18"/>
  <c r="E18"/>
  <c r="D18"/>
  <c r="B18"/>
  <c r="I17"/>
  <c r="F17"/>
  <c r="E17"/>
  <c r="D17"/>
  <c r="B17"/>
  <c r="I16"/>
  <c r="F16"/>
  <c r="E16"/>
  <c r="D16"/>
  <c r="B16"/>
  <c r="I15"/>
  <c r="F15"/>
  <c r="E15"/>
  <c r="D15"/>
  <c r="B15"/>
  <c r="I14"/>
  <c r="F14"/>
  <c r="E14"/>
  <c r="D14"/>
  <c r="B14"/>
  <c r="I13"/>
  <c r="F13"/>
  <c r="E13"/>
  <c r="D13"/>
  <c r="B13"/>
  <c r="I12"/>
  <c r="F12"/>
  <c r="E12"/>
  <c r="D12"/>
  <c r="B12"/>
  <c r="I11"/>
  <c r="F11"/>
  <c r="E11"/>
  <c r="D11"/>
  <c r="I10"/>
  <c r="F10"/>
  <c r="E10"/>
  <c r="D10"/>
  <c r="I9"/>
  <c r="F9"/>
  <c r="D9"/>
  <c r="I8"/>
  <c r="F8"/>
  <c r="E8"/>
  <c r="D8"/>
  <c r="B8"/>
  <c r="I7"/>
  <c r="F7"/>
  <c r="E7"/>
  <c r="D7"/>
  <c r="B7"/>
  <c r="I6"/>
  <c r="F6"/>
  <c r="E6"/>
  <c r="D6"/>
  <c r="B6"/>
  <c r="A6"/>
  <c r="A7" s="1"/>
  <c r="I5"/>
  <c r="F5"/>
  <c r="E5"/>
  <c r="D5"/>
  <c r="B5"/>
  <c r="L77" i="4" l="1"/>
  <c r="L78"/>
  <c r="L79"/>
  <c r="L80"/>
  <c r="L81"/>
  <c r="L82"/>
  <c r="J79"/>
  <c r="J80"/>
  <c r="J81"/>
  <c r="J82"/>
  <c r="I80"/>
  <c r="G77"/>
  <c r="G78"/>
  <c r="G79"/>
  <c r="G81"/>
  <c r="E78"/>
  <c r="E79"/>
  <c r="E80"/>
  <c r="E81"/>
  <c r="E82"/>
  <c r="I446" i="2"/>
  <c r="E449"/>
  <c r="E450"/>
  <c r="E451"/>
  <c r="E452"/>
  <c r="E453"/>
  <c r="E454"/>
  <c r="E455"/>
  <c r="E456"/>
  <c r="E457"/>
  <c r="H449"/>
  <c r="H450"/>
  <c r="H451"/>
  <c r="H452"/>
  <c r="H453"/>
  <c r="H454"/>
  <c r="H455"/>
  <c r="H456"/>
  <c r="H457"/>
  <c r="F449"/>
  <c r="F450"/>
  <c r="F451"/>
  <c r="F452"/>
  <c r="F453"/>
  <c r="F454"/>
  <c r="F455"/>
  <c r="F456"/>
  <c r="F457"/>
  <c r="E339" i="7"/>
  <c r="E280"/>
  <c r="E109"/>
  <c r="E322"/>
  <c r="E244"/>
  <c r="E230"/>
  <c r="E278"/>
  <c r="E331"/>
  <c r="E423"/>
  <c r="E222"/>
  <c r="E323"/>
  <c r="E176"/>
  <c r="E40"/>
  <c r="E380"/>
  <c r="E228"/>
  <c r="E287"/>
  <c r="E200"/>
  <c r="E128"/>
  <c r="E133"/>
  <c r="E241"/>
  <c r="E333"/>
  <c r="E395"/>
  <c r="E73"/>
  <c r="E273"/>
  <c r="E41"/>
  <c r="E12"/>
  <c r="E389"/>
  <c r="E30"/>
  <c r="E94"/>
  <c r="E250"/>
  <c r="E19"/>
  <c r="E251"/>
  <c r="E393"/>
  <c r="E315"/>
  <c r="E149"/>
  <c r="E341"/>
  <c r="E5"/>
  <c r="E143"/>
  <c r="E120"/>
  <c r="E388"/>
  <c r="E23"/>
  <c r="E127"/>
  <c r="E290"/>
  <c r="E131"/>
  <c r="E6"/>
  <c r="E398"/>
  <c r="E158"/>
  <c r="E355"/>
  <c r="E266"/>
  <c r="E404"/>
  <c r="E179"/>
  <c r="E396"/>
  <c r="E381"/>
  <c r="E410"/>
  <c r="E77"/>
  <c r="E364"/>
  <c r="E150"/>
  <c r="E304"/>
  <c r="E98"/>
  <c r="E67"/>
  <c r="E111"/>
  <c r="E20"/>
  <c r="E66"/>
  <c r="E368"/>
  <c r="E264"/>
  <c r="E36"/>
  <c r="E178"/>
  <c r="E65"/>
  <c r="E54"/>
  <c r="E383"/>
  <c r="E10"/>
  <c r="E203"/>
  <c r="E42"/>
  <c r="K81" i="4" l="1"/>
  <c r="K79"/>
  <c r="K80"/>
  <c r="K82"/>
  <c r="J73"/>
  <c r="J74"/>
  <c r="J75"/>
  <c r="J76"/>
  <c r="J77"/>
  <c r="J78"/>
  <c r="K78" s="1"/>
  <c r="G74"/>
  <c r="G75"/>
  <c r="G76"/>
  <c r="G82"/>
  <c r="G83"/>
  <c r="E75"/>
  <c r="E76"/>
  <c r="E77"/>
  <c r="D75"/>
  <c r="D76"/>
  <c r="I442" i="2" s="1"/>
  <c r="D77" i="4"/>
  <c r="D78"/>
  <c r="D79"/>
  <c r="D81"/>
  <c r="D82"/>
  <c r="I447" i="2" s="1"/>
  <c r="D83" i="4"/>
  <c r="L172"/>
  <c r="L299"/>
  <c r="J30"/>
  <c r="J31"/>
  <c r="J32"/>
  <c r="J33"/>
  <c r="J34"/>
  <c r="J35"/>
  <c r="J36"/>
  <c r="J37"/>
  <c r="J38"/>
  <c r="J39"/>
  <c r="J40"/>
  <c r="J41"/>
  <c r="J42"/>
  <c r="J43"/>
  <c r="J46"/>
  <c r="J48"/>
  <c r="J49"/>
  <c r="J50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2"/>
  <c r="J393"/>
  <c r="J394"/>
  <c r="J395"/>
  <c r="J396"/>
  <c r="J397"/>
  <c r="J398"/>
  <c r="J399"/>
  <c r="J400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H61"/>
  <c r="J10"/>
  <c r="J11"/>
  <c r="J12"/>
  <c r="J13"/>
  <c r="J14"/>
  <c r="J15"/>
  <c r="J16"/>
  <c r="J17"/>
  <c r="J18"/>
  <c r="J19"/>
  <c r="J21"/>
  <c r="J24"/>
  <c r="J26"/>
  <c r="J27"/>
  <c r="J28"/>
  <c r="I460" i="2"/>
  <c r="F6"/>
  <c r="H6" s="1"/>
  <c r="L84" i="4" s="1"/>
  <c r="F7" i="2"/>
  <c r="H7" s="1"/>
  <c r="L85" i="4" s="1"/>
  <c r="F8" i="2"/>
  <c r="H8" s="1"/>
  <c r="L86" i="4" s="1"/>
  <c r="F9" i="2"/>
  <c r="H9" s="1"/>
  <c r="L87" i="4" s="1"/>
  <c r="F10" i="2"/>
  <c r="H10" s="1"/>
  <c r="L88" i="4" s="1"/>
  <c r="F11" i="2"/>
  <c r="H11" s="1"/>
  <c r="L89" i="4" s="1"/>
  <c r="F12" i="2"/>
  <c r="H12" s="1"/>
  <c r="L90" i="4" s="1"/>
  <c r="F13" i="2"/>
  <c r="H13" s="1"/>
  <c r="L91" i="4" s="1"/>
  <c r="F14" i="2"/>
  <c r="H14" s="1"/>
  <c r="L92" i="4" s="1"/>
  <c r="F15" i="2"/>
  <c r="H15" s="1"/>
  <c r="L93" i="4" s="1"/>
  <c r="F16" i="2"/>
  <c r="H16" s="1"/>
  <c r="L94" i="4" s="1"/>
  <c r="F17" i="2"/>
  <c r="H17" s="1"/>
  <c r="L95" i="4" s="1"/>
  <c r="F18" i="2"/>
  <c r="H18" s="1"/>
  <c r="L96" i="4" s="1"/>
  <c r="F19" i="2"/>
  <c r="H19" s="1"/>
  <c r="L97" i="4" s="1"/>
  <c r="F20" i="2"/>
  <c r="H20" s="1"/>
  <c r="L98" i="4" s="1"/>
  <c r="F21" i="2"/>
  <c r="H21" s="1"/>
  <c r="L99" i="4" s="1"/>
  <c r="F22" i="2"/>
  <c r="H22" s="1"/>
  <c r="L100" i="4" s="1"/>
  <c r="F23" i="2"/>
  <c r="H23" s="1"/>
  <c r="L101" i="4" s="1"/>
  <c r="F24" i="2"/>
  <c r="H24" s="1"/>
  <c r="L102" i="4" s="1"/>
  <c r="F25" i="2"/>
  <c r="H25" s="1"/>
  <c r="L103" i="4" s="1"/>
  <c r="F26" i="2"/>
  <c r="H26" s="1"/>
  <c r="L104" i="4" s="1"/>
  <c r="F27" i="2"/>
  <c r="H27" s="1"/>
  <c r="L105" i="4" s="1"/>
  <c r="F28" i="2"/>
  <c r="H28" s="1"/>
  <c r="L106" i="4" s="1"/>
  <c r="F29" i="2"/>
  <c r="H29" s="1"/>
  <c r="L107" i="4" s="1"/>
  <c r="F30" i="2"/>
  <c r="H30" s="1"/>
  <c r="L108" i="4" s="1"/>
  <c r="F31" i="2"/>
  <c r="H31" s="1"/>
  <c r="L109" i="4" s="1"/>
  <c r="F32" i="2"/>
  <c r="H32" s="1"/>
  <c r="L110" i="4" s="1"/>
  <c r="F33" i="2"/>
  <c r="H33" s="1"/>
  <c r="L111" i="4" s="1"/>
  <c r="F34" i="2"/>
  <c r="H34" s="1"/>
  <c r="L112" i="4" s="1"/>
  <c r="F35" i="2"/>
  <c r="H35" s="1"/>
  <c r="L113" i="4" s="1"/>
  <c r="F36" i="2"/>
  <c r="H36" s="1"/>
  <c r="L114" i="4" s="1"/>
  <c r="F37" i="2"/>
  <c r="H37" s="1"/>
  <c r="L115" i="4" s="1"/>
  <c r="F38" i="2"/>
  <c r="H38" s="1"/>
  <c r="L116" i="4" s="1"/>
  <c r="F39" i="2"/>
  <c r="H39" s="1"/>
  <c r="L117" i="4" s="1"/>
  <c r="F40" i="2"/>
  <c r="H40" s="1"/>
  <c r="L118" i="4" s="1"/>
  <c r="F41" i="2"/>
  <c r="H41" s="1"/>
  <c r="L119" i="4" s="1"/>
  <c r="F42" i="2"/>
  <c r="H42" s="1"/>
  <c r="L120" i="4" s="1"/>
  <c r="F43" i="2"/>
  <c r="H43" s="1"/>
  <c r="L121" i="4" s="1"/>
  <c r="F44" i="2"/>
  <c r="H44" s="1"/>
  <c r="L122" i="4" s="1"/>
  <c r="F45" i="2"/>
  <c r="H45" s="1"/>
  <c r="L123" i="4" s="1"/>
  <c r="F46" i="2"/>
  <c r="H46" s="1"/>
  <c r="L124" i="4" s="1"/>
  <c r="F47" i="2"/>
  <c r="H47" s="1"/>
  <c r="L125" i="4" s="1"/>
  <c r="F48" i="2"/>
  <c r="H48" s="1"/>
  <c r="L126" i="4" s="1"/>
  <c r="F49" i="2"/>
  <c r="H49" s="1"/>
  <c r="L127" i="4" s="1"/>
  <c r="F50" i="2"/>
  <c r="H50" s="1"/>
  <c r="L128" i="4" s="1"/>
  <c r="F51" i="2"/>
  <c r="H51" s="1"/>
  <c r="L129" i="4" s="1"/>
  <c r="F52" i="2"/>
  <c r="H52" s="1"/>
  <c r="L130" i="4" s="1"/>
  <c r="F53" i="2"/>
  <c r="H53" s="1"/>
  <c r="L131" i="4" s="1"/>
  <c r="F54" i="2"/>
  <c r="H54" s="1"/>
  <c r="L132" i="4" s="1"/>
  <c r="F55" i="2"/>
  <c r="H55" s="1"/>
  <c r="L133" i="4" s="1"/>
  <c r="F56" i="2"/>
  <c r="H56" s="1"/>
  <c r="L134" i="4" s="1"/>
  <c r="F57" i="2"/>
  <c r="H57" s="1"/>
  <c r="L135" i="4" s="1"/>
  <c r="F58" i="2"/>
  <c r="H58" s="1"/>
  <c r="L136" i="4" s="1"/>
  <c r="F59" i="2"/>
  <c r="H59" s="1"/>
  <c r="L137" i="4" s="1"/>
  <c r="F60" i="2"/>
  <c r="H60" s="1"/>
  <c r="L138" i="4" s="1"/>
  <c r="F61" i="2"/>
  <c r="H61" s="1"/>
  <c r="L139" i="4" s="1"/>
  <c r="F62" i="2"/>
  <c r="H62" s="1"/>
  <c r="L140" i="4" s="1"/>
  <c r="F63" i="2"/>
  <c r="H63" s="1"/>
  <c r="L141" i="4" s="1"/>
  <c r="F64" i="2"/>
  <c r="H64" s="1"/>
  <c r="L142" i="4" s="1"/>
  <c r="F65" i="2"/>
  <c r="H65" s="1"/>
  <c r="L143" i="4" s="1"/>
  <c r="F66" i="2"/>
  <c r="H66" s="1"/>
  <c r="L144" i="4" s="1"/>
  <c r="F67" i="2"/>
  <c r="H67" s="1"/>
  <c r="L145" i="4" s="1"/>
  <c r="F68" i="2"/>
  <c r="H68" s="1"/>
  <c r="L146" i="4" s="1"/>
  <c r="F69" i="2"/>
  <c r="H69" s="1"/>
  <c r="L147" i="4" s="1"/>
  <c r="F70" i="2"/>
  <c r="H70" s="1"/>
  <c r="L148" i="4" s="1"/>
  <c r="F71" i="2"/>
  <c r="H71" s="1"/>
  <c r="L149" i="4" s="1"/>
  <c r="F72" i="2"/>
  <c r="H72" s="1"/>
  <c r="L150" i="4" s="1"/>
  <c r="F73" i="2"/>
  <c r="H73" s="1"/>
  <c r="L151" i="4" s="1"/>
  <c r="F74" i="2"/>
  <c r="H74" s="1"/>
  <c r="L152" i="4" s="1"/>
  <c r="F75" i="2"/>
  <c r="H75" s="1"/>
  <c r="L153" i="4" s="1"/>
  <c r="F76" i="2"/>
  <c r="H76" s="1"/>
  <c r="L154" i="4" s="1"/>
  <c r="F77" i="2"/>
  <c r="H77" s="1"/>
  <c r="L155" i="4" s="1"/>
  <c r="F78" i="2"/>
  <c r="H78" s="1"/>
  <c r="L156" i="4" s="1"/>
  <c r="F79" i="2"/>
  <c r="H79" s="1"/>
  <c r="L157" i="4" s="1"/>
  <c r="F80" i="2"/>
  <c r="H80" s="1"/>
  <c r="L158" i="4" s="1"/>
  <c r="F81" i="2"/>
  <c r="H81" s="1"/>
  <c r="L159" i="4" s="1"/>
  <c r="F82" i="2"/>
  <c r="H82" s="1"/>
  <c r="L160" i="4" s="1"/>
  <c r="F83" i="2"/>
  <c r="H83" s="1"/>
  <c r="L161" i="4" s="1"/>
  <c r="F84" i="2"/>
  <c r="H84" s="1"/>
  <c r="L162" i="4" s="1"/>
  <c r="F85" i="2"/>
  <c r="H85" s="1"/>
  <c r="L163" i="4" s="1"/>
  <c r="F86" i="2"/>
  <c r="H86" s="1"/>
  <c r="L164" i="4" s="1"/>
  <c r="F87" i="2"/>
  <c r="H87" s="1"/>
  <c r="L165" i="4" s="1"/>
  <c r="F88" i="2"/>
  <c r="H88" s="1"/>
  <c r="L166" i="4" s="1"/>
  <c r="F89" i="2"/>
  <c r="H89" s="1"/>
  <c r="L167" i="4" s="1"/>
  <c r="F90" i="2"/>
  <c r="H90" s="1"/>
  <c r="L168" i="4" s="1"/>
  <c r="F91" i="2"/>
  <c r="H91" s="1"/>
  <c r="L169" i="4" s="1"/>
  <c r="F92" i="2"/>
  <c r="H92" s="1"/>
  <c r="L170" i="4" s="1"/>
  <c r="F93" i="2"/>
  <c r="H93" s="1"/>
  <c r="L171" i="4" s="1"/>
  <c r="F94" i="2"/>
  <c r="H94" s="1"/>
  <c r="L173" i="4" s="1"/>
  <c r="F95" i="2"/>
  <c r="H95" s="1"/>
  <c r="L174" i="4" s="1"/>
  <c r="F96" i="2"/>
  <c r="H96" s="1"/>
  <c r="L175" i="4" s="1"/>
  <c r="F97" i="2"/>
  <c r="H97" s="1"/>
  <c r="L176" i="4" s="1"/>
  <c r="F98" i="2"/>
  <c r="H98" s="1"/>
  <c r="L177" i="4" s="1"/>
  <c r="F99" i="2"/>
  <c r="H99" s="1"/>
  <c r="L178" i="4" s="1"/>
  <c r="F100" i="2"/>
  <c r="H100" s="1"/>
  <c r="L179" i="4" s="1"/>
  <c r="F101" i="2"/>
  <c r="H101" s="1"/>
  <c r="L180" i="4" s="1"/>
  <c r="F102" i="2"/>
  <c r="H102" s="1"/>
  <c r="L181" i="4" s="1"/>
  <c r="F103" i="2"/>
  <c r="H103" s="1"/>
  <c r="L182" i="4" s="1"/>
  <c r="F104" i="2"/>
  <c r="H104" s="1"/>
  <c r="L183" i="4" s="1"/>
  <c r="F105" i="2"/>
  <c r="H105" s="1"/>
  <c r="L184" i="4" s="1"/>
  <c r="F106" i="2"/>
  <c r="H106" s="1"/>
  <c r="L185" i="4" s="1"/>
  <c r="F107" i="2"/>
  <c r="H107" s="1"/>
  <c r="L186" i="4" s="1"/>
  <c r="F108" i="2"/>
  <c r="H108" s="1"/>
  <c r="L187" i="4" s="1"/>
  <c r="F109" i="2"/>
  <c r="H109" s="1"/>
  <c r="L188" i="4" s="1"/>
  <c r="F110" i="2"/>
  <c r="H110" s="1"/>
  <c r="L189" i="4" s="1"/>
  <c r="F111" i="2"/>
  <c r="H111" s="1"/>
  <c r="L190" i="4" s="1"/>
  <c r="F112" i="2"/>
  <c r="H112" s="1"/>
  <c r="L191" i="4" s="1"/>
  <c r="F113" i="2"/>
  <c r="H113" s="1"/>
  <c r="L192" i="4" s="1"/>
  <c r="F114" i="2"/>
  <c r="H114" s="1"/>
  <c r="L193" i="4" s="1"/>
  <c r="F115" i="2"/>
  <c r="H115" s="1"/>
  <c r="L194" i="4" s="1"/>
  <c r="F116" i="2"/>
  <c r="H116" s="1"/>
  <c r="L195" i="4" s="1"/>
  <c r="F117" i="2"/>
  <c r="H117" s="1"/>
  <c r="L196" i="4" s="1"/>
  <c r="F118" i="2"/>
  <c r="H118" s="1"/>
  <c r="L197" i="4" s="1"/>
  <c r="F119" i="2"/>
  <c r="H119" s="1"/>
  <c r="L198" i="4" s="1"/>
  <c r="F120" i="2"/>
  <c r="H120" s="1"/>
  <c r="L199" i="4" s="1"/>
  <c r="F121" i="2"/>
  <c r="H121" s="1"/>
  <c r="L200" i="4" s="1"/>
  <c r="F122" i="2"/>
  <c r="H122" s="1"/>
  <c r="L201" i="4" s="1"/>
  <c r="F123" i="2"/>
  <c r="H123" s="1"/>
  <c r="L202" i="4" s="1"/>
  <c r="F124" i="2"/>
  <c r="H124" s="1"/>
  <c r="F125"/>
  <c r="H125" s="1"/>
  <c r="L10" i="4" s="1"/>
  <c r="F126" i="2"/>
  <c r="H126" s="1"/>
  <c r="L11" i="4" s="1"/>
  <c r="F127" i="2"/>
  <c r="H127" s="1"/>
  <c r="L12" i="4" s="1"/>
  <c r="F128" i="2"/>
  <c r="H128" s="1"/>
  <c r="L203" i="4" s="1"/>
  <c r="F129" i="2"/>
  <c r="H129" s="1"/>
  <c r="L204" i="4" s="1"/>
  <c r="F130" i="2"/>
  <c r="H130" s="1"/>
  <c r="L205" i="4" s="1"/>
  <c r="F131" i="2"/>
  <c r="H131" s="1"/>
  <c r="L206" i="4" s="1"/>
  <c r="F132" i="2"/>
  <c r="H132" s="1"/>
  <c r="L207" i="4" s="1"/>
  <c r="F133" i="2"/>
  <c r="H133" s="1"/>
  <c r="L208" i="4" s="1"/>
  <c r="F134" i="2"/>
  <c r="H134" s="1"/>
  <c r="L209" i="4" s="1"/>
  <c r="F135" i="2"/>
  <c r="H135" s="1"/>
  <c r="L210" i="4" s="1"/>
  <c r="F136" i="2"/>
  <c r="H136" s="1"/>
  <c r="L211" i="4" s="1"/>
  <c r="F137" i="2"/>
  <c r="H137" s="1"/>
  <c r="L212" i="4" s="1"/>
  <c r="F138" i="2"/>
  <c r="H138" s="1"/>
  <c r="L213" i="4" s="1"/>
  <c r="F139" i="2"/>
  <c r="H139" s="1"/>
  <c r="L214" i="4" s="1"/>
  <c r="F140" i="2"/>
  <c r="H140" s="1"/>
  <c r="L215" i="4" s="1"/>
  <c r="F141" i="2"/>
  <c r="H141" s="1"/>
  <c r="L216" i="4" s="1"/>
  <c r="F142" i="2"/>
  <c r="H142" s="1"/>
  <c r="L217" i="4" s="1"/>
  <c r="F143" i="2"/>
  <c r="H143" s="1"/>
  <c r="L218" i="4" s="1"/>
  <c r="F144" i="2"/>
  <c r="H144" s="1"/>
  <c r="L219" i="4" s="1"/>
  <c r="F145" i="2"/>
  <c r="H145" s="1"/>
  <c r="L220" i="4" s="1"/>
  <c r="F146" i="2"/>
  <c r="H146" s="1"/>
  <c r="L221" i="4" s="1"/>
  <c r="F147" i="2"/>
  <c r="H147" s="1"/>
  <c r="L222" i="4" s="1"/>
  <c r="F148" i="2"/>
  <c r="H148" s="1"/>
  <c r="L223" i="4" s="1"/>
  <c r="F149" i="2"/>
  <c r="H149" s="1"/>
  <c r="L224" i="4" s="1"/>
  <c r="F150" i="2"/>
  <c r="H150" s="1"/>
  <c r="L225" i="4" s="1"/>
  <c r="F151" i="2"/>
  <c r="H151" s="1"/>
  <c r="L226" i="4" s="1"/>
  <c r="F152" i="2"/>
  <c r="H152" s="1"/>
  <c r="L227" i="4" s="1"/>
  <c r="F153" i="2"/>
  <c r="H153" s="1"/>
  <c r="L228" i="4" s="1"/>
  <c r="F154" i="2"/>
  <c r="H154" s="1"/>
  <c r="L229" i="4" s="1"/>
  <c r="F155" i="2"/>
  <c r="H155" s="1"/>
  <c r="L230" i="4" s="1"/>
  <c r="F156" i="2"/>
  <c r="H156" s="1"/>
  <c r="L231" i="4" s="1"/>
  <c r="F157" i="2"/>
  <c r="H157" s="1"/>
  <c r="L232" i="4" s="1"/>
  <c r="F158" i="2"/>
  <c r="H158" s="1"/>
  <c r="L233" i="4" s="1"/>
  <c r="F159" i="2"/>
  <c r="H159" s="1"/>
  <c r="L13" i="4" s="1"/>
  <c r="F160" i="2"/>
  <c r="H160" s="1"/>
  <c r="L14" i="4" s="1"/>
  <c r="F161" i="2"/>
  <c r="H161" s="1"/>
  <c r="L15" i="4" s="1"/>
  <c r="F162" i="2"/>
  <c r="H162" s="1"/>
  <c r="L16" i="4" s="1"/>
  <c r="F163" i="2"/>
  <c r="H163" s="1"/>
  <c r="L17" i="4" s="1"/>
  <c r="F164" i="2"/>
  <c r="H164" s="1"/>
  <c r="L234" i="4" s="1"/>
  <c r="F165" i="2"/>
  <c r="H165" s="1"/>
  <c r="L235" i="4" s="1"/>
  <c r="F166" i="2"/>
  <c r="H166" s="1"/>
  <c r="L236" i="4" s="1"/>
  <c r="F167" i="2"/>
  <c r="H167" s="1"/>
  <c r="L237" i="4" s="1"/>
  <c r="F168" i="2"/>
  <c r="H168" s="1"/>
  <c r="L238" i="4" s="1"/>
  <c r="F169" i="2"/>
  <c r="H169" s="1"/>
  <c r="L239" i="4" s="1"/>
  <c r="F170" i="2"/>
  <c r="H170" s="1"/>
  <c r="L240" i="4" s="1"/>
  <c r="F171" i="2"/>
  <c r="H171" s="1"/>
  <c r="L241" i="4" s="1"/>
  <c r="F172" i="2"/>
  <c r="H172" s="1"/>
  <c r="L242" i="4" s="1"/>
  <c r="F173" i="2"/>
  <c r="H173" s="1"/>
  <c r="L243" i="4" s="1"/>
  <c r="F174" i="2"/>
  <c r="H174" s="1"/>
  <c r="L244" i="4" s="1"/>
  <c r="F175" i="2"/>
  <c r="H175" s="1"/>
  <c r="L245" i="4" s="1"/>
  <c r="F176" i="2"/>
  <c r="H176" s="1"/>
  <c r="L246" i="4" s="1"/>
  <c r="F177" i="2"/>
  <c r="H177" s="1"/>
  <c r="L247" i="4" s="1"/>
  <c r="F178" i="2"/>
  <c r="H178" s="1"/>
  <c r="L248" i="4" s="1"/>
  <c r="F179" i="2"/>
  <c r="H179" s="1"/>
  <c r="L249" i="4" s="1"/>
  <c r="F180" i="2"/>
  <c r="H180" s="1"/>
  <c r="L250" i="4" s="1"/>
  <c r="F181" i="2"/>
  <c r="H181" s="1"/>
  <c r="L251" i="4" s="1"/>
  <c r="F182" i="2"/>
  <c r="H182" s="1"/>
  <c r="L252" i="4" s="1"/>
  <c r="F183" i="2"/>
  <c r="H183" s="1"/>
  <c r="L253" i="4" s="1"/>
  <c r="F184" i="2"/>
  <c r="H184" s="1"/>
  <c r="L254" i="4" s="1"/>
  <c r="F185" i="2"/>
  <c r="H185" s="1"/>
  <c r="L255" i="4" s="1"/>
  <c r="F186" i="2"/>
  <c r="H186" s="1"/>
  <c r="L256" i="4" s="1"/>
  <c r="F187" i="2"/>
  <c r="H187" s="1"/>
  <c r="L257" i="4" s="1"/>
  <c r="F188" i="2"/>
  <c r="H188" s="1"/>
  <c r="L258" i="4" s="1"/>
  <c r="F189" i="2"/>
  <c r="H189" s="1"/>
  <c r="L259" i="4" s="1"/>
  <c r="F190" i="2"/>
  <c r="H190" s="1"/>
  <c r="L260" i="4" s="1"/>
  <c r="F191" i="2"/>
  <c r="H191" s="1"/>
  <c r="L261" i="4" s="1"/>
  <c r="F192" i="2"/>
  <c r="H192" s="1"/>
  <c r="L262" i="4" s="1"/>
  <c r="F193" i="2"/>
  <c r="H193" s="1"/>
  <c r="L263" i="4" s="1"/>
  <c r="F194" i="2"/>
  <c r="H194" s="1"/>
  <c r="L264" i="4" s="1"/>
  <c r="F195" i="2"/>
  <c r="H195" s="1"/>
  <c r="L265" i="4" s="1"/>
  <c r="F196" i="2"/>
  <c r="H196" s="1"/>
  <c r="L266" i="4" s="1"/>
  <c r="F197" i="2"/>
  <c r="H197" s="1"/>
  <c r="L267" i="4" s="1"/>
  <c r="F198" i="2"/>
  <c r="H198" s="1"/>
  <c r="L268" i="4" s="1"/>
  <c r="F199" i="2"/>
  <c r="H199" s="1"/>
  <c r="L269" i="4" s="1"/>
  <c r="F200" i="2"/>
  <c r="H200" s="1"/>
  <c r="L270" i="4" s="1"/>
  <c r="F201" i="2"/>
  <c r="H201" s="1"/>
  <c r="L271" i="4" s="1"/>
  <c r="F202" i="2"/>
  <c r="H202" s="1"/>
  <c r="L272" i="4" s="1"/>
  <c r="F203" i="2"/>
  <c r="H203" s="1"/>
  <c r="L273" i="4" s="1"/>
  <c r="F204" i="2"/>
  <c r="H204" s="1"/>
  <c r="L274" i="4" s="1"/>
  <c r="F205" i="2"/>
  <c r="H205" s="1"/>
  <c r="L275" i="4" s="1"/>
  <c r="F206" i="2"/>
  <c r="H206" s="1"/>
  <c r="L276" i="4" s="1"/>
  <c r="F207" i="2"/>
  <c r="H207" s="1"/>
  <c r="L277" i="4" s="1"/>
  <c r="F208" i="2"/>
  <c r="H208" s="1"/>
  <c r="L278" i="4" s="1"/>
  <c r="F209" i="2"/>
  <c r="H209" s="1"/>
  <c r="L279" i="4" s="1"/>
  <c r="F210" i="2"/>
  <c r="H210" s="1"/>
  <c r="L280" i="4" s="1"/>
  <c r="F211" i="2"/>
  <c r="H211" s="1"/>
  <c r="L281" i="4" s="1"/>
  <c r="F212" i="2"/>
  <c r="H212" s="1"/>
  <c r="L282" i="4" s="1"/>
  <c r="F213" i="2"/>
  <c r="H213" s="1"/>
  <c r="L283" i="4" s="1"/>
  <c r="F214" i="2"/>
  <c r="H214" s="1"/>
  <c r="L284" i="4" s="1"/>
  <c r="F215" i="2"/>
  <c r="H215" s="1"/>
  <c r="L285" i="4" s="1"/>
  <c r="F216" i="2"/>
  <c r="H216" s="1"/>
  <c r="L286" i="4" s="1"/>
  <c r="F217" i="2"/>
  <c r="H217" s="1"/>
  <c r="L287" i="4" s="1"/>
  <c r="F218" i="2"/>
  <c r="H218" s="1"/>
  <c r="L288" i="4" s="1"/>
  <c r="F219" i="2"/>
  <c r="H219" s="1"/>
  <c r="L289" i="4" s="1"/>
  <c r="F220" i="2"/>
  <c r="H220" s="1"/>
  <c r="L290" i="4" s="1"/>
  <c r="F221" i="2"/>
  <c r="H221" s="1"/>
  <c r="L291" i="4" s="1"/>
  <c r="F222" i="2"/>
  <c r="H222" s="1"/>
  <c r="L292" i="4" s="1"/>
  <c r="F223" i="2"/>
  <c r="H223" s="1"/>
  <c r="L293" i="4" s="1"/>
  <c r="F224" i="2"/>
  <c r="H224" s="1"/>
  <c r="L294" i="4" s="1"/>
  <c r="F225" i="2"/>
  <c r="H225" s="1"/>
  <c r="L295" i="4" s="1"/>
  <c r="F226" i="2"/>
  <c r="H226" s="1"/>
  <c r="L296" i="4" s="1"/>
  <c r="F227" i="2"/>
  <c r="H227" s="1"/>
  <c r="L297" i="4" s="1"/>
  <c r="F228" i="2"/>
  <c r="H228" s="1"/>
  <c r="L298" i="4" s="1"/>
  <c r="F229" i="2"/>
  <c r="H229" s="1"/>
  <c r="L300" i="4" s="1"/>
  <c r="F230" i="2"/>
  <c r="H230" s="1"/>
  <c r="L301" i="4" s="1"/>
  <c r="F231" i="2"/>
  <c r="H231" s="1"/>
  <c r="L302" i="4" s="1"/>
  <c r="F232" i="2"/>
  <c r="H232" s="1"/>
  <c r="L303" i="4" s="1"/>
  <c r="F233" i="2"/>
  <c r="H233" s="1"/>
  <c r="L304" i="4" s="1"/>
  <c r="F234" i="2"/>
  <c r="H234" s="1"/>
  <c r="L305" i="4" s="1"/>
  <c r="F235" i="2"/>
  <c r="H235" s="1"/>
  <c r="L306" i="4" s="1"/>
  <c r="F236" i="2"/>
  <c r="H236" s="1"/>
  <c r="L307" i="4" s="1"/>
  <c r="F237" i="2"/>
  <c r="H237" s="1"/>
  <c r="L308" i="4" s="1"/>
  <c r="F238" i="2"/>
  <c r="H238" s="1"/>
  <c r="L309" i="4" s="1"/>
  <c r="F239" i="2"/>
  <c r="H239" s="1"/>
  <c r="L310" i="4" s="1"/>
  <c r="F240" i="2"/>
  <c r="H240" s="1"/>
  <c r="L311" i="4" s="1"/>
  <c r="F241" i="2"/>
  <c r="H241" s="1"/>
  <c r="L312" i="4" s="1"/>
  <c r="F242" i="2"/>
  <c r="H242" s="1"/>
  <c r="L313" i="4" s="1"/>
  <c r="F243" i="2"/>
  <c r="H243" s="1"/>
  <c r="L314" i="4" s="1"/>
  <c r="F244" i="2"/>
  <c r="H244" s="1"/>
  <c r="L315" i="4" s="1"/>
  <c r="F245" i="2"/>
  <c r="H245" s="1"/>
  <c r="L316" i="4" s="1"/>
  <c r="F246" i="2"/>
  <c r="H246" s="1"/>
  <c r="L317" i="4" s="1"/>
  <c r="F247" i="2"/>
  <c r="H247" s="1"/>
  <c r="L318" i="4" s="1"/>
  <c r="F248" i="2"/>
  <c r="H248" s="1"/>
  <c r="L319" i="4" s="1"/>
  <c r="F249" i="2"/>
  <c r="H249" s="1"/>
  <c r="L320" i="4" s="1"/>
  <c r="F250" i="2"/>
  <c r="H250" s="1"/>
  <c r="L321" i="4" s="1"/>
  <c r="F251" i="2"/>
  <c r="H251" s="1"/>
  <c r="L322" i="4" s="1"/>
  <c r="F252" i="2"/>
  <c r="H252" s="1"/>
  <c r="L323" i="4" s="1"/>
  <c r="F253" i="2"/>
  <c r="H253" s="1"/>
  <c r="L324" i="4" s="1"/>
  <c r="F254" i="2"/>
  <c r="H254" s="1"/>
  <c r="L325" i="4" s="1"/>
  <c r="F255" i="2"/>
  <c r="H255" s="1"/>
  <c r="L326" i="4" s="1"/>
  <c r="F256" i="2"/>
  <c r="H256" s="1"/>
  <c r="L327" i="4" s="1"/>
  <c r="F257" i="2"/>
  <c r="H257" s="1"/>
  <c r="L328" i="4" s="1"/>
  <c r="F258" i="2"/>
  <c r="H258" s="1"/>
  <c r="L329" i="4" s="1"/>
  <c r="F259" i="2"/>
  <c r="H259" s="1"/>
  <c r="L330" i="4" s="1"/>
  <c r="F260" i="2"/>
  <c r="H260" s="1"/>
  <c r="L331" i="4" s="1"/>
  <c r="F261" i="2"/>
  <c r="H261" s="1"/>
  <c r="L332" i="4" s="1"/>
  <c r="F262" i="2"/>
  <c r="H262" s="1"/>
  <c r="L333" i="4" s="1"/>
  <c r="F263" i="2"/>
  <c r="H263" s="1"/>
  <c r="L334" i="4" s="1"/>
  <c r="F264" i="2"/>
  <c r="H264" s="1"/>
  <c r="L335" i="4" s="1"/>
  <c r="F265" i="2"/>
  <c r="H265" s="1"/>
  <c r="L336" i="4" s="1"/>
  <c r="F266" i="2"/>
  <c r="H266" s="1"/>
  <c r="L337" i="4" s="1"/>
  <c r="F267" i="2"/>
  <c r="H267" s="1"/>
  <c r="L338" i="4" s="1"/>
  <c r="F268" i="2"/>
  <c r="H268" s="1"/>
  <c r="L339" i="4" s="1"/>
  <c r="F269" i="2"/>
  <c r="H269" s="1"/>
  <c r="L340" i="4" s="1"/>
  <c r="F270" i="2"/>
  <c r="H270" s="1"/>
  <c r="L341" i="4" s="1"/>
  <c r="F271" i="2"/>
  <c r="H271" s="1"/>
  <c r="L342" i="4" s="1"/>
  <c r="F272" i="2"/>
  <c r="H272" s="1"/>
  <c r="L343" i="4" s="1"/>
  <c r="F273" i="2"/>
  <c r="H273" s="1"/>
  <c r="L344" i="4" s="1"/>
  <c r="F274" i="2"/>
  <c r="H274" s="1"/>
  <c r="L345" i="4" s="1"/>
  <c r="F275" i="2"/>
  <c r="H275" s="1"/>
  <c r="L346" i="4" s="1"/>
  <c r="F276" i="2"/>
  <c r="H276" s="1"/>
  <c r="L347" i="4" s="1"/>
  <c r="F277" i="2"/>
  <c r="H277" s="1"/>
  <c r="L348" i="4" s="1"/>
  <c r="F278" i="2"/>
  <c r="H278" s="1"/>
  <c r="L349" i="4" s="1"/>
  <c r="F279" i="2"/>
  <c r="H279" s="1"/>
  <c r="L350" i="4" s="1"/>
  <c r="F280" i="2"/>
  <c r="H280" s="1"/>
  <c r="L351" i="4" s="1"/>
  <c r="F281" i="2"/>
  <c r="H281" s="1"/>
  <c r="L352" i="4" s="1"/>
  <c r="F282" i="2"/>
  <c r="H282" s="1"/>
  <c r="L353" i="4" s="1"/>
  <c r="F283" i="2"/>
  <c r="H283" s="1"/>
  <c r="L354" i="4" s="1"/>
  <c r="F284" i="2"/>
  <c r="H284" s="1"/>
  <c r="L355" i="4" s="1"/>
  <c r="F285" i="2"/>
  <c r="H285" s="1"/>
  <c r="L356" i="4" s="1"/>
  <c r="F286" i="2"/>
  <c r="H286" s="1"/>
  <c r="L357" i="4" s="1"/>
  <c r="F287" i="2"/>
  <c r="H287" s="1"/>
  <c r="L358" i="4" s="1"/>
  <c r="F288" i="2"/>
  <c r="H288" s="1"/>
  <c r="L359" i="4" s="1"/>
  <c r="F289" i="2"/>
  <c r="H289" s="1"/>
  <c r="L360" i="4" s="1"/>
  <c r="F290" i="2"/>
  <c r="H290" s="1"/>
  <c r="L361" i="4" s="1"/>
  <c r="F291" i="2"/>
  <c r="H291" s="1"/>
  <c r="L362" i="4" s="1"/>
  <c r="F292" i="2"/>
  <c r="H292" s="1"/>
  <c r="L363" i="4" s="1"/>
  <c r="F293" i="2"/>
  <c r="H293" s="1"/>
  <c r="L364" i="4" s="1"/>
  <c r="F294" i="2"/>
  <c r="H294" s="1"/>
  <c r="L365" i="4" s="1"/>
  <c r="F295" i="2"/>
  <c r="H295" s="1"/>
  <c r="L366" i="4" s="1"/>
  <c r="F296" i="2"/>
  <c r="H296" s="1"/>
  <c r="L367" i="4" s="1"/>
  <c r="F297" i="2"/>
  <c r="H297" s="1"/>
  <c r="L368" i="4" s="1"/>
  <c r="F298" i="2"/>
  <c r="H298" s="1"/>
  <c r="L369" i="4" s="1"/>
  <c r="F299" i="2"/>
  <c r="H299" s="1"/>
  <c r="L370" i="4" s="1"/>
  <c r="F300" i="2"/>
  <c r="H300" s="1"/>
  <c r="L371" i="4" s="1"/>
  <c r="F301" i="2"/>
  <c r="H301" s="1"/>
  <c r="L372" i="4" s="1"/>
  <c r="F302" i="2"/>
  <c r="H302" s="1"/>
  <c r="L373" i="4" s="1"/>
  <c r="F303" i="2"/>
  <c r="H303" s="1"/>
  <c r="L374" i="4" s="1"/>
  <c r="F304" i="2"/>
  <c r="H304" s="1"/>
  <c r="L375" i="4" s="1"/>
  <c r="F305" i="2"/>
  <c r="H305" s="1"/>
  <c r="L376" i="4" s="1"/>
  <c r="F306" i="2"/>
  <c r="H306" s="1"/>
  <c r="L377" i="4" s="1"/>
  <c r="F307" i="2"/>
  <c r="H307" s="1"/>
  <c r="L378" i="4" s="1"/>
  <c r="F308" i="2"/>
  <c r="H308" s="1"/>
  <c r="L379" i="4" s="1"/>
  <c r="F309" i="2"/>
  <c r="H309" s="1"/>
  <c r="L380" i="4" s="1"/>
  <c r="F310" i="2"/>
  <c r="H310" s="1"/>
  <c r="L381" i="4" s="1"/>
  <c r="F311" i="2"/>
  <c r="H311" s="1"/>
  <c r="L382" i="4" s="1"/>
  <c r="F312" i="2"/>
  <c r="H312" s="1"/>
  <c r="L383" i="4" s="1"/>
  <c r="F313" i="2"/>
  <c r="H313" s="1"/>
  <c r="L384" i="4" s="1"/>
  <c r="F314" i="2"/>
  <c r="H314" s="1"/>
  <c r="L385" i="4" s="1"/>
  <c r="F315" i="2"/>
  <c r="H315" s="1"/>
  <c r="L386" i="4" s="1"/>
  <c r="F316" i="2"/>
  <c r="H316" s="1"/>
  <c r="L387" i="4" s="1"/>
  <c r="F317" i="2"/>
  <c r="H317" s="1"/>
  <c r="L388" i="4" s="1"/>
  <c r="F318" i="2"/>
  <c r="H318" s="1"/>
  <c r="L389" i="4" s="1"/>
  <c r="F319" i="2"/>
  <c r="H319" s="1"/>
  <c r="L390" i="4" s="1"/>
  <c r="F320" i="2"/>
  <c r="H320" s="1"/>
  <c r="F321"/>
  <c r="H321" s="1"/>
  <c r="F322"/>
  <c r="H322" s="1"/>
  <c r="L393" i="4" s="1"/>
  <c r="F323" i="2"/>
  <c r="H323" s="1"/>
  <c r="F324"/>
  <c r="H324" s="1"/>
  <c r="F325"/>
  <c r="H325" s="1"/>
  <c r="F326"/>
  <c r="H326" s="1"/>
  <c r="L397" i="4" s="1"/>
  <c r="F327" i="2"/>
  <c r="H327" s="1"/>
  <c r="F328"/>
  <c r="H328" s="1"/>
  <c r="F329"/>
  <c r="H329" s="1"/>
  <c r="F330"/>
  <c r="H330" s="1"/>
  <c r="F331"/>
  <c r="H331" s="1"/>
  <c r="F332"/>
  <c r="H332" s="1"/>
  <c r="F333"/>
  <c r="H333" s="1"/>
  <c r="F334"/>
  <c r="H334" s="1"/>
  <c r="F335"/>
  <c r="H335" s="1"/>
  <c r="F336"/>
  <c r="H336" s="1"/>
  <c r="F337"/>
  <c r="H337" s="1"/>
  <c r="F338"/>
  <c r="H338" s="1"/>
  <c r="F339"/>
  <c r="H339" s="1"/>
  <c r="F340"/>
  <c r="H340" s="1"/>
  <c r="F341"/>
  <c r="H341" s="1"/>
  <c r="F342"/>
  <c r="H342" s="1"/>
  <c r="F343"/>
  <c r="H343" s="1"/>
  <c r="F344"/>
  <c r="H344" s="1"/>
  <c r="F345"/>
  <c r="H345" s="1"/>
  <c r="F346"/>
  <c r="H346" s="1"/>
  <c r="F347"/>
  <c r="H347" s="1"/>
  <c r="F348"/>
  <c r="H348" s="1"/>
  <c r="F349"/>
  <c r="H349" s="1"/>
  <c r="F350"/>
  <c r="H350" s="1"/>
  <c r="F351"/>
  <c r="H351" s="1"/>
  <c r="F352"/>
  <c r="H352" s="1"/>
  <c r="F353"/>
  <c r="H353" s="1"/>
  <c r="F354"/>
  <c r="H354" s="1"/>
  <c r="L423" i="4" s="1"/>
  <c r="F355" i="2"/>
  <c r="H355" s="1"/>
  <c r="F356"/>
  <c r="H356" s="1"/>
  <c r="F357"/>
  <c r="H357" s="1"/>
  <c r="F358"/>
  <c r="H358" s="1"/>
  <c r="F359"/>
  <c r="H359" s="1"/>
  <c r="F360"/>
  <c r="H360" s="1"/>
  <c r="F361"/>
  <c r="H361" s="1"/>
  <c r="F362"/>
  <c r="H362" s="1"/>
  <c r="L431" i="4" s="1"/>
  <c r="F363" i="2"/>
  <c r="H363" s="1"/>
  <c r="F364"/>
  <c r="H364" s="1"/>
  <c r="F365"/>
  <c r="H365" s="1"/>
  <c r="F366"/>
  <c r="H366" s="1"/>
  <c r="F367"/>
  <c r="H367" s="1"/>
  <c r="F368"/>
  <c r="H368" s="1"/>
  <c r="F369"/>
  <c r="H369" s="1"/>
  <c r="F370"/>
  <c r="H370" s="1"/>
  <c r="F371"/>
  <c r="H371" s="1"/>
  <c r="F372"/>
  <c r="H372" s="1"/>
  <c r="F373"/>
  <c r="H373" s="1"/>
  <c r="F374"/>
  <c r="H374" s="1"/>
  <c r="L439" i="4" s="1"/>
  <c r="F375" i="2"/>
  <c r="H375" s="1"/>
  <c r="F376"/>
  <c r="H376" s="1"/>
  <c r="F377"/>
  <c r="H377" s="1"/>
  <c r="F378"/>
  <c r="H378" s="1"/>
  <c r="L443" i="4" s="1"/>
  <c r="F379" i="2"/>
  <c r="H379" s="1"/>
  <c r="F380"/>
  <c r="H380" s="1"/>
  <c r="L445" i="4" s="1"/>
  <c r="F381" i="2"/>
  <c r="H381" s="1"/>
  <c r="F382"/>
  <c r="H382" s="1"/>
  <c r="F383"/>
  <c r="H383" s="1"/>
  <c r="F384"/>
  <c r="H384" s="1"/>
  <c r="F385"/>
  <c r="H385" s="1"/>
  <c r="F386"/>
  <c r="H386" s="1"/>
  <c r="F387"/>
  <c r="H387" s="1"/>
  <c r="F388"/>
  <c r="H388" s="1"/>
  <c r="F389"/>
  <c r="H389" s="1"/>
  <c r="F390"/>
  <c r="H390" s="1"/>
  <c r="L448" i="4" s="1"/>
  <c r="F391" i="2"/>
  <c r="H391" s="1"/>
  <c r="F392"/>
  <c r="H392" s="1"/>
  <c r="F393"/>
  <c r="H393" s="1"/>
  <c r="F394"/>
  <c r="H394" s="1"/>
  <c r="F395"/>
  <c r="H395" s="1"/>
  <c r="F396"/>
  <c r="H396" s="1"/>
  <c r="F397"/>
  <c r="H397" s="1"/>
  <c r="F398"/>
  <c r="H398" s="1"/>
  <c r="L35" i="4" s="1"/>
  <c r="F399" i="2"/>
  <c r="H399" s="1"/>
  <c r="F400"/>
  <c r="H400" s="1"/>
  <c r="F401"/>
  <c r="H401" s="1"/>
  <c r="F402"/>
  <c r="H402" s="1"/>
  <c r="F403"/>
  <c r="H403" s="1"/>
  <c r="F404"/>
  <c r="H404" s="1"/>
  <c r="F405"/>
  <c r="H405" s="1"/>
  <c r="F406"/>
  <c r="H406" s="1"/>
  <c r="L457" i="4" s="1"/>
  <c r="F407" i="2"/>
  <c r="H407" s="1"/>
  <c r="F408"/>
  <c r="H408" s="1"/>
  <c r="F409"/>
  <c r="H409" s="1"/>
  <c r="F410"/>
  <c r="H410" s="1"/>
  <c r="F411"/>
  <c r="H411" s="1"/>
  <c r="F412"/>
  <c r="H412" s="1"/>
  <c r="F413"/>
  <c r="H413" s="1"/>
  <c r="F414"/>
  <c r="H414" s="1"/>
  <c r="L41" i="4" s="1"/>
  <c r="F415" i="2"/>
  <c r="H415" s="1"/>
  <c r="F416"/>
  <c r="H416" s="1"/>
  <c r="F417"/>
  <c r="H417" s="1"/>
  <c r="F418"/>
  <c r="H418" s="1"/>
  <c r="F419"/>
  <c r="H419" s="1"/>
  <c r="F420"/>
  <c r="H420" s="1"/>
  <c r="F421"/>
  <c r="H421" s="1"/>
  <c r="F422"/>
  <c r="H422" s="1"/>
  <c r="F423"/>
  <c r="H423" s="1"/>
  <c r="F424"/>
  <c r="H424" s="1"/>
  <c r="F425"/>
  <c r="H425" s="1"/>
  <c r="F426"/>
  <c r="H426" s="1"/>
  <c r="F427"/>
  <c r="H427" s="1"/>
  <c r="F428"/>
  <c r="H428" s="1"/>
  <c r="F429"/>
  <c r="H429" s="1"/>
  <c r="F430"/>
  <c r="H430" s="1"/>
  <c r="F431"/>
  <c r="H431" s="1"/>
  <c r="F432"/>
  <c r="H432" s="1"/>
  <c r="F433"/>
  <c r="H433" s="1"/>
  <c r="F434"/>
  <c r="H434" s="1"/>
  <c r="L58" i="4" s="1"/>
  <c r="F435" i="2"/>
  <c r="H435" s="1"/>
  <c r="F436"/>
  <c r="H436" s="1"/>
  <c r="F437"/>
  <c r="H437" s="1"/>
  <c r="F438"/>
  <c r="H438" s="1"/>
  <c r="F439"/>
  <c r="H439" s="1"/>
  <c r="F440"/>
  <c r="H440" s="1"/>
  <c r="F441"/>
  <c r="H441" s="1"/>
  <c r="L75" i="4" s="1"/>
  <c r="F442" i="2"/>
  <c r="H442" s="1"/>
  <c r="L65" i="4" s="1"/>
  <c r="F443" i="2"/>
  <c r="H443" s="1"/>
  <c r="L466" i="4" s="1"/>
  <c r="F444" i="2"/>
  <c r="H444" s="1"/>
  <c r="F445"/>
  <c r="H445" s="1"/>
  <c r="F446"/>
  <c r="H446" s="1"/>
  <c r="F447"/>
  <c r="H447" s="1"/>
  <c r="F448"/>
  <c r="H448" s="1"/>
  <c r="F458"/>
  <c r="H458" s="1"/>
  <c r="F459"/>
  <c r="H459" s="1"/>
  <c r="L73" i="4" s="1"/>
  <c r="L74"/>
  <c r="F460" i="2"/>
  <c r="H460" s="1"/>
  <c r="E377" i="7"/>
  <c r="E155"/>
  <c r="E46"/>
  <c r="E8"/>
  <c r="E74"/>
  <c r="E215"/>
  <c r="E312"/>
  <c r="E141"/>
  <c r="E152"/>
  <c r="E319"/>
  <c r="E96"/>
  <c r="E159"/>
  <c r="E418"/>
  <c r="E310"/>
  <c r="E416"/>
  <c r="E31"/>
  <c r="E55"/>
  <c r="E421"/>
  <c r="E405"/>
  <c r="E303"/>
  <c r="E385"/>
  <c r="E218"/>
  <c r="E182"/>
  <c r="E306"/>
  <c r="E17"/>
  <c r="E292"/>
  <c r="E415"/>
  <c r="E260"/>
  <c r="E184"/>
  <c r="E211"/>
  <c r="E369"/>
  <c r="E217"/>
  <c r="E123"/>
  <c r="E277"/>
  <c r="E252"/>
  <c r="E130"/>
  <c r="E45"/>
  <c r="E221"/>
  <c r="E321"/>
  <c r="E320"/>
  <c r="E348"/>
  <c r="E408"/>
  <c r="E297"/>
  <c r="E174"/>
  <c r="E223"/>
  <c r="E301"/>
  <c r="E397"/>
  <c r="E50"/>
  <c r="E11"/>
  <c r="E391"/>
  <c r="E181"/>
  <c r="E108"/>
  <c r="E161"/>
  <c r="E204"/>
  <c r="E196"/>
  <c r="E363"/>
  <c r="E275"/>
  <c r="E309"/>
  <c r="E327"/>
  <c r="E16"/>
  <c r="E219"/>
  <c r="E293"/>
  <c r="E279"/>
  <c r="E154"/>
  <c r="E270"/>
  <c r="E332"/>
  <c r="E79"/>
  <c r="E165"/>
  <c r="E187"/>
  <c r="E263"/>
  <c r="E183"/>
  <c r="E146"/>
  <c r="E78"/>
  <c r="E356"/>
  <c r="E370"/>
  <c r="E354"/>
  <c r="E125"/>
  <c r="E38"/>
  <c r="E314"/>
  <c r="E296"/>
  <c r="E177"/>
  <c r="E205"/>
  <c r="E220"/>
  <c r="E207"/>
  <c r="E386"/>
  <c r="E22"/>
  <c r="E164"/>
  <c r="E288"/>
  <c r="E224"/>
  <c r="E392"/>
  <c r="E57"/>
  <c r="E376"/>
  <c r="E214"/>
  <c r="E166"/>
  <c r="E191"/>
  <c r="E212"/>
  <c r="E353"/>
  <c r="E172"/>
  <c r="E28"/>
  <c r="E372"/>
  <c r="E162"/>
  <c r="E271"/>
  <c r="E373"/>
  <c r="E142"/>
  <c r="E360"/>
  <c r="E75"/>
  <c r="E240"/>
  <c r="E390"/>
  <c r="E114"/>
  <c r="E156"/>
  <c r="E118"/>
  <c r="E110"/>
  <c r="E189"/>
  <c r="E422"/>
  <c r="E14"/>
  <c r="E138"/>
  <c r="E153"/>
  <c r="E100"/>
  <c r="E294"/>
  <c r="E37"/>
  <c r="E84"/>
  <c r="E325"/>
  <c r="E343"/>
  <c r="E21"/>
  <c r="E246"/>
  <c r="E249"/>
  <c r="E105"/>
  <c r="E394"/>
  <c r="E406"/>
  <c r="E43"/>
  <c r="E85"/>
  <c r="E124"/>
  <c r="E163"/>
  <c r="E239"/>
  <c r="E282"/>
  <c r="E424"/>
  <c r="E44"/>
  <c r="E313"/>
  <c r="E361"/>
  <c r="E347"/>
  <c r="E59"/>
  <c r="E89"/>
  <c r="E407"/>
  <c r="E340"/>
  <c r="E402"/>
  <c r="E357"/>
  <c r="E186"/>
  <c r="E47"/>
  <c r="E213"/>
  <c r="E25"/>
  <c r="E232"/>
  <c r="E236"/>
  <c r="E384"/>
  <c r="E197"/>
  <c r="E144"/>
  <c r="E199"/>
  <c r="E58"/>
  <c r="E134"/>
  <c r="E231"/>
  <c r="E284"/>
  <c r="E122"/>
  <c r="E259"/>
  <c r="E379"/>
  <c r="E81"/>
  <c r="E48"/>
  <c r="E72"/>
  <c r="E171"/>
  <c r="E198"/>
  <c r="E226"/>
  <c r="E107"/>
  <c r="E194"/>
  <c r="E116"/>
  <c r="E298"/>
  <c r="E375"/>
  <c r="E257"/>
  <c r="E15"/>
  <c r="E242"/>
  <c r="E411"/>
  <c r="E148"/>
  <c r="E338"/>
  <c r="E346"/>
  <c r="E412"/>
  <c r="E285"/>
  <c r="E359"/>
  <c r="E71"/>
  <c r="E243"/>
  <c r="E185"/>
  <c r="E374"/>
  <c r="E202"/>
  <c r="E113"/>
  <c r="E329"/>
  <c r="E121"/>
  <c r="E13"/>
  <c r="E95"/>
  <c r="E235"/>
  <c r="E35"/>
  <c r="E362"/>
  <c r="E245"/>
  <c r="E336"/>
  <c r="E61"/>
  <c r="E289"/>
  <c r="E337"/>
  <c r="E93"/>
  <c r="E210"/>
  <c r="E87"/>
  <c r="E308"/>
  <c r="E258"/>
  <c r="E262"/>
  <c r="E254"/>
  <c r="E103"/>
  <c r="E132"/>
  <c r="E188"/>
  <c r="E227"/>
  <c r="E80"/>
  <c r="E283"/>
  <c r="E409"/>
  <c r="E129"/>
  <c r="E151"/>
  <c r="E201"/>
  <c r="E367"/>
  <c r="E366"/>
  <c r="E234"/>
  <c r="E238"/>
  <c r="E291"/>
  <c r="E32"/>
  <c r="E417"/>
  <c r="E39"/>
  <c r="E157"/>
  <c r="E326"/>
  <c r="E345"/>
  <c r="E173"/>
  <c r="E145"/>
  <c r="E34"/>
  <c r="E193"/>
  <c r="E274"/>
  <c r="E225"/>
  <c r="E328"/>
  <c r="E64"/>
  <c r="E70"/>
  <c r="E52"/>
  <c r="E237"/>
  <c r="E192"/>
  <c r="E24"/>
  <c r="E51"/>
  <c r="E29"/>
  <c r="E18"/>
  <c r="E112"/>
  <c r="E268"/>
  <c r="E352"/>
  <c r="E399"/>
  <c r="E400"/>
  <c r="E62"/>
  <c r="E195"/>
  <c r="E307"/>
  <c r="E117"/>
  <c r="E88"/>
  <c r="E137"/>
  <c r="E209"/>
  <c r="E248"/>
  <c r="E56"/>
  <c r="E60"/>
  <c r="E208"/>
  <c r="E358"/>
  <c r="E229"/>
  <c r="E26"/>
  <c r="E170"/>
  <c r="E269"/>
  <c r="E300"/>
  <c r="E414"/>
  <c r="E53"/>
  <c r="E106"/>
  <c r="E216"/>
  <c r="E233"/>
  <c r="E371"/>
  <c r="E378"/>
  <c r="E92"/>
  <c r="E126"/>
  <c r="E311"/>
  <c r="E169"/>
  <c r="E256"/>
  <c r="E97"/>
  <c r="E255"/>
  <c r="E119"/>
  <c r="E286"/>
  <c r="E420"/>
  <c r="E76"/>
  <c r="E83"/>
  <c r="E136"/>
  <c r="E160"/>
  <c r="E267"/>
  <c r="E324"/>
  <c r="E68"/>
  <c r="E180"/>
  <c r="E139"/>
  <c r="E299"/>
  <c r="E317"/>
  <c r="E387"/>
  <c r="E316"/>
  <c r="E318"/>
  <c r="E102"/>
  <c r="E247"/>
  <c r="E82"/>
  <c r="E190"/>
  <c r="E261"/>
  <c r="E413"/>
  <c r="E365"/>
  <c r="E401"/>
  <c r="E99"/>
  <c r="E168"/>
  <c r="E104"/>
  <c r="E135"/>
  <c r="E49"/>
  <c r="E276"/>
  <c r="E7"/>
  <c r="E63"/>
  <c r="E403"/>
  <c r="E140"/>
  <c r="E344"/>
  <c r="E27"/>
  <c r="E281"/>
  <c r="E206"/>
  <c r="E33"/>
  <c r="E91"/>
  <c r="E167"/>
  <c r="E265"/>
  <c r="E330"/>
  <c r="E335"/>
  <c r="E342"/>
  <c r="E349"/>
  <c r="E382"/>
  <c r="E425"/>
  <c r="E101"/>
  <c r="E175"/>
  <c r="E69"/>
  <c r="E419"/>
  <c r="E90"/>
  <c r="E334"/>
  <c r="E272"/>
  <c r="E147"/>
  <c r="E350"/>
  <c r="E305"/>
  <c r="E351"/>
  <c r="E295"/>
  <c r="E9"/>
  <c r="E115"/>
  <c r="E86"/>
  <c r="E253"/>
  <c r="U458" i="10" l="1"/>
  <c r="I443" i="2"/>
  <c r="I61" i="4"/>
  <c r="U459" i="10"/>
  <c r="I444" i="2"/>
  <c r="I445"/>
  <c r="L465" i="4"/>
  <c r="K465" s="1"/>
  <c r="L39"/>
  <c r="K39" s="1"/>
  <c r="L50"/>
  <c r="K50" s="1"/>
  <c r="L438"/>
  <c r="K438" s="1"/>
  <c r="L430"/>
  <c r="K430" s="1"/>
  <c r="L464"/>
  <c r="K464" s="1"/>
  <c r="L435"/>
  <c r="L427"/>
  <c r="K427" s="1"/>
  <c r="L419"/>
  <c r="K419" s="1"/>
  <c r="L413"/>
  <c r="K413" s="1"/>
  <c r="L405"/>
  <c r="K405" s="1"/>
  <c r="L71"/>
  <c r="K71" s="1"/>
  <c r="L66"/>
  <c r="K66" s="1"/>
  <c r="L56"/>
  <c r="K56" s="1"/>
  <c r="L463"/>
  <c r="K463" s="1"/>
  <c r="L461"/>
  <c r="L453"/>
  <c r="K453" s="1"/>
  <c r="L449"/>
  <c r="K449" s="1"/>
  <c r="L28"/>
  <c r="K28" s="1"/>
  <c r="L38"/>
  <c r="K38" s="1"/>
  <c r="L459"/>
  <c r="K459" s="1"/>
  <c r="L37"/>
  <c r="K37" s="1"/>
  <c r="L32"/>
  <c r="K32" s="1"/>
  <c r="L399"/>
  <c r="L442"/>
  <c r="K442" s="1"/>
  <c r="L454"/>
  <c r="K454" s="1"/>
  <c r="L450"/>
  <c r="K450" s="1"/>
  <c r="L67"/>
  <c r="K67" s="1"/>
  <c r="L59"/>
  <c r="K59" s="1"/>
  <c r="L52"/>
  <c r="K52" s="1"/>
  <c r="L24"/>
  <c r="K24" s="1"/>
  <c r="L21"/>
  <c r="K21" s="1"/>
  <c r="L432"/>
  <c r="K432" s="1"/>
  <c r="L424"/>
  <c r="L416"/>
  <c r="K416" s="1"/>
  <c r="L410"/>
  <c r="K410" s="1"/>
  <c r="L402"/>
  <c r="K402" s="1"/>
  <c r="L455"/>
  <c r="K455" s="1"/>
  <c r="L34"/>
  <c r="K34" s="1"/>
  <c r="L61"/>
  <c r="K61" s="1"/>
  <c r="L72"/>
  <c r="K72" s="1"/>
  <c r="L64"/>
  <c r="K64" s="1"/>
  <c r="L57"/>
  <c r="K57" s="1"/>
  <c r="L415"/>
  <c r="K415" s="1"/>
  <c r="L409"/>
  <c r="K409" s="1"/>
  <c r="L30"/>
  <c r="K30" s="1"/>
  <c r="L68"/>
  <c r="K68" s="1"/>
  <c r="L53"/>
  <c r="K53" s="1"/>
  <c r="L46"/>
  <c r="K46" s="1"/>
  <c r="L434"/>
  <c r="K434" s="1"/>
  <c r="L426"/>
  <c r="K426" s="1"/>
  <c r="L418"/>
  <c r="K418" s="1"/>
  <c r="L412"/>
  <c r="K412" s="1"/>
  <c r="L404"/>
  <c r="K404" s="1"/>
  <c r="L396"/>
  <c r="K396" s="1"/>
  <c r="K77"/>
  <c r="L60"/>
  <c r="K60" s="1"/>
  <c r="L69"/>
  <c r="K69" s="1"/>
  <c r="L54"/>
  <c r="K54" s="1"/>
  <c r="L55"/>
  <c r="K55" s="1"/>
  <c r="L462"/>
  <c r="K462" s="1"/>
  <c r="L441"/>
  <c r="K441" s="1"/>
  <c r="L43"/>
  <c r="K43" s="1"/>
  <c r="L460"/>
  <c r="K460" s="1"/>
  <c r="L446"/>
  <c r="K446" s="1"/>
  <c r="L422"/>
  <c r="K422" s="1"/>
  <c r="L19"/>
  <c r="K19" s="1"/>
  <c r="L408"/>
  <c r="K408" s="1"/>
  <c r="L400"/>
  <c r="K400" s="1"/>
  <c r="L392"/>
  <c r="K392" s="1"/>
  <c r="L444"/>
  <c r="K444" s="1"/>
  <c r="L394"/>
  <c r="K394" s="1"/>
  <c r="L433"/>
  <c r="K433" s="1"/>
  <c r="L425"/>
  <c r="K425" s="1"/>
  <c r="L417"/>
  <c r="K417" s="1"/>
  <c r="L411"/>
  <c r="K411" s="1"/>
  <c r="L403"/>
  <c r="K403" s="1"/>
  <c r="L395"/>
  <c r="K395" s="1"/>
  <c r="L76"/>
  <c r="K76" s="1"/>
  <c r="L62"/>
  <c r="K62" s="1"/>
  <c r="L40"/>
  <c r="K40" s="1"/>
  <c r="L456"/>
  <c r="K456" s="1"/>
  <c r="L451"/>
  <c r="K451" s="1"/>
  <c r="L447"/>
  <c r="K447" s="1"/>
  <c r="L70"/>
  <c r="K70" s="1"/>
  <c r="L63"/>
  <c r="K63" s="1"/>
  <c r="L48"/>
  <c r="K48" s="1"/>
  <c r="L458"/>
  <c r="K458" s="1"/>
  <c r="L36"/>
  <c r="K36" s="1"/>
  <c r="L31"/>
  <c r="K31" s="1"/>
  <c r="L26"/>
  <c r="K26" s="1"/>
  <c r="L440"/>
  <c r="K440" s="1"/>
  <c r="L436"/>
  <c r="K436" s="1"/>
  <c r="L428"/>
  <c r="K428" s="1"/>
  <c r="L420"/>
  <c r="K420" s="1"/>
  <c r="L18"/>
  <c r="K18" s="1"/>
  <c r="L406"/>
  <c r="K406" s="1"/>
  <c r="L398"/>
  <c r="K398" s="1"/>
  <c r="L49"/>
  <c r="K49" s="1"/>
  <c r="L42"/>
  <c r="K42" s="1"/>
  <c r="L27"/>
  <c r="K27" s="1"/>
  <c r="L437"/>
  <c r="K437" s="1"/>
  <c r="L429"/>
  <c r="K429" s="1"/>
  <c r="L421"/>
  <c r="K421" s="1"/>
  <c r="L414"/>
  <c r="K414" s="1"/>
  <c r="L407"/>
  <c r="K407" s="1"/>
  <c r="L452"/>
  <c r="K452" s="1"/>
  <c r="L33"/>
  <c r="K33" s="1"/>
  <c r="K74"/>
  <c r="K75"/>
  <c r="K390"/>
  <c r="K382"/>
  <c r="K374"/>
  <c r="K366"/>
  <c r="K358"/>
  <c r="K350"/>
  <c r="K342"/>
  <c r="K334"/>
  <c r="K326"/>
  <c r="K318"/>
  <c r="K310"/>
  <c r="K302"/>
  <c r="K294"/>
  <c r="K286"/>
  <c r="K278"/>
  <c r="K270"/>
  <c r="K262"/>
  <c r="K254"/>
  <c r="K246"/>
  <c r="K238"/>
  <c r="K230"/>
  <c r="K222"/>
  <c r="K214"/>
  <c r="K206"/>
  <c r="K198"/>
  <c r="K190"/>
  <c r="K182"/>
  <c r="K174"/>
  <c r="K166"/>
  <c r="K158"/>
  <c r="K150"/>
  <c r="K142"/>
  <c r="K134"/>
  <c r="K126"/>
  <c r="K118"/>
  <c r="K110"/>
  <c r="K102"/>
  <c r="K94"/>
  <c r="K86"/>
  <c r="K58"/>
  <c r="K51"/>
  <c r="K388"/>
  <c r="K372"/>
  <c r="K340"/>
  <c r="K324"/>
  <c r="K308"/>
  <c r="K276"/>
  <c r="K260"/>
  <c r="K244"/>
  <c r="K236"/>
  <c r="K220"/>
  <c r="K212"/>
  <c r="K204"/>
  <c r="K196"/>
  <c r="K188"/>
  <c r="K180"/>
  <c r="K172"/>
  <c r="K156"/>
  <c r="K148"/>
  <c r="K140"/>
  <c r="K132"/>
  <c r="K124"/>
  <c r="K116"/>
  <c r="K108"/>
  <c r="K92"/>
  <c r="K84"/>
  <c r="K380"/>
  <c r="K364"/>
  <c r="K348"/>
  <c r="K332"/>
  <c r="K316"/>
  <c r="K300"/>
  <c r="K284"/>
  <c r="K268"/>
  <c r="K252"/>
  <c r="K461"/>
  <c r="K445"/>
  <c r="K397"/>
  <c r="K389"/>
  <c r="K381"/>
  <c r="K373"/>
  <c r="K365"/>
  <c r="K357"/>
  <c r="K349"/>
  <c r="K341"/>
  <c r="K333"/>
  <c r="K325"/>
  <c r="K317"/>
  <c r="K309"/>
  <c r="K301"/>
  <c r="K293"/>
  <c r="K285"/>
  <c r="K277"/>
  <c r="K269"/>
  <c r="K261"/>
  <c r="K253"/>
  <c r="K245"/>
  <c r="K237"/>
  <c r="K229"/>
  <c r="K221"/>
  <c r="K213"/>
  <c r="K205"/>
  <c r="K197"/>
  <c r="K189"/>
  <c r="K181"/>
  <c r="K173"/>
  <c r="K165"/>
  <c r="K157"/>
  <c r="K149"/>
  <c r="K141"/>
  <c r="K133"/>
  <c r="K125"/>
  <c r="K117"/>
  <c r="K109"/>
  <c r="K101"/>
  <c r="K93"/>
  <c r="K85"/>
  <c r="K73"/>
  <c r="K65"/>
  <c r="K35"/>
  <c r="K14"/>
  <c r="K47"/>
  <c r="K25"/>
  <c r="K17"/>
  <c r="K13"/>
  <c r="K466"/>
  <c r="K386"/>
  <c r="K378"/>
  <c r="K370"/>
  <c r="K362"/>
  <c r="K346"/>
  <c r="K338"/>
  <c r="K322"/>
  <c r="K314"/>
  <c r="K306"/>
  <c r="K298"/>
  <c r="K282"/>
  <c r="K274"/>
  <c r="K258"/>
  <c r="K250"/>
  <c r="K242"/>
  <c r="K234"/>
  <c r="K218"/>
  <c r="K210"/>
  <c r="K194"/>
  <c r="K186"/>
  <c r="K178"/>
  <c r="K170"/>
  <c r="K154"/>
  <c r="K146"/>
  <c r="K130"/>
  <c r="K122"/>
  <c r="K114"/>
  <c r="K106"/>
  <c r="K90"/>
  <c r="K435"/>
  <c r="K387"/>
  <c r="K379"/>
  <c r="K371"/>
  <c r="K363"/>
  <c r="K347"/>
  <c r="K339"/>
  <c r="K323"/>
  <c r="K315"/>
  <c r="K307"/>
  <c r="K299"/>
  <c r="K283"/>
  <c r="K275"/>
  <c r="K259"/>
  <c r="K251"/>
  <c r="K243"/>
  <c r="K235"/>
  <c r="K219"/>
  <c r="K211"/>
  <c r="K195"/>
  <c r="K187"/>
  <c r="K179"/>
  <c r="K171"/>
  <c r="K155"/>
  <c r="K147"/>
  <c r="K131"/>
  <c r="K123"/>
  <c r="K115"/>
  <c r="K107"/>
  <c r="K91"/>
  <c r="K16"/>
  <c r="K20"/>
  <c r="K12"/>
  <c r="K98"/>
  <c r="K354"/>
  <c r="K267"/>
  <c r="K330"/>
  <c r="K290"/>
  <c r="K202"/>
  <c r="K162"/>
  <c r="K138"/>
  <c r="K443"/>
  <c r="K227"/>
  <c r="K41"/>
  <c r="K331"/>
  <c r="K291"/>
  <c r="K203"/>
  <c r="K139"/>
  <c r="K266"/>
  <c r="K226"/>
  <c r="K355"/>
  <c r="K163"/>
  <c r="K99"/>
  <c r="K356"/>
  <c r="K292"/>
  <c r="K228"/>
  <c r="K100"/>
  <c r="K22"/>
  <c r="K10"/>
  <c r="K164"/>
  <c r="K23"/>
  <c r="K15"/>
  <c r="K11"/>
  <c r="K439"/>
  <c r="K431"/>
  <c r="K423"/>
  <c r="K399"/>
  <c r="K391"/>
  <c r="K383"/>
  <c r="K375"/>
  <c r="K367"/>
  <c r="K359"/>
  <c r="K351"/>
  <c r="K343"/>
  <c r="K335"/>
  <c r="K327"/>
  <c r="K319"/>
  <c r="K311"/>
  <c r="K303"/>
  <c r="K295"/>
  <c r="K287"/>
  <c r="K279"/>
  <c r="K271"/>
  <c r="K263"/>
  <c r="K255"/>
  <c r="K247"/>
  <c r="K239"/>
  <c r="K231"/>
  <c r="K223"/>
  <c r="K215"/>
  <c r="K207"/>
  <c r="K199"/>
  <c r="K191"/>
  <c r="K183"/>
  <c r="K175"/>
  <c r="K167"/>
  <c r="K159"/>
  <c r="K151"/>
  <c r="K143"/>
  <c r="K135"/>
  <c r="K127"/>
  <c r="K119"/>
  <c r="K111"/>
  <c r="K103"/>
  <c r="K95"/>
  <c r="K87"/>
  <c r="K44"/>
  <c r="K448"/>
  <c r="K424"/>
  <c r="K384"/>
  <c r="K376"/>
  <c r="K368"/>
  <c r="K360"/>
  <c r="K352"/>
  <c r="K344"/>
  <c r="K336"/>
  <c r="K328"/>
  <c r="K320"/>
  <c r="K312"/>
  <c r="K304"/>
  <c r="K296"/>
  <c r="K288"/>
  <c r="K280"/>
  <c r="K272"/>
  <c r="K264"/>
  <c r="K256"/>
  <c r="K248"/>
  <c r="K240"/>
  <c r="K232"/>
  <c r="K224"/>
  <c r="K216"/>
  <c r="K208"/>
  <c r="K200"/>
  <c r="K192"/>
  <c r="K184"/>
  <c r="K176"/>
  <c r="K168"/>
  <c r="K160"/>
  <c r="K152"/>
  <c r="K144"/>
  <c r="K136"/>
  <c r="K128"/>
  <c r="K120"/>
  <c r="K112"/>
  <c r="K104"/>
  <c r="K96"/>
  <c r="K88"/>
  <c r="K45"/>
  <c r="K457"/>
  <c r="K401"/>
  <c r="K393"/>
  <c r="K385"/>
  <c r="K377"/>
  <c r="K369"/>
  <c r="K361"/>
  <c r="K353"/>
  <c r="K345"/>
  <c r="K337"/>
  <c r="K329"/>
  <c r="K321"/>
  <c r="K313"/>
  <c r="K305"/>
  <c r="K297"/>
  <c r="K289"/>
  <c r="K281"/>
  <c r="K273"/>
  <c r="K265"/>
  <c r="K257"/>
  <c r="K249"/>
  <c r="K241"/>
  <c r="K233"/>
  <c r="K225"/>
  <c r="K217"/>
  <c r="K209"/>
  <c r="K201"/>
  <c r="K193"/>
  <c r="K185"/>
  <c r="K177"/>
  <c r="K169"/>
  <c r="K161"/>
  <c r="K153"/>
  <c r="K145"/>
  <c r="K137"/>
  <c r="K129"/>
  <c r="K121"/>
  <c r="K113"/>
  <c r="K105"/>
  <c r="K97"/>
  <c r="K89"/>
  <c r="G73" l="1"/>
  <c r="E74"/>
  <c r="D74"/>
  <c r="T15" i="10"/>
  <c r="T16"/>
  <c r="T17"/>
  <c r="T18"/>
  <c r="T19"/>
  <c r="T20"/>
  <c r="I85" i="4" s="1"/>
  <c r="T21" i="10"/>
  <c r="T22"/>
  <c r="T23"/>
  <c r="T24"/>
  <c r="T25"/>
  <c r="T26"/>
  <c r="T27"/>
  <c r="T28"/>
  <c r="I93" i="4" s="1"/>
  <c r="T29" i="10"/>
  <c r="T30"/>
  <c r="T31"/>
  <c r="T32"/>
  <c r="T33"/>
  <c r="T34"/>
  <c r="T35"/>
  <c r="T36"/>
  <c r="I101" i="4" s="1"/>
  <c r="T37" i="10"/>
  <c r="T38"/>
  <c r="T39"/>
  <c r="T40"/>
  <c r="T41"/>
  <c r="T42"/>
  <c r="T43"/>
  <c r="T44"/>
  <c r="I109" i="4" s="1"/>
  <c r="T45" i="10"/>
  <c r="T46"/>
  <c r="T47"/>
  <c r="T48"/>
  <c r="T49"/>
  <c r="T50"/>
  <c r="T51"/>
  <c r="T52"/>
  <c r="I117" i="4" s="1"/>
  <c r="T53" i="10"/>
  <c r="T54"/>
  <c r="T55"/>
  <c r="T56"/>
  <c r="T57"/>
  <c r="T58"/>
  <c r="T59"/>
  <c r="T60"/>
  <c r="T61"/>
  <c r="T62"/>
  <c r="T63"/>
  <c r="T64"/>
  <c r="T65"/>
  <c r="T66"/>
  <c r="T67"/>
  <c r="T68"/>
  <c r="I133" i="4" s="1"/>
  <c r="T69" i="10"/>
  <c r="T70"/>
  <c r="T71"/>
  <c r="T72"/>
  <c r="T73"/>
  <c r="T74"/>
  <c r="T75"/>
  <c r="T76"/>
  <c r="I141" i="4" s="1"/>
  <c r="T77" i="10"/>
  <c r="T78"/>
  <c r="T79"/>
  <c r="T80"/>
  <c r="T81"/>
  <c r="T82"/>
  <c r="T83"/>
  <c r="T84"/>
  <c r="I149" i="4" s="1"/>
  <c r="T85" i="10"/>
  <c r="T86"/>
  <c r="T87"/>
  <c r="T88"/>
  <c r="T89"/>
  <c r="T90"/>
  <c r="T91"/>
  <c r="T92"/>
  <c r="I157" i="4" s="1"/>
  <c r="T93" i="10"/>
  <c r="T94"/>
  <c r="T95"/>
  <c r="T96"/>
  <c r="T97"/>
  <c r="T98"/>
  <c r="T99"/>
  <c r="T100"/>
  <c r="I165" i="4" s="1"/>
  <c r="T101" i="10"/>
  <c r="T102"/>
  <c r="T103"/>
  <c r="T104"/>
  <c r="T105"/>
  <c r="T106"/>
  <c r="T107"/>
  <c r="T108"/>
  <c r="I173" i="4" s="1"/>
  <c r="T109" i="10"/>
  <c r="T110"/>
  <c r="T111"/>
  <c r="T112"/>
  <c r="T113"/>
  <c r="T114"/>
  <c r="T115"/>
  <c r="T116"/>
  <c r="I181" i="4" s="1"/>
  <c r="T117" i="10"/>
  <c r="T118"/>
  <c r="T119"/>
  <c r="T120"/>
  <c r="T121"/>
  <c r="T122"/>
  <c r="T123"/>
  <c r="T124"/>
  <c r="I189" i="4" s="1"/>
  <c r="T125" i="10"/>
  <c r="T126"/>
  <c r="T127"/>
  <c r="T128"/>
  <c r="T129"/>
  <c r="T130"/>
  <c r="T131"/>
  <c r="T132"/>
  <c r="I197" i="4" s="1"/>
  <c r="T133" i="10"/>
  <c r="T134"/>
  <c r="T135"/>
  <c r="T136"/>
  <c r="T137"/>
  <c r="T138"/>
  <c r="T139"/>
  <c r="T140"/>
  <c r="I11" i="4" s="1"/>
  <c r="T141" i="10"/>
  <c r="T142"/>
  <c r="T143"/>
  <c r="T144"/>
  <c r="T145"/>
  <c r="T146"/>
  <c r="T147"/>
  <c r="T148"/>
  <c r="I209" i="4" s="1"/>
  <c r="T149" i="10"/>
  <c r="T150"/>
  <c r="T151"/>
  <c r="T152"/>
  <c r="T153"/>
  <c r="T154"/>
  <c r="T155"/>
  <c r="T156"/>
  <c r="I217" i="4" s="1"/>
  <c r="T157" i="10"/>
  <c r="T158"/>
  <c r="T159"/>
  <c r="T160"/>
  <c r="T161"/>
  <c r="T162"/>
  <c r="T163"/>
  <c r="T164"/>
  <c r="I225" i="4" s="1"/>
  <c r="T165" i="10"/>
  <c r="T166"/>
  <c r="T167"/>
  <c r="T168"/>
  <c r="T169"/>
  <c r="T170"/>
  <c r="T171"/>
  <c r="T172"/>
  <c r="I233" i="4" s="1"/>
  <c r="T173" i="10"/>
  <c r="I13" i="4" s="1"/>
  <c r="T174" i="10"/>
  <c r="T175"/>
  <c r="T176"/>
  <c r="T177"/>
  <c r="T178"/>
  <c r="T179"/>
  <c r="T180"/>
  <c r="I236" i="4" s="1"/>
  <c r="T181" i="10"/>
  <c r="T182"/>
  <c r="T183"/>
  <c r="T184"/>
  <c r="T185"/>
  <c r="T186"/>
  <c r="T187"/>
  <c r="T188"/>
  <c r="I244" i="4" s="1"/>
  <c r="T189" i="10"/>
  <c r="T190"/>
  <c r="T191"/>
  <c r="T192"/>
  <c r="T193"/>
  <c r="T194"/>
  <c r="T195"/>
  <c r="T196"/>
  <c r="I252" i="4" s="1"/>
  <c r="T197" i="10"/>
  <c r="I253" i="4" s="1"/>
  <c r="T198" i="10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I370" i="4" s="1"/>
  <c r="T315" i="10"/>
  <c r="T316"/>
  <c r="T317"/>
  <c r="T318"/>
  <c r="T319"/>
  <c r="T320"/>
  <c r="T321"/>
  <c r="T322"/>
  <c r="I378" i="4" s="1"/>
  <c r="T323" i="10"/>
  <c r="T324"/>
  <c r="T325"/>
  <c r="T326"/>
  <c r="T327"/>
  <c r="T328"/>
  <c r="T329"/>
  <c r="I385" i="4" s="1"/>
  <c r="T330" i="10"/>
  <c r="I386" i="4" s="1"/>
  <c r="T331" i="10"/>
  <c r="T4"/>
  <c r="T332"/>
  <c r="T333"/>
  <c r="T334"/>
  <c r="T335"/>
  <c r="T336"/>
  <c r="I393" i="4" s="1"/>
  <c r="T337" i="10"/>
  <c r="I394" i="4" s="1"/>
  <c r="T338" i="10"/>
  <c r="T339"/>
  <c r="T340"/>
  <c r="T7"/>
  <c r="T341"/>
  <c r="T342"/>
  <c r="T343"/>
  <c r="I401" i="4" s="1"/>
  <c r="T344" i="10"/>
  <c r="I402" i="4" s="1"/>
  <c r="T345" i="10"/>
  <c r="T346"/>
  <c r="T347"/>
  <c r="T348"/>
  <c r="T349"/>
  <c r="T350"/>
  <c r="T351"/>
  <c r="I409" i="4" s="1"/>
  <c r="T352" i="10"/>
  <c r="I410" i="4" s="1"/>
  <c r="T353" i="10"/>
  <c r="T354"/>
  <c r="T355"/>
  <c r="T356"/>
  <c r="T357"/>
  <c r="T358"/>
  <c r="T359"/>
  <c r="I415" i="4" s="1"/>
  <c r="T360" i="10"/>
  <c r="I416" i="4" s="1"/>
  <c r="T361" i="10"/>
  <c r="T362"/>
  <c r="T363"/>
  <c r="T364"/>
  <c r="T365"/>
  <c r="T366"/>
  <c r="T367"/>
  <c r="I423" i="4" s="1"/>
  <c r="T368" i="10"/>
  <c r="I424" i="4" s="1"/>
  <c r="T369" i="10"/>
  <c r="T370"/>
  <c r="T371"/>
  <c r="T372"/>
  <c r="T373"/>
  <c r="T374"/>
  <c r="T375"/>
  <c r="I431" i="4" s="1"/>
  <c r="T376" i="10"/>
  <c r="I432" i="4" s="1"/>
  <c r="T377" i="10"/>
  <c r="T378"/>
  <c r="T379"/>
  <c r="T8"/>
  <c r="T380"/>
  <c r="T9"/>
  <c r="T10"/>
  <c r="I20" i="4" s="1"/>
  <c r="T381" i="10"/>
  <c r="I21" i="4" s="1"/>
  <c r="T382" i="10"/>
  <c r="T383"/>
  <c r="T384"/>
  <c r="T385"/>
  <c r="T386"/>
  <c r="T387"/>
  <c r="T388"/>
  <c r="I443" i="4" s="1"/>
  <c r="T11" i="10"/>
  <c r="I444" i="4" s="1"/>
  <c r="T389" i="10"/>
  <c r="T390"/>
  <c r="T391"/>
  <c r="T392"/>
  <c r="T5"/>
  <c r="T393"/>
  <c r="T394"/>
  <c r="I28" i="4" s="1"/>
  <c r="T395" i="10"/>
  <c r="T396"/>
  <c r="T397"/>
  <c r="T398"/>
  <c r="T399"/>
  <c r="T400"/>
  <c r="T401"/>
  <c r="T402"/>
  <c r="I449" i="4" s="1"/>
  <c r="T403" i="10"/>
  <c r="T404"/>
  <c r="T405"/>
  <c r="T406"/>
  <c r="T407"/>
  <c r="T408"/>
  <c r="T409"/>
  <c r="T410"/>
  <c r="I453" i="4" s="1"/>
  <c r="T411" i="10"/>
  <c r="T412"/>
  <c r="T413"/>
  <c r="T414"/>
  <c r="T415"/>
  <c r="T416"/>
  <c r="T417"/>
  <c r="T418"/>
  <c r="I461" i="4" s="1"/>
  <c r="T419" i="10"/>
  <c r="T420"/>
  <c r="T421"/>
  <c r="T422"/>
  <c r="S15"/>
  <c r="S16"/>
  <c r="S17"/>
  <c r="S18"/>
  <c r="H83" i="4" s="1"/>
  <c r="S19" i="10"/>
  <c r="S20"/>
  <c r="S21"/>
  <c r="S22"/>
  <c r="S23"/>
  <c r="S24"/>
  <c r="S25"/>
  <c r="S26"/>
  <c r="H91" i="4" s="1"/>
  <c r="S27" i="10"/>
  <c r="S28"/>
  <c r="S29"/>
  <c r="S30"/>
  <c r="S31"/>
  <c r="S32"/>
  <c r="S33"/>
  <c r="S34"/>
  <c r="H99" i="4" s="1"/>
  <c r="S35" i="10"/>
  <c r="S36"/>
  <c r="S37"/>
  <c r="S38"/>
  <c r="S39"/>
  <c r="S40"/>
  <c r="S41"/>
  <c r="S42"/>
  <c r="H107" i="4" s="1"/>
  <c r="S43" i="10"/>
  <c r="S44"/>
  <c r="S45"/>
  <c r="S46"/>
  <c r="S47"/>
  <c r="S48"/>
  <c r="S49"/>
  <c r="S50"/>
  <c r="H115" i="4" s="1"/>
  <c r="S51" i="10"/>
  <c r="S52"/>
  <c r="S53"/>
  <c r="S54"/>
  <c r="S55"/>
  <c r="S56"/>
  <c r="S57"/>
  <c r="S58"/>
  <c r="H123" i="4" s="1"/>
  <c r="S59" i="10"/>
  <c r="S60"/>
  <c r="S61"/>
  <c r="S62"/>
  <c r="S63"/>
  <c r="S64"/>
  <c r="S65"/>
  <c r="S66"/>
  <c r="H131" i="4" s="1"/>
  <c r="S67" i="10"/>
  <c r="S68"/>
  <c r="S69"/>
  <c r="S70"/>
  <c r="S71"/>
  <c r="S72"/>
  <c r="S73"/>
  <c r="S74"/>
  <c r="H139" i="4" s="1"/>
  <c r="S75" i="10"/>
  <c r="S76"/>
  <c r="S77"/>
  <c r="S78"/>
  <c r="S79"/>
  <c r="S80"/>
  <c r="S81"/>
  <c r="S82"/>
  <c r="H147" i="4" s="1"/>
  <c r="S83" i="10"/>
  <c r="S84"/>
  <c r="S85"/>
  <c r="S86"/>
  <c r="S87"/>
  <c r="S88"/>
  <c r="S89"/>
  <c r="S90"/>
  <c r="H155" i="4" s="1"/>
  <c r="S91" i="10"/>
  <c r="S92"/>
  <c r="S93"/>
  <c r="S94"/>
  <c r="S95"/>
  <c r="S96"/>
  <c r="S97"/>
  <c r="S98"/>
  <c r="H163" i="4" s="1"/>
  <c r="S99" i="10"/>
  <c r="S100"/>
  <c r="S101"/>
  <c r="S102"/>
  <c r="S103"/>
  <c r="S104"/>
  <c r="S105"/>
  <c r="S106"/>
  <c r="H171" i="4" s="1"/>
  <c r="S107" i="10"/>
  <c r="S108"/>
  <c r="S109"/>
  <c r="S110"/>
  <c r="S111"/>
  <c r="S112"/>
  <c r="S113"/>
  <c r="S114"/>
  <c r="H179" i="4" s="1"/>
  <c r="S115" i="10"/>
  <c r="S116"/>
  <c r="S117"/>
  <c r="S118"/>
  <c r="S119"/>
  <c r="S120"/>
  <c r="S121"/>
  <c r="S122"/>
  <c r="H187" i="4" s="1"/>
  <c r="S123" i="10"/>
  <c r="S124"/>
  <c r="S125"/>
  <c r="S126"/>
  <c r="S127"/>
  <c r="S128"/>
  <c r="S129"/>
  <c r="S130"/>
  <c r="H195" i="4" s="1"/>
  <c r="S131" i="10"/>
  <c r="S132"/>
  <c r="S133"/>
  <c r="S134"/>
  <c r="S135"/>
  <c r="S136"/>
  <c r="S137"/>
  <c r="S138"/>
  <c r="S139"/>
  <c r="S140"/>
  <c r="S141"/>
  <c r="S142"/>
  <c r="S143"/>
  <c r="S144"/>
  <c r="S145"/>
  <c r="S146"/>
  <c r="H207" i="4" s="1"/>
  <c r="S147" i="10"/>
  <c r="S148"/>
  <c r="S149"/>
  <c r="S150"/>
  <c r="S151"/>
  <c r="S152"/>
  <c r="S153"/>
  <c r="S154"/>
  <c r="H215" i="4" s="1"/>
  <c r="S155" i="10"/>
  <c r="S156"/>
  <c r="S157"/>
  <c r="S158"/>
  <c r="S159"/>
  <c r="S160"/>
  <c r="S161"/>
  <c r="S162"/>
  <c r="H223" i="4" s="1"/>
  <c r="S163" i="10"/>
  <c r="S164"/>
  <c r="S165"/>
  <c r="S166"/>
  <c r="S167"/>
  <c r="S168"/>
  <c r="S169"/>
  <c r="S170"/>
  <c r="H231" i="4" s="1"/>
  <c r="S171" i="10"/>
  <c r="S172"/>
  <c r="S173"/>
  <c r="S174"/>
  <c r="S175"/>
  <c r="S176"/>
  <c r="S177"/>
  <c r="S178"/>
  <c r="H234" i="4" s="1"/>
  <c r="S179" i="10"/>
  <c r="S180"/>
  <c r="S181"/>
  <c r="S182"/>
  <c r="S183"/>
  <c r="S184"/>
  <c r="S185"/>
  <c r="S186"/>
  <c r="H242" i="4" s="1"/>
  <c r="S187" i="10"/>
  <c r="S188"/>
  <c r="S189"/>
  <c r="S190"/>
  <c r="S191"/>
  <c r="S192"/>
  <c r="S193"/>
  <c r="S194"/>
  <c r="H250" i="4" s="1"/>
  <c r="S195" i="10"/>
  <c r="S196"/>
  <c r="S197"/>
  <c r="S198"/>
  <c r="S199"/>
  <c r="S200"/>
  <c r="S201"/>
  <c r="S202"/>
  <c r="H258" i="4" s="1"/>
  <c r="S203" i="10"/>
  <c r="S204"/>
  <c r="S205"/>
  <c r="S206"/>
  <c r="S207"/>
  <c r="S208"/>
  <c r="S209"/>
  <c r="S210"/>
  <c r="H266" i="4" s="1"/>
  <c r="S211" i="10"/>
  <c r="S212"/>
  <c r="S213"/>
  <c r="S214"/>
  <c r="S215"/>
  <c r="S216"/>
  <c r="S217"/>
  <c r="S218"/>
  <c r="H274" i="4" s="1"/>
  <c r="S219" i="10"/>
  <c r="S220"/>
  <c r="S221"/>
  <c r="S222"/>
  <c r="S223"/>
  <c r="S224"/>
  <c r="S225"/>
  <c r="S226"/>
  <c r="H282" i="4" s="1"/>
  <c r="S227" i="10"/>
  <c r="S228"/>
  <c r="S229"/>
  <c r="S230"/>
  <c r="S231"/>
  <c r="S232"/>
  <c r="S233"/>
  <c r="S234"/>
  <c r="H290" i="4" s="1"/>
  <c r="S235" i="10"/>
  <c r="S236"/>
  <c r="S237"/>
  <c r="S238"/>
  <c r="S239"/>
  <c r="S240"/>
  <c r="S241"/>
  <c r="S242"/>
  <c r="H298" i="4" s="1"/>
  <c r="S243" i="10"/>
  <c r="S244"/>
  <c r="S245"/>
  <c r="S246"/>
  <c r="S247"/>
  <c r="S248"/>
  <c r="S249"/>
  <c r="S250"/>
  <c r="H306" i="4" s="1"/>
  <c r="S251" i="10"/>
  <c r="S252"/>
  <c r="S253"/>
  <c r="S254"/>
  <c r="S255"/>
  <c r="S256"/>
  <c r="S257"/>
  <c r="S258"/>
  <c r="H314" i="4" s="1"/>
  <c r="S259" i="10"/>
  <c r="S260"/>
  <c r="S261"/>
  <c r="S262"/>
  <c r="S263"/>
  <c r="S264"/>
  <c r="S265"/>
  <c r="S266"/>
  <c r="H322" i="4" s="1"/>
  <c r="S267" i="10"/>
  <c r="S268"/>
  <c r="S269"/>
  <c r="S270"/>
  <c r="S271"/>
  <c r="S272"/>
  <c r="S273"/>
  <c r="S274"/>
  <c r="H330" i="4" s="1"/>
  <c r="S275" i="10"/>
  <c r="S276"/>
  <c r="S277"/>
  <c r="S278"/>
  <c r="S279"/>
  <c r="S280"/>
  <c r="S281"/>
  <c r="S282"/>
  <c r="H338" i="4" s="1"/>
  <c r="S283" i="10"/>
  <c r="S284"/>
  <c r="S285"/>
  <c r="S286"/>
  <c r="S287"/>
  <c r="S288"/>
  <c r="S289"/>
  <c r="S290"/>
  <c r="H346" i="4" s="1"/>
  <c r="S291" i="10"/>
  <c r="S292"/>
  <c r="S293"/>
  <c r="S294"/>
  <c r="S295"/>
  <c r="S296"/>
  <c r="S297"/>
  <c r="S298"/>
  <c r="H354" i="4" s="1"/>
  <c r="S299" i="10"/>
  <c r="S300"/>
  <c r="S301"/>
  <c r="S302"/>
  <c r="S303"/>
  <c r="S304"/>
  <c r="S305"/>
  <c r="S306"/>
  <c r="H362" i="4" s="1"/>
  <c r="S307" i="10"/>
  <c r="S308"/>
  <c r="S309"/>
  <c r="S310"/>
  <c r="S311"/>
  <c r="S312"/>
  <c r="S313"/>
  <c r="S314"/>
  <c r="H370" i="4" s="1"/>
  <c r="S315" i="10"/>
  <c r="S316"/>
  <c r="S317"/>
  <c r="S318"/>
  <c r="S319"/>
  <c r="S320"/>
  <c r="S321"/>
  <c r="S322"/>
  <c r="H378" i="4" s="1"/>
  <c r="S323" i="10"/>
  <c r="S324"/>
  <c r="S325"/>
  <c r="S326"/>
  <c r="S327"/>
  <c r="S328"/>
  <c r="S329"/>
  <c r="S330"/>
  <c r="H386" i="4" s="1"/>
  <c r="S331" i="10"/>
  <c r="S4"/>
  <c r="S332"/>
  <c r="S333"/>
  <c r="S334"/>
  <c r="S335"/>
  <c r="S336"/>
  <c r="S337"/>
  <c r="H394" i="4" s="1"/>
  <c r="S338" i="10"/>
  <c r="S339"/>
  <c r="S340"/>
  <c r="S7"/>
  <c r="S341"/>
  <c r="S342"/>
  <c r="S343"/>
  <c r="S344"/>
  <c r="H402" i="4" s="1"/>
  <c r="S345" i="10"/>
  <c r="S346"/>
  <c r="S347"/>
  <c r="S348"/>
  <c r="S349"/>
  <c r="S350"/>
  <c r="S351"/>
  <c r="S352"/>
  <c r="H410" i="4" s="1"/>
  <c r="S353" i="10"/>
  <c r="S354"/>
  <c r="S355"/>
  <c r="S356"/>
  <c r="S357"/>
  <c r="S358"/>
  <c r="S359"/>
  <c r="S360"/>
  <c r="H416" i="4" s="1"/>
  <c r="S361" i="10"/>
  <c r="S362"/>
  <c r="S363"/>
  <c r="S364"/>
  <c r="S365"/>
  <c r="S366"/>
  <c r="S367"/>
  <c r="S368"/>
  <c r="H424" i="4" s="1"/>
  <c r="S369" i="10"/>
  <c r="S370"/>
  <c r="S371"/>
  <c r="S372"/>
  <c r="S373"/>
  <c r="S374"/>
  <c r="S375"/>
  <c r="S376"/>
  <c r="H432" i="4" s="1"/>
  <c r="S377" i="10"/>
  <c r="S378"/>
  <c r="S379"/>
  <c r="S8"/>
  <c r="S380"/>
  <c r="S9"/>
  <c r="S10"/>
  <c r="S381"/>
  <c r="H21" i="4" s="1"/>
  <c r="S382" i="10"/>
  <c r="S383"/>
  <c r="S384"/>
  <c r="S385"/>
  <c r="S386"/>
  <c r="S387"/>
  <c r="S388"/>
  <c r="S11"/>
  <c r="H444" i="4" s="1"/>
  <c r="S389" i="10"/>
  <c r="S390"/>
  <c r="S391"/>
  <c r="S392"/>
  <c r="S5"/>
  <c r="S393"/>
  <c r="S394"/>
  <c r="S395"/>
  <c r="S396"/>
  <c r="S397"/>
  <c r="S398"/>
  <c r="S399"/>
  <c r="S400"/>
  <c r="S401"/>
  <c r="S402"/>
  <c r="S403"/>
  <c r="H450" i="4" s="1"/>
  <c r="S404" i="10"/>
  <c r="S405"/>
  <c r="S406"/>
  <c r="S407"/>
  <c r="S408"/>
  <c r="S409"/>
  <c r="S410"/>
  <c r="S411"/>
  <c r="H454" i="4" s="1"/>
  <c r="S412" i="10"/>
  <c r="S413"/>
  <c r="S414"/>
  <c r="S415"/>
  <c r="S416"/>
  <c r="S417"/>
  <c r="S418"/>
  <c r="S419"/>
  <c r="H38" i="4" s="1"/>
  <c r="S420" i="10"/>
  <c r="S421"/>
  <c r="S422"/>
  <c r="T12"/>
  <c r="T6"/>
  <c r="T424"/>
  <c r="T13"/>
  <c r="T425"/>
  <c r="I45" i="4" s="1"/>
  <c r="T426" i="10"/>
  <c r="T427"/>
  <c r="T14"/>
  <c r="T428"/>
  <c r="T429"/>
  <c r="T430"/>
  <c r="T431"/>
  <c r="T432"/>
  <c r="I52" i="4" s="1"/>
  <c r="T433" i="10"/>
  <c r="T434"/>
  <c r="T435"/>
  <c r="T436"/>
  <c r="T437"/>
  <c r="T438"/>
  <c r="T439"/>
  <c r="T440"/>
  <c r="I59" i="4" s="1"/>
  <c r="T441" i="10"/>
  <c r="T442"/>
  <c r="T443"/>
  <c r="T444"/>
  <c r="T445"/>
  <c r="T446"/>
  <c r="T447"/>
  <c r="T448"/>
  <c r="I67" i="4" s="1"/>
  <c r="T449" i="10"/>
  <c r="T450"/>
  <c r="T451"/>
  <c r="I74" i="4"/>
  <c r="I75"/>
  <c r="S12" i="10"/>
  <c r="S6"/>
  <c r="S424"/>
  <c r="S13"/>
  <c r="H44" i="4" s="1"/>
  <c r="S425" i="10"/>
  <c r="S426"/>
  <c r="S427"/>
  <c r="S14"/>
  <c r="S428"/>
  <c r="S429"/>
  <c r="S430"/>
  <c r="S431"/>
  <c r="H464" i="4" s="1"/>
  <c r="S432" i="10"/>
  <c r="S433"/>
  <c r="S434"/>
  <c r="S435"/>
  <c r="S436"/>
  <c r="S437"/>
  <c r="S438"/>
  <c r="S439"/>
  <c r="H465" i="4" s="1"/>
  <c r="S440" i="10"/>
  <c r="S441"/>
  <c r="S442"/>
  <c r="S443"/>
  <c r="S444"/>
  <c r="S445"/>
  <c r="S446"/>
  <c r="S447"/>
  <c r="H466" i="4" s="1"/>
  <c r="S448" i="10"/>
  <c r="S449"/>
  <c r="H74" i="4"/>
  <c r="H75"/>
  <c r="T423" i="10"/>
  <c r="I462" i="4" s="1"/>
  <c r="S423" i="10"/>
  <c r="D69" i="4"/>
  <c r="D70"/>
  <c r="D71"/>
  <c r="U449" i="10" s="1"/>
  <c r="D72" i="4"/>
  <c r="D73"/>
  <c r="I466" l="1"/>
  <c r="I465"/>
  <c r="I464"/>
  <c r="I377"/>
  <c r="I369"/>
  <c r="I361"/>
  <c r="I44"/>
  <c r="H461"/>
  <c r="I353"/>
  <c r="I345"/>
  <c r="I337"/>
  <c r="I329"/>
  <c r="I321"/>
  <c r="I362"/>
  <c r="I354"/>
  <c r="I346"/>
  <c r="I338"/>
  <c r="I330"/>
  <c r="H453"/>
  <c r="H449"/>
  <c r="H28"/>
  <c r="H443"/>
  <c r="H20"/>
  <c r="H431"/>
  <c r="I313"/>
  <c r="I305"/>
  <c r="H423"/>
  <c r="H415"/>
  <c r="H409"/>
  <c r="H401"/>
  <c r="H393"/>
  <c r="H385"/>
  <c r="H377"/>
  <c r="H369"/>
  <c r="H361"/>
  <c r="I297"/>
  <c r="I289"/>
  <c r="I281"/>
  <c r="I322"/>
  <c r="I314"/>
  <c r="I306"/>
  <c r="I298"/>
  <c r="I290"/>
  <c r="I282"/>
  <c r="I274"/>
  <c r="I266"/>
  <c r="H353"/>
  <c r="H345"/>
  <c r="H337"/>
  <c r="H329"/>
  <c r="H321"/>
  <c r="H313"/>
  <c r="H305"/>
  <c r="H297"/>
  <c r="H289"/>
  <c r="H281"/>
  <c r="H273"/>
  <c r="I273"/>
  <c r="I265"/>
  <c r="I257"/>
  <c r="I249"/>
  <c r="I241"/>
  <c r="I17"/>
  <c r="I230"/>
  <c r="I222"/>
  <c r="I258"/>
  <c r="I250"/>
  <c r="I242"/>
  <c r="I234"/>
  <c r="I231"/>
  <c r="I223"/>
  <c r="I245"/>
  <c r="I237"/>
  <c r="I226"/>
  <c r="I218"/>
  <c r="I210"/>
  <c r="I12"/>
  <c r="I198"/>
  <c r="I190"/>
  <c r="I182"/>
  <c r="I174"/>
  <c r="I166"/>
  <c r="I142"/>
  <c r="I134"/>
  <c r="I126"/>
  <c r="I118"/>
  <c r="I110"/>
  <c r="I102"/>
  <c r="I94"/>
  <c r="I86"/>
  <c r="H265"/>
  <c r="H257"/>
  <c r="H249"/>
  <c r="H241"/>
  <c r="H17"/>
  <c r="H230"/>
  <c r="H222"/>
  <c r="H214"/>
  <c r="H206"/>
  <c r="H202"/>
  <c r="H194"/>
  <c r="H186"/>
  <c r="H178"/>
  <c r="H170"/>
  <c r="H162"/>
  <c r="H154"/>
  <c r="H146"/>
  <c r="I214"/>
  <c r="I206"/>
  <c r="I202"/>
  <c r="I194"/>
  <c r="I186"/>
  <c r="I215"/>
  <c r="I207"/>
  <c r="I195"/>
  <c r="I187"/>
  <c r="I179"/>
  <c r="I171"/>
  <c r="I163"/>
  <c r="H138"/>
  <c r="H130"/>
  <c r="H122"/>
  <c r="I460"/>
  <c r="I452"/>
  <c r="I33"/>
  <c r="I442"/>
  <c r="I178"/>
  <c r="I170"/>
  <c r="I162"/>
  <c r="I154"/>
  <c r="I146"/>
  <c r="I138"/>
  <c r="I130"/>
  <c r="I122"/>
  <c r="I155"/>
  <c r="I147"/>
  <c r="H67"/>
  <c r="H59"/>
  <c r="H52"/>
  <c r="H45"/>
  <c r="I125"/>
  <c r="I260"/>
  <c r="I268"/>
  <c r="I438"/>
  <c r="I430"/>
  <c r="I422"/>
  <c r="I19"/>
  <c r="I114"/>
  <c r="I408"/>
  <c r="I400"/>
  <c r="I392"/>
  <c r="I384"/>
  <c r="I150"/>
  <c r="I158"/>
  <c r="I376"/>
  <c r="I368"/>
  <c r="I139"/>
  <c r="I360"/>
  <c r="I352"/>
  <c r="I344"/>
  <c r="I336"/>
  <c r="I316"/>
  <c r="I284"/>
  <c r="I308"/>
  <c r="I276"/>
  <c r="I292"/>
  <c r="I300"/>
  <c r="I328"/>
  <c r="I320"/>
  <c r="I312"/>
  <c r="I304"/>
  <c r="I296"/>
  <c r="I288"/>
  <c r="H55"/>
  <c r="I63"/>
  <c r="H41"/>
  <c r="H25"/>
  <c r="H427"/>
  <c r="H405"/>
  <c r="H381"/>
  <c r="H349"/>
  <c r="H325"/>
  <c r="H301"/>
  <c r="H277"/>
  <c r="H253"/>
  <c r="H226"/>
  <c r="H12"/>
  <c r="H174"/>
  <c r="I40"/>
  <c r="I447"/>
  <c r="I434"/>
  <c r="I412"/>
  <c r="I388"/>
  <c r="I356"/>
  <c r="I332"/>
  <c r="H63"/>
  <c r="I70"/>
  <c r="I55"/>
  <c r="H457"/>
  <c r="H448"/>
  <c r="H435"/>
  <c r="H413"/>
  <c r="H397"/>
  <c r="H373"/>
  <c r="H357"/>
  <c r="H333"/>
  <c r="H309"/>
  <c r="H285"/>
  <c r="H269"/>
  <c r="H245"/>
  <c r="H13"/>
  <c r="H210"/>
  <c r="H198"/>
  <c r="H182"/>
  <c r="H158"/>
  <c r="H142"/>
  <c r="H134"/>
  <c r="H118"/>
  <c r="H110"/>
  <c r="H102"/>
  <c r="H94"/>
  <c r="H86"/>
  <c r="I451"/>
  <c r="I23"/>
  <c r="I418"/>
  <c r="I404"/>
  <c r="I380"/>
  <c r="I364"/>
  <c r="I340"/>
  <c r="I324"/>
  <c r="H70"/>
  <c r="H48"/>
  <c r="I48"/>
  <c r="H35"/>
  <c r="H439"/>
  <c r="H419"/>
  <c r="H389"/>
  <c r="H365"/>
  <c r="H341"/>
  <c r="H317"/>
  <c r="H293"/>
  <c r="H261"/>
  <c r="H237"/>
  <c r="H218"/>
  <c r="H190"/>
  <c r="H166"/>
  <c r="H150"/>
  <c r="H126"/>
  <c r="I456"/>
  <c r="I24"/>
  <c r="I426"/>
  <c r="I396"/>
  <c r="I372"/>
  <c r="I348"/>
  <c r="I280"/>
  <c r="I272"/>
  <c r="I264"/>
  <c r="I256"/>
  <c r="I248"/>
  <c r="I240"/>
  <c r="I16"/>
  <c r="I229"/>
  <c r="H56"/>
  <c r="I66"/>
  <c r="H458"/>
  <c r="H440"/>
  <c r="H406"/>
  <c r="H382"/>
  <c r="H358"/>
  <c r="H326"/>
  <c r="H302"/>
  <c r="H278"/>
  <c r="H246"/>
  <c r="H227"/>
  <c r="H203"/>
  <c r="H183"/>
  <c r="I41"/>
  <c r="I448"/>
  <c r="I435"/>
  <c r="I405"/>
  <c r="I381"/>
  <c r="I357"/>
  <c r="I325"/>
  <c r="I301"/>
  <c r="I285"/>
  <c r="H71"/>
  <c r="H49"/>
  <c r="I56"/>
  <c r="H31"/>
  <c r="H436"/>
  <c r="H420"/>
  <c r="H398"/>
  <c r="H366"/>
  <c r="H342"/>
  <c r="H318"/>
  <c r="H286"/>
  <c r="H262"/>
  <c r="H238"/>
  <c r="H211"/>
  <c r="H191"/>
  <c r="H167"/>
  <c r="H151"/>
  <c r="H127"/>
  <c r="I457"/>
  <c r="I439"/>
  <c r="I419"/>
  <c r="I397"/>
  <c r="I365"/>
  <c r="I341"/>
  <c r="I317"/>
  <c r="I293"/>
  <c r="I269"/>
  <c r="H66"/>
  <c r="I71"/>
  <c r="I49"/>
  <c r="H36"/>
  <c r="H26"/>
  <c r="H428"/>
  <c r="H18"/>
  <c r="H390"/>
  <c r="H374"/>
  <c r="H350"/>
  <c r="H334"/>
  <c r="H310"/>
  <c r="H294"/>
  <c r="H270"/>
  <c r="H254"/>
  <c r="H14"/>
  <c r="H219"/>
  <c r="H199"/>
  <c r="H175"/>
  <c r="H159"/>
  <c r="H143"/>
  <c r="H135"/>
  <c r="H119"/>
  <c r="H111"/>
  <c r="H103"/>
  <c r="H95"/>
  <c r="H87"/>
  <c r="I35"/>
  <c r="I25"/>
  <c r="I427"/>
  <c r="I413"/>
  <c r="I389"/>
  <c r="I373"/>
  <c r="I349"/>
  <c r="I333"/>
  <c r="I309"/>
  <c r="I277"/>
  <c r="I261"/>
  <c r="I221"/>
  <c r="I213"/>
  <c r="I205"/>
  <c r="I201"/>
  <c r="I193"/>
  <c r="I185"/>
  <c r="I177"/>
  <c r="I106"/>
  <c r="I131"/>
  <c r="H69"/>
  <c r="H60"/>
  <c r="H54"/>
  <c r="H47"/>
  <c r="I69"/>
  <c r="I60"/>
  <c r="I54"/>
  <c r="I47"/>
  <c r="H40"/>
  <c r="H456"/>
  <c r="H451"/>
  <c r="H447"/>
  <c r="H24"/>
  <c r="H23"/>
  <c r="H434"/>
  <c r="H426"/>
  <c r="H418"/>
  <c r="H412"/>
  <c r="H404"/>
  <c r="I39"/>
  <c r="I455"/>
  <c r="I34"/>
  <c r="I84"/>
  <c r="I42"/>
  <c r="H42"/>
  <c r="H462"/>
  <c r="H72"/>
  <c r="H64"/>
  <c r="H57"/>
  <c r="H50"/>
  <c r="H43"/>
  <c r="I43"/>
  <c r="I458"/>
  <c r="I36"/>
  <c r="I31"/>
  <c r="I26"/>
  <c r="I440"/>
  <c r="I436"/>
  <c r="I428"/>
  <c r="I420"/>
  <c r="I18"/>
  <c r="I406"/>
  <c r="I398"/>
  <c r="I390"/>
  <c r="I382"/>
  <c r="I374"/>
  <c r="H73"/>
  <c r="H65"/>
  <c r="H58"/>
  <c r="H51"/>
  <c r="I73"/>
  <c r="I65"/>
  <c r="I58"/>
  <c r="I51"/>
  <c r="H442"/>
  <c r="H438"/>
  <c r="H430"/>
  <c r="H422"/>
  <c r="H19"/>
  <c r="H408"/>
  <c r="H400"/>
  <c r="H392"/>
  <c r="H384"/>
  <c r="H376"/>
  <c r="H368"/>
  <c r="H360"/>
  <c r="H352"/>
  <c r="H344"/>
  <c r="H336"/>
  <c r="H328"/>
  <c r="H320"/>
  <c r="H312"/>
  <c r="H304"/>
  <c r="H296"/>
  <c r="H288"/>
  <c r="H280"/>
  <c r="H272"/>
  <c r="H264"/>
  <c r="H256"/>
  <c r="I169"/>
  <c r="I161"/>
  <c r="I153"/>
  <c r="I145"/>
  <c r="I137"/>
  <c r="I129"/>
  <c r="I121"/>
  <c r="I98"/>
  <c r="I90"/>
  <c r="I123"/>
  <c r="H396"/>
  <c r="H388"/>
  <c r="H380"/>
  <c r="H372"/>
  <c r="H364"/>
  <c r="H356"/>
  <c r="H348"/>
  <c r="H340"/>
  <c r="H332"/>
  <c r="H324"/>
  <c r="H316"/>
  <c r="H308"/>
  <c r="H300"/>
  <c r="H292"/>
  <c r="H284"/>
  <c r="H276"/>
  <c r="H268"/>
  <c r="H260"/>
  <c r="H252"/>
  <c r="H244"/>
  <c r="H236"/>
  <c r="H233"/>
  <c r="H225"/>
  <c r="H217"/>
  <c r="H209"/>
  <c r="H11"/>
  <c r="H197"/>
  <c r="H189"/>
  <c r="H181"/>
  <c r="H173"/>
  <c r="H165"/>
  <c r="H157"/>
  <c r="H149"/>
  <c r="H141"/>
  <c r="H133"/>
  <c r="H125"/>
  <c r="H117"/>
  <c r="H109"/>
  <c r="H101"/>
  <c r="H93"/>
  <c r="H85"/>
  <c r="I30"/>
  <c r="I445"/>
  <c r="I22"/>
  <c r="I433"/>
  <c r="I425"/>
  <c r="I417"/>
  <c r="I411"/>
  <c r="I403"/>
  <c r="I395"/>
  <c r="I387"/>
  <c r="I379"/>
  <c r="I371"/>
  <c r="I363"/>
  <c r="I355"/>
  <c r="I347"/>
  <c r="I339"/>
  <c r="I331"/>
  <c r="I323"/>
  <c r="I315"/>
  <c r="I307"/>
  <c r="I299"/>
  <c r="I291"/>
  <c r="I283"/>
  <c r="I275"/>
  <c r="I267"/>
  <c r="I259"/>
  <c r="I251"/>
  <c r="I243"/>
  <c r="I235"/>
  <c r="I232"/>
  <c r="I224"/>
  <c r="I216"/>
  <c r="I208"/>
  <c r="I10"/>
  <c r="I196"/>
  <c r="I188"/>
  <c r="I180"/>
  <c r="I172"/>
  <c r="I164"/>
  <c r="I156"/>
  <c r="I148"/>
  <c r="I140"/>
  <c r="I132"/>
  <c r="I124"/>
  <c r="I116"/>
  <c r="I108"/>
  <c r="I100"/>
  <c r="I92"/>
  <c r="H77"/>
  <c r="H81"/>
  <c r="I77"/>
  <c r="I81"/>
  <c r="H78"/>
  <c r="H82"/>
  <c r="I78"/>
  <c r="I82"/>
  <c r="I72"/>
  <c r="I64"/>
  <c r="I57"/>
  <c r="I50"/>
  <c r="H459"/>
  <c r="H37"/>
  <c r="H32"/>
  <c r="H27"/>
  <c r="H441"/>
  <c r="H437"/>
  <c r="H429"/>
  <c r="H421"/>
  <c r="H414"/>
  <c r="H407"/>
  <c r="H399"/>
  <c r="H391"/>
  <c r="H383"/>
  <c r="H375"/>
  <c r="H367"/>
  <c r="H359"/>
  <c r="H351"/>
  <c r="H343"/>
  <c r="H335"/>
  <c r="H327"/>
  <c r="H319"/>
  <c r="H311"/>
  <c r="H303"/>
  <c r="H295"/>
  <c r="H287"/>
  <c r="H279"/>
  <c r="H271"/>
  <c r="H263"/>
  <c r="H255"/>
  <c r="H247"/>
  <c r="H239"/>
  <c r="H15"/>
  <c r="H228"/>
  <c r="H220"/>
  <c r="H212"/>
  <c r="H204"/>
  <c r="H200"/>
  <c r="H192"/>
  <c r="H184"/>
  <c r="H176"/>
  <c r="H168"/>
  <c r="H160"/>
  <c r="H152"/>
  <c r="H144"/>
  <c r="H136"/>
  <c r="H128"/>
  <c r="H120"/>
  <c r="H112"/>
  <c r="H104"/>
  <c r="H96"/>
  <c r="H88"/>
  <c r="I366"/>
  <c r="I358"/>
  <c r="I350"/>
  <c r="I342"/>
  <c r="I334"/>
  <c r="I326"/>
  <c r="I318"/>
  <c r="I310"/>
  <c r="I302"/>
  <c r="I294"/>
  <c r="I286"/>
  <c r="I278"/>
  <c r="I270"/>
  <c r="I262"/>
  <c r="I254"/>
  <c r="I246"/>
  <c r="I238"/>
  <c r="I14"/>
  <c r="I227"/>
  <c r="I219"/>
  <c r="I211"/>
  <c r="I203"/>
  <c r="I199"/>
  <c r="I191"/>
  <c r="I183"/>
  <c r="I175"/>
  <c r="I167"/>
  <c r="I159"/>
  <c r="I151"/>
  <c r="I143"/>
  <c r="I135"/>
  <c r="I127"/>
  <c r="I119"/>
  <c r="I111"/>
  <c r="I103"/>
  <c r="I95"/>
  <c r="I87"/>
  <c r="H463"/>
  <c r="I463"/>
  <c r="H460"/>
  <c r="H452"/>
  <c r="H33"/>
  <c r="H248"/>
  <c r="H240"/>
  <c r="H16"/>
  <c r="H229"/>
  <c r="H221"/>
  <c r="H213"/>
  <c r="H205"/>
  <c r="H201"/>
  <c r="H193"/>
  <c r="H185"/>
  <c r="H177"/>
  <c r="H169"/>
  <c r="H161"/>
  <c r="H153"/>
  <c r="H145"/>
  <c r="H137"/>
  <c r="H129"/>
  <c r="H121"/>
  <c r="H113"/>
  <c r="H105"/>
  <c r="H97"/>
  <c r="H89"/>
  <c r="I459"/>
  <c r="I37"/>
  <c r="I32"/>
  <c r="I27"/>
  <c r="I441"/>
  <c r="I437"/>
  <c r="I429"/>
  <c r="I421"/>
  <c r="I414"/>
  <c r="I407"/>
  <c r="I399"/>
  <c r="I391"/>
  <c r="I383"/>
  <c r="I375"/>
  <c r="I367"/>
  <c r="I359"/>
  <c r="I351"/>
  <c r="I343"/>
  <c r="I335"/>
  <c r="I327"/>
  <c r="I319"/>
  <c r="I311"/>
  <c r="I303"/>
  <c r="I295"/>
  <c r="I287"/>
  <c r="I279"/>
  <c r="I271"/>
  <c r="I263"/>
  <c r="I255"/>
  <c r="I247"/>
  <c r="I239"/>
  <c r="I15"/>
  <c r="I228"/>
  <c r="I220"/>
  <c r="I212"/>
  <c r="I204"/>
  <c r="I200"/>
  <c r="I192"/>
  <c r="I184"/>
  <c r="I176"/>
  <c r="I168"/>
  <c r="I160"/>
  <c r="I152"/>
  <c r="I144"/>
  <c r="I136"/>
  <c r="I128"/>
  <c r="I120"/>
  <c r="I112"/>
  <c r="I104"/>
  <c r="I96"/>
  <c r="I88"/>
  <c r="H114"/>
  <c r="H106"/>
  <c r="H98"/>
  <c r="H90"/>
  <c r="I113"/>
  <c r="I105"/>
  <c r="I97"/>
  <c r="I89"/>
  <c r="H76"/>
  <c r="H79"/>
  <c r="I76"/>
  <c r="I79"/>
  <c r="H68"/>
  <c r="H62"/>
  <c r="H53"/>
  <c r="H46"/>
  <c r="I68"/>
  <c r="I62"/>
  <c r="I53"/>
  <c r="I46"/>
  <c r="H39"/>
  <c r="H455"/>
  <c r="H34"/>
  <c r="H30"/>
  <c r="H445"/>
  <c r="H22"/>
  <c r="H433"/>
  <c r="H425"/>
  <c r="H417"/>
  <c r="H411"/>
  <c r="H403"/>
  <c r="H395"/>
  <c r="H387"/>
  <c r="H379"/>
  <c r="H371"/>
  <c r="H363"/>
  <c r="H355"/>
  <c r="H347"/>
  <c r="H339"/>
  <c r="H331"/>
  <c r="H323"/>
  <c r="H315"/>
  <c r="H307"/>
  <c r="H299"/>
  <c r="H291"/>
  <c r="H283"/>
  <c r="H275"/>
  <c r="H267"/>
  <c r="H259"/>
  <c r="H251"/>
  <c r="H243"/>
  <c r="H235"/>
  <c r="H232"/>
  <c r="H224"/>
  <c r="H216"/>
  <c r="H208"/>
  <c r="H10"/>
  <c r="H196"/>
  <c r="H188"/>
  <c r="H180"/>
  <c r="H172"/>
  <c r="H164"/>
  <c r="H156"/>
  <c r="H148"/>
  <c r="H140"/>
  <c r="H132"/>
  <c r="H124"/>
  <c r="H116"/>
  <c r="H108"/>
  <c r="H100"/>
  <c r="H92"/>
  <c r="H84"/>
  <c r="I38"/>
  <c r="I454"/>
  <c r="I450"/>
  <c r="I115"/>
  <c r="I107"/>
  <c r="I99"/>
  <c r="I91"/>
  <c r="I83"/>
  <c r="U450" i="10"/>
  <c r="U457"/>
  <c r="H29" i="4"/>
  <c r="H446"/>
  <c r="I29"/>
  <c r="I446"/>
  <c r="U456" i="10"/>
  <c r="I458" i="2"/>
  <c r="U455" i="10"/>
  <c r="I459" i="2"/>
  <c r="U451" i="10"/>
  <c r="U452"/>
  <c r="U453"/>
  <c r="U454"/>
  <c r="E302" i="7"/>
  <c r="E460" i="2" l="1"/>
  <c r="G66" i="4"/>
  <c r="G67"/>
  <c r="G68"/>
  <c r="E66"/>
  <c r="E67"/>
  <c r="E68"/>
  <c r="G463" l="1"/>
  <c r="G464"/>
  <c r="G465"/>
  <c r="G466"/>
  <c r="E461"/>
  <c r="E462"/>
  <c r="E463"/>
  <c r="E464"/>
  <c r="E465"/>
  <c r="E466"/>
  <c r="G64" l="1"/>
  <c r="G65"/>
  <c r="E64"/>
  <c r="E65"/>
  <c r="G62" l="1"/>
  <c r="G63"/>
  <c r="E63"/>
  <c r="D159" l="1"/>
  <c r="I81" i="2" s="1"/>
  <c r="E159" i="4"/>
  <c r="G159"/>
  <c r="M159"/>
  <c r="N159"/>
  <c r="G84" l="1"/>
  <c r="E61"/>
  <c r="E62"/>
  <c r="E83"/>
  <c r="D10"/>
  <c r="D11"/>
  <c r="I126" i="2" s="1"/>
  <c r="D12" i="4"/>
  <c r="I127" i="2" s="1"/>
  <c r="D13" i="4"/>
  <c r="D14"/>
  <c r="I160" i="2" s="1"/>
  <c r="D15" i="4"/>
  <c r="I161" i="2" s="1"/>
  <c r="D16" i="4"/>
  <c r="I162" i="2" s="1"/>
  <c r="D17" i="4"/>
  <c r="D18"/>
  <c r="D19"/>
  <c r="D20"/>
  <c r="D21"/>
  <c r="D22"/>
  <c r="I457" i="2" s="1"/>
  <c r="D23" i="4"/>
  <c r="D24"/>
  <c r="D25"/>
  <c r="I453" i="2" s="1"/>
  <c r="D26" i="4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I456" i="2" s="1"/>
  <c r="D45" i="4"/>
  <c r="D46"/>
  <c r="D47"/>
  <c r="D48"/>
  <c r="D49"/>
  <c r="D50"/>
  <c r="D51"/>
  <c r="D52"/>
  <c r="D53"/>
  <c r="D54"/>
  <c r="I433" i="2" s="1"/>
  <c r="D55" i="4"/>
  <c r="D56"/>
  <c r="D57"/>
  <c r="D58"/>
  <c r="D59"/>
  <c r="D60"/>
  <c r="D61"/>
  <c r="U460" i="10" s="1"/>
  <c r="D62" i="4"/>
  <c r="D84"/>
  <c r="D85"/>
  <c r="D86"/>
  <c r="I8" i="2" s="1"/>
  <c r="D87" i="4"/>
  <c r="I9" i="2" s="1"/>
  <c r="D88" i="4"/>
  <c r="D89"/>
  <c r="D90"/>
  <c r="D91"/>
  <c r="I13" i="2" s="1"/>
  <c r="D92" i="4"/>
  <c r="D93"/>
  <c r="D94"/>
  <c r="I16" i="2" s="1"/>
  <c r="D95" i="4"/>
  <c r="I17" i="2" s="1"/>
  <c r="D96" i="4"/>
  <c r="D97"/>
  <c r="D98"/>
  <c r="D99"/>
  <c r="I21" i="2" s="1"/>
  <c r="D100" i="4"/>
  <c r="D101"/>
  <c r="D102"/>
  <c r="I24" i="2" s="1"/>
  <c r="D103" i="4"/>
  <c r="I25" i="2" s="1"/>
  <c r="D104" i="4"/>
  <c r="D105"/>
  <c r="D106"/>
  <c r="D107"/>
  <c r="I29" i="2" s="1"/>
  <c r="D108" i="4"/>
  <c r="D109"/>
  <c r="D110"/>
  <c r="I32" i="2" s="1"/>
  <c r="D111" i="4"/>
  <c r="I33" i="2" s="1"/>
  <c r="D112" i="4"/>
  <c r="D113"/>
  <c r="D114"/>
  <c r="D115"/>
  <c r="I37" i="2" s="1"/>
  <c r="D116" i="4"/>
  <c r="D117"/>
  <c r="D118"/>
  <c r="I40" i="2" s="1"/>
  <c r="D119" i="4"/>
  <c r="I41" i="2" s="1"/>
  <c r="D120" i="4"/>
  <c r="D121"/>
  <c r="D122"/>
  <c r="D123"/>
  <c r="I45" i="2" s="1"/>
  <c r="D124" i="4"/>
  <c r="D125"/>
  <c r="D126"/>
  <c r="I48" i="2" s="1"/>
  <c r="D127" i="4"/>
  <c r="I49" i="2" s="1"/>
  <c r="D128" i="4"/>
  <c r="D129"/>
  <c r="D130"/>
  <c r="D131"/>
  <c r="I53" i="2" s="1"/>
  <c r="D132" i="4"/>
  <c r="D133"/>
  <c r="D134"/>
  <c r="I56" i="2" s="1"/>
  <c r="D135" i="4"/>
  <c r="I57" i="2" s="1"/>
  <c r="D136" i="4"/>
  <c r="D137"/>
  <c r="D138"/>
  <c r="D139"/>
  <c r="I61" i="2" s="1"/>
  <c r="D140" i="4"/>
  <c r="D141"/>
  <c r="D142"/>
  <c r="I64" i="2" s="1"/>
  <c r="D143" i="4"/>
  <c r="I65" i="2" s="1"/>
  <c r="D144" i="4"/>
  <c r="D145"/>
  <c r="D146"/>
  <c r="D147"/>
  <c r="I69" i="2" s="1"/>
  <c r="D148" i="4"/>
  <c r="D149"/>
  <c r="D150"/>
  <c r="I72" i="2" s="1"/>
  <c r="D151" i="4"/>
  <c r="I73" i="2" s="1"/>
  <c r="D152" i="4"/>
  <c r="D153"/>
  <c r="D154"/>
  <c r="D155"/>
  <c r="I77" i="2" s="1"/>
  <c r="D156" i="4"/>
  <c r="D157"/>
  <c r="D158"/>
  <c r="D160"/>
  <c r="I82" i="2" s="1"/>
  <c r="D161" i="4"/>
  <c r="I83" i="2" s="1"/>
  <c r="D162" i="4"/>
  <c r="D163"/>
  <c r="D164"/>
  <c r="I86" i="2" s="1"/>
  <c r="D165" i="4"/>
  <c r="D166"/>
  <c r="D167"/>
  <c r="I89" i="2" s="1"/>
  <c r="D168" i="4"/>
  <c r="I90" i="2" s="1"/>
  <c r="D169" i="4"/>
  <c r="D170"/>
  <c r="D171"/>
  <c r="D172"/>
  <c r="D173"/>
  <c r="D174"/>
  <c r="D175"/>
  <c r="I96" i="2" s="1"/>
  <c r="D176" i="4"/>
  <c r="I97" i="2" s="1"/>
  <c r="D177" i="4"/>
  <c r="D178"/>
  <c r="D179"/>
  <c r="D180"/>
  <c r="I101" i="2" s="1"/>
  <c r="D181" i="4"/>
  <c r="D182"/>
  <c r="D183"/>
  <c r="I104" i="2" s="1"/>
  <c r="D184" i="4"/>
  <c r="I105" i="2" s="1"/>
  <c r="D185" i="4"/>
  <c r="D186"/>
  <c r="D187"/>
  <c r="D188"/>
  <c r="I109" i="2" s="1"/>
  <c r="D189" i="4"/>
  <c r="D190"/>
  <c r="D191"/>
  <c r="I112" i="2" s="1"/>
  <c r="D192" i="4"/>
  <c r="I113" i="2" s="1"/>
  <c r="D193" i="4"/>
  <c r="D194"/>
  <c r="D195"/>
  <c r="D196"/>
  <c r="I117" i="2" s="1"/>
  <c r="D197" i="4"/>
  <c r="D198"/>
  <c r="D199"/>
  <c r="I120" i="2" s="1"/>
  <c r="D200" i="4"/>
  <c r="I121" i="2" s="1"/>
  <c r="D201" i="4"/>
  <c r="D202"/>
  <c r="D203"/>
  <c r="D204"/>
  <c r="I129" i="2" s="1"/>
  <c r="D205" i="4"/>
  <c r="D206"/>
  <c r="D207"/>
  <c r="I132" i="2" s="1"/>
  <c r="D208" i="4"/>
  <c r="I133" i="2" s="1"/>
  <c r="D209" i="4"/>
  <c r="D210"/>
  <c r="D211"/>
  <c r="D212"/>
  <c r="I137" i="2" s="1"/>
  <c r="D213" i="4"/>
  <c r="D214"/>
  <c r="D215"/>
  <c r="I140" i="2" s="1"/>
  <c r="D216" i="4"/>
  <c r="I141" i="2" s="1"/>
  <c r="D217" i="4"/>
  <c r="D218"/>
  <c r="D219"/>
  <c r="D220"/>
  <c r="D221"/>
  <c r="I146" i="2" s="1"/>
  <c r="D222" i="4"/>
  <c r="I147" i="2" s="1"/>
  <c r="D223" i="4"/>
  <c r="I148" i="2" s="1"/>
  <c r="D224" i="4"/>
  <c r="D225"/>
  <c r="D226"/>
  <c r="D227"/>
  <c r="D228"/>
  <c r="D229"/>
  <c r="I154" i="2" s="1"/>
  <c r="D230" i="4"/>
  <c r="I155" i="2" s="1"/>
  <c r="D231" i="4"/>
  <c r="D232"/>
  <c r="D233"/>
  <c r="D234"/>
  <c r="D235"/>
  <c r="D236"/>
  <c r="D237"/>
  <c r="I167" i="2" s="1"/>
  <c r="D238" i="4"/>
  <c r="I168" i="2" s="1"/>
  <c r="D239" i="4"/>
  <c r="I169" i="2" s="1"/>
  <c r="D240" i="4"/>
  <c r="D241"/>
  <c r="D242"/>
  <c r="D243"/>
  <c r="D244"/>
  <c r="D245"/>
  <c r="I175" i="2" s="1"/>
  <c r="D246" i="4"/>
  <c r="I176" i="2" s="1"/>
  <c r="D247" i="4"/>
  <c r="I177" i="2" s="1"/>
  <c r="D248" i="4"/>
  <c r="D249"/>
  <c r="D250"/>
  <c r="D251"/>
  <c r="D252"/>
  <c r="D253"/>
  <c r="I183" i="2" s="1"/>
  <c r="D254" i="4"/>
  <c r="I184" i="2" s="1"/>
  <c r="D255" i="4"/>
  <c r="I185" i="2" s="1"/>
  <c r="D256" i="4"/>
  <c r="D257"/>
  <c r="D258"/>
  <c r="D259"/>
  <c r="D260"/>
  <c r="D261"/>
  <c r="I191" i="2" s="1"/>
  <c r="D262" i="4"/>
  <c r="I192" i="2" s="1"/>
  <c r="D263" i="4"/>
  <c r="I193" i="2" s="1"/>
  <c r="D264" i="4"/>
  <c r="D265"/>
  <c r="D266"/>
  <c r="D267"/>
  <c r="I197" i="2" s="1"/>
  <c r="D268" i="4"/>
  <c r="D269"/>
  <c r="I199" i="2" s="1"/>
  <c r="D270" i="4"/>
  <c r="I200" i="2" s="1"/>
  <c r="D271" i="4"/>
  <c r="I201" i="2" s="1"/>
  <c r="D272" i="4"/>
  <c r="D273"/>
  <c r="D274"/>
  <c r="D275"/>
  <c r="I205" i="2" s="1"/>
  <c r="D276" i="4"/>
  <c r="D277"/>
  <c r="I207" i="2" s="1"/>
  <c r="D278" i="4"/>
  <c r="I208" i="2" s="1"/>
  <c r="D279" i="4"/>
  <c r="I209" i="2" s="1"/>
  <c r="D280" i="4"/>
  <c r="D281"/>
  <c r="D282"/>
  <c r="D283"/>
  <c r="I213" i="2" s="1"/>
  <c r="D284" i="4"/>
  <c r="D285"/>
  <c r="I215" i="2" s="1"/>
  <c r="D286" i="4"/>
  <c r="I216" i="2" s="1"/>
  <c r="D287" i="4"/>
  <c r="I217" i="2" s="1"/>
  <c r="D288" i="4"/>
  <c r="D289"/>
  <c r="D290"/>
  <c r="D291"/>
  <c r="I221" i="2" s="1"/>
  <c r="D292" i="4"/>
  <c r="D293"/>
  <c r="I223" i="2" s="1"/>
  <c r="D294" i="4"/>
  <c r="I224" i="2" s="1"/>
  <c r="D295" i="4"/>
  <c r="I225" i="2" s="1"/>
  <c r="D296" i="4"/>
  <c r="D297"/>
  <c r="D298"/>
  <c r="D299"/>
  <c r="D300"/>
  <c r="D301"/>
  <c r="I230" i="2" s="1"/>
  <c r="D302" i="4"/>
  <c r="I231" i="2" s="1"/>
  <c r="D303" i="4"/>
  <c r="I232" i="2" s="1"/>
  <c r="D304" i="4"/>
  <c r="D305"/>
  <c r="D306"/>
  <c r="D307"/>
  <c r="I236" i="2" s="1"/>
  <c r="D308" i="4"/>
  <c r="D309"/>
  <c r="I238" i="2" s="1"/>
  <c r="D310" i="4"/>
  <c r="I239" i="2" s="1"/>
  <c r="D311" i="4"/>
  <c r="I240" i="2" s="1"/>
  <c r="D312" i="4"/>
  <c r="D313"/>
  <c r="D314"/>
  <c r="D315"/>
  <c r="I244" i="2" s="1"/>
  <c r="D316" i="4"/>
  <c r="D317"/>
  <c r="I246" i="2" s="1"/>
  <c r="D318" i="4"/>
  <c r="I247" i="2" s="1"/>
  <c r="D319" i="4"/>
  <c r="I248" i="2" s="1"/>
  <c r="D320" i="4"/>
  <c r="D321"/>
  <c r="D322"/>
  <c r="D323"/>
  <c r="I252" i="2" s="1"/>
  <c r="D324" i="4"/>
  <c r="D325"/>
  <c r="I254" i="2" s="1"/>
  <c r="D326" i="4"/>
  <c r="I255" i="2" s="1"/>
  <c r="D327" i="4"/>
  <c r="I256" i="2" s="1"/>
  <c r="D328" i="4"/>
  <c r="D329"/>
  <c r="D330"/>
  <c r="D331"/>
  <c r="I260" i="2" s="1"/>
  <c r="D332" i="4"/>
  <c r="D333"/>
  <c r="I262" i="2" s="1"/>
  <c r="D334" i="4"/>
  <c r="I263" i="2" s="1"/>
  <c r="D335" i="4"/>
  <c r="I264" i="2" s="1"/>
  <c r="D336" i="4"/>
  <c r="D337"/>
  <c r="D338"/>
  <c r="D339"/>
  <c r="I268" i="2" s="1"/>
  <c r="D340" i="4"/>
  <c r="D341"/>
  <c r="I270" i="2" s="1"/>
  <c r="D342" i="4"/>
  <c r="I271" i="2" s="1"/>
  <c r="D343" i="4"/>
  <c r="I272" i="2" s="1"/>
  <c r="D344" i="4"/>
  <c r="D345"/>
  <c r="D346"/>
  <c r="D347"/>
  <c r="I276" i="2" s="1"/>
  <c r="D348" i="4"/>
  <c r="D349"/>
  <c r="I278" i="2" s="1"/>
  <c r="D350" i="4"/>
  <c r="I279" i="2" s="1"/>
  <c r="D351" i="4"/>
  <c r="I280" i="2" s="1"/>
  <c r="D352" i="4"/>
  <c r="D353"/>
  <c r="D354"/>
  <c r="D355"/>
  <c r="I284" i="2" s="1"/>
  <c r="D356" i="4"/>
  <c r="D357"/>
  <c r="I286" i="2" s="1"/>
  <c r="D358" i="4"/>
  <c r="I287" i="2" s="1"/>
  <c r="D359" i="4"/>
  <c r="I288" i="2" s="1"/>
  <c r="D360" i="4"/>
  <c r="D361"/>
  <c r="D362"/>
  <c r="D363"/>
  <c r="I292" i="2" s="1"/>
  <c r="D364" i="4"/>
  <c r="D365"/>
  <c r="I294" i="2" s="1"/>
  <c r="D366" i="4"/>
  <c r="I295" i="2" s="1"/>
  <c r="D367" i="4"/>
  <c r="I296" i="2" s="1"/>
  <c r="D368" i="4"/>
  <c r="D369"/>
  <c r="D370"/>
  <c r="D371"/>
  <c r="I300" i="2" s="1"/>
  <c r="D372" i="4"/>
  <c r="D373"/>
  <c r="I302" i="2" s="1"/>
  <c r="D374" i="4"/>
  <c r="I303" i="2" s="1"/>
  <c r="D375" i="4"/>
  <c r="I304" i="2" s="1"/>
  <c r="D376" i="4"/>
  <c r="D377"/>
  <c r="D378"/>
  <c r="D379"/>
  <c r="I308" i="2" s="1"/>
  <c r="D380" i="4"/>
  <c r="D381"/>
  <c r="I310" i="2" s="1"/>
  <c r="D382" i="4"/>
  <c r="I311" i="2" s="1"/>
  <c r="D383" i="4"/>
  <c r="I312" i="2" s="1"/>
  <c r="D384" i="4"/>
  <c r="D385"/>
  <c r="D386"/>
  <c r="D387"/>
  <c r="I316" i="2" s="1"/>
  <c r="D388" i="4"/>
  <c r="I317" i="2" s="1"/>
  <c r="D389" i="4"/>
  <c r="I318" i="2" s="1"/>
  <c r="D390" i="4"/>
  <c r="I319" i="2" s="1"/>
  <c r="D391" i="4"/>
  <c r="D392"/>
  <c r="D393"/>
  <c r="D394"/>
  <c r="D395"/>
  <c r="D396"/>
  <c r="D397"/>
  <c r="D398"/>
  <c r="D399"/>
  <c r="D400"/>
  <c r="D401"/>
  <c r="I452" i="2" s="1"/>
  <c r="D402" i="4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I368" i="2" s="1"/>
  <c r="D438" i="4"/>
  <c r="D439"/>
  <c r="D440"/>
  <c r="D441"/>
  <c r="D442"/>
  <c r="D443"/>
  <c r="I378" i="2" s="1"/>
  <c r="D444" i="4"/>
  <c r="D445"/>
  <c r="D446"/>
  <c r="D447"/>
  <c r="D448"/>
  <c r="D449"/>
  <c r="D450"/>
  <c r="D451"/>
  <c r="D452"/>
  <c r="D453"/>
  <c r="D454"/>
  <c r="D455"/>
  <c r="D456"/>
  <c r="D457"/>
  <c r="D458"/>
  <c r="D459"/>
  <c r="I409" i="2" s="1"/>
  <c r="D460" i="4"/>
  <c r="I410" i="2" s="1"/>
  <c r="D461" i="4"/>
  <c r="D462"/>
  <c r="I416" i="2" s="1"/>
  <c r="D463" i="4"/>
  <c r="D464"/>
  <c r="D465"/>
  <c r="D9"/>
  <c r="I376" i="2" l="1"/>
  <c r="I406"/>
  <c r="I342"/>
  <c r="I420"/>
  <c r="I400"/>
  <c r="I371"/>
  <c r="I326"/>
  <c r="I387"/>
  <c r="I451"/>
  <c r="I388"/>
  <c r="I428"/>
  <c r="I450"/>
  <c r="I373"/>
  <c r="I455"/>
  <c r="I365"/>
  <c r="I357"/>
  <c r="I349"/>
  <c r="I339"/>
  <c r="I448"/>
  <c r="I398"/>
  <c r="I358"/>
  <c r="I350"/>
  <c r="I332"/>
  <c r="I324"/>
  <c r="I381"/>
  <c r="I424"/>
  <c r="I449"/>
  <c r="I402"/>
  <c r="I379"/>
  <c r="I359"/>
  <c r="I351"/>
  <c r="I333"/>
  <c r="I325"/>
  <c r="I414"/>
  <c r="I360"/>
  <c r="I334"/>
  <c r="I383"/>
  <c r="I343"/>
  <c r="I344"/>
  <c r="I335"/>
  <c r="I327"/>
  <c r="I370"/>
  <c r="I454"/>
  <c r="I386"/>
  <c r="I436"/>
  <c r="I434"/>
  <c r="I425"/>
  <c r="I426"/>
  <c r="I417"/>
  <c r="I397"/>
  <c r="I427"/>
  <c r="I418"/>
  <c r="I399"/>
  <c r="I391"/>
  <c r="I401"/>
  <c r="I408"/>
  <c r="I412"/>
  <c r="I389"/>
  <c r="U4" i="10"/>
  <c r="U418"/>
  <c r="I407" i="2"/>
  <c r="U293" i="10"/>
  <c r="I277" i="2"/>
  <c r="U245" i="10"/>
  <c r="I229" i="2"/>
  <c r="U197" i="10"/>
  <c r="I182" i="2"/>
  <c r="U144" i="10"/>
  <c r="I130" i="2"/>
  <c r="U108" i="10"/>
  <c r="I94" i="2"/>
  <c r="U83" i="10"/>
  <c r="I70" i="2"/>
  <c r="U59" i="10"/>
  <c r="I46" i="2"/>
  <c r="U43" i="10"/>
  <c r="I30" i="2"/>
  <c r="U138" i="10"/>
  <c r="I124" i="2"/>
  <c r="U380" i="10"/>
  <c r="I366" i="2"/>
  <c r="U153" i="10"/>
  <c r="I139" i="2"/>
  <c r="U145" i="10"/>
  <c r="I131" i="2"/>
  <c r="U133" i="10"/>
  <c r="I119" i="2"/>
  <c r="U125" i="10"/>
  <c r="I111" i="2"/>
  <c r="U117" i="10"/>
  <c r="I103" i="2"/>
  <c r="U109" i="10"/>
  <c r="I95" i="2"/>
  <c r="U101" i="10"/>
  <c r="I88" i="2"/>
  <c r="U92" i="10"/>
  <c r="I79" i="2"/>
  <c r="U84" i="10"/>
  <c r="I71" i="2"/>
  <c r="U76" i="10"/>
  <c r="I63" i="2"/>
  <c r="U68" i="10"/>
  <c r="I55" i="2"/>
  <c r="U60" i="10"/>
  <c r="I47" i="2"/>
  <c r="U52" i="10"/>
  <c r="I39" i="2"/>
  <c r="U44" i="10"/>
  <c r="I31" i="2"/>
  <c r="U36" i="10"/>
  <c r="I23" i="2"/>
  <c r="U28" i="10"/>
  <c r="I15" i="2"/>
  <c r="U20" i="10"/>
  <c r="I7" i="2"/>
  <c r="U442" i="10"/>
  <c r="I435" i="2"/>
  <c r="U174" i="10"/>
  <c r="I159" i="2"/>
  <c r="U11" i="10"/>
  <c r="I377" i="2"/>
  <c r="U277" i="10"/>
  <c r="I261" i="2"/>
  <c r="U229" i="10"/>
  <c r="I214" i="2"/>
  <c r="U181" i="10"/>
  <c r="I166" i="2"/>
  <c r="U124" i="10"/>
  <c r="I110" i="2"/>
  <c r="U91" i="10"/>
  <c r="I78" i="2"/>
  <c r="U9" i="10"/>
  <c r="I367" i="2"/>
  <c r="U93" i="10"/>
  <c r="I80" i="2"/>
  <c r="U384" i="10"/>
  <c r="I372" i="2"/>
  <c r="U445" i="10"/>
  <c r="I438" i="2"/>
  <c r="U309" i="10"/>
  <c r="I293" i="2"/>
  <c r="U261" i="10"/>
  <c r="I245" i="2"/>
  <c r="U213" i="10"/>
  <c r="I198" i="2"/>
  <c r="U168" i="10"/>
  <c r="I153" i="2"/>
  <c r="U116" i="10"/>
  <c r="I102" i="2"/>
  <c r="U67" i="10"/>
  <c r="I54" i="2"/>
  <c r="U367" i="10"/>
  <c r="I352" i="2"/>
  <c r="U171" i="10"/>
  <c r="I156" i="2"/>
  <c r="U444" i="10"/>
  <c r="I437" i="2"/>
  <c r="U325" i="10"/>
  <c r="I309" i="2"/>
  <c r="U269" i="10"/>
  <c r="I253" i="2"/>
  <c r="U221" i="10"/>
  <c r="I206" i="2"/>
  <c r="U160" i="10"/>
  <c r="I145" i="2"/>
  <c r="U356" i="10"/>
  <c r="I341" i="2"/>
  <c r="U414" i="10"/>
  <c r="I403" i="2"/>
  <c r="U376" i="10"/>
  <c r="I361" i="2"/>
  <c r="U361" i="10"/>
  <c r="I346" i="2"/>
  <c r="U351" i="10"/>
  <c r="I336" i="2"/>
  <c r="U343" i="10"/>
  <c r="I328" i="2"/>
  <c r="U336" i="10"/>
  <c r="I320" i="2"/>
  <c r="U329" i="10"/>
  <c r="I313" i="2"/>
  <c r="U321" i="10"/>
  <c r="I305" i="2"/>
  <c r="U313" i="10"/>
  <c r="I297" i="2"/>
  <c r="U305" i="10"/>
  <c r="I289" i="2"/>
  <c r="U297" i="10"/>
  <c r="I281" i="2"/>
  <c r="U289" i="10"/>
  <c r="I273" i="2"/>
  <c r="U281" i="10"/>
  <c r="I265" i="2"/>
  <c r="U273" i="10"/>
  <c r="I257" i="2"/>
  <c r="U265" i="10"/>
  <c r="I249" i="2"/>
  <c r="U257" i="10"/>
  <c r="I241" i="2"/>
  <c r="U249" i="10"/>
  <c r="I233" i="2"/>
  <c r="U241" i="10"/>
  <c r="I226" i="2"/>
  <c r="U233" i="10"/>
  <c r="I218" i="2"/>
  <c r="U225" i="10"/>
  <c r="I210" i="2"/>
  <c r="U217" i="10"/>
  <c r="I202" i="2"/>
  <c r="U209" i="10"/>
  <c r="I194" i="2"/>
  <c r="U201" i="10"/>
  <c r="I186" i="2"/>
  <c r="U193" i="10"/>
  <c r="I178" i="2"/>
  <c r="U185" i="10"/>
  <c r="I170" i="2"/>
  <c r="U172" i="10"/>
  <c r="I157" i="2"/>
  <c r="U164" i="10"/>
  <c r="I149" i="2"/>
  <c r="U148" i="10"/>
  <c r="I134" i="2"/>
  <c r="U136" i="10"/>
  <c r="I122" i="2"/>
  <c r="U128" i="10"/>
  <c r="I114" i="2"/>
  <c r="U120" i="10"/>
  <c r="I106" i="2"/>
  <c r="U112" i="10"/>
  <c r="I98" i="2"/>
  <c r="U104" i="10"/>
  <c r="I91" i="2"/>
  <c r="U87" i="10"/>
  <c r="I74" i="2"/>
  <c r="U79" i="10"/>
  <c r="I66" i="2"/>
  <c r="U71" i="10"/>
  <c r="I58" i="2"/>
  <c r="U63" i="10"/>
  <c r="I50" i="2"/>
  <c r="U55" i="10"/>
  <c r="I42" i="2"/>
  <c r="U47" i="10"/>
  <c r="I34" i="2"/>
  <c r="U39" i="10"/>
  <c r="I26" i="2"/>
  <c r="U31" i="10"/>
  <c r="I18" i="2"/>
  <c r="U23" i="10"/>
  <c r="I10" i="2"/>
  <c r="U446" i="10"/>
  <c r="I439" i="2"/>
  <c r="U437" i="10"/>
  <c r="I430" i="2"/>
  <c r="U428" i="10"/>
  <c r="I421" i="2"/>
  <c r="U156" i="10"/>
  <c r="U406"/>
  <c r="I395" i="2"/>
  <c r="U301" i="10"/>
  <c r="I285" i="2"/>
  <c r="U253" i="10"/>
  <c r="I237" i="2"/>
  <c r="U205" i="10"/>
  <c r="I190" i="2"/>
  <c r="U152" i="10"/>
  <c r="I138" i="2"/>
  <c r="U391" i="10"/>
  <c r="I380" i="2"/>
  <c r="U368" i="10"/>
  <c r="I353" i="2"/>
  <c r="U415" i="10"/>
  <c r="I404" i="2"/>
  <c r="U395" i="10"/>
  <c r="I385" i="2"/>
  <c r="U386" i="10"/>
  <c r="I374" i="2"/>
  <c r="U377" i="10"/>
  <c r="I362" i="2"/>
  <c r="U369" i="10"/>
  <c r="I354" i="2"/>
  <c r="U362" i="10"/>
  <c r="I347" i="2"/>
  <c r="U352" i="10"/>
  <c r="I337" i="2"/>
  <c r="U344" i="10"/>
  <c r="I329" i="2"/>
  <c r="U337" i="10"/>
  <c r="I321" i="2"/>
  <c r="U330" i="10"/>
  <c r="I314" i="2"/>
  <c r="U322" i="10"/>
  <c r="I306" i="2"/>
  <c r="U314" i="10"/>
  <c r="I298" i="2"/>
  <c r="U306" i="10"/>
  <c r="I290" i="2"/>
  <c r="U298" i="10"/>
  <c r="I282" i="2"/>
  <c r="U290" i="10"/>
  <c r="I274" i="2"/>
  <c r="U282" i="10"/>
  <c r="I266" i="2"/>
  <c r="U274" i="10"/>
  <c r="I258" i="2"/>
  <c r="U266" i="10"/>
  <c r="I250" i="2"/>
  <c r="U258" i="10"/>
  <c r="I242" i="2"/>
  <c r="U250" i="10"/>
  <c r="I234" i="2"/>
  <c r="U242" i="10"/>
  <c r="I227" i="2"/>
  <c r="U234" i="10"/>
  <c r="I219" i="2"/>
  <c r="U226" i="10"/>
  <c r="I211" i="2"/>
  <c r="U218" i="10"/>
  <c r="I203" i="2"/>
  <c r="U210" i="10"/>
  <c r="I195" i="2"/>
  <c r="U202" i="10"/>
  <c r="I187" i="2"/>
  <c r="U194" i="10"/>
  <c r="I179" i="2"/>
  <c r="U186" i="10"/>
  <c r="I171" i="2"/>
  <c r="U173" i="10"/>
  <c r="I158" i="2"/>
  <c r="U165" i="10"/>
  <c r="I150" i="2"/>
  <c r="U157" i="10"/>
  <c r="I142" i="2"/>
  <c r="U149" i="10"/>
  <c r="I135" i="2"/>
  <c r="U137" i="10"/>
  <c r="I123" i="2"/>
  <c r="U129" i="10"/>
  <c r="I115" i="2"/>
  <c r="U121" i="10"/>
  <c r="I107" i="2"/>
  <c r="U113" i="10"/>
  <c r="I99" i="2"/>
  <c r="U105" i="10"/>
  <c r="I92" i="2"/>
  <c r="U97" i="10"/>
  <c r="I84" i="2"/>
  <c r="U88" i="10"/>
  <c r="I75" i="2"/>
  <c r="U80" i="10"/>
  <c r="I67" i="2"/>
  <c r="U72" i="10"/>
  <c r="I59" i="2"/>
  <c r="U64" i="10"/>
  <c r="I51" i="2"/>
  <c r="U56" i="10"/>
  <c r="I43" i="2"/>
  <c r="U48" i="10"/>
  <c r="I35" i="2"/>
  <c r="U40" i="10"/>
  <c r="I27" i="2"/>
  <c r="U32" i="10"/>
  <c r="I19" i="2"/>
  <c r="U24" i="10"/>
  <c r="I11" i="2"/>
  <c r="U448" i="10"/>
  <c r="I441" i="2"/>
  <c r="U438" i="10"/>
  <c r="I431" i="2"/>
  <c r="U429" i="10"/>
  <c r="I422" i="2"/>
  <c r="U12" i="10"/>
  <c r="I413" i="2"/>
  <c r="U403" i="10"/>
  <c r="I392" i="2"/>
  <c r="U5" i="10"/>
  <c r="I382" i="2"/>
  <c r="U178" i="10"/>
  <c r="I163" i="2"/>
  <c r="U18" i="10"/>
  <c r="U355"/>
  <c r="I340" i="2"/>
  <c r="U317" i="10"/>
  <c r="I301" i="2"/>
  <c r="U285" i="10"/>
  <c r="I269" i="2"/>
  <c r="U237" i="10"/>
  <c r="I222" i="2"/>
  <c r="U189" i="10"/>
  <c r="I174" i="2"/>
  <c r="U132" i="10"/>
  <c r="I118" i="2"/>
  <c r="U100" i="10"/>
  <c r="I87" i="2"/>
  <c r="U75" i="10"/>
  <c r="I62" i="2"/>
  <c r="U51" i="10"/>
  <c r="I38" i="2"/>
  <c r="U35" i="10"/>
  <c r="I22" i="2"/>
  <c r="U27" i="10"/>
  <c r="I14" i="2"/>
  <c r="U19" i="10"/>
  <c r="I6" i="2"/>
  <c r="U407" i="10"/>
  <c r="I396" i="2"/>
  <c r="U422" i="10"/>
  <c r="I411" i="2"/>
  <c r="U381" i="10"/>
  <c r="I369" i="2"/>
  <c r="U427" i="10"/>
  <c r="I419" i="2"/>
  <c r="U416" i="10"/>
  <c r="I405" i="2"/>
  <c r="U401" i="10"/>
  <c r="I390" i="2"/>
  <c r="U387" i="10"/>
  <c r="I375" i="2"/>
  <c r="U378" i="10"/>
  <c r="I363" i="2"/>
  <c r="U370" i="10"/>
  <c r="I355" i="2"/>
  <c r="U363" i="10"/>
  <c r="I348" i="2"/>
  <c r="U353" i="10"/>
  <c r="I338" i="2"/>
  <c r="U345" i="10"/>
  <c r="I330" i="2"/>
  <c r="U338" i="10"/>
  <c r="I322" i="2"/>
  <c r="U331" i="10"/>
  <c r="I315" i="2"/>
  <c r="U323" i="10"/>
  <c r="I307" i="2"/>
  <c r="U315" i="10"/>
  <c r="I299" i="2"/>
  <c r="U307" i="10"/>
  <c r="I291" i="2"/>
  <c r="U299" i="10"/>
  <c r="I283" i="2"/>
  <c r="U291" i="10"/>
  <c r="I275" i="2"/>
  <c r="U283" i="10"/>
  <c r="I267" i="2"/>
  <c r="U275" i="10"/>
  <c r="I259" i="2"/>
  <c r="U267" i="10"/>
  <c r="I251" i="2"/>
  <c r="U259" i="10"/>
  <c r="I243" i="2"/>
  <c r="U251" i="10"/>
  <c r="I235" i="2"/>
  <c r="U243" i="10"/>
  <c r="I228" i="2"/>
  <c r="U235" i="10"/>
  <c r="I220" i="2"/>
  <c r="U227" i="10"/>
  <c r="I212" i="2"/>
  <c r="U219" i="10"/>
  <c r="I204" i="2"/>
  <c r="U211" i="10"/>
  <c r="I196" i="2"/>
  <c r="U203" i="10"/>
  <c r="I188" i="2"/>
  <c r="U195" i="10"/>
  <c r="I180" i="2"/>
  <c r="U187" i="10"/>
  <c r="I172" i="2"/>
  <c r="U179" i="10"/>
  <c r="I164" i="2"/>
  <c r="U166" i="10"/>
  <c r="I151" i="2"/>
  <c r="U158" i="10"/>
  <c r="I143" i="2"/>
  <c r="U150" i="10"/>
  <c r="I136" i="2"/>
  <c r="U142" i="10"/>
  <c r="I128" i="2"/>
  <c r="U130" i="10"/>
  <c r="I116" i="2"/>
  <c r="U122" i="10"/>
  <c r="I108" i="2"/>
  <c r="U114" i="10"/>
  <c r="I100" i="2"/>
  <c r="U106" i="10"/>
  <c r="I93" i="2"/>
  <c r="U98" i="10"/>
  <c r="I85" i="2"/>
  <c r="U89" i="10"/>
  <c r="I76" i="2"/>
  <c r="U81" i="10"/>
  <c r="I68" i="2"/>
  <c r="U73" i="10"/>
  <c r="I60" i="2"/>
  <c r="U65" i="10"/>
  <c r="I52" i="2"/>
  <c r="U57" i="10"/>
  <c r="I44" i="2"/>
  <c r="U49" i="10"/>
  <c r="I36" i="2"/>
  <c r="U41" i="10"/>
  <c r="I28" i="2"/>
  <c r="U33" i="10"/>
  <c r="I20" i="2"/>
  <c r="U25" i="10"/>
  <c r="I12" i="2"/>
  <c r="U439" i="10"/>
  <c r="I432" i="2"/>
  <c r="U430" i="10"/>
  <c r="I423" i="2"/>
  <c r="U404" i="10"/>
  <c r="I393" i="2"/>
  <c r="U139" i="10"/>
  <c r="I125" i="2"/>
  <c r="U436" i="10"/>
  <c r="I429" i="2"/>
  <c r="U379" i="10"/>
  <c r="I364" i="2"/>
  <c r="U371" i="10"/>
  <c r="I356" i="2"/>
  <c r="U346" i="10"/>
  <c r="I331" i="2"/>
  <c r="U339" i="10"/>
  <c r="I323" i="2"/>
  <c r="U204" i="10"/>
  <c r="I189" i="2"/>
  <c r="U196" i="10"/>
  <c r="I181" i="2"/>
  <c r="U188" i="10"/>
  <c r="I173" i="2"/>
  <c r="U180" i="10"/>
  <c r="I165" i="2"/>
  <c r="U167" i="10"/>
  <c r="I152" i="2"/>
  <c r="U159" i="10"/>
  <c r="I144" i="2"/>
  <c r="U447" i="10"/>
  <c r="I440" i="2"/>
  <c r="U424" i="10"/>
  <c r="I415" i="2"/>
  <c r="U405" i="10"/>
  <c r="I394" i="2"/>
  <c r="U394" i="10"/>
  <c r="I384" i="2"/>
  <c r="U360" i="10"/>
  <c r="I345" i="2"/>
  <c r="U6" i="10"/>
  <c r="U393"/>
  <c r="U358"/>
  <c r="U96"/>
  <c r="U94"/>
  <c r="U13"/>
  <c r="U140"/>
  <c r="U417"/>
  <c r="U402"/>
  <c r="U388"/>
  <c r="U364"/>
  <c r="U354"/>
  <c r="U324"/>
  <c r="U316"/>
  <c r="U308"/>
  <c r="U300"/>
  <c r="U292"/>
  <c r="U284"/>
  <c r="U276"/>
  <c r="U268"/>
  <c r="U260"/>
  <c r="U252"/>
  <c r="U244"/>
  <c r="U236"/>
  <c r="U228"/>
  <c r="U220"/>
  <c r="U212"/>
  <c r="U151"/>
  <c r="U143"/>
  <c r="U131"/>
  <c r="U123"/>
  <c r="U115"/>
  <c r="U107"/>
  <c r="U99"/>
  <c r="U90"/>
  <c r="U82"/>
  <c r="U74"/>
  <c r="U66"/>
  <c r="U58"/>
  <c r="U50"/>
  <c r="U42"/>
  <c r="U34"/>
  <c r="U26"/>
  <c r="U440"/>
  <c r="U431"/>
  <c r="U425"/>
  <c r="U408"/>
  <c r="U396"/>
  <c r="U382"/>
  <c r="U141"/>
  <c r="U8"/>
  <c r="U372"/>
  <c r="U365"/>
  <c r="U347"/>
  <c r="U340"/>
  <c r="U332"/>
  <c r="U441"/>
  <c r="U432"/>
  <c r="U410"/>
  <c r="U397"/>
  <c r="U383"/>
  <c r="U333"/>
  <c r="U318"/>
  <c r="U302"/>
  <c r="U286"/>
  <c r="U270"/>
  <c r="U254"/>
  <c r="U238"/>
  <c r="U222"/>
  <c r="U206"/>
  <c r="U190"/>
  <c r="U169"/>
  <c r="U411"/>
  <c r="U398"/>
  <c r="U175"/>
  <c r="U420"/>
  <c r="U389"/>
  <c r="U374"/>
  <c r="U357"/>
  <c r="U349"/>
  <c r="U341"/>
  <c r="U334"/>
  <c r="U327"/>
  <c r="U319"/>
  <c r="U311"/>
  <c r="U303"/>
  <c r="U295"/>
  <c r="U287"/>
  <c r="U279"/>
  <c r="U271"/>
  <c r="U263"/>
  <c r="U255"/>
  <c r="U247"/>
  <c r="U239"/>
  <c r="U231"/>
  <c r="U223"/>
  <c r="U215"/>
  <c r="U207"/>
  <c r="U199"/>
  <c r="U191"/>
  <c r="U183"/>
  <c r="U170"/>
  <c r="U162"/>
  <c r="U154"/>
  <c r="U146"/>
  <c r="U134"/>
  <c r="U126"/>
  <c r="U118"/>
  <c r="U110"/>
  <c r="U102"/>
  <c r="U85"/>
  <c r="U77"/>
  <c r="U69"/>
  <c r="U61"/>
  <c r="U53"/>
  <c r="U45"/>
  <c r="U37"/>
  <c r="U29"/>
  <c r="U21"/>
  <c r="U443"/>
  <c r="U434"/>
  <c r="U14"/>
  <c r="U412"/>
  <c r="U399"/>
  <c r="U385"/>
  <c r="U176"/>
  <c r="U419"/>
  <c r="U16"/>
  <c r="U373"/>
  <c r="U366"/>
  <c r="U348"/>
  <c r="U7"/>
  <c r="U326"/>
  <c r="U310"/>
  <c r="U294"/>
  <c r="U278"/>
  <c r="U262"/>
  <c r="U246"/>
  <c r="U230"/>
  <c r="U214"/>
  <c r="U198"/>
  <c r="U182"/>
  <c r="U161"/>
  <c r="U433"/>
  <c r="U426"/>
  <c r="U409"/>
  <c r="U421"/>
  <c r="U413"/>
  <c r="U390"/>
  <c r="U10"/>
  <c r="U375"/>
  <c r="U359"/>
  <c r="U350"/>
  <c r="U342"/>
  <c r="U335"/>
  <c r="U328"/>
  <c r="U320"/>
  <c r="U312"/>
  <c r="U304"/>
  <c r="U296"/>
  <c r="U288"/>
  <c r="U280"/>
  <c r="U272"/>
  <c r="U264"/>
  <c r="U256"/>
  <c r="U248"/>
  <c r="U240"/>
  <c r="U232"/>
  <c r="U224"/>
  <c r="U216"/>
  <c r="U208"/>
  <c r="U200"/>
  <c r="U192"/>
  <c r="U184"/>
  <c r="U163"/>
  <c r="U155"/>
  <c r="U147"/>
  <c r="U135"/>
  <c r="U127"/>
  <c r="U119"/>
  <c r="U111"/>
  <c r="U103"/>
  <c r="U95"/>
  <c r="U86"/>
  <c r="U78"/>
  <c r="U70"/>
  <c r="U62"/>
  <c r="U54"/>
  <c r="U46"/>
  <c r="U38"/>
  <c r="U30"/>
  <c r="U22"/>
  <c r="U435"/>
  <c r="U423"/>
  <c r="U400"/>
  <c r="U392"/>
  <c r="U177"/>
  <c r="U17"/>
  <c r="U15"/>
  <c r="E124" i="2"/>
  <c r="G60" i="4"/>
  <c r="G61"/>
  <c r="E442" i="2" l="1"/>
  <c r="E402"/>
  <c r="E330"/>
  <c r="E242"/>
  <c r="E170"/>
  <c r="E74"/>
  <c r="E363"/>
  <c r="E299"/>
  <c r="E243"/>
  <c r="E163"/>
  <c r="E91"/>
  <c r="E35"/>
  <c r="E444"/>
  <c r="E436"/>
  <c r="E428"/>
  <c r="E420"/>
  <c r="E412"/>
  <c r="E404"/>
  <c r="E396"/>
  <c r="E388"/>
  <c r="E380"/>
  <c r="E372"/>
  <c r="E364"/>
  <c r="E356"/>
  <c r="E348"/>
  <c r="E340"/>
  <c r="E332"/>
  <c r="E324"/>
  <c r="E316"/>
  <c r="E308"/>
  <c r="E300"/>
  <c r="E292"/>
  <c r="E284"/>
  <c r="E276"/>
  <c r="E268"/>
  <c r="E260"/>
  <c r="E252"/>
  <c r="E244"/>
  <c r="E236"/>
  <c r="E228"/>
  <c r="E220"/>
  <c r="E212"/>
  <c r="E204"/>
  <c r="E196"/>
  <c r="E188"/>
  <c r="E180"/>
  <c r="E172"/>
  <c r="E164"/>
  <c r="E156"/>
  <c r="E148"/>
  <c r="E140"/>
  <c r="E132"/>
  <c r="E116"/>
  <c r="E108"/>
  <c r="E100"/>
  <c r="E92"/>
  <c r="E84"/>
  <c r="E76"/>
  <c r="E68"/>
  <c r="E60"/>
  <c r="E52"/>
  <c r="E44"/>
  <c r="E36"/>
  <c r="E28"/>
  <c r="E20"/>
  <c r="E12"/>
  <c r="E426"/>
  <c r="E370"/>
  <c r="E306"/>
  <c r="E258"/>
  <c r="E186"/>
  <c r="E90"/>
  <c r="E355"/>
  <c r="E251"/>
  <c r="E171"/>
  <c r="E75"/>
  <c r="E397"/>
  <c r="E349"/>
  <c r="E301"/>
  <c r="E261"/>
  <c r="E229"/>
  <c r="E221"/>
  <c r="E213"/>
  <c r="E205"/>
  <c r="E197"/>
  <c r="E189"/>
  <c r="E173"/>
  <c r="E141"/>
  <c r="E133"/>
  <c r="E125"/>
  <c r="E117"/>
  <c r="E109"/>
  <c r="E101"/>
  <c r="E93"/>
  <c r="E85"/>
  <c r="E77"/>
  <c r="E69"/>
  <c r="E61"/>
  <c r="E53"/>
  <c r="E45"/>
  <c r="E37"/>
  <c r="E29"/>
  <c r="E21"/>
  <c r="E13"/>
  <c r="E418"/>
  <c r="E378"/>
  <c r="E354"/>
  <c r="E322"/>
  <c r="E290"/>
  <c r="E274"/>
  <c r="E234"/>
  <c r="E210"/>
  <c r="E178"/>
  <c r="E146"/>
  <c r="E122"/>
  <c r="E98"/>
  <c r="E58"/>
  <c r="E34"/>
  <c r="E10"/>
  <c r="E435"/>
  <c r="E403"/>
  <c r="E371"/>
  <c r="E323"/>
  <c r="E291"/>
  <c r="E259"/>
  <c r="E235"/>
  <c r="E195"/>
  <c r="E155"/>
  <c r="E123"/>
  <c r="E83"/>
  <c r="E43"/>
  <c r="E429"/>
  <c r="E389"/>
  <c r="E365"/>
  <c r="E333"/>
  <c r="E285"/>
  <c r="E245"/>
  <c r="E181"/>
  <c r="E414"/>
  <c r="E374"/>
  <c r="E342"/>
  <c r="E318"/>
  <c r="E302"/>
  <c r="E270"/>
  <c r="E262"/>
  <c r="E254"/>
  <c r="E246"/>
  <c r="E238"/>
  <c r="E230"/>
  <c r="E222"/>
  <c r="E214"/>
  <c r="E206"/>
  <c r="E198"/>
  <c r="E190"/>
  <c r="E182"/>
  <c r="E174"/>
  <c r="E166"/>
  <c r="E158"/>
  <c r="E150"/>
  <c r="E142"/>
  <c r="E134"/>
  <c r="E126"/>
  <c r="E118"/>
  <c r="E110"/>
  <c r="E102"/>
  <c r="E94"/>
  <c r="E86"/>
  <c r="E78"/>
  <c r="E70"/>
  <c r="E62"/>
  <c r="E54"/>
  <c r="E46"/>
  <c r="E38"/>
  <c r="E30"/>
  <c r="E22"/>
  <c r="E14"/>
  <c r="E6"/>
  <c r="E459"/>
  <c r="E410"/>
  <c r="E394"/>
  <c r="E362"/>
  <c r="E338"/>
  <c r="E298"/>
  <c r="E266"/>
  <c r="E226"/>
  <c r="E202"/>
  <c r="E162"/>
  <c r="E138"/>
  <c r="E114"/>
  <c r="E82"/>
  <c r="E42"/>
  <c r="E18"/>
  <c r="E443"/>
  <c r="E411"/>
  <c r="E379"/>
  <c r="E331"/>
  <c r="E283"/>
  <c r="E227"/>
  <c r="E203"/>
  <c r="E147"/>
  <c r="E115"/>
  <c r="E67"/>
  <c r="E27"/>
  <c r="E437"/>
  <c r="E405"/>
  <c r="E357"/>
  <c r="E309"/>
  <c r="E269"/>
  <c r="E165"/>
  <c r="E430"/>
  <c r="E398"/>
  <c r="E382"/>
  <c r="E350"/>
  <c r="E326"/>
  <c r="E310"/>
  <c r="E278"/>
  <c r="E431"/>
  <c r="E423"/>
  <c r="E415"/>
  <c r="E407"/>
  <c r="E399"/>
  <c r="E391"/>
  <c r="E383"/>
  <c r="E375"/>
  <c r="E367"/>
  <c r="E359"/>
  <c r="E351"/>
  <c r="E343"/>
  <c r="E335"/>
  <c r="E327"/>
  <c r="E319"/>
  <c r="E311"/>
  <c r="E303"/>
  <c r="E295"/>
  <c r="E287"/>
  <c r="E279"/>
  <c r="E271"/>
  <c r="E263"/>
  <c r="E255"/>
  <c r="E247"/>
  <c r="E239"/>
  <c r="E231"/>
  <c r="E223"/>
  <c r="E215"/>
  <c r="E207"/>
  <c r="E199"/>
  <c r="E191"/>
  <c r="E183"/>
  <c r="E175"/>
  <c r="E167"/>
  <c r="E159"/>
  <c r="E151"/>
  <c r="E143"/>
  <c r="E135"/>
  <c r="E127"/>
  <c r="E119"/>
  <c r="E111"/>
  <c r="E103"/>
  <c r="E95"/>
  <c r="E87"/>
  <c r="E79"/>
  <c r="E71"/>
  <c r="E63"/>
  <c r="E55"/>
  <c r="E47"/>
  <c r="E39"/>
  <c r="E31"/>
  <c r="E23"/>
  <c r="E15"/>
  <c r="E7"/>
  <c r="E419"/>
  <c r="E387"/>
  <c r="E339"/>
  <c r="E307"/>
  <c r="E267"/>
  <c r="E211"/>
  <c r="E179"/>
  <c r="E131"/>
  <c r="E99"/>
  <c r="E51"/>
  <c r="E11"/>
  <c r="E421"/>
  <c r="E373"/>
  <c r="E317"/>
  <c r="E277"/>
  <c r="E237"/>
  <c r="E157"/>
  <c r="E446"/>
  <c r="E422"/>
  <c r="E390"/>
  <c r="K29" i="4"/>
  <c r="E358" i="2"/>
  <c r="E294"/>
  <c r="E447"/>
  <c r="E448"/>
  <c r="E440"/>
  <c r="E432"/>
  <c r="E424"/>
  <c r="E416"/>
  <c r="E408"/>
  <c r="E400"/>
  <c r="E392"/>
  <c r="E384"/>
  <c r="E376"/>
  <c r="E368"/>
  <c r="E360"/>
  <c r="E352"/>
  <c r="E344"/>
  <c r="E336"/>
  <c r="E328"/>
  <c r="E320"/>
  <c r="E312"/>
  <c r="E304"/>
  <c r="E296"/>
  <c r="E288"/>
  <c r="E280"/>
  <c r="E272"/>
  <c r="E264"/>
  <c r="E256"/>
  <c r="E248"/>
  <c r="E240"/>
  <c r="E232"/>
  <c r="E224"/>
  <c r="E216"/>
  <c r="E208"/>
  <c r="E200"/>
  <c r="E192"/>
  <c r="E184"/>
  <c r="E176"/>
  <c r="E168"/>
  <c r="E160"/>
  <c r="E152"/>
  <c r="E144"/>
  <c r="E136"/>
  <c r="E128"/>
  <c r="E120"/>
  <c r="E112"/>
  <c r="E104"/>
  <c r="E96"/>
  <c r="E88"/>
  <c r="E80"/>
  <c r="E72"/>
  <c r="E64"/>
  <c r="E56"/>
  <c r="E48"/>
  <c r="E40"/>
  <c r="E32"/>
  <c r="E24"/>
  <c r="E16"/>
  <c r="E8"/>
  <c r="E434"/>
  <c r="E386"/>
  <c r="E346"/>
  <c r="E314"/>
  <c r="E282"/>
  <c r="E250"/>
  <c r="E218"/>
  <c r="E194"/>
  <c r="E154"/>
  <c r="E130"/>
  <c r="E106"/>
  <c r="E66"/>
  <c r="E50"/>
  <c r="E26"/>
  <c r="E427"/>
  <c r="E395"/>
  <c r="E347"/>
  <c r="E315"/>
  <c r="E275"/>
  <c r="E219"/>
  <c r="E187"/>
  <c r="E139"/>
  <c r="E107"/>
  <c r="E59"/>
  <c r="E19"/>
  <c r="E445"/>
  <c r="E413"/>
  <c r="E381"/>
  <c r="E341"/>
  <c r="E325"/>
  <c r="E293"/>
  <c r="E253"/>
  <c r="E149"/>
  <c r="E438"/>
  <c r="E406"/>
  <c r="E366"/>
  <c r="E334"/>
  <c r="E286"/>
  <c r="E439"/>
  <c r="E458"/>
  <c r="E441"/>
  <c r="E433"/>
  <c r="E425"/>
  <c r="E417"/>
  <c r="E409"/>
  <c r="E401"/>
  <c r="E393"/>
  <c r="E385"/>
  <c r="E377"/>
  <c r="E369"/>
  <c r="E361"/>
  <c r="E353"/>
  <c r="E345"/>
  <c r="E337"/>
  <c r="E329"/>
  <c r="E321"/>
  <c r="E313"/>
  <c r="E305"/>
  <c r="E297"/>
  <c r="E289"/>
  <c r="E281"/>
  <c r="E273"/>
  <c r="E265"/>
  <c r="E257"/>
  <c r="E249"/>
  <c r="E241"/>
  <c r="E233"/>
  <c r="E225"/>
  <c r="E217"/>
  <c r="E209"/>
  <c r="E201"/>
  <c r="E193"/>
  <c r="E185"/>
  <c r="E177"/>
  <c r="E169"/>
  <c r="E161"/>
  <c r="E153"/>
  <c r="E145"/>
  <c r="E137"/>
  <c r="E129"/>
  <c r="E121"/>
  <c r="E113"/>
  <c r="E105"/>
  <c r="E97"/>
  <c r="E89"/>
  <c r="E81"/>
  <c r="E73"/>
  <c r="E65"/>
  <c r="E57"/>
  <c r="E49"/>
  <c r="E41"/>
  <c r="E33"/>
  <c r="E25"/>
  <c r="E17"/>
  <c r="E9"/>
  <c r="E59" i="4" l="1"/>
  <c r="E73"/>
  <c r="E60"/>
  <c r="M62"/>
  <c r="N62"/>
  <c r="B10" l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N10" l="1"/>
  <c r="N11"/>
  <c r="N12"/>
  <c r="N13"/>
  <c r="N14"/>
  <c r="N15"/>
  <c r="N16"/>
  <c r="N17"/>
  <c r="N18"/>
  <c r="N19"/>
  <c r="N20"/>
  <c r="N21"/>
  <c r="N22"/>
  <c r="N23"/>
  <c r="N69"/>
  <c r="N24"/>
  <c r="N25"/>
  <c r="N70"/>
  <c r="N26"/>
  <c r="N27"/>
  <c r="N28"/>
  <c r="N29"/>
  <c r="N30"/>
  <c r="N71"/>
  <c r="N31"/>
  <c r="N32"/>
  <c r="N33"/>
  <c r="N34"/>
  <c r="N35"/>
  <c r="N36"/>
  <c r="N37"/>
  <c r="N38"/>
  <c r="N39"/>
  <c r="N40"/>
  <c r="N41"/>
  <c r="N42"/>
  <c r="N43"/>
  <c r="N72"/>
  <c r="N44"/>
  <c r="N45"/>
  <c r="N46"/>
  <c r="N47"/>
  <c r="N48"/>
  <c r="N49"/>
  <c r="N50"/>
  <c r="N51"/>
  <c r="N52"/>
  <c r="N53"/>
  <c r="N54"/>
  <c r="N55"/>
  <c r="N56"/>
  <c r="N57"/>
  <c r="N58"/>
  <c r="N59"/>
  <c r="N73"/>
  <c r="N61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M10"/>
  <c r="M11"/>
  <c r="M12"/>
  <c r="M13"/>
  <c r="M14"/>
  <c r="M15"/>
  <c r="M16"/>
  <c r="M17"/>
  <c r="M18"/>
  <c r="M19"/>
  <c r="M20"/>
  <c r="M21"/>
  <c r="M22"/>
  <c r="M23"/>
  <c r="M69"/>
  <c r="M24"/>
  <c r="M25"/>
  <c r="M70"/>
  <c r="M26"/>
  <c r="M27"/>
  <c r="M28"/>
  <c r="M29"/>
  <c r="M30"/>
  <c r="M71"/>
  <c r="M31"/>
  <c r="M32"/>
  <c r="M33"/>
  <c r="M34"/>
  <c r="M35"/>
  <c r="M36"/>
  <c r="M37"/>
  <c r="M38"/>
  <c r="M39"/>
  <c r="M40"/>
  <c r="M41"/>
  <c r="M42"/>
  <c r="M43"/>
  <c r="M72"/>
  <c r="M44"/>
  <c r="M45"/>
  <c r="M46"/>
  <c r="M47"/>
  <c r="M48"/>
  <c r="M49"/>
  <c r="M50"/>
  <c r="M51"/>
  <c r="M52"/>
  <c r="M53"/>
  <c r="M54"/>
  <c r="M55"/>
  <c r="M56"/>
  <c r="M57"/>
  <c r="M58"/>
  <c r="M59"/>
  <c r="M73"/>
  <c r="M61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G18" l="1"/>
  <c r="G19"/>
  <c r="G20"/>
  <c r="E17"/>
  <c r="E18"/>
  <c r="E19"/>
  <c r="E20"/>
  <c r="F5" i="2" l="1"/>
  <c r="H5" s="1"/>
  <c r="E5" s="1"/>
  <c r="L83" i="4" l="1"/>
  <c r="K83" s="1"/>
  <c r="G58"/>
  <c r="G59"/>
  <c r="E58"/>
  <c r="E84"/>
  <c r="G460" l="1"/>
  <c r="G461"/>
  <c r="G462"/>
  <c r="E460"/>
  <c r="G57"/>
  <c r="E57"/>
  <c r="G51" l="1"/>
  <c r="E10" l="1"/>
  <c r="E11"/>
  <c r="E12"/>
  <c r="E13"/>
  <c r="E14"/>
  <c r="E15"/>
  <c r="E52"/>
  <c r="E53"/>
  <c r="E54"/>
  <c r="E55"/>
  <c r="E16"/>
  <c r="E21"/>
  <c r="E22"/>
  <c r="E23"/>
  <c r="E69"/>
  <c r="E24"/>
  <c r="E25"/>
  <c r="E70"/>
  <c r="E26"/>
  <c r="E56"/>
  <c r="E27"/>
  <c r="E28"/>
  <c r="E29"/>
  <c r="E30"/>
  <c r="E71"/>
  <c r="E31"/>
  <c r="E32"/>
  <c r="E33"/>
  <c r="E34"/>
  <c r="E35"/>
  <c r="E36"/>
  <c r="E37"/>
  <c r="E38"/>
  <c r="E39"/>
  <c r="E40"/>
  <c r="E41"/>
  <c r="E42"/>
  <c r="E43"/>
  <c r="E72"/>
  <c r="E44"/>
  <c r="E45"/>
  <c r="E46"/>
  <c r="E47"/>
  <c r="E48"/>
  <c r="E49"/>
  <c r="E50"/>
  <c r="E51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9"/>
  <c r="G10"/>
  <c r="G11"/>
  <c r="G12"/>
  <c r="G13"/>
  <c r="G14"/>
  <c r="G15"/>
  <c r="G52"/>
  <c r="G53"/>
  <c r="G54"/>
  <c r="G55"/>
  <c r="G16"/>
  <c r="G17"/>
  <c r="G21"/>
  <c r="G22"/>
  <c r="G23"/>
  <c r="G69"/>
  <c r="G24"/>
  <c r="G25"/>
  <c r="G70"/>
  <c r="G26"/>
  <c r="G56"/>
  <c r="G27"/>
  <c r="G28"/>
  <c r="G29"/>
  <c r="G30"/>
  <c r="G71"/>
  <c r="G31"/>
  <c r="G32"/>
  <c r="G33"/>
  <c r="G34"/>
  <c r="G35"/>
  <c r="G36"/>
  <c r="G37"/>
  <c r="G38"/>
  <c r="G39"/>
  <c r="G40"/>
  <c r="G41"/>
  <c r="G42"/>
  <c r="G43"/>
  <c r="G72"/>
  <c r="G44"/>
  <c r="G45"/>
  <c r="G46"/>
  <c r="G47"/>
  <c r="G48"/>
  <c r="G49"/>
  <c r="G50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9"/>
  <c r="I9" l="1"/>
  <c r="I467" s="1"/>
  <c r="H9"/>
  <c r="H467" s="1"/>
  <c r="J9" l="1"/>
  <c r="J467" s="1"/>
  <c r="N9"/>
  <c r="N467"/>
  <c r="L9" l="1"/>
  <c r="L467" s="1"/>
  <c r="K9" l="1"/>
  <c r="K467" s="1"/>
  <c r="M9" l="1"/>
  <c r="M467" l="1"/>
  <c r="I5" i="2" l="1"/>
</calcChain>
</file>

<file path=xl/sharedStrings.xml><?xml version="1.0" encoding="utf-8"?>
<sst xmlns="http://schemas.openxmlformats.org/spreadsheetml/2006/main" count="3248" uniqueCount="603">
  <si>
    <t>Fil.</t>
  </si>
  <si>
    <t>Matric.</t>
  </si>
  <si>
    <t>Nome</t>
  </si>
  <si>
    <t>MARIA DO CARMO DE SOUSA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</si>
  <si>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</si>
  <si>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</si>
  <si>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</si>
  <si>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</si>
  <si>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</si>
  <si>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</si>
  <si>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</si>
  <si>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MARIA LUISA P DE LEMOS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</si>
  <si>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</si>
  <si>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</si>
  <si>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</si>
  <si>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</si>
  <si>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</si>
  <si>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</si>
  <si>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</si>
  <si>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</si>
  <si>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</si>
  <si>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</si>
  <si>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</si>
  <si>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</si>
  <si>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</si>
  <si>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</si>
  <si>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</si>
  <si>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</si>
  <si>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</si>
  <si>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</si>
  <si>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</si>
  <si>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</si>
  <si>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</si>
  <si>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</si>
  <si>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</si>
  <si>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</si>
  <si>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</si>
  <si>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</si>
  <si>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</si>
  <si>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</si>
  <si>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</si>
  <si>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</si>
  <si>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</si>
  <si>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</si>
  <si>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</si>
  <si>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</si>
  <si>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</si>
  <si>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</si>
  <si>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</si>
  <si>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</si>
  <si>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</si>
  <si>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</si>
  <si>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</si>
  <si>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</si>
  <si>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</si>
  <si>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</si>
  <si>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</si>
  <si>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</si>
  <si>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JOAO FELICIANO ALVES</t>
  </si>
  <si>
    <t>JANETE MARIA DA SILVA</t>
  </si>
  <si>
    <t>ROMILDO NUNES DIAS</t>
  </si>
  <si>
    <t>LUZIA BERNARDO DE SOUSA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</si>
  <si>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</si>
  <si>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</si>
  <si>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</si>
  <si>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</si>
  <si>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</si>
  <si>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</si>
  <si>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</si>
  <si>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</si>
  <si>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</si>
  <si>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</si>
  <si>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LUCIA MARIA ARAUJO LAVOR</t>
  </si>
  <si>
    <t>IVANILDO BATISTA DA SILVA</t>
  </si>
  <si>
    <t>CARLOS HENRIQUE LIMA DE MELO</t>
  </si>
  <si>
    <t>RITA DE CASSIA CHAGAS</t>
  </si>
  <si>
    <t>ROSILENE MARIA ANACLETO</t>
  </si>
  <si>
    <t>RILDA MARIA DA SILVA</t>
  </si>
  <si>
    <t>MANOEL NETO DINIZ</t>
  </si>
  <si>
    <t>ELIAS RIBEIRO DA SILVA FILHO</t>
  </si>
  <si>
    <t>AMAURI GONCALO DA SILVA</t>
  </si>
  <si>
    <t>MARIA SANDRA PONTES MENDONCA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</si>
  <si>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</si>
  <si>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</si>
  <si>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</si>
  <si>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</si>
  <si>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</si>
  <si>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</si>
  <si>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ALBANITA LUCIANA DA SILVA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</si>
  <si>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</si>
  <si>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</si>
  <si>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</si>
  <si>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</si>
  <si>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</si>
  <si>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</si>
  <si>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</si>
  <si>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</si>
  <si>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</si>
  <si>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</si>
  <si>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</si>
  <si>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</si>
  <si>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</si>
  <si>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</si>
  <si>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</si>
  <si>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</si>
  <si>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</si>
  <si>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</si>
  <si>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</si>
  <si>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</si>
  <si>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</si>
  <si>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</si>
  <si>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</si>
  <si>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</si>
  <si>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</si>
  <si>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</si>
  <si>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</si>
  <si>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</si>
  <si>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</si>
  <si>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</si>
  <si>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</si>
  <si>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</si>
  <si>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</si>
  <si>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</si>
  <si>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</si>
  <si>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</si>
  <si>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</si>
  <si>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</si>
  <si>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</si>
  <si>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</si>
  <si>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</si>
  <si>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DEYSE MARIA DOS SANTOS SILVA</t>
  </si>
  <si>
    <t>SILVIA RENATA QUEIROZ DE FARIA</t>
  </si>
  <si>
    <t>TEREZA RAQUEL F ALMEIDA</t>
  </si>
  <si>
    <t>ANA CLAUDIA NUNES DE MOURA</t>
  </si>
  <si>
    <t>CLAUDILENE DE LIMA</t>
  </si>
  <si>
    <t>ELIANE MOREIRA DE SOUZA</t>
  </si>
  <si>
    <t>JULIO CESAR DA SILVA</t>
  </si>
  <si>
    <t>MANUELLA BOMFIM DA SILVA</t>
  </si>
  <si>
    <t>VIVIANE OLIMPIO DOS SANTOS</t>
  </si>
  <si>
    <t>ANA GERTRUDES DE A F GUERRA</t>
  </si>
  <si>
    <t>MARIA ROSEANE DOS A CLEMENTINO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</si>
  <si>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</si>
  <si>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</si>
  <si>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</si>
  <si>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</si>
  <si>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</si>
  <si>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</si>
  <si>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</si>
  <si>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</si>
  <si>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</si>
  <si>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</si>
  <si>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</si>
  <si>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</si>
  <si>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</si>
  <si>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</si>
  <si>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</si>
  <si>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</si>
  <si>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</si>
  <si>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</si>
  <si>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</si>
  <si>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</si>
  <si>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</si>
  <si>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</si>
  <si>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</si>
  <si>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</si>
  <si>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</si>
  <si>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</si>
  <si>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</si>
  <si>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</si>
  <si>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</si>
  <si>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</si>
  <si>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</si>
  <si>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</si>
  <si>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</si>
  <si>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</si>
  <si>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</si>
  <si>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</si>
  <si>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</si>
  <si>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ELIANA BEZERRA CARVALHO</t>
  </si>
  <si>
    <t>PETULLA DE MOURA E SILVA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</si>
  <si>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</si>
  <si>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</si>
  <si>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</si>
  <si>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</si>
  <si>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</si>
  <si>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</si>
  <si>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</si>
  <si>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</si>
  <si>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</si>
  <si>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</si>
  <si>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</si>
  <si>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</si>
  <si>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</si>
  <si>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</si>
  <si>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</si>
  <si>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</si>
  <si>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</si>
  <si>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</si>
  <si>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</si>
  <si>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</si>
  <si>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</si>
  <si>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</si>
  <si>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</si>
  <si>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</si>
  <si>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</si>
  <si>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</si>
  <si>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</si>
  <si>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</si>
  <si>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</si>
  <si>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</si>
  <si>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</si>
  <si>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</si>
  <si>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</si>
  <si>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</si>
  <si>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</si>
  <si>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</si>
  <si>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</si>
  <si>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</si>
  <si>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ALEXSANDRA DA SILVA M  CABRAL</t>
  </si>
  <si>
    <t>CAROLINE ALVES LEAL</t>
  </si>
  <si>
    <t>ADRIANA MAYO DE SOUZA E SILVA</t>
  </si>
  <si>
    <t>DULCE HELENA PEREIRA</t>
  </si>
  <si>
    <t>LUCICLEIDE M  DE A  CAMPOS</t>
  </si>
  <si>
    <t>RICARDO J FERNANDES DA CUNHA</t>
  </si>
  <si>
    <t>SUZANA VALERIA PINHEIRO</t>
  </si>
  <si>
    <t>SUZELY ARANTES DA S MELO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</si>
  <si>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</si>
  <si>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</si>
  <si>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</si>
  <si>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</si>
  <si>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</si>
  <si>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</si>
  <si>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</si>
  <si>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</si>
  <si>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</si>
  <si>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</si>
  <si>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</si>
  <si>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</si>
  <si>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</si>
  <si>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</si>
  <si>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</si>
  <si>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</si>
  <si>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</si>
  <si>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</si>
  <si>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</si>
  <si>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</si>
  <si>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</si>
  <si>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</si>
  <si>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</si>
  <si>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</si>
  <si>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</si>
  <si>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</si>
  <si>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</si>
  <si>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</si>
  <si>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</si>
  <si>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LUCIANO BARROS COSTA</t>
  </si>
  <si>
    <t>MIGUEL WILSON REGUEIRA RIBEIRO</t>
  </si>
  <si>
    <t>CAETANO SILVA DIAS</t>
  </si>
  <si>
    <t>ITHALO IGOR DANTAS E SILVA</t>
  </si>
  <si>
    <t>ESTELA FELIPE DE OLIVEIRA</t>
  </si>
  <si>
    <t>MARIA DANIELLE DE SOUZA SANTOS</t>
  </si>
  <si>
    <t>MARIANA SILVA MONTEIRO</t>
  </si>
  <si>
    <t>MARILIA MILENA R PIRES</t>
  </si>
  <si>
    <t>DENNYS LAPENDA FAGUNDES</t>
  </si>
  <si>
    <t>CECILIA REGINA DO N S CABRAL</t>
  </si>
  <si>
    <t>JADON JORGE OLIVEIRA DA SILVA</t>
  </si>
  <si>
    <t>LORENA ESTHER L M CAVALCANTI</t>
  </si>
  <si>
    <t>SWEET GALLEGHER CAETANO COSTA</t>
  </si>
  <si>
    <t>DEBORA GUEDES NERES</t>
  </si>
  <si>
    <t>YANNE TALITA PEREIRA CALIXTO</t>
  </si>
  <si>
    <t>GRAZIELE MARIA DA SILVA</t>
  </si>
  <si>
    <t>DEYBISON AFONSO PEREIRA</t>
  </si>
  <si>
    <t>GENIVAL F DA SILVA JUNIOR</t>
  </si>
  <si>
    <t>EMANUELA AMELIA DE A  AGUIAR</t>
  </si>
  <si>
    <t>MAILTON NOBRE DE MEDEIROS</t>
  </si>
  <si>
    <t>DIEGO SCHMITH OLIVEIRA DE LIMA</t>
  </si>
  <si>
    <t>TALITA ANDREIA MARTINS GONZAGA</t>
  </si>
  <si>
    <t>ESTEVAN DE ALMEIDA FALCAO</t>
  </si>
  <si>
    <t>RAFAEL DE MENEZES E S PIRES</t>
  </si>
  <si>
    <t>ALEXANDER BEZERRA</t>
  </si>
  <si>
    <t>MANUELA SILVA DE LIMA B DA PAZ</t>
  </si>
  <si>
    <t>JOAO ROBERTO  MACHADO ARAUJO</t>
  </si>
  <si>
    <t>ALZENIRA PEREIRA DA SILVA</t>
  </si>
  <si>
    <t>DANIEL CIRILO DOS SANTOS</t>
  </si>
  <si>
    <t>DANIELLE D O A DE MIRANDA</t>
  </si>
  <si>
    <t>GILVANEIDE LAURENTINO MARTINS</t>
  </si>
  <si>
    <t>LUCIANNA NUNES LIRA</t>
  </si>
  <si>
    <t>MONIQUE FERRAZ PEREIRA</t>
  </si>
  <si>
    <t>PATRICIA SERPA PEIXOTO</t>
  </si>
  <si>
    <t>POLYANA BEZERRA SOUTO SANTOS</t>
  </si>
  <si>
    <t>RENATA BEZERRA DA SILVA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</si>
  <si>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</si>
  <si>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</si>
  <si>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</si>
  <si>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</si>
  <si>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</si>
  <si>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</si>
  <si>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</si>
  <si>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</si>
  <si>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LUCIENE TORRES GALINDO DE MELO</t>
  </si>
  <si>
    <t>FABIOLA LAPORTE DE A TRINDADE</t>
  </si>
  <si>
    <t>RENATA RODRIGUES C DE MELO</t>
  </si>
  <si>
    <t>MARIA ERLANI BARBOSA SILVA</t>
  </si>
  <si>
    <t>WELTON FERNANDES DE PAULA</t>
  </si>
  <si>
    <t>MARCOS ANTONIO SILVA DE LIMA</t>
  </si>
  <si>
    <t>MARIANA JOYCE BEZERRA DA SILVA</t>
  </si>
  <si>
    <t>LIVIA MARIA DE MORAES</t>
  </si>
  <si>
    <t>EDNALDO LUIZ TRAJANO</t>
  </si>
  <si>
    <t>CLAUDIO HENRIQUE G DE OLIVEIRA</t>
  </si>
  <si>
    <t>LEONARDO ARAUJO PAES BARRETO</t>
  </si>
  <si>
    <t>LUCIANA MARIA BASTO DE AQUINO</t>
  </si>
  <si>
    <t>JOAO ALFREDO SOARES DE AVELLAR</t>
  </si>
  <si>
    <t>ANA CECILIA DE SENA T SOUZA</t>
  </si>
  <si>
    <t>PAULO AUGUSTO DA SILVA</t>
  </si>
  <si>
    <t>MANUELA A DE SENA L VENTURA</t>
  </si>
  <si>
    <t>DIMAS PEREIRA DANTAS</t>
  </si>
  <si>
    <t>MAYARA CRISTINA NUNES DE LIRA</t>
  </si>
  <si>
    <t>KATIA CRISTINA B DA SILVA</t>
  </si>
  <si>
    <t>JOSEFINA DA SILVA RODRIGUES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</si>
  <si>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</si>
  <si>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</si>
  <si>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</si>
  <si>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</si>
  <si>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</si>
  <si>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</si>
  <si>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</si>
  <si>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</si>
  <si>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</si>
  <si>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</si>
  <si>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</si>
  <si>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</si>
  <si>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</si>
  <si>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</si>
  <si>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</si>
  <si>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</si>
  <si>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</si>
  <si>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</si>
  <si>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ANA CAROLINE GOMES PEREIRA</t>
  </si>
  <si>
    <t>MARIA GABRIELLY DE S SANTOS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</si>
  <si>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</si>
  <si>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</si>
  <si>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</si>
  <si>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</si>
  <si>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</si>
  <si>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</si>
  <si>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</si>
  <si>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</si>
  <si>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</si>
  <si>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</si>
  <si>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</si>
  <si>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</si>
  <si>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</si>
  <si>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</si>
  <si>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</si>
  <si>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</si>
  <si>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</si>
  <si>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</si>
  <si>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</si>
  <si>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</si>
  <si>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</si>
  <si>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</si>
  <si>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</si>
  <si>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</si>
  <si>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</si>
  <si>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</si>
  <si>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</si>
  <si>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</si>
  <si>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</si>
  <si>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</si>
  <si>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</si>
  <si>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</si>
  <si>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</si>
  <si>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</si>
  <si>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</si>
  <si>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</si>
  <si>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</si>
  <si>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</si>
  <si>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</si>
  <si>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</si>
  <si>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HERBET CANDEIA MAIA</t>
  </si>
  <si>
    <t>JAMSON ALESSANDRO DA SILVA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</si>
  <si>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</si>
  <si>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</si>
  <si>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</si>
  <si>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</si>
  <si>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</si>
  <si>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</si>
  <si>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</si>
  <si>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</si>
  <si>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</si>
  <si>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</si>
  <si>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</si>
  <si>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</si>
  <si>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</si>
  <si>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</si>
  <si>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</si>
  <si>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</si>
  <si>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</si>
  <si>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</si>
  <si>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</si>
  <si>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</si>
  <si>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</si>
  <si>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</si>
  <si>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</si>
  <si>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</si>
  <si>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</si>
  <si>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</si>
  <si>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</si>
  <si>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</si>
  <si>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</si>
  <si>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</si>
  <si>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</si>
  <si>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</si>
  <si>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</si>
  <si>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</si>
  <si>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</si>
  <si>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</si>
  <si>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</si>
  <si>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</si>
  <si>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</si>
  <si>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</si>
  <si>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</si>
  <si>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</si>
  <si>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</si>
  <si>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</si>
  <si>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</si>
  <si>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</si>
  <si>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</si>
  <si>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</si>
  <si>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</si>
  <si>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</si>
  <si>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</si>
  <si>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</si>
  <si>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AUX. LABORATORIO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</si>
  <si>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</si>
  <si>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</si>
  <si>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</si>
  <si>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</si>
  <si>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</si>
  <si>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</si>
  <si>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</si>
  <si>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</si>
  <si>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</si>
  <si>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</si>
  <si>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</si>
  <si>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</si>
  <si>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</si>
  <si>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</si>
  <si>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</si>
  <si>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</si>
  <si>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</si>
  <si>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</si>
  <si>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</si>
  <si>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</si>
  <si>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</si>
  <si>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</si>
  <si>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</si>
  <si>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</si>
  <si>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</si>
  <si>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</si>
  <si>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SETOR</t>
  </si>
  <si>
    <t>Inicio Férias</t>
  </si>
  <si>
    <t>Dias</t>
  </si>
  <si>
    <t>Fim Férias</t>
  </si>
  <si>
    <t>FÉRIAS</t>
  </si>
  <si>
    <t>LEANDRO RAMOS M DE ANDRADE</t>
  </si>
  <si>
    <t>COORD. DE VENDAS</t>
  </si>
  <si>
    <t>GERENTE ADM.</t>
  </si>
  <si>
    <t>SILVIA LUIZA DE SOUZA E SILVA</t>
  </si>
  <si>
    <t>701 - TOT</t>
  </si>
  <si>
    <t>TOTAL LÍQUIDO</t>
  </si>
  <si>
    <t>MARIA VITORIA ALVES VILA NOVA</t>
  </si>
  <si>
    <t>FERNANDA DA SILVA P DE ANDRADE</t>
  </si>
  <si>
    <t>CORHU/DIVAP</t>
  </si>
  <si>
    <t>PLINIO ANTONIO L P FILHO</t>
  </si>
  <si>
    <t>799 + 062(ADI)</t>
  </si>
  <si>
    <t>AFASTADO</t>
  </si>
  <si>
    <t>ADRIANA LOPES NOBREGA F BARROS</t>
  </si>
  <si>
    <t>062-LIQUIDO</t>
  </si>
  <si>
    <t>EWERTON RODRIGO PAZ DE SANTANA</t>
  </si>
  <si>
    <t>ELHO WENIO DA SILVA</t>
  </si>
  <si>
    <t>C. Custo</t>
  </si>
  <si>
    <t>GEYZA JANAINA FERREIRA L ALVES</t>
  </si>
  <si>
    <t>SERGIO GOUVEIA LOYO</t>
  </si>
  <si>
    <t>ELISABETH DE ARAUJO LOPES</t>
  </si>
  <si>
    <t>ALBERTO AFFONSO F M  TRINDADE</t>
  </si>
  <si>
    <t>ASSESSOR DIRETORIA</t>
  </si>
  <si>
    <t>DIRETOR PRESIDENTE</t>
  </si>
  <si>
    <t>DIR TEC INDUSTRIAL</t>
  </si>
  <si>
    <t>TEC.ADM.FINANCAS II</t>
  </si>
  <si>
    <t>ANALISTA EM RH III</t>
  </si>
  <si>
    <t>COORD. SUPRIMENTOS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</si>
  <si>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</si>
  <si>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</si>
  <si>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</si>
  <si>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</si>
  <si>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</si>
  <si>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</si>
  <si>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</si>
  <si>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RESP. SOCIAL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</si>
  <si>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</si>
  <si>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</si>
  <si>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</si>
  <si>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</si>
  <si>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</si>
  <si>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</si>
  <si>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</si>
  <si>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</si>
  <si>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</si>
  <si>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</si>
  <si>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</si>
  <si>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</si>
  <si>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</si>
  <si>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</si>
  <si>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</si>
  <si>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</si>
  <si>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</si>
  <si>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</si>
  <si>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</si>
  <si>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</si>
  <si>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</si>
  <si>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</si>
  <si>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OP. DE PROD. IND.(B)</t>
  </si>
  <si>
    <t>OP. DE PROD. IND.(C)</t>
  </si>
  <si>
    <t>COORD. GOVER. CORP.</t>
  </si>
  <si>
    <t>GESTOR DE APOIO ADM.</t>
  </si>
  <si>
    <t>GESTOR DE APOIO TEC.</t>
  </si>
  <si>
    <t>DIRETOR D ENGENHARIA</t>
  </si>
  <si>
    <t>COORD LICITA CONTRAT</t>
  </si>
  <si>
    <t>MARCILIO BATISTA M MOURA</t>
  </si>
  <si>
    <t>EMANOEL ESTANISLAU GOUVEIA</t>
  </si>
  <si>
    <t>ALBERTO ANACLETO BARBOSA</t>
  </si>
  <si>
    <t>SUYANE KELLY DE SOUZA</t>
  </si>
  <si>
    <t>GENIMAR TAVARES GANDOLFO</t>
  </si>
  <si>
    <t>SRA</t>
  </si>
  <si>
    <t>Data Admis.</t>
  </si>
  <si>
    <t>Dt. Demiss„o</t>
  </si>
  <si>
    <t>Desc.Funcao</t>
  </si>
  <si>
    <t>Sal rio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</si>
  <si>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</si>
  <si>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</si>
  <si>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</si>
  <si>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</si>
  <si>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</si>
  <si>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</si>
  <si>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</si>
  <si>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</si>
  <si>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</si>
  <si>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</si>
  <si>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</si>
  <si>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BRUTO</t>
  </si>
  <si>
    <t>GRAT.</t>
  </si>
  <si>
    <t xml:space="preserve">  /  /    </t>
  </si>
  <si>
    <t>CLT</t>
  </si>
  <si>
    <t>ANALISTA COMERC. L</t>
  </si>
  <si>
    <t>COM</t>
  </si>
  <si>
    <t>RINALDO SOARES DE BARROS</t>
  </si>
  <si>
    <t>ILMA DE ALBUQUERQUE P MAIA</t>
  </si>
  <si>
    <t>LUCIANO ALVES DE S JUNIOR</t>
  </si>
  <si>
    <t>TATIANE RAPHAELLA S DA SILVA N</t>
  </si>
  <si>
    <t>ITAMAR MARIA SILVA DE MELO</t>
  </si>
  <si>
    <t>SIMONE CARLA ALVES PEREIRA</t>
  </si>
  <si>
    <t>SARA MEDEIROS C CABRAL</t>
  </si>
  <si>
    <t>BETY ANNE DE A SENNA</t>
  </si>
  <si>
    <t>VICTOR ALEXANDER A VIEIRA</t>
  </si>
  <si>
    <t>ENG CIVIL</t>
  </si>
  <si>
    <t>EXQ</t>
  </si>
  <si>
    <t>ANTONIO LUIZ DOLIVEIRA AZEVEDO</t>
  </si>
  <si>
    <t>COORD ENG PROJ OBR</t>
  </si>
  <si>
    <t>THALES ETELVAN CABRAL OLIVEIRA</t>
  </si>
  <si>
    <t>CARLOS EDUARDO MIRANDA D SOUSA</t>
  </si>
  <si>
    <t>SUPERINT ENG PROJ OB</t>
  </si>
  <si>
    <t>SUPERINTENDENTE TECN</t>
  </si>
  <si>
    <t>COORD.DE REC.HUM.</t>
  </si>
  <si>
    <t>RONALDO FRANCISCO DOS SANTOS</t>
  </si>
  <si>
    <t>COORD. SEG. TRABALHO</t>
  </si>
  <si>
    <t>FERNANDA DE LOURDES M G ALONZO</t>
  </si>
  <si>
    <t>MARIA DO SOCORRO SILVA VIEIRA</t>
  </si>
  <si>
    <t>DAYVSON ALVES VANDERLEI</t>
  </si>
  <si>
    <t>BRUNO RAFAELL SILVA DOS SANTOS</t>
  </si>
  <si>
    <t>DOMINGOS SAVIO F C DA S JUNIOR</t>
  </si>
  <si>
    <t>AGILDO BATISTA DOS S JUNIOR</t>
  </si>
  <si>
    <t>BRUNA MARIA PIMENTEL DE MORAIS</t>
  </si>
  <si>
    <t>ROSEANE LOPES DA SILVA</t>
  </si>
  <si>
    <t>LUCIANA C ANUNCIACAO CUNHA</t>
  </si>
  <si>
    <t>AMANDA M DE QUEIROZ RODRIGUES</t>
  </si>
  <si>
    <t>WEVERTON RODRIGO C DA SILVA</t>
  </si>
  <si>
    <t>COORD. COMPLIANCE/GR</t>
  </si>
  <si>
    <t>ISMAR HENRIQUE RAMOS BARBOSA</t>
  </si>
  <si>
    <t>COORD DE MANUTENCAO</t>
  </si>
  <si>
    <t>DESLIGADO</t>
  </si>
  <si>
    <t>UDO DE MELO AMAZONAS</t>
  </si>
  <si>
    <t>BIANCA DE CASTRO ALMEIDA</t>
  </si>
  <si>
    <t>ISIS RUANA PARENTE GONCALVES</t>
  </si>
  <si>
    <t>RESUMO DA FOLHA DE MARÇO/2024</t>
  </si>
  <si>
    <t>01.04.2024</t>
  </si>
  <si>
    <t>Processo : 00001 - CELETISTA/ESTAGIARIO     Período : 202403     Pagamento : 01     Roteiro : FOL</t>
  </si>
  <si>
    <t>WASHINGTON LUIZ S DE L JUNIOR</t>
  </si>
  <si>
    <t>Processo : 00001 - CELETISTA/ESTAGIARIO     Período : 202403     Pagamento : 01     Roteiro : ADI</t>
  </si>
  <si>
    <t>FÉRIAS MARÇO/2024</t>
  </si>
  <si>
    <t xml:space="preserve">GABRIELA FERNANDA M  G  </t>
  </si>
  <si>
    <t xml:space="preserve">COORD DE MANUTENCAO </t>
  </si>
  <si>
    <t xml:space="preserve">        822.38</t>
  </si>
</sst>
</file>

<file path=xl/styles.xml><?xml version="1.0" encoding="utf-8"?>
<styleSheet xmlns="http://schemas.openxmlformats.org/spreadsheetml/2006/main">
  <numFmts count="3">
    <numFmt numFmtId="43" formatCode="_-* #,##0.00_-;\-* #,##0.00_-;_-* &quot;-&quot;??_-;_-@_-"/>
    <numFmt numFmtId="164" formatCode="dd/mm/yy"/>
    <numFmt numFmtId="165" formatCode="dd/mm/yy;@"/>
  </numFmts>
  <fonts count="87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6"/>
      <name val="Courier New"/>
      <family val="3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Courier New"/>
      <family val="3"/>
    </font>
    <font>
      <sz val="8"/>
      <name val="Courier New"/>
    </font>
    <font>
      <sz val="11"/>
      <name val="Calibri"/>
      <family val="2"/>
      <charset val="1"/>
    </font>
    <font>
      <b/>
      <sz val="11"/>
      <color rgb="FF000000"/>
      <name val="Calibri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0635">
    <xf numFmtId="0" fontId="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1" applyNumberFormat="0" applyFill="0" applyAlignment="0" applyProtection="0"/>
    <xf numFmtId="0" fontId="54" fillId="0" borderId="2" applyNumberFormat="0" applyFill="0" applyAlignment="0" applyProtection="0"/>
    <xf numFmtId="0" fontId="55" fillId="0" borderId="3" applyNumberFormat="0" applyFill="0" applyAlignment="0" applyProtection="0"/>
    <xf numFmtId="0" fontId="55" fillId="0" borderId="0" applyNumberFormat="0" applyFill="0" applyBorder="0" applyAlignment="0" applyProtection="0"/>
    <xf numFmtId="0" fontId="56" fillId="2" borderId="0" applyNumberFormat="0" applyBorder="0" applyAlignment="0" applyProtection="0"/>
    <xf numFmtId="0" fontId="57" fillId="3" borderId="0" applyNumberFormat="0" applyBorder="0" applyAlignment="0" applyProtection="0"/>
    <xf numFmtId="0" fontId="58" fillId="4" borderId="0" applyNumberFormat="0" applyBorder="0" applyAlignment="0" applyProtection="0"/>
    <xf numFmtId="0" fontId="59" fillId="5" borderId="4" applyNumberFormat="0" applyAlignment="0" applyProtection="0"/>
    <xf numFmtId="0" fontId="60" fillId="6" borderId="5" applyNumberFormat="0" applyAlignment="0" applyProtection="0"/>
    <xf numFmtId="0" fontId="61" fillId="6" borderId="4" applyNumberFormat="0" applyAlignment="0" applyProtection="0"/>
    <xf numFmtId="0" fontId="62" fillId="0" borderId="6" applyNumberFormat="0" applyFill="0" applyAlignment="0" applyProtection="0"/>
    <xf numFmtId="0" fontId="63" fillId="7" borderId="7" applyNumberFormat="0" applyAlignment="0" applyProtection="0"/>
    <xf numFmtId="0" fontId="64" fillId="0" borderId="0" applyNumberFormat="0" applyFill="0" applyBorder="0" applyAlignment="0" applyProtection="0"/>
    <xf numFmtId="0" fontId="51" fillId="8" borderId="8" applyNumberFormat="0" applyFont="0" applyAlignment="0" applyProtection="0"/>
    <xf numFmtId="0" fontId="65" fillId="0" borderId="0" applyNumberFormat="0" applyFill="0" applyBorder="0" applyAlignment="0" applyProtection="0"/>
    <xf numFmtId="0" fontId="66" fillId="0" borderId="9" applyNumberFormat="0" applyFill="0" applyAlignment="0" applyProtection="0"/>
    <xf numFmtId="0" fontId="67" fillId="9" borderId="0" applyNumberFormat="0" applyBorder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67" fillId="12" borderId="0" applyNumberFormat="0" applyBorder="0" applyAlignment="0" applyProtection="0"/>
    <xf numFmtId="0" fontId="67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67" fillId="20" borderId="0" applyNumberFormat="0" applyBorder="0" applyAlignment="0" applyProtection="0"/>
    <xf numFmtId="0" fontId="67" fillId="21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67" fillId="24" borderId="0" applyNumberFormat="0" applyBorder="0" applyAlignment="0" applyProtection="0"/>
    <xf numFmtId="0" fontId="67" fillId="25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67" fillId="28" borderId="0" applyNumberFormat="0" applyBorder="0" applyAlignment="0" applyProtection="0"/>
    <xf numFmtId="0" fontId="67" fillId="29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67" fillId="32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68" fillId="0" borderId="0" applyNumberFormat="0" applyFill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0" borderId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0" borderId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68" fillId="0" borderId="0" applyNumberFormat="0" applyFill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0" borderId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68" fillId="0" borderId="0" applyNumberFormat="0" applyFill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68" fillId="0" borderId="0" applyNumberFormat="0" applyFill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68" fillId="0" borderId="0" applyNumberFormat="0" applyFill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0" borderId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68" fillId="0" borderId="0" applyNumberFormat="0" applyFill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14" borderId="0" applyNumberFormat="0" applyBorder="0" applyAlignment="0" applyProtection="0"/>
    <xf numFmtId="0" fontId="34" fillId="22" borderId="0" applyNumberFormat="0" applyBorder="0" applyAlignment="0" applyProtection="0"/>
    <xf numFmtId="0" fontId="34" fillId="19" borderId="0" applyNumberFormat="0" applyBorder="0" applyAlignment="0" applyProtection="0"/>
    <xf numFmtId="0" fontId="34" fillId="11" borderId="0" applyNumberFormat="0" applyBorder="0" applyAlignment="0" applyProtection="0"/>
    <xf numFmtId="0" fontId="34" fillId="27" borderId="0" applyNumberFormat="0" applyBorder="0" applyAlignment="0" applyProtection="0"/>
    <xf numFmtId="0" fontId="34" fillId="23" borderId="0" applyNumberFormat="0" applyBorder="0" applyAlignment="0" applyProtection="0"/>
    <xf numFmtId="0" fontId="34" fillId="18" borderId="0" applyNumberFormat="0" applyBorder="0" applyAlignment="0" applyProtection="0"/>
    <xf numFmtId="0" fontId="34" fillId="31" borderId="0" applyNumberFormat="0" applyBorder="0" applyAlignment="0" applyProtection="0"/>
    <xf numFmtId="0" fontId="34" fillId="26" borderId="0" applyNumberFormat="0" applyBorder="0" applyAlignment="0" applyProtection="0"/>
    <xf numFmtId="0" fontId="34" fillId="10" borderId="0" applyNumberFormat="0" applyBorder="0" applyAlignment="0" applyProtection="0"/>
    <xf numFmtId="0" fontId="68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4" fillId="30" borderId="0" applyNumberFormat="0" applyBorder="0" applyAlignment="0" applyProtection="0"/>
    <xf numFmtId="0" fontId="34" fillId="8" borderId="8" applyNumberFormat="0" applyFont="0" applyAlignment="0" applyProtection="0"/>
    <xf numFmtId="0" fontId="34" fillId="15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68" fillId="0" borderId="0" applyNumberFormat="0" applyFill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14" borderId="0" applyNumberFormat="0" applyBorder="0" applyAlignment="0" applyProtection="0"/>
    <xf numFmtId="0" fontId="33" fillId="22" borderId="0" applyNumberFormat="0" applyBorder="0" applyAlignment="0" applyProtection="0"/>
    <xf numFmtId="0" fontId="33" fillId="19" borderId="0" applyNumberFormat="0" applyBorder="0" applyAlignment="0" applyProtection="0"/>
    <xf numFmtId="0" fontId="33" fillId="11" borderId="0" applyNumberFormat="0" applyBorder="0" applyAlignment="0" applyProtection="0"/>
    <xf numFmtId="0" fontId="33" fillId="27" borderId="0" applyNumberFormat="0" applyBorder="0" applyAlignment="0" applyProtection="0"/>
    <xf numFmtId="0" fontId="33" fillId="23" borderId="0" applyNumberFormat="0" applyBorder="0" applyAlignment="0" applyProtection="0"/>
    <xf numFmtId="0" fontId="33" fillId="18" borderId="0" applyNumberFormat="0" applyBorder="0" applyAlignment="0" applyProtection="0"/>
    <xf numFmtId="0" fontId="33" fillId="31" borderId="0" applyNumberFormat="0" applyBorder="0" applyAlignment="0" applyProtection="0"/>
    <xf numFmtId="0" fontId="33" fillId="26" borderId="0" applyNumberFormat="0" applyBorder="0" applyAlignment="0" applyProtection="0"/>
    <xf numFmtId="0" fontId="33" fillId="10" borderId="0" applyNumberFormat="0" applyBorder="0" applyAlignment="0" applyProtection="0"/>
    <xf numFmtId="0" fontId="33" fillId="30" borderId="0" applyNumberFormat="0" applyBorder="0" applyAlignment="0" applyProtection="0"/>
    <xf numFmtId="0" fontId="33" fillId="8" borderId="8" applyNumberFormat="0" applyFont="0" applyAlignment="0" applyProtection="0"/>
    <xf numFmtId="0" fontId="33" fillId="15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68" fillId="0" borderId="0" applyNumberFormat="0" applyFill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14" borderId="0" applyNumberFormat="0" applyBorder="0" applyAlignment="0" applyProtection="0"/>
    <xf numFmtId="0" fontId="32" fillId="22" borderId="0" applyNumberFormat="0" applyBorder="0" applyAlignment="0" applyProtection="0"/>
    <xf numFmtId="0" fontId="32" fillId="19" borderId="0" applyNumberFormat="0" applyBorder="0" applyAlignment="0" applyProtection="0"/>
    <xf numFmtId="0" fontId="32" fillId="11" borderId="0" applyNumberFormat="0" applyBorder="0" applyAlignment="0" applyProtection="0"/>
    <xf numFmtId="0" fontId="32" fillId="27" borderId="0" applyNumberFormat="0" applyBorder="0" applyAlignment="0" applyProtection="0"/>
    <xf numFmtId="0" fontId="32" fillId="23" borderId="0" applyNumberFormat="0" applyBorder="0" applyAlignment="0" applyProtection="0"/>
    <xf numFmtId="0" fontId="32" fillId="18" borderId="0" applyNumberFormat="0" applyBorder="0" applyAlignment="0" applyProtection="0"/>
    <xf numFmtId="0" fontId="32" fillId="31" borderId="0" applyNumberFormat="0" applyBorder="0" applyAlignment="0" applyProtection="0"/>
    <xf numFmtId="0" fontId="32" fillId="26" borderId="0" applyNumberFormat="0" applyBorder="0" applyAlignment="0" applyProtection="0"/>
    <xf numFmtId="0" fontId="32" fillId="10" borderId="0" applyNumberFormat="0" applyBorder="0" applyAlignment="0" applyProtection="0"/>
    <xf numFmtId="0" fontId="32" fillId="30" borderId="0" applyNumberFormat="0" applyBorder="0" applyAlignment="0" applyProtection="0"/>
    <xf numFmtId="0" fontId="32" fillId="8" borderId="8" applyNumberFormat="0" applyFont="0" applyAlignment="0" applyProtection="0"/>
    <xf numFmtId="0" fontId="32" fillId="15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14" borderId="0" applyNumberFormat="0" applyBorder="0" applyAlignment="0" applyProtection="0"/>
    <xf numFmtId="0" fontId="32" fillId="22" borderId="0" applyNumberFormat="0" applyBorder="0" applyAlignment="0" applyProtection="0"/>
    <xf numFmtId="0" fontId="32" fillId="19" borderId="0" applyNumberFormat="0" applyBorder="0" applyAlignment="0" applyProtection="0"/>
    <xf numFmtId="0" fontId="32" fillId="11" borderId="0" applyNumberFormat="0" applyBorder="0" applyAlignment="0" applyProtection="0"/>
    <xf numFmtId="0" fontId="32" fillId="27" borderId="0" applyNumberFormat="0" applyBorder="0" applyAlignment="0" applyProtection="0"/>
    <xf numFmtId="0" fontId="32" fillId="23" borderId="0" applyNumberFormat="0" applyBorder="0" applyAlignment="0" applyProtection="0"/>
    <xf numFmtId="0" fontId="32" fillId="18" borderId="0" applyNumberFormat="0" applyBorder="0" applyAlignment="0" applyProtection="0"/>
    <xf numFmtId="0" fontId="32" fillId="31" borderId="0" applyNumberFormat="0" applyBorder="0" applyAlignment="0" applyProtection="0"/>
    <xf numFmtId="0" fontId="32" fillId="26" borderId="0" applyNumberFormat="0" applyBorder="0" applyAlignment="0" applyProtection="0"/>
    <xf numFmtId="0" fontId="32" fillId="10" borderId="0" applyNumberFormat="0" applyBorder="0" applyAlignment="0" applyProtection="0"/>
    <xf numFmtId="0" fontId="32" fillId="30" borderId="0" applyNumberFormat="0" applyBorder="0" applyAlignment="0" applyProtection="0"/>
    <xf numFmtId="0" fontId="32" fillId="8" borderId="8" applyNumberFormat="0" applyFont="0" applyAlignment="0" applyProtection="0"/>
    <xf numFmtId="0" fontId="32" fillId="15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71" fillId="0" borderId="0" applyNumberFormat="0" applyFill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0" borderId="0"/>
    <xf numFmtId="0" fontId="72" fillId="0" borderId="0" applyNumberFormat="0" applyFill="0" applyBorder="0" applyAlignment="0" applyProtection="0"/>
    <xf numFmtId="0" fontId="73" fillId="4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68" fillId="0" borderId="0" applyNumberFormat="0" applyFill="0" applyBorder="0" applyAlignment="0" applyProtection="0"/>
    <xf numFmtId="0" fontId="24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75" fillId="0" borderId="0" applyNumberFormat="0" applyFill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2" fillId="0" borderId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77" fillId="0" borderId="0" applyNumberFormat="0" applyFill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0" borderId="0"/>
    <xf numFmtId="0" fontId="20" fillId="0" borderId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0" borderId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0" borderId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83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0" borderId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84" fillId="0" borderId="0" applyNumberFormat="0" applyFill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0" borderId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28">
    <xf numFmtId="0" fontId="0" fillId="0" borderId="0" xfId="0"/>
    <xf numFmtId="0" fontId="0" fillId="0" borderId="0" xfId="0" applyAlignment="1">
      <alignment horizontal="center"/>
    </xf>
    <xf numFmtId="0" fontId="69" fillId="0" borderId="0" xfId="0" applyFont="1"/>
    <xf numFmtId="0" fontId="69" fillId="0" borderId="0" xfId="0" applyFont="1" applyAlignment="1">
      <alignment horizontal="center" vertical="center" wrapText="1"/>
    </xf>
    <xf numFmtId="0" fontId="69" fillId="33" borderId="10" xfId="0" applyFont="1" applyFill="1" applyBorder="1" applyAlignment="1">
      <alignment horizontal="center" vertical="center" wrapText="1"/>
    </xf>
    <xf numFmtId="43" fontId="69" fillId="33" borderId="1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68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43" fontId="0" fillId="0" borderId="10" xfId="0" applyNumberFormat="1" applyFill="1" applyBorder="1"/>
    <xf numFmtId="0" fontId="0" fillId="0" borderId="0" xfId="0" applyBorder="1"/>
    <xf numFmtId="43" fontId="0" fillId="0" borderId="0" xfId="0" applyNumberFormat="1" applyBorder="1"/>
    <xf numFmtId="0" fontId="68" fillId="0" borderId="0" xfId="0" applyFont="1"/>
    <xf numFmtId="0" fontId="0" fillId="0" borderId="10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Border="1"/>
    <xf numFmtId="43" fontId="0" fillId="0" borderId="0" xfId="0" applyNumberFormat="1" applyBorder="1"/>
    <xf numFmtId="0" fontId="68" fillId="0" borderId="0" xfId="0" applyFont="1" applyBorder="1" applyAlignment="1">
      <alignment horizontal="center"/>
    </xf>
    <xf numFmtId="0" fontId="68" fillId="0" borderId="10" xfId="0" applyFont="1" applyFill="1" applyBorder="1" applyAlignment="1">
      <alignment horizontal="center"/>
    </xf>
    <xf numFmtId="0" fontId="0" fillId="0" borderId="0" xfId="0" applyFill="1"/>
    <xf numFmtId="0" fontId="0" fillId="0" borderId="0" xfId="0" applyBorder="1" applyAlignment="1"/>
    <xf numFmtId="0" fontId="68" fillId="0" borderId="0" xfId="0" applyFont="1" applyFill="1" applyAlignment="1">
      <alignment horizontal="center"/>
    </xf>
    <xf numFmtId="43" fontId="68" fillId="0" borderId="0" xfId="0" applyNumberFormat="1" applyFont="1" applyAlignment="1">
      <alignment horizontal="right"/>
    </xf>
    <xf numFmtId="0" fontId="0" fillId="0" borderId="0" xfId="0" applyFill="1" applyAlignment="1">
      <alignment horizontal="left"/>
    </xf>
    <xf numFmtId="0" fontId="68" fillId="0" borderId="10" xfId="0" applyFont="1" applyBorder="1" applyAlignment="1">
      <alignment horizontal="center"/>
    </xf>
    <xf numFmtId="0" fontId="68" fillId="0" borderId="10" xfId="0" applyFont="1" applyBorder="1"/>
    <xf numFmtId="0" fontId="0" fillId="0" borderId="10" xfId="0" applyBorder="1" applyAlignment="1">
      <alignment horizontal="center"/>
    </xf>
    <xf numFmtId="0" fontId="74" fillId="0" borderId="0" xfId="0" applyFont="1" applyAlignment="1">
      <alignment horizontal="left"/>
    </xf>
    <xf numFmtId="43" fontId="0" fillId="0" borderId="10" xfId="0" applyNumberFormat="1" applyFill="1" applyBorder="1" applyAlignment="1">
      <alignment horizontal="right"/>
    </xf>
    <xf numFmtId="43" fontId="0" fillId="0" borderId="0" xfId="0" applyNumberFormat="1" applyAlignment="1">
      <alignment horizontal="right"/>
    </xf>
    <xf numFmtId="0" fontId="0" fillId="0" borderId="0" xfId="0" applyNumberFormat="1"/>
    <xf numFmtId="43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0" fontId="76" fillId="0" borderId="10" xfId="50303" applyFont="1" applyBorder="1" applyAlignment="1">
      <alignment horizontal="center"/>
    </xf>
    <xf numFmtId="0" fontId="68" fillId="0" borderId="0" xfId="0" applyFont="1" applyFill="1"/>
    <xf numFmtId="0" fontId="76" fillId="0" borderId="10" xfId="50426" applyFont="1" applyFill="1" applyBorder="1" applyAlignment="1">
      <alignment horizontal="center"/>
    </xf>
    <xf numFmtId="0" fontId="0" fillId="0" borderId="0" xfId="0" applyBorder="1"/>
    <xf numFmtId="0" fontId="0" fillId="0" borderId="0" xfId="0" applyBorder="1" applyAlignment="1"/>
    <xf numFmtId="43" fontId="0" fillId="0" borderId="0" xfId="0" applyNumberFormat="1"/>
    <xf numFmtId="0" fontId="74" fillId="0" borderId="0" xfId="0" applyFont="1" applyFill="1"/>
    <xf numFmtId="0" fontId="79" fillId="0" borderId="0" xfId="0" applyFont="1" applyFill="1" applyBorder="1"/>
    <xf numFmtId="0" fontId="80" fillId="0" borderId="10" xfId="0" applyFont="1" applyFill="1" applyBorder="1" applyAlignment="1">
      <alignment horizontal="center" vertical="center"/>
    </xf>
    <xf numFmtId="0" fontId="11" fillId="0" borderId="0" xfId="50482" applyAlignment="1">
      <alignment horizontal="center"/>
    </xf>
    <xf numFmtId="0" fontId="68" fillId="0" borderId="0" xfId="0" applyFont="1" applyFill="1" applyAlignment="1">
      <alignment horizontal="left"/>
    </xf>
    <xf numFmtId="0" fontId="76" fillId="0" borderId="10" xfId="50496" applyFont="1" applyBorder="1" applyAlignment="1">
      <alignment horizontal="center"/>
    </xf>
    <xf numFmtId="0" fontId="76" fillId="0" borderId="10" xfId="50496" applyFont="1" applyBorder="1"/>
    <xf numFmtId="0" fontId="68" fillId="0" borderId="10" xfId="12561" applyNumberFormat="1" applyFont="1" applyBorder="1" applyAlignment="1">
      <alignment horizontal="center"/>
    </xf>
    <xf numFmtId="0" fontId="68" fillId="0" borderId="10" xfId="0" applyFont="1" applyFill="1" applyBorder="1"/>
    <xf numFmtId="43" fontId="74" fillId="0" borderId="10" xfId="0" applyNumberFormat="1" applyFont="1" applyFill="1" applyBorder="1"/>
    <xf numFmtId="0" fontId="3" fillId="0" borderId="0" xfId="50594"/>
    <xf numFmtId="43" fontId="3" fillId="0" borderId="0" xfId="50594" applyNumberFormat="1"/>
    <xf numFmtId="0" fontId="3" fillId="0" borderId="0" xfId="50594" applyAlignment="1">
      <alignment horizontal="center"/>
    </xf>
    <xf numFmtId="0" fontId="76" fillId="0" borderId="10" xfId="50594" applyFont="1" applyBorder="1" applyAlignment="1">
      <alignment horizontal="center"/>
    </xf>
    <xf numFmtId="0" fontId="85" fillId="0" borderId="10" xfId="42" applyFont="1" applyFill="1" applyBorder="1" applyAlignment="1">
      <alignment horizontal="center"/>
    </xf>
    <xf numFmtId="0" fontId="85" fillId="0" borderId="10" xfId="42" applyFont="1" applyFill="1" applyBorder="1" applyAlignment="1">
      <alignment horizontal="left"/>
    </xf>
    <xf numFmtId="164" fontId="85" fillId="0" borderId="10" xfId="42" applyNumberFormat="1" applyFont="1" applyFill="1" applyBorder="1" applyAlignment="1">
      <alignment horizontal="center"/>
    </xf>
    <xf numFmtId="0" fontId="86" fillId="0" borderId="10" xfId="0" applyNumberFormat="1" applyFont="1" applyFill="1" applyBorder="1" applyAlignment="1">
      <alignment horizontal="center"/>
    </xf>
    <xf numFmtId="0" fontId="66" fillId="0" borderId="0" xfId="0" applyFont="1" applyFill="1" applyAlignment="1">
      <alignment horizontal="center"/>
    </xf>
    <xf numFmtId="0" fontId="0" fillId="0" borderId="11" xfId="0" applyFill="1" applyBorder="1" applyAlignment="1"/>
    <xf numFmtId="0" fontId="70" fillId="0" borderId="0" xfId="12561"/>
    <xf numFmtId="43" fontId="70" fillId="0" borderId="0" xfId="12561" applyNumberFormat="1" applyBorder="1" applyAlignment="1">
      <alignment horizontal="right"/>
    </xf>
    <xf numFmtId="0" fontId="68" fillId="0" borderId="10" xfId="50566" applyNumberFormat="1" applyFont="1" applyBorder="1" applyAlignment="1">
      <alignment horizontal="center"/>
    </xf>
    <xf numFmtId="43" fontId="68" fillId="0" borderId="0" xfId="1596" applyNumberFormat="1" applyFont="1" applyFill="1" applyBorder="1" applyAlignment="1">
      <alignment horizontal="center"/>
    </xf>
    <xf numFmtId="2" fontId="84" fillId="0" borderId="0" xfId="50566" applyNumberFormat="1" applyFill="1" applyBorder="1" applyAlignment="1"/>
    <xf numFmtId="43" fontId="68" fillId="0" borderId="0" xfId="1596" applyNumberFormat="1" applyFill="1" applyAlignment="1">
      <alignment horizontal="right"/>
    </xf>
    <xf numFmtId="0" fontId="84" fillId="0" borderId="0" xfId="50566" applyFill="1" applyBorder="1" applyAlignment="1"/>
    <xf numFmtId="43" fontId="68" fillId="0" borderId="0" xfId="1596" applyNumberFormat="1" applyFill="1" applyBorder="1" applyAlignment="1">
      <alignment horizontal="right"/>
    </xf>
    <xf numFmtId="43" fontId="0" fillId="0" borderId="0" xfId="0" applyNumberFormat="1" applyFill="1" applyAlignment="1">
      <alignment horizontal="right"/>
    </xf>
    <xf numFmtId="43" fontId="0" fillId="0" borderId="0" xfId="0" applyNumberFormat="1" applyFill="1" applyBorder="1"/>
    <xf numFmtId="0" fontId="68" fillId="0" borderId="10" xfId="50566" applyFont="1" applyBorder="1" applyAlignment="1">
      <alignment horizontal="left"/>
    </xf>
    <xf numFmtId="2" fontId="84" fillId="0" borderId="0" xfId="50566" applyNumberFormat="1" applyFont="1" applyFill="1" applyBorder="1" applyAlignment="1">
      <alignment horizontal="right"/>
    </xf>
    <xf numFmtId="43" fontId="68" fillId="0" borderId="10" xfId="0" applyNumberFormat="1" applyFont="1" applyFill="1" applyBorder="1"/>
    <xf numFmtId="43" fontId="68" fillId="0" borderId="0" xfId="12560" applyNumberFormat="1" applyFill="1" applyBorder="1" applyAlignment="1">
      <alignment horizontal="center"/>
    </xf>
    <xf numFmtId="2" fontId="84" fillId="0" borderId="0" xfId="50566" applyNumberFormat="1" applyFill="1" applyBorder="1" applyAlignment="1">
      <alignment horizontal="right"/>
    </xf>
    <xf numFmtId="0" fontId="84" fillId="0" borderId="0" xfId="50566" applyFont="1" applyFill="1" applyBorder="1" applyAlignment="1">
      <alignment horizontal="left"/>
    </xf>
    <xf numFmtId="0" fontId="84" fillId="0" borderId="0" xfId="50566"/>
    <xf numFmtId="0" fontId="84" fillId="0" borderId="0" xfId="50566" applyBorder="1"/>
    <xf numFmtId="0" fontId="84" fillId="0" borderId="0" xfId="50566" applyNumberFormat="1" applyFont="1" applyBorder="1" applyAlignment="1">
      <alignment horizontal="left"/>
    </xf>
    <xf numFmtId="0" fontId="84" fillId="0" borderId="0" xfId="50566" applyFont="1" applyBorder="1" applyAlignment="1">
      <alignment horizontal="left"/>
    </xf>
    <xf numFmtId="2" fontId="84" fillId="0" borderId="0" xfId="50566" applyNumberFormat="1" applyFont="1" applyBorder="1" applyAlignment="1">
      <alignment horizontal="right"/>
    </xf>
    <xf numFmtId="0" fontId="84" fillId="0" borderId="0" xfId="50566" applyBorder="1" applyAlignment="1"/>
    <xf numFmtId="2" fontId="84" fillId="0" borderId="0" xfId="50566" applyNumberFormat="1" applyBorder="1" applyAlignment="1"/>
    <xf numFmtId="2" fontId="84" fillId="0" borderId="0" xfId="50566" applyNumberFormat="1" applyBorder="1" applyAlignment="1">
      <alignment horizontal="right"/>
    </xf>
    <xf numFmtId="43" fontId="68" fillId="0" borderId="0" xfId="1596" applyNumberFormat="1" applyFill="1" applyAlignment="1">
      <alignment horizontal="center"/>
    </xf>
    <xf numFmtId="43" fontId="68" fillId="0" borderId="10" xfId="0" applyNumberFormat="1" applyFont="1" applyFill="1" applyBorder="1" applyAlignment="1">
      <alignment horizontal="right"/>
    </xf>
    <xf numFmtId="0" fontId="84" fillId="0" borderId="0" xfId="50566" applyFill="1"/>
    <xf numFmtId="0" fontId="84" fillId="0" borderId="0" xfId="50566" applyFill="1" applyBorder="1"/>
    <xf numFmtId="43" fontId="0" fillId="0" borderId="0" xfId="0" applyNumberFormat="1" applyFill="1" applyAlignment="1">
      <alignment horizontal="center"/>
    </xf>
    <xf numFmtId="43" fontId="68" fillId="0" borderId="0" xfId="3161" applyNumberFormat="1" applyFont="1" applyFill="1" applyBorder="1" applyAlignment="1">
      <alignment horizontal="center"/>
    </xf>
    <xf numFmtId="0" fontId="84" fillId="0" borderId="0" xfId="50566" applyNumberFormat="1" applyFont="1" applyFill="1" applyBorder="1" applyAlignment="1">
      <alignment horizontal="left"/>
    </xf>
    <xf numFmtId="2" fontId="84" fillId="0" borderId="0" xfId="50566" applyNumberFormat="1" applyFont="1" applyBorder="1" applyAlignment="1">
      <alignment horizontal="right"/>
    </xf>
    <xf numFmtId="43" fontId="68" fillId="0" borderId="0" xfId="1596" applyNumberFormat="1" applyFont="1" applyFill="1" applyBorder="1" applyAlignment="1">
      <alignment horizontal="right"/>
    </xf>
    <xf numFmtId="43" fontId="70" fillId="0" borderId="0" xfId="12561" applyNumberFormat="1" applyFill="1" applyBorder="1" applyAlignment="1">
      <alignment horizontal="right"/>
    </xf>
    <xf numFmtId="43" fontId="0" fillId="0" borderId="0" xfId="0" applyNumberFormat="1" applyFont="1" applyFill="1" applyBorder="1" applyAlignment="1">
      <alignment horizontal="right"/>
    </xf>
    <xf numFmtId="43" fontId="0" fillId="0" borderId="0" xfId="0" applyNumberFormat="1" applyFill="1" applyBorder="1" applyAlignment="1"/>
    <xf numFmtId="0" fontId="66" fillId="0" borderId="11" xfId="0" applyFont="1" applyFill="1" applyBorder="1" applyAlignment="1">
      <alignment horizontal="center"/>
    </xf>
    <xf numFmtId="0" fontId="0" fillId="0" borderId="12" xfId="0" applyFill="1" applyBorder="1" applyAlignment="1"/>
    <xf numFmtId="0" fontId="2" fillId="0" borderId="10" xfId="82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65" fontId="82" fillId="0" borderId="10" xfId="0" applyNumberFormat="1" applyFont="1" applyFill="1" applyBorder="1" applyAlignment="1">
      <alignment horizontal="center"/>
    </xf>
    <xf numFmtId="43" fontId="2" fillId="0" borderId="0" xfId="50594" applyNumberFormat="1" applyFont="1"/>
    <xf numFmtId="43" fontId="2" fillId="0" borderId="0" xfId="50621" applyNumberFormat="1"/>
    <xf numFmtId="43" fontId="2" fillId="0" borderId="0" xfId="50621" applyNumberFormat="1" applyAlignment="1">
      <alignment horizontal="center"/>
    </xf>
    <xf numFmtId="0" fontId="2" fillId="0" borderId="0" xfId="50621"/>
    <xf numFmtId="14" fontId="2" fillId="0" borderId="0" xfId="50621" applyNumberFormat="1"/>
    <xf numFmtId="43" fontId="2" fillId="0" borderId="0" xfId="50621" applyNumberFormat="1" applyFont="1" applyAlignment="1">
      <alignment horizontal="center"/>
    </xf>
    <xf numFmtId="0" fontId="82" fillId="0" borderId="0" xfId="50566" applyFont="1" applyBorder="1" applyAlignment="1">
      <alignment horizontal="left"/>
    </xf>
    <xf numFmtId="43" fontId="82" fillId="0" borderId="0" xfId="0" applyNumberFormat="1" applyFont="1" applyAlignment="1">
      <alignment horizontal="right"/>
    </xf>
    <xf numFmtId="14" fontId="82" fillId="0" borderId="0" xfId="0" applyNumberFormat="1" applyFont="1" applyAlignment="1">
      <alignment horizontal="right"/>
    </xf>
    <xf numFmtId="0" fontId="82" fillId="0" borderId="0" xfId="0" applyNumberFormat="1" applyFont="1" applyAlignment="1">
      <alignment horizontal="right"/>
    </xf>
    <xf numFmtId="0" fontId="82" fillId="0" borderId="0" xfId="0" applyFont="1" applyAlignment="1">
      <alignment horizontal="left"/>
    </xf>
    <xf numFmtId="0" fontId="69" fillId="0" borderId="10" xfId="0" applyFont="1" applyBorder="1" applyAlignment="1">
      <alignment horizontal="center"/>
    </xf>
    <xf numFmtId="0" fontId="78" fillId="0" borderId="0" xfId="0" applyFont="1" applyAlignment="1">
      <alignment horizontal="center" vertical="center"/>
    </xf>
    <xf numFmtId="0" fontId="78" fillId="0" borderId="0" xfId="0" applyFont="1" applyAlignment="1">
      <alignment horizontal="right" vertical="center"/>
    </xf>
    <xf numFmtId="0" fontId="81" fillId="0" borderId="10" xfId="0" applyFont="1" applyFill="1" applyBorder="1" applyAlignment="1">
      <alignment horizontal="center"/>
    </xf>
    <xf numFmtId="0" fontId="2" fillId="0" borderId="0" xfId="50621" applyAlignment="1">
      <alignment horizontal="center"/>
    </xf>
    <xf numFmtId="0" fontId="82" fillId="0" borderId="0" xfId="0" applyFont="1" applyAlignment="1">
      <alignment horizontal="center"/>
    </xf>
    <xf numFmtId="0" fontId="82" fillId="0" borderId="0" xfId="50566" applyNumberFormat="1" applyFont="1" applyBorder="1" applyAlignment="1">
      <alignment horizontal="center"/>
    </xf>
    <xf numFmtId="14" fontId="2" fillId="34" borderId="0" xfId="50621" applyNumberFormat="1" applyFill="1" applyAlignment="1">
      <alignment horizontal="center"/>
    </xf>
    <xf numFmtId="43" fontId="82" fillId="0" borderId="0" xfId="0" applyNumberFormat="1" applyFont="1" applyFill="1" applyAlignment="1">
      <alignment horizontal="center"/>
    </xf>
    <xf numFmtId="0" fontId="82" fillId="0" borderId="0" xfId="0" applyNumberFormat="1" applyFont="1" applyFill="1"/>
    <xf numFmtId="43" fontId="82" fillId="0" borderId="0" xfId="50281" applyNumberFormat="1" applyFont="1" applyFill="1" applyAlignment="1">
      <alignment horizontal="center"/>
    </xf>
    <xf numFmtId="0" fontId="84" fillId="0" borderId="0" xfId="50566" applyBorder="1"/>
    <xf numFmtId="0" fontId="84" fillId="0" borderId="0" xfId="50566" applyFont="1" applyBorder="1" applyAlignment="1">
      <alignment horizontal="left"/>
    </xf>
    <xf numFmtId="0" fontId="84" fillId="0" borderId="0" xfId="50566" applyBorder="1" applyAlignment="1"/>
    <xf numFmtId="0" fontId="84" fillId="0" borderId="0" xfId="50566" applyNumberFormat="1" applyFont="1" applyBorder="1" applyAlignment="1">
      <alignment horizontal="left"/>
    </xf>
  </cellXfs>
  <cellStyles count="50635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29" xfId="50192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30" xfId="50206"/>
    <cellStyle name="20% - Ênfase1 31" xfId="50220"/>
    <cellStyle name="20% - Ênfase1 32" xfId="50234"/>
    <cellStyle name="20% - Ênfase1 33" xfId="50247"/>
    <cellStyle name="20% - Ênfase1 34" xfId="50263"/>
    <cellStyle name="20% - Ênfase1 35" xfId="50284"/>
    <cellStyle name="20% - Ênfase1 36" xfId="50305"/>
    <cellStyle name="20% - Ênfase1 37" xfId="50325"/>
    <cellStyle name="20% - Ênfase1 38" xfId="50346"/>
    <cellStyle name="20% - Ênfase1 39" xfId="50366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40" xfId="50386"/>
    <cellStyle name="20% - Ênfase1 41" xfId="50400"/>
    <cellStyle name="20% - Ênfase1 42" xfId="50414"/>
    <cellStyle name="20% - Ênfase1 43" xfId="50428"/>
    <cellStyle name="20% - Ênfase1 44" xfId="50442"/>
    <cellStyle name="20% - Ênfase1 45" xfId="50456"/>
    <cellStyle name="20% - Ênfase1 46" xfId="50470"/>
    <cellStyle name="20% - Ênfase1 47" xfId="50484"/>
    <cellStyle name="20% - Ênfase1 48" xfId="50498"/>
    <cellStyle name="20% - Ênfase1 49" xfId="50512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50" xfId="50526"/>
    <cellStyle name="20% - Ênfase1 51" xfId="50539"/>
    <cellStyle name="20% - Ênfase1 52" xfId="50554"/>
    <cellStyle name="20% - Ênfase1 53" xfId="50568"/>
    <cellStyle name="20% - Ênfase1 54" xfId="50582"/>
    <cellStyle name="20% - Ênfase1 55" xfId="50596"/>
    <cellStyle name="20% - Ênfase1 56" xfId="50609"/>
    <cellStyle name="20% - Ênfase1 57" xfId="50623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29" xfId="50194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30" xfId="50208"/>
    <cellStyle name="20% - Ênfase2 31" xfId="50222"/>
    <cellStyle name="20% - Ênfase2 32" xfId="50236"/>
    <cellStyle name="20% - Ênfase2 33" xfId="50249"/>
    <cellStyle name="20% - Ênfase2 34" xfId="50266"/>
    <cellStyle name="20% - Ênfase2 35" xfId="50288"/>
    <cellStyle name="20% - Ênfase2 36" xfId="50308"/>
    <cellStyle name="20% - Ênfase2 37" xfId="50328"/>
    <cellStyle name="20% - Ênfase2 38" xfId="50349"/>
    <cellStyle name="20% - Ênfase2 39" xfId="50369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40" xfId="50388"/>
    <cellStyle name="20% - Ênfase2 41" xfId="50402"/>
    <cellStyle name="20% - Ênfase2 42" xfId="50416"/>
    <cellStyle name="20% - Ênfase2 43" xfId="50430"/>
    <cellStyle name="20% - Ênfase2 44" xfId="50444"/>
    <cellStyle name="20% - Ênfase2 45" xfId="50458"/>
    <cellStyle name="20% - Ênfase2 46" xfId="50472"/>
    <cellStyle name="20% - Ênfase2 47" xfId="50486"/>
    <cellStyle name="20% - Ênfase2 48" xfId="50500"/>
    <cellStyle name="20% - Ênfase2 49" xfId="50514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50" xfId="50528"/>
    <cellStyle name="20% - Ênfase2 51" xfId="50542"/>
    <cellStyle name="20% - Ênfase2 52" xfId="50556"/>
    <cellStyle name="20% - Ênfase2 53" xfId="50570"/>
    <cellStyle name="20% - Ênfase2 54" xfId="50584"/>
    <cellStyle name="20% - Ênfase2 55" xfId="50598"/>
    <cellStyle name="20% - Ênfase2 56" xfId="50611"/>
    <cellStyle name="20% - Ênfase2 57" xfId="50625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29" xfId="50196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30" xfId="50210"/>
    <cellStyle name="20% - Ênfase3 31" xfId="50224"/>
    <cellStyle name="20% - Ênfase3 32" xfId="50238"/>
    <cellStyle name="20% - Ênfase3 33" xfId="50251"/>
    <cellStyle name="20% - Ênfase3 34" xfId="50269"/>
    <cellStyle name="20% - Ênfase3 35" xfId="50291"/>
    <cellStyle name="20% - Ênfase3 36" xfId="50311"/>
    <cellStyle name="20% - Ênfase3 37" xfId="50331"/>
    <cellStyle name="20% - Ênfase3 38" xfId="50352"/>
    <cellStyle name="20% - Ênfase3 39" xfId="50372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40" xfId="50390"/>
    <cellStyle name="20% - Ênfase3 41" xfId="50404"/>
    <cellStyle name="20% - Ênfase3 42" xfId="50418"/>
    <cellStyle name="20% - Ênfase3 43" xfId="50432"/>
    <cellStyle name="20% - Ênfase3 44" xfId="50446"/>
    <cellStyle name="20% - Ênfase3 45" xfId="50460"/>
    <cellStyle name="20% - Ênfase3 46" xfId="50474"/>
    <cellStyle name="20% - Ênfase3 47" xfId="50488"/>
    <cellStyle name="20% - Ênfase3 48" xfId="50502"/>
    <cellStyle name="20% - Ênfase3 49" xfId="50516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50" xfId="50530"/>
    <cellStyle name="20% - Ênfase3 51" xfId="50544"/>
    <cellStyle name="20% - Ênfase3 52" xfId="50558"/>
    <cellStyle name="20% - Ênfase3 53" xfId="50572"/>
    <cellStyle name="20% - Ênfase3 54" xfId="50586"/>
    <cellStyle name="20% - Ênfase3 55" xfId="50600"/>
    <cellStyle name="20% - Ênfase3 56" xfId="50613"/>
    <cellStyle name="20% - Ênfase3 57" xfId="50627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29" xfId="50199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30" xfId="50212"/>
    <cellStyle name="20% - Ênfase4 31" xfId="50226"/>
    <cellStyle name="20% - Ênfase4 32" xfId="50240"/>
    <cellStyle name="20% - Ênfase4 33" xfId="50253"/>
    <cellStyle name="20% - Ênfase4 34" xfId="50272"/>
    <cellStyle name="20% - Ênfase4 35" xfId="50294"/>
    <cellStyle name="20% - Ênfase4 36" xfId="50314"/>
    <cellStyle name="20% - Ênfase4 37" xfId="50334"/>
    <cellStyle name="20% - Ênfase4 38" xfId="50355"/>
    <cellStyle name="20% - Ênfase4 39" xfId="50375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40" xfId="50392"/>
    <cellStyle name="20% - Ênfase4 41" xfId="50406"/>
    <cellStyle name="20% - Ênfase4 42" xfId="50420"/>
    <cellStyle name="20% - Ênfase4 43" xfId="50434"/>
    <cellStyle name="20% - Ênfase4 44" xfId="50448"/>
    <cellStyle name="20% - Ênfase4 45" xfId="50462"/>
    <cellStyle name="20% - Ênfase4 46" xfId="50476"/>
    <cellStyle name="20% - Ênfase4 47" xfId="50490"/>
    <cellStyle name="20% - Ênfase4 48" xfId="50504"/>
    <cellStyle name="20% - Ênfase4 49" xfId="50518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50" xfId="50532"/>
    <cellStyle name="20% - Ênfase4 51" xfId="50546"/>
    <cellStyle name="20% - Ênfase4 52" xfId="50560"/>
    <cellStyle name="20% - Ênfase4 53" xfId="50574"/>
    <cellStyle name="20% - Ênfase4 54" xfId="50588"/>
    <cellStyle name="20% - Ênfase4 55" xfId="50602"/>
    <cellStyle name="20% - Ênfase4 56" xfId="50615"/>
    <cellStyle name="20% - Ênfase4 57" xfId="50629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29" xfId="50201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30" xfId="50214"/>
    <cellStyle name="20% - Ênfase5 31" xfId="50228"/>
    <cellStyle name="20% - Ênfase5 32" xfId="50242"/>
    <cellStyle name="20% - Ênfase5 33" xfId="50255"/>
    <cellStyle name="20% - Ênfase5 34" xfId="50275"/>
    <cellStyle name="20% - Ênfase5 35" xfId="50297"/>
    <cellStyle name="20% - Ênfase5 36" xfId="50317"/>
    <cellStyle name="20% - Ênfase5 37" xfId="50337"/>
    <cellStyle name="20% - Ênfase5 38" xfId="50358"/>
    <cellStyle name="20% - Ênfase5 39" xfId="50378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40" xfId="50394"/>
    <cellStyle name="20% - Ênfase5 41" xfId="50408"/>
    <cellStyle name="20% - Ênfase5 42" xfId="50422"/>
    <cellStyle name="20% - Ênfase5 43" xfId="50436"/>
    <cellStyle name="20% - Ênfase5 44" xfId="50450"/>
    <cellStyle name="20% - Ênfase5 45" xfId="50464"/>
    <cellStyle name="20% - Ênfase5 46" xfId="50478"/>
    <cellStyle name="20% - Ênfase5 47" xfId="50492"/>
    <cellStyle name="20% - Ênfase5 48" xfId="50506"/>
    <cellStyle name="20% - Ênfase5 49" xfId="50520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50" xfId="50534"/>
    <cellStyle name="20% - Ênfase5 51" xfId="50548"/>
    <cellStyle name="20% - Ênfase5 52" xfId="50562"/>
    <cellStyle name="20% - Ênfase5 53" xfId="50576"/>
    <cellStyle name="20% - Ênfase5 54" xfId="50590"/>
    <cellStyle name="20% - Ênfase5 55" xfId="50604"/>
    <cellStyle name="20% - Ênfase5 56" xfId="50617"/>
    <cellStyle name="20% - Ênfase5 57" xfId="50631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29" xfId="50203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30" xfId="50216"/>
    <cellStyle name="20% - Ênfase6 31" xfId="50230"/>
    <cellStyle name="20% - Ênfase6 32" xfId="50244"/>
    <cellStyle name="20% - Ênfase6 33" xfId="50257"/>
    <cellStyle name="20% - Ênfase6 34" xfId="50278"/>
    <cellStyle name="20% - Ênfase6 35" xfId="50300"/>
    <cellStyle name="20% - Ênfase6 36" xfId="50320"/>
    <cellStyle name="20% - Ênfase6 37" xfId="50340"/>
    <cellStyle name="20% - Ênfase6 38" xfId="50361"/>
    <cellStyle name="20% - Ênfase6 39" xfId="50381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40" xfId="50396"/>
    <cellStyle name="20% - Ênfase6 41" xfId="50410"/>
    <cellStyle name="20% - Ênfase6 42" xfId="50424"/>
    <cellStyle name="20% - Ênfase6 43" xfId="50438"/>
    <cellStyle name="20% - Ênfase6 44" xfId="50452"/>
    <cellStyle name="20% - Ênfase6 45" xfId="50466"/>
    <cellStyle name="20% - Ênfase6 46" xfId="50480"/>
    <cellStyle name="20% - Ênfase6 47" xfId="50494"/>
    <cellStyle name="20% - Ênfase6 48" xfId="50508"/>
    <cellStyle name="20% - Ênfase6 49" xfId="50522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50" xfId="50536"/>
    <cellStyle name="20% - Ênfase6 51" xfId="50550"/>
    <cellStyle name="20% - Ênfase6 52" xfId="50564"/>
    <cellStyle name="20% - Ênfase6 53" xfId="50578"/>
    <cellStyle name="20% - Ênfase6 54" xfId="50592"/>
    <cellStyle name="20% - Ênfase6 55" xfId="50606"/>
    <cellStyle name="20% - Ênfase6 56" xfId="50619"/>
    <cellStyle name="20% - Ênfase6 57" xfId="50633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29" xfId="50193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30" xfId="50207"/>
    <cellStyle name="40% - Ênfase1 31" xfId="50221"/>
    <cellStyle name="40% - Ênfase1 32" xfId="50235"/>
    <cellStyle name="40% - Ênfase1 33" xfId="50248"/>
    <cellStyle name="40% - Ênfase1 34" xfId="50264"/>
    <cellStyle name="40% - Ênfase1 35" xfId="50285"/>
    <cellStyle name="40% - Ênfase1 36" xfId="50306"/>
    <cellStyle name="40% - Ênfase1 37" xfId="50326"/>
    <cellStyle name="40% - Ênfase1 38" xfId="50347"/>
    <cellStyle name="40% - Ênfase1 39" xfId="50367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40" xfId="50387"/>
    <cellStyle name="40% - Ênfase1 41" xfId="50401"/>
    <cellStyle name="40% - Ênfase1 42" xfId="50415"/>
    <cellStyle name="40% - Ênfase1 43" xfId="50429"/>
    <cellStyle name="40% - Ênfase1 44" xfId="50443"/>
    <cellStyle name="40% - Ênfase1 45" xfId="50457"/>
    <cellStyle name="40% - Ênfase1 46" xfId="50471"/>
    <cellStyle name="40% - Ênfase1 47" xfId="50485"/>
    <cellStyle name="40% - Ênfase1 48" xfId="50499"/>
    <cellStyle name="40% - Ênfase1 49" xfId="50513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50" xfId="50527"/>
    <cellStyle name="40% - Ênfase1 51" xfId="50540"/>
    <cellStyle name="40% - Ênfase1 52" xfId="50555"/>
    <cellStyle name="40% - Ênfase1 53" xfId="50569"/>
    <cellStyle name="40% - Ênfase1 54" xfId="50583"/>
    <cellStyle name="40% - Ênfase1 55" xfId="50597"/>
    <cellStyle name="40% - Ênfase1 56" xfId="50610"/>
    <cellStyle name="40% - Ênfase1 57" xfId="50624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29" xfId="50195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30" xfId="50209"/>
    <cellStyle name="40% - Ênfase2 31" xfId="50223"/>
    <cellStyle name="40% - Ênfase2 32" xfId="50237"/>
    <cellStyle name="40% - Ênfase2 33" xfId="50250"/>
    <cellStyle name="40% - Ênfase2 34" xfId="50267"/>
    <cellStyle name="40% - Ênfase2 35" xfId="50289"/>
    <cellStyle name="40% - Ênfase2 36" xfId="50309"/>
    <cellStyle name="40% - Ênfase2 37" xfId="50329"/>
    <cellStyle name="40% - Ênfase2 38" xfId="50350"/>
    <cellStyle name="40% - Ênfase2 39" xfId="50370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40" xfId="50389"/>
    <cellStyle name="40% - Ênfase2 41" xfId="50403"/>
    <cellStyle name="40% - Ênfase2 42" xfId="50417"/>
    <cellStyle name="40% - Ênfase2 43" xfId="50431"/>
    <cellStyle name="40% - Ênfase2 44" xfId="50445"/>
    <cellStyle name="40% - Ênfase2 45" xfId="50459"/>
    <cellStyle name="40% - Ênfase2 46" xfId="50473"/>
    <cellStyle name="40% - Ênfase2 47" xfId="50487"/>
    <cellStyle name="40% - Ênfase2 48" xfId="50501"/>
    <cellStyle name="40% - Ênfase2 49" xfId="50515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50" xfId="50529"/>
    <cellStyle name="40% - Ênfase2 51" xfId="50543"/>
    <cellStyle name="40% - Ênfase2 52" xfId="50557"/>
    <cellStyle name="40% - Ênfase2 53" xfId="50571"/>
    <cellStyle name="40% - Ênfase2 54" xfId="50585"/>
    <cellStyle name="40% - Ênfase2 55" xfId="50599"/>
    <cellStyle name="40% - Ênfase2 56" xfId="50612"/>
    <cellStyle name="40% - Ênfase2 57" xfId="50626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29" xfId="50197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30" xfId="50211"/>
    <cellStyle name="40% - Ênfase3 31" xfId="50225"/>
    <cellStyle name="40% - Ênfase3 32" xfId="50239"/>
    <cellStyle name="40% - Ênfase3 33" xfId="50252"/>
    <cellStyle name="40% - Ênfase3 34" xfId="50270"/>
    <cellStyle name="40% - Ênfase3 35" xfId="50292"/>
    <cellStyle name="40% - Ênfase3 36" xfId="50312"/>
    <cellStyle name="40% - Ênfase3 37" xfId="50332"/>
    <cellStyle name="40% - Ênfase3 38" xfId="50353"/>
    <cellStyle name="40% - Ênfase3 39" xfId="50373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40" xfId="50391"/>
    <cellStyle name="40% - Ênfase3 41" xfId="50405"/>
    <cellStyle name="40% - Ênfase3 42" xfId="50419"/>
    <cellStyle name="40% - Ênfase3 43" xfId="50433"/>
    <cellStyle name="40% - Ênfase3 44" xfId="50447"/>
    <cellStyle name="40% - Ênfase3 45" xfId="50461"/>
    <cellStyle name="40% - Ênfase3 46" xfId="50475"/>
    <cellStyle name="40% - Ênfase3 47" xfId="50489"/>
    <cellStyle name="40% - Ênfase3 48" xfId="50503"/>
    <cellStyle name="40% - Ênfase3 49" xfId="50517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50" xfId="50531"/>
    <cellStyle name="40% - Ênfase3 51" xfId="50545"/>
    <cellStyle name="40% - Ênfase3 52" xfId="50559"/>
    <cellStyle name="40% - Ênfase3 53" xfId="50573"/>
    <cellStyle name="40% - Ênfase3 54" xfId="50587"/>
    <cellStyle name="40% - Ênfase3 55" xfId="50601"/>
    <cellStyle name="40% - Ênfase3 56" xfId="50614"/>
    <cellStyle name="40% - Ênfase3 57" xfId="50628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29" xfId="50200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30" xfId="50213"/>
    <cellStyle name="40% - Ênfase4 31" xfId="50227"/>
    <cellStyle name="40% - Ênfase4 32" xfId="50241"/>
    <cellStyle name="40% - Ênfase4 33" xfId="50254"/>
    <cellStyle name="40% - Ênfase4 34" xfId="50273"/>
    <cellStyle name="40% - Ênfase4 35" xfId="50295"/>
    <cellStyle name="40% - Ênfase4 36" xfId="50315"/>
    <cellStyle name="40% - Ênfase4 37" xfId="50335"/>
    <cellStyle name="40% - Ênfase4 38" xfId="50356"/>
    <cellStyle name="40% - Ênfase4 39" xfId="50376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40" xfId="50393"/>
    <cellStyle name="40% - Ênfase4 41" xfId="50407"/>
    <cellStyle name="40% - Ênfase4 42" xfId="50421"/>
    <cellStyle name="40% - Ênfase4 43" xfId="50435"/>
    <cellStyle name="40% - Ênfase4 44" xfId="50449"/>
    <cellStyle name="40% - Ênfase4 45" xfId="50463"/>
    <cellStyle name="40% - Ênfase4 46" xfId="50477"/>
    <cellStyle name="40% - Ênfase4 47" xfId="50491"/>
    <cellStyle name="40% - Ênfase4 48" xfId="50505"/>
    <cellStyle name="40% - Ênfase4 49" xfId="50519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50" xfId="50533"/>
    <cellStyle name="40% - Ênfase4 51" xfId="50547"/>
    <cellStyle name="40% - Ênfase4 52" xfId="50561"/>
    <cellStyle name="40% - Ênfase4 53" xfId="50575"/>
    <cellStyle name="40% - Ênfase4 54" xfId="50589"/>
    <cellStyle name="40% - Ênfase4 55" xfId="50603"/>
    <cellStyle name="40% - Ênfase4 56" xfId="50616"/>
    <cellStyle name="40% - Ênfase4 57" xfId="50630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29" xfId="50202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30" xfId="50215"/>
    <cellStyle name="40% - Ênfase5 31" xfId="50229"/>
    <cellStyle name="40% - Ênfase5 32" xfId="50243"/>
    <cellStyle name="40% - Ênfase5 33" xfId="50256"/>
    <cellStyle name="40% - Ênfase5 34" xfId="50276"/>
    <cellStyle name="40% - Ênfase5 35" xfId="50298"/>
    <cellStyle name="40% - Ênfase5 36" xfId="50318"/>
    <cellStyle name="40% - Ênfase5 37" xfId="50338"/>
    <cellStyle name="40% - Ênfase5 38" xfId="50359"/>
    <cellStyle name="40% - Ênfase5 39" xfId="50379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40" xfId="50395"/>
    <cellStyle name="40% - Ênfase5 41" xfId="50409"/>
    <cellStyle name="40% - Ênfase5 42" xfId="50423"/>
    <cellStyle name="40% - Ênfase5 43" xfId="50437"/>
    <cellStyle name="40% - Ênfase5 44" xfId="50451"/>
    <cellStyle name="40% - Ênfase5 45" xfId="50465"/>
    <cellStyle name="40% - Ênfase5 46" xfId="50479"/>
    <cellStyle name="40% - Ênfase5 47" xfId="50493"/>
    <cellStyle name="40% - Ênfase5 48" xfId="50507"/>
    <cellStyle name="40% - Ênfase5 49" xfId="50521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50" xfId="50535"/>
    <cellStyle name="40% - Ênfase5 51" xfId="50549"/>
    <cellStyle name="40% - Ênfase5 52" xfId="50563"/>
    <cellStyle name="40% - Ênfase5 53" xfId="50577"/>
    <cellStyle name="40% - Ênfase5 54" xfId="50591"/>
    <cellStyle name="40% - Ênfase5 55" xfId="50605"/>
    <cellStyle name="40% - Ênfase5 56" xfId="50618"/>
    <cellStyle name="40% - Ênfase5 57" xfId="50632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29" xfId="50204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30" xfId="50217"/>
    <cellStyle name="40% - Ênfase6 31" xfId="50231"/>
    <cellStyle name="40% - Ênfase6 32" xfId="50245"/>
    <cellStyle name="40% - Ênfase6 33" xfId="50258"/>
    <cellStyle name="40% - Ênfase6 34" xfId="50279"/>
    <cellStyle name="40% - Ênfase6 35" xfId="50301"/>
    <cellStyle name="40% - Ênfase6 36" xfId="50321"/>
    <cellStyle name="40% - Ênfase6 37" xfId="50341"/>
    <cellStyle name="40% - Ênfase6 38" xfId="50362"/>
    <cellStyle name="40% - Ênfase6 39" xfId="50382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40" xfId="50397"/>
    <cellStyle name="40% - Ênfase6 41" xfId="50411"/>
    <cellStyle name="40% - Ênfase6 42" xfId="50425"/>
    <cellStyle name="40% - Ênfase6 43" xfId="50439"/>
    <cellStyle name="40% - Ênfase6 44" xfId="50453"/>
    <cellStyle name="40% - Ênfase6 45" xfId="50467"/>
    <cellStyle name="40% - Ênfase6 46" xfId="50481"/>
    <cellStyle name="40% - Ênfase6 47" xfId="50495"/>
    <cellStyle name="40% - Ênfase6 48" xfId="50509"/>
    <cellStyle name="40% - Ênfase6 49" xfId="50523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50" xfId="50537"/>
    <cellStyle name="40% - Ênfase6 51" xfId="50551"/>
    <cellStyle name="40% - Ênfase6 52" xfId="50565"/>
    <cellStyle name="40% - Ênfase6 53" xfId="50579"/>
    <cellStyle name="40% - Ênfase6 54" xfId="50593"/>
    <cellStyle name="40% - Ênfase6 55" xfId="50607"/>
    <cellStyle name="40% - Ênfase6 56" xfId="50620"/>
    <cellStyle name="40% - Ênfase6 57" xfId="50634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1 2" xfId="50265"/>
    <cellStyle name="60% - Ênfase1 3" xfId="50286"/>
    <cellStyle name="60% - Ênfase1 4" xfId="50307"/>
    <cellStyle name="60% - Ênfase1 5" xfId="50327"/>
    <cellStyle name="60% - Ênfase1 6" xfId="50348"/>
    <cellStyle name="60% - Ênfase1 7" xfId="50368"/>
    <cellStyle name="60% - Ênfase2" xfId="25" builtinId="36" customBuiltin="1"/>
    <cellStyle name="60% - Ênfase2 2" xfId="50268"/>
    <cellStyle name="60% - Ênfase2 3" xfId="50290"/>
    <cellStyle name="60% - Ênfase2 4" xfId="50310"/>
    <cellStyle name="60% - Ênfase2 5" xfId="50330"/>
    <cellStyle name="60% - Ênfase2 6" xfId="50351"/>
    <cellStyle name="60% - Ênfase2 7" xfId="50371"/>
    <cellStyle name="60% - Ênfase3" xfId="29" builtinId="40" customBuiltin="1"/>
    <cellStyle name="60% - Ênfase3 2" xfId="50271"/>
    <cellStyle name="60% - Ênfase3 3" xfId="50293"/>
    <cellStyle name="60% - Ênfase3 4" xfId="50313"/>
    <cellStyle name="60% - Ênfase3 5" xfId="50333"/>
    <cellStyle name="60% - Ênfase3 6" xfId="50354"/>
    <cellStyle name="60% - Ênfase3 7" xfId="50374"/>
    <cellStyle name="60% - Ênfase4" xfId="33" builtinId="44" customBuiltin="1"/>
    <cellStyle name="60% - Ênfase4 2" xfId="50274"/>
    <cellStyle name="60% - Ênfase4 3" xfId="50296"/>
    <cellStyle name="60% - Ênfase4 4" xfId="50316"/>
    <cellStyle name="60% - Ênfase4 5" xfId="50336"/>
    <cellStyle name="60% - Ênfase4 6" xfId="50357"/>
    <cellStyle name="60% - Ênfase4 7" xfId="50377"/>
    <cellStyle name="60% - Ênfase5" xfId="37" builtinId="48" customBuiltin="1"/>
    <cellStyle name="60% - Ênfase5 2" xfId="50277"/>
    <cellStyle name="60% - Ênfase5 3" xfId="50299"/>
    <cellStyle name="60% - Ênfase5 4" xfId="50319"/>
    <cellStyle name="60% - Ênfase5 5" xfId="50339"/>
    <cellStyle name="60% - Ênfase5 6" xfId="50360"/>
    <cellStyle name="60% - Ênfase5 7" xfId="50380"/>
    <cellStyle name="60% - Ênfase6" xfId="41" builtinId="52" customBuiltin="1"/>
    <cellStyle name="60% - Ênfase6 2" xfId="50280"/>
    <cellStyle name="60% - Ênfase6 3" xfId="50302"/>
    <cellStyle name="60% - Ênfase6 4" xfId="50322"/>
    <cellStyle name="60% - Ênfase6 5" xfId="50342"/>
    <cellStyle name="60% - Ênfase6 6" xfId="50363"/>
    <cellStyle name="60% - Ênfase6 7" xfId="50383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eutro 2" xfId="5026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7" xfId="12561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21" xfId="50198"/>
    <cellStyle name="Normal 22" xfId="50218"/>
    <cellStyle name="Normal 23" xfId="50232"/>
    <cellStyle name="Normal 24" xfId="50259"/>
    <cellStyle name="Normal 25" xfId="50281"/>
    <cellStyle name="Normal 26" xfId="50282"/>
    <cellStyle name="Normal 27" xfId="50287"/>
    <cellStyle name="Normal 28" xfId="50303"/>
    <cellStyle name="Normal 29" xfId="50343"/>
    <cellStyle name="Normal 3" xfId="82"/>
    <cellStyle name="Normal 30" xfId="50323"/>
    <cellStyle name="Normal 31" xfId="50344"/>
    <cellStyle name="Normal 32" xfId="50364"/>
    <cellStyle name="Normal 33" xfId="50384"/>
    <cellStyle name="Normal 34" xfId="50398"/>
    <cellStyle name="Normal 35" xfId="50412"/>
    <cellStyle name="Normal 36" xfId="50426"/>
    <cellStyle name="Normal 37" xfId="50440"/>
    <cellStyle name="Normal 38" xfId="50454"/>
    <cellStyle name="Normal 39" xfId="50468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40" xfId="50482"/>
    <cellStyle name="Normal 41" xfId="50496"/>
    <cellStyle name="Normal 42" xfId="50510"/>
    <cellStyle name="Normal 43" xfId="50524"/>
    <cellStyle name="Normal 44" xfId="50541"/>
    <cellStyle name="Normal 45" xfId="50552"/>
    <cellStyle name="Normal 46" xfId="50566"/>
    <cellStyle name="Normal 47" xfId="50580"/>
    <cellStyle name="Normal 48" xfId="50594"/>
    <cellStyle name="Normal 49" xfId="50621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29" xfId="50191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30" xfId="50205"/>
    <cellStyle name="Nota 31" xfId="50219"/>
    <cellStyle name="Nota 32" xfId="50233"/>
    <cellStyle name="Nota 33" xfId="50246"/>
    <cellStyle name="Nota 34" xfId="50262"/>
    <cellStyle name="Nota 35" xfId="50283"/>
    <cellStyle name="Nota 36" xfId="50304"/>
    <cellStyle name="Nota 37" xfId="50324"/>
    <cellStyle name="Nota 38" xfId="50345"/>
    <cellStyle name="Nota 39" xfId="50365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40" xfId="50385"/>
    <cellStyle name="Nota 41" xfId="50399"/>
    <cellStyle name="Nota 42" xfId="50413"/>
    <cellStyle name="Nota 43" xfId="50427"/>
    <cellStyle name="Nota 44" xfId="50441"/>
    <cellStyle name="Nota 45" xfId="50455"/>
    <cellStyle name="Nota 46" xfId="50469"/>
    <cellStyle name="Nota 47" xfId="50483"/>
    <cellStyle name="Nota 48" xfId="50497"/>
    <cellStyle name="Nota 49" xfId="50511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50" xfId="50525"/>
    <cellStyle name="Nota 51" xfId="50538"/>
    <cellStyle name="Nota 52" xfId="50553"/>
    <cellStyle name="Nota 53" xfId="50567"/>
    <cellStyle name="Nota 54" xfId="50581"/>
    <cellStyle name="Nota 55" xfId="50595"/>
    <cellStyle name="Nota 56" xfId="50608"/>
    <cellStyle name="Nota 57" xfId="50622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/>
    <cellStyle name="Total" xfId="17" builtinId="25" customBuiltin="1"/>
  </cellStyles>
  <dxfs count="14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71007</xdr:rowOff>
    </xdr:from>
    <xdr:to>
      <xdr:col>3</xdr:col>
      <xdr:colOff>1257300</xdr:colOff>
      <xdr:row>5</xdr:row>
      <xdr:rowOff>95251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7100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1085850</xdr:colOff>
      <xdr:row>0</xdr:row>
      <xdr:rowOff>104774</xdr:rowOff>
    </xdr:from>
    <xdr:to>
      <xdr:col>11</xdr:col>
      <xdr:colOff>1057275</xdr:colOff>
      <xdr:row>5</xdr:row>
      <xdr:rowOff>19049</xdr:rowOff>
    </xdr:to>
    <xdr:pic>
      <xdr:nvPicPr>
        <xdr:cNvPr id="4" name="Imagem 3" descr="C:\Users\marcelomc\Desktop\SaudeAsset 8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01275" y="104774"/>
          <a:ext cx="2276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visao/F&#201;RIAS/2024/PROGRAMA&#199;&#195;O%20ANUAL%20DE%20F&#201;RIAS%202023-202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gramação Anual"/>
      <sheetName val="SRA"/>
      <sheetName val="2022-2023"/>
    </sheetNames>
    <sheetDataSet>
      <sheetData sheetId="0" refreshError="1"/>
      <sheetData sheetId="1">
        <row r="1">
          <cell r="F1" t="str">
            <v>SRA</v>
          </cell>
        </row>
        <row r="3">
          <cell r="B3" t="str">
            <v>Matricula</v>
          </cell>
          <cell r="C3" t="str">
            <v>Nome</v>
          </cell>
          <cell r="D3" t="str">
            <v>Centro Custo</v>
          </cell>
          <cell r="F3" t="str">
            <v>Filial</v>
          </cell>
          <cell r="G3" t="str">
            <v>Data Admis.</v>
          </cell>
          <cell r="H3" t="str">
            <v>Dt. Demiss„o</v>
          </cell>
        </row>
        <row r="4">
          <cell r="B4">
            <v>200</v>
          </cell>
          <cell r="C4" t="str">
            <v>MARIA DO CARMO DE SOUSA</v>
          </cell>
          <cell r="D4">
            <v>3170</v>
          </cell>
          <cell r="E4" t="str">
            <v>DICEM - DIVISAO CENTRAL DE EMBALAGEM</v>
          </cell>
          <cell r="F4">
            <v>1</v>
          </cell>
          <cell r="G4">
            <v>26877</v>
          </cell>
          <cell r="H4" t="str">
            <v xml:space="preserve">  /  /    </v>
          </cell>
        </row>
        <row r="5">
          <cell r="B5">
            <v>397</v>
          </cell>
          <cell r="C5" t="str">
            <v>MARIA AMARA MEDEIROS</v>
          </cell>
          <cell r="D5">
            <v>1114</v>
          </cell>
          <cell r="E5" t="str">
            <v>DISEG - DIVISAO DE SERVICOS GERAIS</v>
          </cell>
          <cell r="F5">
            <v>1</v>
          </cell>
          <cell r="G5">
            <v>27442</v>
          </cell>
          <cell r="H5" t="str">
            <v xml:space="preserve">  /  /    </v>
          </cell>
        </row>
        <row r="6">
          <cell r="B6">
            <v>508</v>
          </cell>
          <cell r="C6" t="str">
            <v>SANDRA EMIDIO PEREIRA</v>
          </cell>
          <cell r="D6">
            <v>1114</v>
          </cell>
          <cell r="E6" t="str">
            <v>DISEG - DIVISAO DE SERVICOS GERAIS</v>
          </cell>
          <cell r="F6">
            <v>1</v>
          </cell>
          <cell r="G6">
            <v>27828</v>
          </cell>
          <cell r="H6" t="str">
            <v xml:space="preserve">  /  /    </v>
          </cell>
        </row>
        <row r="7">
          <cell r="B7">
            <v>510</v>
          </cell>
          <cell r="C7" t="str">
            <v>FRANCISCO FERREIRA DE SOUSA</v>
          </cell>
          <cell r="D7">
            <v>1152</v>
          </cell>
          <cell r="E7" t="str">
            <v>DIALM - DIVISAO DE ALMOXARIFADO</v>
          </cell>
          <cell r="F7">
            <v>1</v>
          </cell>
          <cell r="G7">
            <v>27828</v>
          </cell>
          <cell r="H7" t="str">
            <v xml:space="preserve">  /  /    </v>
          </cell>
        </row>
        <row r="8">
          <cell r="B8">
            <v>542</v>
          </cell>
          <cell r="C8" t="str">
            <v>ANA MARTA MARCELINO DA SILVA</v>
          </cell>
          <cell r="D8">
            <v>4172</v>
          </cell>
          <cell r="E8" t="str">
            <v>DIMIC- DIVISAO DE MICROBIOLOGIA</v>
          </cell>
          <cell r="F8">
            <v>1</v>
          </cell>
          <cell r="G8">
            <v>27955</v>
          </cell>
          <cell r="H8" t="str">
            <v xml:space="preserve">  /  /    </v>
          </cell>
        </row>
        <row r="9">
          <cell r="B9">
            <v>788</v>
          </cell>
          <cell r="C9" t="str">
            <v>IVONEIDE FRANCISCA S ALMEIDA</v>
          </cell>
          <cell r="D9">
            <v>1170</v>
          </cell>
          <cell r="E9" t="str">
            <v>COSUP - COORDENADORIA DE SUPRIMENTOS</v>
          </cell>
          <cell r="F9">
            <v>1</v>
          </cell>
          <cell r="G9">
            <v>28551</v>
          </cell>
          <cell r="H9" t="str">
            <v xml:space="preserve">  /  /    </v>
          </cell>
        </row>
        <row r="10">
          <cell r="B10">
            <v>830</v>
          </cell>
          <cell r="C10" t="str">
            <v>CARLOS ANTONIO DA SILVA</v>
          </cell>
          <cell r="D10">
            <v>1151</v>
          </cell>
          <cell r="E10" t="str">
            <v>DILOG - DIVISAO DE LOGISTICA</v>
          </cell>
          <cell r="F10">
            <v>1</v>
          </cell>
          <cell r="G10">
            <v>28688</v>
          </cell>
          <cell r="H10" t="str">
            <v xml:space="preserve">  /  /    </v>
          </cell>
        </row>
        <row r="11">
          <cell r="B11">
            <v>863</v>
          </cell>
          <cell r="C11" t="str">
            <v>JOSE AMARO DOS SANTOS</v>
          </cell>
          <cell r="D11">
            <v>1152</v>
          </cell>
          <cell r="E11" t="str">
            <v>DIALM - DIVISAO DE ALMOXARIFADO</v>
          </cell>
          <cell r="F11">
            <v>1</v>
          </cell>
          <cell r="G11">
            <v>28746</v>
          </cell>
          <cell r="H11" t="str">
            <v xml:space="preserve">  /  /    </v>
          </cell>
        </row>
        <row r="12">
          <cell r="B12">
            <v>871</v>
          </cell>
          <cell r="C12" t="str">
            <v>MARIA LUISA P DE LEMOS</v>
          </cell>
          <cell r="D12">
            <v>1130</v>
          </cell>
          <cell r="E12" t="str">
            <v>COFIN-COORDENADORIA FINANCEIRA</v>
          </cell>
          <cell r="F12">
            <v>1</v>
          </cell>
          <cell r="G12">
            <v>28758</v>
          </cell>
          <cell r="H12" t="str">
            <v xml:space="preserve">  /  /    </v>
          </cell>
        </row>
        <row r="13">
          <cell r="B13">
            <v>897</v>
          </cell>
          <cell r="C13" t="str">
            <v>EUNICE DE ASSIS CALIXTO</v>
          </cell>
          <cell r="D13">
            <v>1150</v>
          </cell>
          <cell r="E13" t="str">
            <v>COLOG - COORDENADORIA DE LOGISTICA</v>
          </cell>
          <cell r="F13">
            <v>1</v>
          </cell>
          <cell r="G13">
            <v>28779</v>
          </cell>
          <cell r="H13" t="str">
            <v xml:space="preserve">  /  /    </v>
          </cell>
        </row>
        <row r="14">
          <cell r="B14">
            <v>996</v>
          </cell>
          <cell r="C14" t="str">
            <v>FIRMINO SIQUEIRA DA SILVA</v>
          </cell>
          <cell r="D14">
            <v>3111</v>
          </cell>
          <cell r="E14" t="str">
            <v>DISOL I - DIVISAO DE SOLIDOS I</v>
          </cell>
          <cell r="F14">
            <v>1</v>
          </cell>
          <cell r="G14">
            <v>28887</v>
          </cell>
          <cell r="H14" t="str">
            <v xml:space="preserve">  /  /    </v>
          </cell>
        </row>
        <row r="15">
          <cell r="B15">
            <v>1008</v>
          </cell>
          <cell r="C15" t="str">
            <v>MARIO JOSE DO NASCIMENTO</v>
          </cell>
          <cell r="D15">
            <v>1070</v>
          </cell>
          <cell r="E15" t="str">
            <v>COBPF - COORDENADORIA DE BOAS PRATICAS</v>
          </cell>
          <cell r="F15">
            <v>1</v>
          </cell>
          <cell r="G15">
            <v>28902</v>
          </cell>
          <cell r="H15" t="str">
            <v xml:space="preserve">  /  /    </v>
          </cell>
        </row>
        <row r="16">
          <cell r="B16">
            <v>1037</v>
          </cell>
          <cell r="C16" t="str">
            <v>DAVI INACIO FILHO</v>
          </cell>
          <cell r="D16">
            <v>3111</v>
          </cell>
          <cell r="E16" t="str">
            <v>DISOL I - DIVISAO DE SOLIDOS I</v>
          </cell>
          <cell r="F16">
            <v>1</v>
          </cell>
          <cell r="G16">
            <v>28926</v>
          </cell>
          <cell r="H16" t="str">
            <v xml:space="preserve">  /  /    </v>
          </cell>
        </row>
        <row r="17">
          <cell r="B17">
            <v>1051</v>
          </cell>
          <cell r="C17" t="str">
            <v>GEORGE HAROLD DE B  WALMSLEY</v>
          </cell>
          <cell r="D17">
            <v>1160</v>
          </cell>
          <cell r="E17" t="str">
            <v>CORHU - COORD. DE RECURSOS HUMANOS</v>
          </cell>
          <cell r="F17">
            <v>1</v>
          </cell>
          <cell r="G17">
            <v>28936</v>
          </cell>
          <cell r="H17" t="str">
            <v xml:space="preserve">  /  /    </v>
          </cell>
        </row>
        <row r="18">
          <cell r="B18">
            <v>1056</v>
          </cell>
          <cell r="C18" t="str">
            <v>VALERIA MARIA DA SILVA</v>
          </cell>
          <cell r="D18">
            <v>4172</v>
          </cell>
          <cell r="E18" t="str">
            <v>DIMIC- DIVISAO DE MICROBIOLOGIA</v>
          </cell>
          <cell r="F18">
            <v>1</v>
          </cell>
          <cell r="G18">
            <v>28961</v>
          </cell>
          <cell r="H18" t="str">
            <v xml:space="preserve">  /  /    </v>
          </cell>
        </row>
        <row r="19">
          <cell r="B19">
            <v>1071</v>
          </cell>
          <cell r="C19" t="str">
            <v>MARIA JOSE DA HORA</v>
          </cell>
          <cell r="D19">
            <v>3170</v>
          </cell>
          <cell r="E19" t="str">
            <v>DICEM - DIVISAO CENTRAL DE EMBALAGEM</v>
          </cell>
          <cell r="F19">
            <v>1</v>
          </cell>
          <cell r="G19">
            <v>28968</v>
          </cell>
          <cell r="H19" t="str">
            <v xml:space="preserve">  /  /    </v>
          </cell>
        </row>
        <row r="20">
          <cell r="B20">
            <v>1080</v>
          </cell>
          <cell r="C20" t="str">
            <v>VALDIRENE ANDRE PEREIRA</v>
          </cell>
          <cell r="D20">
            <v>2102</v>
          </cell>
          <cell r="E20" t="str">
            <v>DIFAT- DIVISAO DE FATURAMENTO</v>
          </cell>
          <cell r="F20">
            <v>1</v>
          </cell>
          <cell r="G20">
            <v>28968</v>
          </cell>
          <cell r="H20" t="str">
            <v xml:space="preserve">  /  /    </v>
          </cell>
        </row>
        <row r="21">
          <cell r="B21">
            <v>1099</v>
          </cell>
          <cell r="C21" t="str">
            <v>VALERIA DA SILVA SOUZA</v>
          </cell>
          <cell r="D21">
            <v>3170</v>
          </cell>
          <cell r="E21" t="str">
            <v>DICEM - DIVISAO CENTRAL DE EMBALAGEM</v>
          </cell>
          <cell r="F21">
            <v>1</v>
          </cell>
          <cell r="G21">
            <v>28997</v>
          </cell>
          <cell r="H21" t="str">
            <v xml:space="preserve">  /  /    </v>
          </cell>
        </row>
        <row r="22">
          <cell r="B22">
            <v>1126</v>
          </cell>
          <cell r="C22" t="str">
            <v>ALUISIO GOMES FERREIRA FILHO</v>
          </cell>
          <cell r="D22">
            <v>1114</v>
          </cell>
          <cell r="E22" t="str">
            <v>DISEG - DIVISAO DE SERVICOS GERAIS</v>
          </cell>
          <cell r="F22">
            <v>1</v>
          </cell>
          <cell r="G22">
            <v>29017</v>
          </cell>
          <cell r="H22" t="str">
            <v xml:space="preserve">  /  /    </v>
          </cell>
        </row>
        <row r="23">
          <cell r="B23">
            <v>1135</v>
          </cell>
          <cell r="C23" t="str">
            <v>ANTONIO LUIZ DOS SANTOS</v>
          </cell>
          <cell r="D23">
            <v>2207</v>
          </cell>
          <cell r="E23" t="str">
            <v>FARMACIA CASA AMARELA</v>
          </cell>
          <cell r="F23">
            <v>10</v>
          </cell>
          <cell r="G23">
            <v>29031</v>
          </cell>
          <cell r="H23" t="str">
            <v xml:space="preserve">  /  /    </v>
          </cell>
        </row>
        <row r="24">
          <cell r="B24">
            <v>1159</v>
          </cell>
          <cell r="C24" t="str">
            <v>VERA LUCIA MARIA C  DA SILVA</v>
          </cell>
          <cell r="D24">
            <v>3170</v>
          </cell>
          <cell r="E24" t="str">
            <v>DICEM - DIVISAO CENTRAL DE EMBALAGEM</v>
          </cell>
          <cell r="F24">
            <v>1</v>
          </cell>
          <cell r="G24">
            <v>29067</v>
          </cell>
          <cell r="H24" t="str">
            <v xml:space="preserve">  /  /    </v>
          </cell>
        </row>
        <row r="25">
          <cell r="B25">
            <v>1164</v>
          </cell>
          <cell r="C25" t="str">
            <v>TERESINHA MARIA DE F  FELIX</v>
          </cell>
          <cell r="D25">
            <v>1140</v>
          </cell>
          <cell r="E25" t="str">
            <v>COCON- COORD. DE CONTABIL. GERAL</v>
          </cell>
          <cell r="F25">
            <v>1</v>
          </cell>
          <cell r="G25">
            <v>29067</v>
          </cell>
          <cell r="H25" t="str">
            <v xml:space="preserve">  /  /    </v>
          </cell>
        </row>
        <row r="26">
          <cell r="B26">
            <v>1169</v>
          </cell>
          <cell r="C26" t="str">
            <v>MARIA DO CARMO SANTOS</v>
          </cell>
          <cell r="D26">
            <v>3111</v>
          </cell>
          <cell r="E26" t="str">
            <v>DISOL I - DIVISAO DE SOLIDOS I</v>
          </cell>
          <cell r="F26">
            <v>1</v>
          </cell>
          <cell r="G26">
            <v>29067</v>
          </cell>
          <cell r="H26" t="str">
            <v xml:space="preserve">  /  /    </v>
          </cell>
        </row>
        <row r="27">
          <cell r="B27">
            <v>1177</v>
          </cell>
          <cell r="C27" t="str">
            <v>SELMA MARIA P DO NASCIMENTO</v>
          </cell>
          <cell r="D27">
            <v>1152</v>
          </cell>
          <cell r="E27" t="str">
            <v>DIALM - DIVISAO DE ALMOXARIFADO</v>
          </cell>
          <cell r="F27">
            <v>1</v>
          </cell>
          <cell r="G27">
            <v>29068</v>
          </cell>
          <cell r="H27" t="str">
            <v xml:space="preserve">  /  /    </v>
          </cell>
        </row>
        <row r="28">
          <cell r="B28">
            <v>1221</v>
          </cell>
          <cell r="C28" t="str">
            <v>JOSE CARLOS TENORIO DE MELO</v>
          </cell>
          <cell r="D28">
            <v>4174</v>
          </cell>
          <cell r="E28" t="str">
            <v>DIACP- DIV.DE ACOMP.E CONTROLE PRODUCAO</v>
          </cell>
          <cell r="F28">
            <v>1</v>
          </cell>
          <cell r="G28">
            <v>29087</v>
          </cell>
          <cell r="H28" t="str">
            <v xml:space="preserve">  /  /    </v>
          </cell>
        </row>
        <row r="29">
          <cell r="B29">
            <v>1229</v>
          </cell>
          <cell r="C29" t="str">
            <v>IVANETE RODRIGUES DOS SANTOS</v>
          </cell>
          <cell r="D29">
            <v>3170</v>
          </cell>
          <cell r="E29" t="str">
            <v>DICEM - DIVISAO CENTRAL DE EMBALAGEM</v>
          </cell>
          <cell r="F29">
            <v>1</v>
          </cell>
          <cell r="G29">
            <v>29089</v>
          </cell>
          <cell r="H29" t="str">
            <v xml:space="preserve">  /  /    </v>
          </cell>
        </row>
        <row r="30">
          <cell r="B30">
            <v>1243</v>
          </cell>
          <cell r="C30" t="str">
            <v>MARIA EUGENIA VILARIM LIMA</v>
          </cell>
          <cell r="D30">
            <v>3170</v>
          </cell>
          <cell r="E30" t="str">
            <v>DICEM - DIVISAO CENTRAL DE EMBALAGEM</v>
          </cell>
          <cell r="F30">
            <v>1</v>
          </cell>
          <cell r="G30">
            <v>29096</v>
          </cell>
          <cell r="H30" t="str">
            <v xml:space="preserve">  /  /    </v>
          </cell>
        </row>
        <row r="31">
          <cell r="B31">
            <v>1258</v>
          </cell>
          <cell r="C31" t="str">
            <v>ADIGALENE RODRIGUES DA SILVA</v>
          </cell>
          <cell r="D31">
            <v>4113</v>
          </cell>
          <cell r="E31" t="str">
            <v>DITEC - DIRETORIA TECNICA INDUSTRIAL</v>
          </cell>
          <cell r="F31">
            <v>1</v>
          </cell>
          <cell r="G31">
            <v>29102</v>
          </cell>
          <cell r="H31" t="str">
            <v xml:space="preserve">  /  /    </v>
          </cell>
        </row>
        <row r="32">
          <cell r="B32">
            <v>1267</v>
          </cell>
          <cell r="C32" t="str">
            <v>MARCO AURELIO O DE OLIVEIRA</v>
          </cell>
          <cell r="D32">
            <v>3170</v>
          </cell>
          <cell r="E32" t="str">
            <v>DICEM - DIVISAO CENTRAL DE EMBALAGEM</v>
          </cell>
          <cell r="F32">
            <v>1</v>
          </cell>
          <cell r="G32">
            <v>29099</v>
          </cell>
          <cell r="H32" t="str">
            <v xml:space="preserve">  /  /    </v>
          </cell>
        </row>
        <row r="33">
          <cell r="B33">
            <v>1269</v>
          </cell>
          <cell r="C33" t="str">
            <v>VALDECY FERREIRA DA COSTA</v>
          </cell>
          <cell r="D33">
            <v>2101</v>
          </cell>
          <cell r="E33" t="str">
            <v>DIVEN- DIVISAO DE VENDAS</v>
          </cell>
          <cell r="F33">
            <v>1</v>
          </cell>
          <cell r="G33">
            <v>29118</v>
          </cell>
          <cell r="H33" t="str">
            <v xml:space="preserve">  /  /    </v>
          </cell>
        </row>
        <row r="34">
          <cell r="B34">
            <v>1328</v>
          </cell>
          <cell r="C34" t="str">
            <v>LIZETE ALFREDINA DA SILVA</v>
          </cell>
          <cell r="D34">
            <v>1151</v>
          </cell>
          <cell r="E34" t="str">
            <v>DILOG - DIVISAO DE LOGISTICA</v>
          </cell>
          <cell r="F34">
            <v>1</v>
          </cell>
          <cell r="G34">
            <v>29202</v>
          </cell>
          <cell r="H34" t="str">
            <v xml:space="preserve">  /  /    </v>
          </cell>
        </row>
        <row r="35">
          <cell r="B35">
            <v>1330</v>
          </cell>
          <cell r="C35" t="str">
            <v>IVANISE MARIA DA LUZ SANTOS</v>
          </cell>
          <cell r="D35">
            <v>3111</v>
          </cell>
          <cell r="E35" t="str">
            <v>DISOL I - DIVISAO DE SOLIDOS I</v>
          </cell>
          <cell r="F35">
            <v>1</v>
          </cell>
          <cell r="G35">
            <v>29202</v>
          </cell>
          <cell r="H35" t="str">
            <v xml:space="preserve">  /  /    </v>
          </cell>
        </row>
        <row r="36">
          <cell r="B36">
            <v>1333</v>
          </cell>
          <cell r="C36" t="str">
            <v>JORGE CUNHA OLIVEIRA</v>
          </cell>
          <cell r="D36">
            <v>1321</v>
          </cell>
          <cell r="E36" t="str">
            <v>DIMAN - DIVISAO DE MANUTENCAO</v>
          </cell>
          <cell r="F36">
            <v>1</v>
          </cell>
          <cell r="G36">
            <v>29209</v>
          </cell>
          <cell r="H36" t="str">
            <v xml:space="preserve">  /  /    </v>
          </cell>
        </row>
        <row r="37">
          <cell r="B37">
            <v>1337</v>
          </cell>
          <cell r="C37" t="str">
            <v>ROSILDA BARBOSA DOS SANTOS</v>
          </cell>
          <cell r="D37">
            <v>4153</v>
          </cell>
          <cell r="E37" t="str">
            <v>DIOTI - DIVISAO DE OTICA (ADMINISTRACAO)</v>
          </cell>
          <cell r="F37">
            <v>1</v>
          </cell>
          <cell r="G37">
            <v>29206</v>
          </cell>
          <cell r="H37" t="str">
            <v xml:space="preserve">  /  /    </v>
          </cell>
        </row>
        <row r="38">
          <cell r="B38">
            <v>1363</v>
          </cell>
          <cell r="C38" t="str">
            <v>JOSE CARLOS FERREIRA DE ARRUDA</v>
          </cell>
          <cell r="D38">
            <v>1171</v>
          </cell>
          <cell r="E38" t="str">
            <v>DIVCO - DIVISAO DE COMPRAS</v>
          </cell>
          <cell r="F38">
            <v>1</v>
          </cell>
          <cell r="G38">
            <v>29227</v>
          </cell>
          <cell r="H38" t="str">
            <v xml:space="preserve">  /  /    </v>
          </cell>
        </row>
        <row r="39">
          <cell r="B39">
            <v>1369</v>
          </cell>
          <cell r="C39" t="str">
            <v>ELIANE BATISTA DE CASTILHO</v>
          </cell>
          <cell r="D39">
            <v>4172</v>
          </cell>
          <cell r="E39" t="str">
            <v>DIMIC- DIVISAO DE MICROBIOLOGIA</v>
          </cell>
          <cell r="F39">
            <v>1</v>
          </cell>
          <cell r="G39">
            <v>29234</v>
          </cell>
          <cell r="H39" t="str">
            <v xml:space="preserve">  /  /    </v>
          </cell>
        </row>
        <row r="40">
          <cell r="B40">
            <v>1393</v>
          </cell>
          <cell r="C40" t="str">
            <v>MANOEL CORREIA DOS SANTOS</v>
          </cell>
          <cell r="D40">
            <v>1322</v>
          </cell>
          <cell r="E40" t="str">
            <v>DIUTI - DIVISAO DE UTILIDADES</v>
          </cell>
          <cell r="F40">
            <v>1</v>
          </cell>
          <cell r="G40">
            <v>29283</v>
          </cell>
          <cell r="H40" t="str">
            <v xml:space="preserve">  /  /    </v>
          </cell>
        </row>
        <row r="41">
          <cell r="B41">
            <v>1413</v>
          </cell>
          <cell r="C41" t="str">
            <v>LEDUAR GUEDES DE LIMA</v>
          </cell>
          <cell r="D41">
            <v>1010</v>
          </cell>
          <cell r="E41" t="str">
            <v>ASSES-ASSESSORIA</v>
          </cell>
          <cell r="F41">
            <v>1</v>
          </cell>
          <cell r="G41">
            <v>29290</v>
          </cell>
          <cell r="H41" t="str">
            <v xml:space="preserve">  /  /    </v>
          </cell>
        </row>
        <row r="42">
          <cell r="B42">
            <v>1418</v>
          </cell>
          <cell r="C42" t="str">
            <v>ELVIS GOMES PEREIRA</v>
          </cell>
          <cell r="D42">
            <v>2101</v>
          </cell>
          <cell r="E42" t="str">
            <v>DIVEN- DIVISAO DE VENDAS</v>
          </cell>
          <cell r="F42">
            <v>1</v>
          </cell>
          <cell r="G42">
            <v>29297</v>
          </cell>
          <cell r="H42" t="str">
            <v xml:space="preserve">  /  /    </v>
          </cell>
        </row>
        <row r="43">
          <cell r="B43">
            <v>1427</v>
          </cell>
          <cell r="C43" t="str">
            <v>ANA MARIA ELOI DA H  DA SILVA</v>
          </cell>
          <cell r="D43">
            <v>4171</v>
          </cell>
          <cell r="E43" t="str">
            <v>DIFIQ- DIV.FISICO-E CONTROLE DE PRODUTO</v>
          </cell>
          <cell r="F43">
            <v>1</v>
          </cell>
          <cell r="G43">
            <v>29298</v>
          </cell>
          <cell r="H43" t="str">
            <v xml:space="preserve">  /  /    </v>
          </cell>
        </row>
        <row r="44">
          <cell r="B44">
            <v>1429</v>
          </cell>
          <cell r="C44" t="str">
            <v>JOSE HENRIQUE DA PAZ</v>
          </cell>
          <cell r="D44">
            <v>3111</v>
          </cell>
          <cell r="E44" t="str">
            <v>DISOL I - DIVISAO DE SOLIDOS I</v>
          </cell>
          <cell r="F44">
            <v>1</v>
          </cell>
          <cell r="G44">
            <v>29304</v>
          </cell>
          <cell r="H44" t="str">
            <v xml:space="preserve">  /  /    </v>
          </cell>
        </row>
        <row r="45">
          <cell r="B45">
            <v>1454</v>
          </cell>
          <cell r="C45" t="str">
            <v>MAURICIO LOPES DA SILVA</v>
          </cell>
          <cell r="D45">
            <v>3111</v>
          </cell>
          <cell r="E45" t="str">
            <v>DISOL I - DIVISAO DE SOLIDOS I</v>
          </cell>
          <cell r="F45">
            <v>1</v>
          </cell>
          <cell r="G45">
            <v>29319</v>
          </cell>
          <cell r="H45" t="str">
            <v xml:space="preserve">  /  /    </v>
          </cell>
        </row>
        <row r="46">
          <cell r="B46">
            <v>1475</v>
          </cell>
          <cell r="C46" t="str">
            <v>MARTA ARAUJO DA F  SANTANA</v>
          </cell>
          <cell r="D46">
            <v>1141</v>
          </cell>
          <cell r="E46" t="str">
            <v>DICCP- DIVISAO DE CONTABILIDADE E CUSTOS</v>
          </cell>
          <cell r="F46">
            <v>1</v>
          </cell>
          <cell r="G46">
            <v>29374</v>
          </cell>
          <cell r="H46" t="str">
            <v xml:space="preserve">  /  /    </v>
          </cell>
        </row>
        <row r="47">
          <cell r="B47">
            <v>1483</v>
          </cell>
          <cell r="C47" t="str">
            <v>REGINA LEANDRO SANTOS DE LIMA</v>
          </cell>
          <cell r="D47">
            <v>3170</v>
          </cell>
          <cell r="E47" t="str">
            <v>DICEM - DIVISAO CENTRAL DE EMBALAGEM</v>
          </cell>
          <cell r="F47">
            <v>1</v>
          </cell>
          <cell r="G47">
            <v>29397</v>
          </cell>
          <cell r="H47" t="str">
            <v xml:space="preserve">  /  /    </v>
          </cell>
        </row>
        <row r="48">
          <cell r="B48">
            <v>1522</v>
          </cell>
          <cell r="C48" t="str">
            <v>TEREZINHA P  DA SILVA CORREIA</v>
          </cell>
          <cell r="D48">
            <v>3170</v>
          </cell>
          <cell r="E48" t="str">
            <v>DICEM - DIVISAO CENTRAL DE EMBALAGEM</v>
          </cell>
          <cell r="F48">
            <v>1</v>
          </cell>
          <cell r="G48">
            <v>29622</v>
          </cell>
          <cell r="H48" t="str">
            <v xml:space="preserve">  /  /    </v>
          </cell>
        </row>
        <row r="49">
          <cell r="B49">
            <v>1536</v>
          </cell>
          <cell r="C49" t="str">
            <v>MARIA ADRIAO DA SILVA</v>
          </cell>
          <cell r="D49">
            <v>1170</v>
          </cell>
          <cell r="E49" t="str">
            <v>COSUP - COORDENADORIA DE SUPRIMENTOS</v>
          </cell>
          <cell r="F49">
            <v>1</v>
          </cell>
          <cell r="G49">
            <v>29675</v>
          </cell>
          <cell r="H49" t="str">
            <v xml:space="preserve">  /  /    </v>
          </cell>
        </row>
        <row r="50">
          <cell r="B50">
            <v>1545</v>
          </cell>
          <cell r="C50" t="str">
            <v>HERON VILAR DE ANDRADE</v>
          </cell>
          <cell r="D50">
            <v>1114</v>
          </cell>
          <cell r="E50" t="str">
            <v>DISEG - DIVISAO DE SERVICOS GERAIS</v>
          </cell>
          <cell r="F50">
            <v>1</v>
          </cell>
          <cell r="G50">
            <v>29762</v>
          </cell>
          <cell r="H50" t="str">
            <v xml:space="preserve">  /  /    </v>
          </cell>
        </row>
        <row r="51">
          <cell r="B51">
            <v>1549</v>
          </cell>
          <cell r="C51" t="str">
            <v>JOSE JOAQUIM DA SILVA FILHO</v>
          </cell>
          <cell r="D51">
            <v>2101</v>
          </cell>
          <cell r="E51" t="str">
            <v>DIVEN- DIVISAO DE VENDAS</v>
          </cell>
          <cell r="F51">
            <v>1</v>
          </cell>
          <cell r="G51">
            <v>29845</v>
          </cell>
          <cell r="H51" t="str">
            <v xml:space="preserve">  /  /    </v>
          </cell>
        </row>
        <row r="52">
          <cell r="B52">
            <v>1553</v>
          </cell>
          <cell r="C52" t="str">
            <v>MARIA DO CARMO A DOS SANTOS</v>
          </cell>
          <cell r="D52">
            <v>3170</v>
          </cell>
          <cell r="E52" t="str">
            <v>DICEM - DIVISAO CENTRAL DE EMBALAGEM</v>
          </cell>
          <cell r="F52">
            <v>1</v>
          </cell>
          <cell r="G52">
            <v>29879</v>
          </cell>
          <cell r="H52" t="str">
            <v xml:space="preserve">  /  /    </v>
          </cell>
        </row>
        <row r="53">
          <cell r="B53">
            <v>1554</v>
          </cell>
          <cell r="C53" t="str">
            <v>SONEIDE P DO NASCIMENTO CORREA</v>
          </cell>
          <cell r="D53">
            <v>2101</v>
          </cell>
          <cell r="E53" t="str">
            <v>DIVEN- DIVISAO DE VENDAS</v>
          </cell>
          <cell r="F53">
            <v>1</v>
          </cell>
          <cell r="G53">
            <v>29886</v>
          </cell>
          <cell r="H53" t="str">
            <v xml:space="preserve">  /  /    </v>
          </cell>
        </row>
        <row r="54">
          <cell r="B54">
            <v>1561</v>
          </cell>
          <cell r="C54" t="str">
            <v>ANDRE LUIZ MACIEL FERREIRA</v>
          </cell>
          <cell r="D54">
            <v>4171</v>
          </cell>
          <cell r="E54" t="str">
            <v>DIFIQ- DIV.FISICO-E CONTROLE DE PRODUTO</v>
          </cell>
          <cell r="F54">
            <v>1</v>
          </cell>
          <cell r="G54">
            <v>29983</v>
          </cell>
          <cell r="H54" t="str">
            <v xml:space="preserve">  /  /    </v>
          </cell>
        </row>
        <row r="55">
          <cell r="B55">
            <v>1588</v>
          </cell>
          <cell r="C55" t="str">
            <v>MARIA ANDREA DOS SANTOS</v>
          </cell>
          <cell r="D55">
            <v>1114</v>
          </cell>
          <cell r="E55" t="str">
            <v>DISEG - DIVISAO DE SERVICOS GERAIS</v>
          </cell>
          <cell r="F55">
            <v>1</v>
          </cell>
          <cell r="G55">
            <v>30034</v>
          </cell>
          <cell r="H55" t="str">
            <v xml:space="preserve">  /  /    </v>
          </cell>
        </row>
        <row r="56">
          <cell r="B56">
            <v>1589</v>
          </cell>
          <cell r="C56" t="str">
            <v>SEVERINA DE SANTANA NEVES</v>
          </cell>
          <cell r="D56">
            <v>3170</v>
          </cell>
          <cell r="E56" t="str">
            <v>DICEM - DIVISAO CENTRAL DE EMBALAGEM</v>
          </cell>
          <cell r="F56">
            <v>1</v>
          </cell>
          <cell r="G56">
            <v>30034</v>
          </cell>
          <cell r="H56" t="str">
            <v xml:space="preserve">  /  /    </v>
          </cell>
        </row>
        <row r="57">
          <cell r="B57">
            <v>1596</v>
          </cell>
          <cell r="C57" t="str">
            <v>IVANE FRANCISCO DE AZEVEDO</v>
          </cell>
          <cell r="D57">
            <v>1114</v>
          </cell>
          <cell r="E57" t="str">
            <v>DISEG - DIVISAO DE SERVICOS GERAIS</v>
          </cell>
          <cell r="F57">
            <v>1</v>
          </cell>
          <cell r="G57">
            <v>30041</v>
          </cell>
          <cell r="H57" t="str">
            <v xml:space="preserve">  /  /    </v>
          </cell>
        </row>
        <row r="58">
          <cell r="B58">
            <v>1597</v>
          </cell>
          <cell r="C58" t="str">
            <v>DILMA NEUZA DAS MERCES</v>
          </cell>
          <cell r="D58">
            <v>1151</v>
          </cell>
          <cell r="E58" t="str">
            <v>DILOG - DIVISAO DE LOGISTICA</v>
          </cell>
          <cell r="F58">
            <v>1</v>
          </cell>
          <cell r="G58">
            <v>30053</v>
          </cell>
          <cell r="H58" t="str">
            <v xml:space="preserve">  /  /    </v>
          </cell>
        </row>
        <row r="59">
          <cell r="B59">
            <v>1631</v>
          </cell>
          <cell r="C59" t="str">
            <v>GERSON MARTINS DA SILVA</v>
          </cell>
          <cell r="D59">
            <v>1152</v>
          </cell>
          <cell r="E59" t="str">
            <v>DIALM - DIVISAO DE ALMOXARIFADO</v>
          </cell>
          <cell r="F59">
            <v>1</v>
          </cell>
          <cell r="G59">
            <v>30176</v>
          </cell>
          <cell r="H59" t="str">
            <v xml:space="preserve">  /  /    </v>
          </cell>
        </row>
        <row r="60">
          <cell r="B60">
            <v>1641</v>
          </cell>
          <cell r="C60" t="str">
            <v>JOAO FELICIANO ALVES</v>
          </cell>
          <cell r="D60">
            <v>3111</v>
          </cell>
          <cell r="E60" t="str">
            <v>DISOL I - DIVISAO DE SOLIDOS I</v>
          </cell>
          <cell r="F60">
            <v>1</v>
          </cell>
          <cell r="G60">
            <v>30384</v>
          </cell>
          <cell r="H60" t="str">
            <v xml:space="preserve">  /  /    </v>
          </cell>
        </row>
        <row r="61">
          <cell r="B61">
            <v>1650</v>
          </cell>
          <cell r="C61" t="str">
            <v>JANETE MARIA DA SILVA</v>
          </cell>
          <cell r="D61">
            <v>3170</v>
          </cell>
          <cell r="E61" t="str">
            <v>DICEM - DIVISAO CENTRAL DE EMBALAGEM</v>
          </cell>
          <cell r="F61">
            <v>1</v>
          </cell>
          <cell r="G61">
            <v>30411</v>
          </cell>
          <cell r="H61" t="str">
            <v xml:space="preserve">  /  /    </v>
          </cell>
        </row>
        <row r="62">
          <cell r="B62">
            <v>1652</v>
          </cell>
          <cell r="C62" t="str">
            <v>ROMILDO NUNES DIAS</v>
          </cell>
          <cell r="D62">
            <v>3170</v>
          </cell>
          <cell r="E62" t="str">
            <v>DICEM - DIVISAO CENTRAL DE EMBALAGEM</v>
          </cell>
          <cell r="F62">
            <v>1</v>
          </cell>
          <cell r="G62">
            <v>30410</v>
          </cell>
          <cell r="H62" t="str">
            <v xml:space="preserve">  /  /    </v>
          </cell>
        </row>
        <row r="63">
          <cell r="B63">
            <v>1665</v>
          </cell>
          <cell r="C63" t="str">
            <v>LUZIA BERNARDO DE SOUSA</v>
          </cell>
          <cell r="D63">
            <v>1114</v>
          </cell>
          <cell r="E63" t="str">
            <v>DISEG - DIVISAO DE SERVICOS GERAIS</v>
          </cell>
          <cell r="F63">
            <v>1</v>
          </cell>
          <cell r="G63">
            <v>31019</v>
          </cell>
          <cell r="H63" t="str">
            <v xml:space="preserve">  /  /    </v>
          </cell>
        </row>
        <row r="64">
          <cell r="B64">
            <v>1674</v>
          </cell>
          <cell r="C64" t="str">
            <v>MARIA HELENA FERREIRA DA SILVA</v>
          </cell>
          <cell r="D64">
            <v>3170</v>
          </cell>
          <cell r="E64" t="str">
            <v>DICEM - DIVISAO CENTRAL DE EMBALAGEM</v>
          </cell>
          <cell r="F64">
            <v>1</v>
          </cell>
          <cell r="G64">
            <v>31231</v>
          </cell>
          <cell r="H64" t="str">
            <v xml:space="preserve">  /  /    </v>
          </cell>
        </row>
        <row r="65">
          <cell r="B65">
            <v>1682</v>
          </cell>
          <cell r="C65" t="str">
            <v>MOISES MARTINS DE MELO NETO</v>
          </cell>
          <cell r="D65">
            <v>2209</v>
          </cell>
          <cell r="E65" t="str">
            <v>FARMACIA AFOGADOS</v>
          </cell>
          <cell r="F65">
            <v>16</v>
          </cell>
          <cell r="G65">
            <v>31232</v>
          </cell>
          <cell r="H65" t="str">
            <v xml:space="preserve">  /  /    </v>
          </cell>
        </row>
        <row r="66">
          <cell r="B66">
            <v>1683</v>
          </cell>
          <cell r="C66" t="str">
            <v>ADEMIR LOPES DA SILVA</v>
          </cell>
          <cell r="D66">
            <v>2207</v>
          </cell>
          <cell r="E66" t="str">
            <v>FARMACIA CASA AMARELA</v>
          </cell>
          <cell r="F66">
            <v>10</v>
          </cell>
          <cell r="G66">
            <v>31232</v>
          </cell>
          <cell r="H66" t="str">
            <v xml:space="preserve">  /  /    </v>
          </cell>
        </row>
        <row r="67">
          <cell r="B67">
            <v>1726</v>
          </cell>
          <cell r="C67" t="str">
            <v>JOSE CARLOS VIEIRA</v>
          </cell>
          <cell r="D67">
            <v>2238</v>
          </cell>
          <cell r="E67" t="str">
            <v>FARMACIA FLORIANO PEIXOTO- METRO RECIFE</v>
          </cell>
          <cell r="F67">
            <v>51</v>
          </cell>
          <cell r="G67">
            <v>32084</v>
          </cell>
          <cell r="H67" t="str">
            <v xml:space="preserve">  /  /    </v>
          </cell>
        </row>
        <row r="68">
          <cell r="B68">
            <v>1741</v>
          </cell>
          <cell r="C68" t="str">
            <v>MARCONDES C  DE OLIVEIRA</v>
          </cell>
          <cell r="D68">
            <v>1074</v>
          </cell>
          <cell r="E68" t="str">
            <v>DIVISAO DE GARANTIA DE QUALIDADE</v>
          </cell>
          <cell r="F68">
            <v>1</v>
          </cell>
          <cell r="G68">
            <v>32106</v>
          </cell>
          <cell r="H68" t="str">
            <v xml:space="preserve">  /  /    </v>
          </cell>
        </row>
        <row r="69">
          <cell r="B69">
            <v>1749</v>
          </cell>
          <cell r="C69" t="str">
            <v>MANOEL MARTINS LEITE NETO</v>
          </cell>
          <cell r="D69">
            <v>1140</v>
          </cell>
          <cell r="E69" t="str">
            <v>COCON- COORD. DE CONTABIL. GERAL</v>
          </cell>
          <cell r="F69">
            <v>1</v>
          </cell>
          <cell r="G69">
            <v>32111</v>
          </cell>
          <cell r="H69" t="str">
            <v xml:space="preserve">  /  /    </v>
          </cell>
        </row>
        <row r="70">
          <cell r="B70">
            <v>1774</v>
          </cell>
          <cell r="C70" t="str">
            <v>FRANCISCO DE ASSIS BEZERRA</v>
          </cell>
          <cell r="D70">
            <v>3111</v>
          </cell>
          <cell r="E70" t="str">
            <v>DISOL I - DIVISAO DE SOLIDOS I</v>
          </cell>
          <cell r="F70">
            <v>1</v>
          </cell>
          <cell r="G70">
            <v>32162</v>
          </cell>
          <cell r="H70" t="str">
            <v xml:space="preserve">  /  /    </v>
          </cell>
        </row>
        <row r="71">
          <cell r="B71">
            <v>1794</v>
          </cell>
          <cell r="C71" t="str">
            <v>LUCIENE MARIA DE ANDRADE</v>
          </cell>
          <cell r="D71">
            <v>4171</v>
          </cell>
          <cell r="E71" t="str">
            <v>DIFIQ- DIV.FISICO-E CONTROLE DE PRODUTO</v>
          </cell>
          <cell r="F71">
            <v>1</v>
          </cell>
          <cell r="G71">
            <v>32216</v>
          </cell>
          <cell r="H71" t="str">
            <v xml:space="preserve">  /  /    </v>
          </cell>
        </row>
        <row r="72">
          <cell r="B72">
            <v>1796</v>
          </cell>
          <cell r="C72" t="str">
            <v>NEUZA ANUNCIACAO COELHO</v>
          </cell>
          <cell r="D72">
            <v>3170</v>
          </cell>
          <cell r="E72" t="str">
            <v>DICEM - DIVISAO CENTRAL DE EMBALAGEM</v>
          </cell>
          <cell r="F72">
            <v>1</v>
          </cell>
          <cell r="G72">
            <v>32216</v>
          </cell>
          <cell r="H72" t="str">
            <v xml:space="preserve">  /  /    </v>
          </cell>
        </row>
        <row r="73">
          <cell r="B73">
            <v>1809</v>
          </cell>
          <cell r="C73" t="str">
            <v>JOSE IRANILDO DE ANDRADE SILVA</v>
          </cell>
          <cell r="D73">
            <v>1321</v>
          </cell>
          <cell r="E73" t="str">
            <v>DIMAN - DIVISAO DE MANUTENCAO</v>
          </cell>
          <cell r="F73">
            <v>1</v>
          </cell>
          <cell r="G73">
            <v>32371</v>
          </cell>
          <cell r="H73" t="str">
            <v xml:space="preserve">  /  /    </v>
          </cell>
        </row>
        <row r="74">
          <cell r="B74">
            <v>1821</v>
          </cell>
          <cell r="C74" t="str">
            <v>CARLOS STENIO DE DEUS</v>
          </cell>
          <cell r="D74">
            <v>4113</v>
          </cell>
          <cell r="E74" t="str">
            <v>DITEC - DIRETORIA TECNICA INDUSTRIAL</v>
          </cell>
          <cell r="F74">
            <v>1</v>
          </cell>
          <cell r="G74">
            <v>32414</v>
          </cell>
          <cell r="H74" t="str">
            <v xml:space="preserve">  /  /    </v>
          </cell>
        </row>
        <row r="75">
          <cell r="B75">
            <v>1822</v>
          </cell>
          <cell r="C75" t="str">
            <v>GILMAR BEZERRA DE OLIVEIRA</v>
          </cell>
          <cell r="D75">
            <v>1114</v>
          </cell>
          <cell r="E75" t="str">
            <v>DISEG - DIVISAO DE SERVICOS GERAIS</v>
          </cell>
          <cell r="F75">
            <v>1</v>
          </cell>
          <cell r="G75">
            <v>32420</v>
          </cell>
          <cell r="H75" t="str">
            <v xml:space="preserve">  /  /    </v>
          </cell>
        </row>
        <row r="76">
          <cell r="B76">
            <v>1906</v>
          </cell>
          <cell r="C76" t="str">
            <v>IZABEL CRISTINA F DE ARRUDA</v>
          </cell>
          <cell r="D76">
            <v>4153</v>
          </cell>
          <cell r="E76" t="str">
            <v>DIOTI - DIVISAO DE OTICA (ADMINISTRACAO)</v>
          </cell>
          <cell r="F76">
            <v>1</v>
          </cell>
          <cell r="G76">
            <v>32909</v>
          </cell>
          <cell r="H76" t="str">
            <v xml:space="preserve">  /  /    </v>
          </cell>
        </row>
        <row r="77">
          <cell r="B77">
            <v>1908</v>
          </cell>
          <cell r="C77" t="str">
            <v>LUCIA MARIA ARAUJO LAVOR</v>
          </cell>
          <cell r="D77">
            <v>1020</v>
          </cell>
          <cell r="E77" t="str">
            <v>CPL- COMISSAO PERMANENTE DE LICITACAO</v>
          </cell>
          <cell r="F77">
            <v>1</v>
          </cell>
          <cell r="G77">
            <v>32909</v>
          </cell>
          <cell r="H77" t="str">
            <v xml:space="preserve">  /  /    </v>
          </cell>
        </row>
        <row r="78">
          <cell r="B78">
            <v>1909</v>
          </cell>
          <cell r="C78" t="str">
            <v>IVANILDO BATISTA DA SILVA</v>
          </cell>
          <cell r="D78">
            <v>3111</v>
          </cell>
          <cell r="E78" t="str">
            <v>DISOL I - DIVISAO DE SOLIDOS I</v>
          </cell>
          <cell r="F78">
            <v>1</v>
          </cell>
          <cell r="G78">
            <v>32909</v>
          </cell>
          <cell r="H78" t="str">
            <v xml:space="preserve">  /  /    </v>
          </cell>
        </row>
        <row r="79">
          <cell r="B79">
            <v>1916</v>
          </cell>
          <cell r="C79" t="str">
            <v>FABIOLA ALBUQUERQUE PINHEIRO</v>
          </cell>
          <cell r="D79">
            <v>1120</v>
          </cell>
          <cell r="E79" t="str">
            <v>COINF-COORDENADORIA DE INFORMATICA</v>
          </cell>
          <cell r="F79">
            <v>1</v>
          </cell>
          <cell r="G79">
            <v>32948</v>
          </cell>
          <cell r="H79" t="str">
            <v xml:space="preserve">  /  /    </v>
          </cell>
        </row>
        <row r="80">
          <cell r="B80">
            <v>1924</v>
          </cell>
          <cell r="C80" t="str">
            <v>CARLOS HENRIQUE LIMA DE MELO</v>
          </cell>
          <cell r="D80">
            <v>1171</v>
          </cell>
          <cell r="E80" t="str">
            <v>DIVCO - DIVISAO DE COMPRAS</v>
          </cell>
          <cell r="F80">
            <v>1</v>
          </cell>
          <cell r="G80">
            <v>33390</v>
          </cell>
          <cell r="H80" t="str">
            <v xml:space="preserve">  /  /    </v>
          </cell>
        </row>
        <row r="81">
          <cell r="B81">
            <v>1927</v>
          </cell>
          <cell r="C81" t="str">
            <v>RITA DE CASSIA CHAGAS</v>
          </cell>
          <cell r="D81">
            <v>1020</v>
          </cell>
          <cell r="E81" t="str">
            <v>CPL- COMISSAO PERMANENTE DE LICITACAO</v>
          </cell>
          <cell r="F81">
            <v>1</v>
          </cell>
          <cell r="G81">
            <v>33390</v>
          </cell>
          <cell r="H81" t="str">
            <v xml:space="preserve">  /  /    </v>
          </cell>
        </row>
        <row r="82">
          <cell r="B82">
            <v>1932</v>
          </cell>
          <cell r="C82" t="str">
            <v>ROSILENE MARIA ANACLETO</v>
          </cell>
          <cell r="D82">
            <v>2100</v>
          </cell>
          <cell r="E82" t="str">
            <v>COVEN- COORDENADORIA DE VENDAS</v>
          </cell>
          <cell r="F82">
            <v>1</v>
          </cell>
          <cell r="G82">
            <v>33390</v>
          </cell>
          <cell r="H82" t="str">
            <v xml:space="preserve">  /  /    </v>
          </cell>
        </row>
        <row r="83">
          <cell r="B83">
            <v>1937</v>
          </cell>
          <cell r="C83" t="str">
            <v>RILDA MARIA DA SILVA</v>
          </cell>
          <cell r="D83">
            <v>3170</v>
          </cell>
          <cell r="E83" t="str">
            <v>DICEM - DIVISAO CENTRAL DE EMBALAGEM</v>
          </cell>
          <cell r="F83">
            <v>1</v>
          </cell>
          <cell r="G83">
            <v>33390</v>
          </cell>
          <cell r="H83" t="str">
            <v xml:space="preserve">  /  /    </v>
          </cell>
        </row>
        <row r="84">
          <cell r="B84">
            <v>1980</v>
          </cell>
          <cell r="C84" t="str">
            <v>MANOEL NETO DINIZ</v>
          </cell>
          <cell r="D84">
            <v>1322</v>
          </cell>
          <cell r="E84" t="str">
            <v>DIUTI - DIVISAO DE UTILIDADES</v>
          </cell>
          <cell r="F84">
            <v>1</v>
          </cell>
          <cell r="G84">
            <v>33390</v>
          </cell>
          <cell r="H84" t="str">
            <v xml:space="preserve">  /  /    </v>
          </cell>
        </row>
        <row r="85">
          <cell r="B85">
            <v>1999</v>
          </cell>
          <cell r="C85" t="str">
            <v>ELIAS RIBEIRO DA SILVA FILHO</v>
          </cell>
          <cell r="D85">
            <v>3103</v>
          </cell>
          <cell r="E85" t="str">
            <v>DIOTI- DIVISAO OTICA- MONTAGEM</v>
          </cell>
          <cell r="F85">
            <v>1</v>
          </cell>
          <cell r="G85">
            <v>33390</v>
          </cell>
          <cell r="H85" t="str">
            <v xml:space="preserve">  /  /    </v>
          </cell>
        </row>
        <row r="86">
          <cell r="B86">
            <v>2008</v>
          </cell>
          <cell r="C86" t="str">
            <v>AMAURI GONCALO DA SILVA</v>
          </cell>
          <cell r="D86">
            <v>1322</v>
          </cell>
          <cell r="E86" t="str">
            <v>DIUTI - DIVISAO DE UTILIDADES</v>
          </cell>
          <cell r="F86">
            <v>1</v>
          </cell>
          <cell r="G86">
            <v>33590</v>
          </cell>
          <cell r="H86" t="str">
            <v xml:space="preserve">  /  /    </v>
          </cell>
        </row>
        <row r="87">
          <cell r="B87">
            <v>2015</v>
          </cell>
          <cell r="C87" t="str">
            <v>MARIA SANDRA PONTES MENDONCA</v>
          </cell>
          <cell r="D87">
            <v>1182</v>
          </cell>
          <cell r="E87" t="str">
            <v>DIMAM - DIVISAO DO MEIO AMBIENTE</v>
          </cell>
          <cell r="F87">
            <v>1</v>
          </cell>
          <cell r="G87">
            <v>33590</v>
          </cell>
          <cell r="H87" t="str">
            <v xml:space="preserve">  /  /    </v>
          </cell>
        </row>
        <row r="88">
          <cell r="B88">
            <v>2019</v>
          </cell>
          <cell r="C88" t="str">
            <v>MARCOS DO NASCIMENTO</v>
          </cell>
          <cell r="D88">
            <v>3101</v>
          </cell>
          <cell r="E88" t="str">
            <v>DIOTI- DIVISAO OTICA- LENTES</v>
          </cell>
          <cell r="F88">
            <v>1</v>
          </cell>
          <cell r="G88">
            <v>33605</v>
          </cell>
          <cell r="H88" t="str">
            <v xml:space="preserve">  /  /    </v>
          </cell>
        </row>
        <row r="89">
          <cell r="B89">
            <v>2038</v>
          </cell>
          <cell r="C89" t="str">
            <v>IRONILDA FERREIRA DA SILVA</v>
          </cell>
          <cell r="D89">
            <v>1160</v>
          </cell>
          <cell r="E89" t="str">
            <v>CORHU - COORD. DE RECURSOS HUMANOS</v>
          </cell>
          <cell r="F89">
            <v>1</v>
          </cell>
          <cell r="G89">
            <v>33605</v>
          </cell>
          <cell r="H89" t="str">
            <v xml:space="preserve">  /  /    </v>
          </cell>
        </row>
        <row r="90">
          <cell r="B90">
            <v>2043</v>
          </cell>
          <cell r="C90" t="str">
            <v>JOAO LUIZ BRAGA DE PONTES</v>
          </cell>
          <cell r="D90">
            <v>3111</v>
          </cell>
          <cell r="E90" t="str">
            <v>DISOL I - DIVISAO DE SOLIDOS I</v>
          </cell>
          <cell r="F90">
            <v>1</v>
          </cell>
          <cell r="G90">
            <v>33605</v>
          </cell>
          <cell r="H90" t="str">
            <v xml:space="preserve">  /  /    </v>
          </cell>
        </row>
        <row r="91">
          <cell r="B91">
            <v>2052</v>
          </cell>
          <cell r="C91" t="str">
            <v>JOSE FERNANDO PEREIRA DA COSTA</v>
          </cell>
          <cell r="D91">
            <v>3111</v>
          </cell>
          <cell r="E91" t="str">
            <v>DISOL I - DIVISAO DE SOLIDOS I</v>
          </cell>
          <cell r="F91">
            <v>1</v>
          </cell>
          <cell r="G91">
            <v>33613</v>
          </cell>
          <cell r="H91" t="str">
            <v xml:space="preserve">  /  /    </v>
          </cell>
        </row>
        <row r="92">
          <cell r="B92">
            <v>2063</v>
          </cell>
          <cell r="C92" t="str">
            <v>JOAQUIM PEDRO CARNEIRO C NETO</v>
          </cell>
          <cell r="D92">
            <v>1005</v>
          </cell>
          <cell r="E92" t="str">
            <v>PESSOAL A DISPOSICAO/BENEFICIO</v>
          </cell>
          <cell r="F92">
            <v>1</v>
          </cell>
          <cell r="G92">
            <v>31959</v>
          </cell>
          <cell r="H92" t="str">
            <v xml:space="preserve">  /  /    </v>
          </cell>
        </row>
        <row r="93">
          <cell r="B93">
            <v>2065</v>
          </cell>
          <cell r="C93" t="str">
            <v>MARIA CLAUDIA DE A  LIMA LEMOS</v>
          </cell>
          <cell r="D93">
            <v>1005</v>
          </cell>
          <cell r="E93" t="str">
            <v>PESSOAL A DISPOSICAO/BENEFICIO</v>
          </cell>
          <cell r="F93">
            <v>1</v>
          </cell>
          <cell r="G93">
            <v>32174</v>
          </cell>
          <cell r="H93" t="str">
            <v xml:space="preserve">  /  /    </v>
          </cell>
        </row>
        <row r="94">
          <cell r="B94">
            <v>2069</v>
          </cell>
          <cell r="C94" t="str">
            <v>SELMA VERONICA VIEIRA RAMOS</v>
          </cell>
          <cell r="D94">
            <v>1070</v>
          </cell>
          <cell r="E94" t="str">
            <v>COBPF - COORDENADORIA DE BOAS PRATICAS</v>
          </cell>
          <cell r="F94">
            <v>1</v>
          </cell>
          <cell r="G94">
            <v>33169</v>
          </cell>
          <cell r="H94" t="str">
            <v xml:space="preserve">  /  /    </v>
          </cell>
        </row>
        <row r="95">
          <cell r="B95">
            <v>2086</v>
          </cell>
          <cell r="C95" t="str">
            <v>ALBANITA LUCIANA DA SILVA</v>
          </cell>
          <cell r="D95">
            <v>4140</v>
          </cell>
          <cell r="E95" t="str">
            <v>COPED- COORD. DE PESQUISA E DESENV.</v>
          </cell>
          <cell r="F95">
            <v>1</v>
          </cell>
          <cell r="G95">
            <v>35163</v>
          </cell>
          <cell r="H95" t="str">
            <v xml:space="preserve">  /  /    </v>
          </cell>
        </row>
        <row r="96">
          <cell r="B96">
            <v>2093</v>
          </cell>
          <cell r="C96" t="str">
            <v>GILBERTO RIBEIRO DA SILVA</v>
          </cell>
          <cell r="D96">
            <v>3101</v>
          </cell>
          <cell r="E96" t="str">
            <v>DIOTI- DIVISAO OTICA- LENTES</v>
          </cell>
          <cell r="F96">
            <v>1</v>
          </cell>
          <cell r="G96">
            <v>35163</v>
          </cell>
          <cell r="H96" t="str">
            <v xml:space="preserve">  /  /    </v>
          </cell>
        </row>
        <row r="97">
          <cell r="B97">
            <v>2096</v>
          </cell>
          <cell r="C97" t="str">
            <v>MARCELO MORAIS DE OLIVEIRA</v>
          </cell>
          <cell r="D97">
            <v>2238</v>
          </cell>
          <cell r="E97" t="str">
            <v>FARMACIA FLORIANO PEIXOTO- METRO RECIFE</v>
          </cell>
          <cell r="F97">
            <v>51</v>
          </cell>
          <cell r="G97">
            <v>35170</v>
          </cell>
          <cell r="H97" t="str">
            <v xml:space="preserve">  /  /    </v>
          </cell>
        </row>
        <row r="98">
          <cell r="B98">
            <v>2101</v>
          </cell>
          <cell r="C98" t="str">
            <v>JOSE LUCIANO CANDIDO DA SILVA</v>
          </cell>
          <cell r="D98">
            <v>3111</v>
          </cell>
          <cell r="E98" t="str">
            <v>DISOL I - DIVISAO DE SOLIDOS I</v>
          </cell>
          <cell r="F98">
            <v>1</v>
          </cell>
          <cell r="G98">
            <v>35289</v>
          </cell>
          <cell r="H98" t="str">
            <v xml:space="preserve">  /  /    </v>
          </cell>
        </row>
        <row r="99">
          <cell r="B99">
            <v>2115</v>
          </cell>
          <cell r="C99" t="str">
            <v>SEVERINO JOSE RAMOS DE SOUZA</v>
          </cell>
          <cell r="D99">
            <v>2209</v>
          </cell>
          <cell r="E99" t="str">
            <v>FARMACIA AFOGADOS</v>
          </cell>
          <cell r="F99">
            <v>16</v>
          </cell>
          <cell r="G99">
            <v>35521</v>
          </cell>
          <cell r="H99" t="str">
            <v xml:space="preserve">  /  /    </v>
          </cell>
        </row>
        <row r="100">
          <cell r="B100">
            <v>2117</v>
          </cell>
          <cell r="C100" t="str">
            <v>WILSON JOSE QUEIROZ DE LIMA</v>
          </cell>
          <cell r="D100">
            <v>1161</v>
          </cell>
          <cell r="E100" t="str">
            <v>DIVAP - DIVISAO DE ADMINST. PESSOAL</v>
          </cell>
          <cell r="F100">
            <v>1</v>
          </cell>
          <cell r="G100">
            <v>35535</v>
          </cell>
          <cell r="H100" t="str">
            <v xml:space="preserve">  /  /    </v>
          </cell>
        </row>
        <row r="101">
          <cell r="B101">
            <v>2120</v>
          </cell>
          <cell r="C101" t="str">
            <v>ANTONIO SOARES DE MELO</v>
          </cell>
          <cell r="D101">
            <v>2200</v>
          </cell>
          <cell r="E101" t="str">
            <v>COFAR- COORDENADORIA DE FARMACIAS</v>
          </cell>
          <cell r="F101">
            <v>1</v>
          </cell>
          <cell r="G101">
            <v>35565</v>
          </cell>
          <cell r="H101" t="str">
            <v xml:space="preserve">  /  /    </v>
          </cell>
        </row>
        <row r="102">
          <cell r="B102">
            <v>2121</v>
          </cell>
          <cell r="C102" t="str">
            <v>SAMUEL MAURICIO</v>
          </cell>
          <cell r="D102">
            <v>3103</v>
          </cell>
          <cell r="E102" t="str">
            <v>DIOTI- DIVISAO OTICA- MONTAGEM</v>
          </cell>
          <cell r="F102">
            <v>1</v>
          </cell>
          <cell r="G102">
            <v>35583</v>
          </cell>
          <cell r="H102" t="str">
            <v xml:space="preserve">  /  /    </v>
          </cell>
        </row>
        <row r="103">
          <cell r="B103">
            <v>2124</v>
          </cell>
          <cell r="C103" t="str">
            <v>JOSE ALVES FIGUEIREDO FILHO</v>
          </cell>
          <cell r="D103">
            <v>2207</v>
          </cell>
          <cell r="E103" t="str">
            <v>FARMACIA CASA AMARELA</v>
          </cell>
          <cell r="F103">
            <v>10</v>
          </cell>
          <cell r="G103">
            <v>35597</v>
          </cell>
          <cell r="H103" t="str">
            <v xml:space="preserve">  /  /    </v>
          </cell>
        </row>
        <row r="104">
          <cell r="B104">
            <v>2125</v>
          </cell>
          <cell r="C104" t="str">
            <v>GILMAR GALVAO SANTANA</v>
          </cell>
          <cell r="D104">
            <v>1181</v>
          </cell>
          <cell r="E104" t="str">
            <v>DISET- DIV. DE SAUDE OCUPAC. E SEG.TRAB.</v>
          </cell>
          <cell r="F104">
            <v>1</v>
          </cell>
          <cell r="G104">
            <v>35613</v>
          </cell>
          <cell r="H104" t="str">
            <v xml:space="preserve">  /  /    </v>
          </cell>
        </row>
        <row r="105">
          <cell r="B105">
            <v>2126</v>
          </cell>
          <cell r="C105" t="str">
            <v>JAFFE JOSE LIMA XAVIER</v>
          </cell>
          <cell r="D105">
            <v>1005</v>
          </cell>
          <cell r="E105" t="str">
            <v>PESSOAL A DISPOSICAO/BENEFICIO</v>
          </cell>
          <cell r="F105">
            <v>1</v>
          </cell>
          <cell r="G105">
            <v>35613</v>
          </cell>
          <cell r="H105" t="str">
            <v xml:space="preserve">  /  /    </v>
          </cell>
        </row>
        <row r="106">
          <cell r="B106">
            <v>2128</v>
          </cell>
          <cell r="C106" t="str">
            <v>JORGE DA SILVA LIMA</v>
          </cell>
          <cell r="D106">
            <v>2101</v>
          </cell>
          <cell r="E106" t="str">
            <v>DIVEN- DIVISAO DE VENDAS</v>
          </cell>
          <cell r="F106">
            <v>1</v>
          </cell>
          <cell r="G106">
            <v>35626</v>
          </cell>
          <cell r="H106" t="str">
            <v xml:space="preserve">  /  /    </v>
          </cell>
        </row>
        <row r="107">
          <cell r="B107">
            <v>2129</v>
          </cell>
          <cell r="C107" t="str">
            <v>RICARDO JORGE XAVIER</v>
          </cell>
          <cell r="D107">
            <v>1322</v>
          </cell>
          <cell r="E107" t="str">
            <v>DIUTI - DIVISAO DE UTILIDADES</v>
          </cell>
          <cell r="F107">
            <v>1</v>
          </cell>
          <cell r="G107">
            <v>35626</v>
          </cell>
          <cell r="H107" t="str">
            <v xml:space="preserve">  /  /    </v>
          </cell>
        </row>
        <row r="108">
          <cell r="B108">
            <v>2130</v>
          </cell>
          <cell r="C108" t="str">
            <v>HELVIO MOZART MONTENEGRO</v>
          </cell>
          <cell r="D108">
            <v>1005</v>
          </cell>
          <cell r="E108" t="str">
            <v>PESSOAL A DISPOSICAO/BENEFICIO</v>
          </cell>
          <cell r="F108">
            <v>1</v>
          </cell>
          <cell r="G108">
            <v>35626</v>
          </cell>
          <cell r="H108" t="str">
            <v xml:space="preserve">  /  /    </v>
          </cell>
        </row>
        <row r="109">
          <cell r="B109">
            <v>2131</v>
          </cell>
          <cell r="C109" t="str">
            <v>ALEXANDRE BARBOSA DA SILVA</v>
          </cell>
          <cell r="D109">
            <v>3111</v>
          </cell>
          <cell r="E109" t="str">
            <v>DISOL I - DIVISAO DE SOLIDOS I</v>
          </cell>
          <cell r="F109">
            <v>1</v>
          </cell>
          <cell r="G109">
            <v>35626</v>
          </cell>
          <cell r="H109" t="str">
            <v xml:space="preserve">  /  /    </v>
          </cell>
        </row>
        <row r="110">
          <cell r="B110">
            <v>2134</v>
          </cell>
          <cell r="C110" t="str">
            <v>ROSIVALDO SATIRO DOS SANTOS</v>
          </cell>
          <cell r="D110">
            <v>3111</v>
          </cell>
          <cell r="E110" t="str">
            <v>DISOL I - DIVISAO DE SOLIDOS I</v>
          </cell>
          <cell r="F110">
            <v>1</v>
          </cell>
          <cell r="G110">
            <v>35628</v>
          </cell>
          <cell r="H110" t="str">
            <v xml:space="preserve">  /  /    </v>
          </cell>
        </row>
        <row r="111">
          <cell r="B111">
            <v>2136</v>
          </cell>
          <cell r="C111" t="str">
            <v>GESIEL DAVID DE CASTRO</v>
          </cell>
          <cell r="D111">
            <v>1181</v>
          </cell>
          <cell r="E111" t="str">
            <v>DISET- DIV. DE SAUDE OCUPAC. E SEG.TRAB.</v>
          </cell>
          <cell r="F111">
            <v>1</v>
          </cell>
          <cell r="G111">
            <v>35643</v>
          </cell>
          <cell r="H111" t="str">
            <v xml:space="preserve">  /  /    </v>
          </cell>
        </row>
        <row r="112">
          <cell r="B112">
            <v>2137</v>
          </cell>
          <cell r="C112" t="str">
            <v>FRANCISCO DE ASSIS DE OLIVEIRA</v>
          </cell>
          <cell r="D112">
            <v>1142</v>
          </cell>
          <cell r="E112" t="str">
            <v>DIFIS- DIVISAO FISCAL</v>
          </cell>
          <cell r="F112">
            <v>1</v>
          </cell>
          <cell r="G112">
            <v>35643</v>
          </cell>
          <cell r="H112" t="str">
            <v xml:space="preserve">  /  /    </v>
          </cell>
        </row>
        <row r="113">
          <cell r="B113">
            <v>2140</v>
          </cell>
          <cell r="C113" t="str">
            <v>LUCIENE PEREIRA DE A NASCIMENT</v>
          </cell>
          <cell r="D113">
            <v>3111</v>
          </cell>
          <cell r="E113" t="str">
            <v>DISOL I - DIVISAO DE SOLIDOS I</v>
          </cell>
          <cell r="F113">
            <v>1</v>
          </cell>
          <cell r="G113">
            <v>35643</v>
          </cell>
          <cell r="H113" t="str">
            <v xml:space="preserve">  /  /    </v>
          </cell>
        </row>
        <row r="114">
          <cell r="B114">
            <v>2143</v>
          </cell>
          <cell r="C114" t="str">
            <v>RUBEM JOSE DOS S DE PAULA</v>
          </cell>
          <cell r="D114">
            <v>3111</v>
          </cell>
          <cell r="E114" t="str">
            <v>DISOL I - DIVISAO DE SOLIDOS I</v>
          </cell>
          <cell r="F114">
            <v>1</v>
          </cell>
          <cell r="G114">
            <v>35765</v>
          </cell>
          <cell r="H114" t="str">
            <v xml:space="preserve">  /  /    </v>
          </cell>
        </row>
        <row r="115">
          <cell r="B115">
            <v>2145</v>
          </cell>
          <cell r="C115" t="str">
            <v>EVERALDO DA SILVA CABRAL</v>
          </cell>
          <cell r="D115">
            <v>3111</v>
          </cell>
          <cell r="E115" t="str">
            <v>DISOL I - DIVISAO DE SOLIDOS I</v>
          </cell>
          <cell r="F115">
            <v>1</v>
          </cell>
          <cell r="G115">
            <v>35765</v>
          </cell>
          <cell r="H115" t="str">
            <v xml:space="preserve">  /  /    </v>
          </cell>
        </row>
        <row r="116">
          <cell r="B116">
            <v>2146</v>
          </cell>
          <cell r="C116" t="str">
            <v>ROGERIO BARROS DOS SANTOS</v>
          </cell>
          <cell r="D116">
            <v>3111</v>
          </cell>
          <cell r="E116" t="str">
            <v>DISOL I - DIVISAO DE SOLIDOS I</v>
          </cell>
          <cell r="F116">
            <v>1</v>
          </cell>
          <cell r="G116">
            <v>35765</v>
          </cell>
          <cell r="H116" t="str">
            <v xml:space="preserve">  /  /    </v>
          </cell>
        </row>
        <row r="117">
          <cell r="B117">
            <v>2149</v>
          </cell>
          <cell r="C117" t="str">
            <v>CARLOS AUGUSTO O  DA SILVA</v>
          </cell>
          <cell r="D117">
            <v>3111</v>
          </cell>
          <cell r="E117" t="str">
            <v>DISOL I - DIVISAO DE SOLIDOS I</v>
          </cell>
          <cell r="F117">
            <v>1</v>
          </cell>
          <cell r="G117">
            <v>35765</v>
          </cell>
          <cell r="H117" t="str">
            <v xml:space="preserve">  /  /    </v>
          </cell>
        </row>
        <row r="118">
          <cell r="B118">
            <v>2151</v>
          </cell>
          <cell r="C118" t="str">
            <v>JUREMA MARIA BONGALHARDO</v>
          </cell>
          <cell r="D118">
            <v>2209</v>
          </cell>
          <cell r="E118" t="str">
            <v>FARMACIA AFOGADOS</v>
          </cell>
          <cell r="F118">
            <v>16</v>
          </cell>
          <cell r="G118">
            <v>35765</v>
          </cell>
          <cell r="H118" t="str">
            <v xml:space="preserve">  /  /    </v>
          </cell>
        </row>
        <row r="119">
          <cell r="B119">
            <v>2153</v>
          </cell>
          <cell r="C119" t="str">
            <v>SERGIO PEREIRA DA COSTA</v>
          </cell>
          <cell r="D119">
            <v>3111</v>
          </cell>
          <cell r="E119" t="str">
            <v>DISOL I - DIVISAO DE SOLIDOS I</v>
          </cell>
          <cell r="F119">
            <v>1</v>
          </cell>
          <cell r="G119">
            <v>35765</v>
          </cell>
          <cell r="H119" t="str">
            <v xml:space="preserve">  /  /    </v>
          </cell>
        </row>
        <row r="120">
          <cell r="B120">
            <v>2156</v>
          </cell>
          <cell r="C120" t="str">
            <v>EDLEUSA LUCIA BATISTA DA SILVA</v>
          </cell>
          <cell r="D120">
            <v>4174</v>
          </cell>
          <cell r="E120" t="str">
            <v>DIACP- DIV.DE ACOMP.E CONTROLE PRODUCAO</v>
          </cell>
          <cell r="F120">
            <v>1</v>
          </cell>
          <cell r="G120">
            <v>35800</v>
          </cell>
          <cell r="H120" t="str">
            <v xml:space="preserve">  /  /    </v>
          </cell>
        </row>
        <row r="121">
          <cell r="B121">
            <v>2159</v>
          </cell>
          <cell r="C121" t="str">
            <v>FREDERICO JOSE C  DA NOBREGA</v>
          </cell>
          <cell r="D121">
            <v>2102</v>
          </cell>
          <cell r="E121" t="str">
            <v>DIFAT- DIVISAO DE FATURAMENTO</v>
          </cell>
          <cell r="F121">
            <v>1</v>
          </cell>
          <cell r="G121">
            <v>35836</v>
          </cell>
          <cell r="H121" t="str">
            <v xml:space="preserve">  /  /    </v>
          </cell>
        </row>
        <row r="122">
          <cell r="B122">
            <v>2161</v>
          </cell>
          <cell r="C122" t="str">
            <v>WLADIMIR MACHADO DO E  SANTO</v>
          </cell>
          <cell r="D122">
            <v>3111</v>
          </cell>
          <cell r="E122" t="str">
            <v>DISOL I - DIVISAO DE SOLIDOS I</v>
          </cell>
          <cell r="F122">
            <v>1</v>
          </cell>
          <cell r="G122">
            <v>35836</v>
          </cell>
          <cell r="H122" t="str">
            <v xml:space="preserve">  /  /    </v>
          </cell>
        </row>
        <row r="123">
          <cell r="B123">
            <v>2181</v>
          </cell>
          <cell r="C123" t="str">
            <v>ELCY SILVA DE ARAUJO</v>
          </cell>
          <cell r="D123">
            <v>1074</v>
          </cell>
          <cell r="E123" t="str">
            <v>DIVISAO DE GARANTIA DE QUALIDADE</v>
          </cell>
          <cell r="F123">
            <v>1</v>
          </cell>
          <cell r="G123">
            <v>36069</v>
          </cell>
          <cell r="H123" t="str">
            <v xml:space="preserve">  /  /    </v>
          </cell>
        </row>
        <row r="124">
          <cell r="B124">
            <v>2274</v>
          </cell>
          <cell r="C124" t="str">
            <v>DJALMA LIMA DE OLIVEIRA DANTAS</v>
          </cell>
          <cell r="D124">
            <v>2000</v>
          </cell>
          <cell r="E124" t="str">
            <v>DICOM- DIRETORIA COMERCIAL</v>
          </cell>
          <cell r="F124">
            <v>1</v>
          </cell>
          <cell r="G124">
            <v>37883</v>
          </cell>
          <cell r="H124" t="str">
            <v xml:space="preserve">  /  /    </v>
          </cell>
        </row>
        <row r="125">
          <cell r="B125">
            <v>2280</v>
          </cell>
          <cell r="C125" t="str">
            <v>JACQUELINE CESAR DE GUSMAO</v>
          </cell>
          <cell r="D125">
            <v>2000</v>
          </cell>
          <cell r="E125" t="str">
            <v>DICOM- DIRETORIA COMERCIAL</v>
          </cell>
          <cell r="F125">
            <v>1</v>
          </cell>
          <cell r="G125">
            <v>38335</v>
          </cell>
          <cell r="H125" t="str">
            <v xml:space="preserve">  /  /    </v>
          </cell>
        </row>
        <row r="126">
          <cell r="B126">
            <v>2291</v>
          </cell>
          <cell r="C126" t="str">
            <v>PAULO PEDROSA VICTOR NETO</v>
          </cell>
          <cell r="D126">
            <v>1071</v>
          </cell>
          <cell r="E126" t="str">
            <v>DIVISAO DE ASSUNTOS REGULATORIOS</v>
          </cell>
          <cell r="F126">
            <v>1</v>
          </cell>
          <cell r="G126">
            <v>38657</v>
          </cell>
          <cell r="H126" t="str">
            <v xml:space="preserve">  /  /    </v>
          </cell>
        </row>
        <row r="127">
          <cell r="B127">
            <v>2295</v>
          </cell>
          <cell r="C127" t="str">
            <v>VINCENZO PAPARIELLO</v>
          </cell>
          <cell r="D127">
            <v>1322</v>
          </cell>
          <cell r="E127" t="str">
            <v>DIUTI - DIVISAO DE UTILIDADES</v>
          </cell>
          <cell r="F127">
            <v>1</v>
          </cell>
          <cell r="G127">
            <v>38657</v>
          </cell>
          <cell r="H127" t="str">
            <v xml:space="preserve">  /  /    </v>
          </cell>
        </row>
        <row r="128">
          <cell r="B128">
            <v>2308</v>
          </cell>
          <cell r="C128" t="str">
            <v>ADEILDO CARLOS DIAS BEZERRA</v>
          </cell>
          <cell r="D128">
            <v>3111</v>
          </cell>
          <cell r="E128" t="str">
            <v>DISOL I - DIVISAO DE SOLIDOS I</v>
          </cell>
          <cell r="F128">
            <v>1</v>
          </cell>
          <cell r="G128">
            <v>38749</v>
          </cell>
          <cell r="H128" t="str">
            <v xml:space="preserve">  /  /    </v>
          </cell>
        </row>
        <row r="129">
          <cell r="B129">
            <v>2330</v>
          </cell>
          <cell r="C129" t="str">
            <v>ERICK RENAN PEREIRA DE ACIOLI</v>
          </cell>
          <cell r="D129">
            <v>1121</v>
          </cell>
          <cell r="E129" t="str">
            <v>DIINF - DIVISAO DE INFORMATICA</v>
          </cell>
          <cell r="F129">
            <v>1</v>
          </cell>
          <cell r="G129">
            <v>39286</v>
          </cell>
          <cell r="H129" t="str">
            <v xml:space="preserve">  /  /    </v>
          </cell>
        </row>
        <row r="130">
          <cell r="B130">
            <v>2337</v>
          </cell>
          <cell r="C130" t="str">
            <v>FLAVIA PATRICIA M  MEDEIROS</v>
          </cell>
          <cell r="D130">
            <v>3122</v>
          </cell>
          <cell r="E130" t="str">
            <v>DICOS - DIVISAO DE COSMETICOS</v>
          </cell>
          <cell r="F130">
            <v>1</v>
          </cell>
          <cell r="G130">
            <v>39302</v>
          </cell>
          <cell r="H130" t="str">
            <v xml:space="preserve">  /  /    </v>
          </cell>
        </row>
        <row r="131">
          <cell r="B131">
            <v>2339</v>
          </cell>
          <cell r="C131" t="str">
            <v>DEBORAH BEZERRA MONTEIRO</v>
          </cell>
          <cell r="D131">
            <v>4142</v>
          </cell>
          <cell r="E131" t="str">
            <v>DIPIN - DIVISAO DE PROJETOS E INOVACAO</v>
          </cell>
          <cell r="F131">
            <v>1</v>
          </cell>
          <cell r="G131">
            <v>39302</v>
          </cell>
          <cell r="H131" t="str">
            <v xml:space="preserve">  /  /    </v>
          </cell>
        </row>
        <row r="132">
          <cell r="B132">
            <v>2342</v>
          </cell>
          <cell r="C132" t="str">
            <v>MARCOS ANDRE CUNHA DE OLIVEIRA</v>
          </cell>
          <cell r="D132">
            <v>4142</v>
          </cell>
          <cell r="E132" t="str">
            <v>DIPIN - DIVISAO DE PROJETOS E INOVACAO</v>
          </cell>
          <cell r="F132">
            <v>1</v>
          </cell>
          <cell r="G132">
            <v>39302</v>
          </cell>
          <cell r="H132" t="str">
            <v xml:space="preserve">  /  /    </v>
          </cell>
        </row>
        <row r="133">
          <cell r="B133">
            <v>2344</v>
          </cell>
          <cell r="C133" t="str">
            <v>AMANDA TATIANE C  DE OLIVEIRA</v>
          </cell>
          <cell r="D133">
            <v>3110</v>
          </cell>
          <cell r="E133" t="str">
            <v>DISOL II - DIVISAO DE SOLIDOS II</v>
          </cell>
          <cell r="F133">
            <v>1</v>
          </cell>
          <cell r="G133">
            <v>39302</v>
          </cell>
          <cell r="H133" t="str">
            <v xml:space="preserve">  /  /    </v>
          </cell>
        </row>
        <row r="134">
          <cell r="B134">
            <v>2351</v>
          </cell>
          <cell r="C134" t="str">
            <v>CLAUDIA SALVINA DE SANTANA</v>
          </cell>
          <cell r="D134">
            <v>3170</v>
          </cell>
          <cell r="E134" t="str">
            <v>DICEM - DIVISAO CENTRAL DE EMBALAGEM</v>
          </cell>
          <cell r="F134">
            <v>1</v>
          </cell>
          <cell r="G134">
            <v>39310</v>
          </cell>
          <cell r="H134" t="str">
            <v xml:space="preserve">  /  /    </v>
          </cell>
        </row>
        <row r="135">
          <cell r="B135">
            <v>2363</v>
          </cell>
          <cell r="C135" t="str">
            <v>MIRIAM ALVES BASTOS DA SILVA</v>
          </cell>
          <cell r="D135">
            <v>3111</v>
          </cell>
          <cell r="E135" t="str">
            <v>DISOL I - DIVISAO DE SOLIDOS I</v>
          </cell>
          <cell r="F135">
            <v>1</v>
          </cell>
          <cell r="G135">
            <v>39310</v>
          </cell>
          <cell r="H135" t="str">
            <v xml:space="preserve">  /  /    </v>
          </cell>
        </row>
        <row r="136">
          <cell r="B136">
            <v>2367</v>
          </cell>
          <cell r="C136" t="str">
            <v>PRISCILLA RODRIGUES P DA SILVA</v>
          </cell>
          <cell r="D136">
            <v>4170</v>
          </cell>
          <cell r="E136" t="str">
            <v>COQUA- COORD. DE CONTROLE DE QUALID.</v>
          </cell>
          <cell r="F136">
            <v>1</v>
          </cell>
          <cell r="G136">
            <v>39310</v>
          </cell>
          <cell r="H136" t="str">
            <v xml:space="preserve">  /  /    </v>
          </cell>
        </row>
        <row r="137">
          <cell r="B137">
            <v>2371</v>
          </cell>
          <cell r="C137" t="str">
            <v>SUZELLE TRAJANO BENTO</v>
          </cell>
          <cell r="D137">
            <v>1181</v>
          </cell>
          <cell r="E137" t="str">
            <v>DISET- DIV. DE SAUDE OCUPAC. E SEG.TRAB.</v>
          </cell>
          <cell r="F137">
            <v>1</v>
          </cell>
          <cell r="G137">
            <v>39310</v>
          </cell>
          <cell r="H137" t="str">
            <v xml:space="preserve">  /  /    </v>
          </cell>
        </row>
        <row r="138">
          <cell r="B138">
            <v>2382</v>
          </cell>
          <cell r="C138" t="str">
            <v>AILA KARLA MOTA SANTANA</v>
          </cell>
          <cell r="D138">
            <v>4170</v>
          </cell>
          <cell r="E138" t="str">
            <v>COQUA- COORD. DE CONTROLE DE QUALID.</v>
          </cell>
          <cell r="F138">
            <v>1</v>
          </cell>
          <cell r="G138">
            <v>39342</v>
          </cell>
          <cell r="H138" t="str">
            <v xml:space="preserve">  /  /    </v>
          </cell>
        </row>
        <row r="139">
          <cell r="B139">
            <v>2384</v>
          </cell>
          <cell r="C139" t="str">
            <v>KATIA MIRANDA DE ARAUJO LOPES</v>
          </cell>
          <cell r="D139">
            <v>4172</v>
          </cell>
          <cell r="E139" t="str">
            <v>DIMIC- DIVISAO DE MICROBIOLOGIA</v>
          </cell>
          <cell r="F139">
            <v>1</v>
          </cell>
          <cell r="G139">
            <v>39342</v>
          </cell>
          <cell r="H139" t="str">
            <v xml:space="preserve">  /  /    </v>
          </cell>
        </row>
        <row r="140">
          <cell r="B140">
            <v>2392</v>
          </cell>
          <cell r="C140" t="str">
            <v>KLEYTON DA SILVA A PEREIRA</v>
          </cell>
          <cell r="D140">
            <v>1322</v>
          </cell>
          <cell r="E140" t="str">
            <v>DIUTI - DIVISAO DE UTILIDADES</v>
          </cell>
          <cell r="F140">
            <v>1</v>
          </cell>
          <cell r="G140">
            <v>39342</v>
          </cell>
          <cell r="H140" t="str">
            <v xml:space="preserve">  /  /    </v>
          </cell>
        </row>
        <row r="141">
          <cell r="B141">
            <v>2406</v>
          </cell>
          <cell r="C141" t="str">
            <v>DEYSE MARIA DOS SANTOS SILVA</v>
          </cell>
          <cell r="D141">
            <v>3111</v>
          </cell>
          <cell r="E141" t="str">
            <v>DISOL I - DIVISAO DE SOLIDOS I</v>
          </cell>
          <cell r="F141">
            <v>1</v>
          </cell>
          <cell r="G141">
            <v>39349</v>
          </cell>
          <cell r="H141" t="str">
            <v xml:space="preserve">  /  /    </v>
          </cell>
        </row>
        <row r="142">
          <cell r="B142">
            <v>2415</v>
          </cell>
          <cell r="C142" t="str">
            <v>SILVIA RENATA QUEIROZ DE FARIA</v>
          </cell>
          <cell r="D142">
            <v>4150</v>
          </cell>
          <cell r="E142" t="str">
            <v>COPRO- COORD.DE PRODUCAO</v>
          </cell>
          <cell r="F142">
            <v>1</v>
          </cell>
          <cell r="G142">
            <v>39349</v>
          </cell>
          <cell r="H142" t="str">
            <v xml:space="preserve">  /  /    </v>
          </cell>
        </row>
        <row r="143">
          <cell r="B143">
            <v>2417</v>
          </cell>
          <cell r="C143" t="str">
            <v>ZILDA FRUTUOSO DA SILVA</v>
          </cell>
          <cell r="D143">
            <v>3111</v>
          </cell>
          <cell r="E143" t="str">
            <v>DISOL I - DIVISAO DE SOLIDOS I</v>
          </cell>
          <cell r="F143">
            <v>1</v>
          </cell>
          <cell r="G143">
            <v>39349</v>
          </cell>
          <cell r="H143" t="str">
            <v xml:space="preserve">  /  /    </v>
          </cell>
        </row>
        <row r="144">
          <cell r="B144">
            <v>2420</v>
          </cell>
          <cell r="C144" t="str">
            <v>TEREZA RAQUEL F ALMEIDA</v>
          </cell>
          <cell r="D144">
            <v>1070</v>
          </cell>
          <cell r="E144" t="str">
            <v>COBPF - COORDENADORIA DE BOAS PRATICAS</v>
          </cell>
          <cell r="F144">
            <v>1</v>
          </cell>
          <cell r="G144">
            <v>39356</v>
          </cell>
          <cell r="H144" t="str">
            <v xml:space="preserve">  /  /    </v>
          </cell>
        </row>
        <row r="145">
          <cell r="B145">
            <v>2421</v>
          </cell>
          <cell r="C145" t="str">
            <v>ANA CLAUDIA NUNES DE MOURA</v>
          </cell>
          <cell r="D145">
            <v>1162</v>
          </cell>
          <cell r="E145" t="str">
            <v>DIDEP - DIVISAO DE DESENVOLV PESSOAL</v>
          </cell>
          <cell r="F145">
            <v>1</v>
          </cell>
          <cell r="G145">
            <v>39370</v>
          </cell>
          <cell r="H145" t="str">
            <v xml:space="preserve">  /  /    </v>
          </cell>
        </row>
        <row r="146">
          <cell r="B146">
            <v>2437</v>
          </cell>
          <cell r="C146" t="str">
            <v>CLAUDILENE DE LIMA</v>
          </cell>
          <cell r="D146">
            <v>4175</v>
          </cell>
          <cell r="E146" t="str">
            <v>DIDEM - DIVISAO DE DESENVOLV. DE EMBALAG</v>
          </cell>
          <cell r="F146">
            <v>1</v>
          </cell>
          <cell r="G146">
            <v>39371</v>
          </cell>
          <cell r="H146" t="str">
            <v xml:space="preserve">  /  /    </v>
          </cell>
        </row>
        <row r="147">
          <cell r="B147">
            <v>2440</v>
          </cell>
          <cell r="C147" t="str">
            <v>ELIANE MOREIRA DE SOUZA</v>
          </cell>
          <cell r="D147">
            <v>3111</v>
          </cell>
          <cell r="E147" t="str">
            <v>DISOL I - DIVISAO DE SOLIDOS I</v>
          </cell>
          <cell r="F147">
            <v>1</v>
          </cell>
          <cell r="G147">
            <v>39371</v>
          </cell>
          <cell r="H147" t="str">
            <v xml:space="preserve">  /  /    </v>
          </cell>
        </row>
        <row r="148">
          <cell r="B148">
            <v>2443</v>
          </cell>
          <cell r="C148" t="str">
            <v>GEYZA JANAINA FERREIRA L ALVES</v>
          </cell>
          <cell r="D148">
            <v>3111</v>
          </cell>
          <cell r="E148" t="str">
            <v>DISOL I - DIVISAO DE SOLIDOS I</v>
          </cell>
          <cell r="F148">
            <v>1</v>
          </cell>
          <cell r="G148">
            <v>39371</v>
          </cell>
          <cell r="H148" t="str">
            <v xml:space="preserve">  /  /    </v>
          </cell>
        </row>
        <row r="149">
          <cell r="B149">
            <v>2448</v>
          </cell>
          <cell r="C149" t="str">
            <v>JULIO CESAR DA SILVA</v>
          </cell>
          <cell r="D149">
            <v>3111</v>
          </cell>
          <cell r="E149" t="str">
            <v>DISOL I - DIVISAO DE SOLIDOS I</v>
          </cell>
          <cell r="F149">
            <v>1</v>
          </cell>
          <cell r="G149">
            <v>39371</v>
          </cell>
          <cell r="H149" t="str">
            <v xml:space="preserve">  /  /    </v>
          </cell>
        </row>
        <row r="150">
          <cell r="B150">
            <v>2451</v>
          </cell>
          <cell r="C150" t="str">
            <v>MANUELLA BOMFIM DA SILVA</v>
          </cell>
          <cell r="D150">
            <v>3170</v>
          </cell>
          <cell r="E150" t="str">
            <v>DICEM - DIVISAO CENTRAL DE EMBALAGEM</v>
          </cell>
          <cell r="F150">
            <v>1</v>
          </cell>
          <cell r="G150">
            <v>39371</v>
          </cell>
          <cell r="H150" t="str">
            <v xml:space="preserve">  /  /    </v>
          </cell>
        </row>
        <row r="151">
          <cell r="B151">
            <v>2460</v>
          </cell>
          <cell r="C151" t="str">
            <v>VIVIANE OLIMPIO DOS SANTOS</v>
          </cell>
          <cell r="D151">
            <v>3111</v>
          </cell>
          <cell r="E151" t="str">
            <v>DISOL I - DIVISAO DE SOLIDOS I</v>
          </cell>
          <cell r="F151">
            <v>1</v>
          </cell>
          <cell r="G151">
            <v>39371</v>
          </cell>
          <cell r="H151" t="str">
            <v xml:space="preserve">  /  /    </v>
          </cell>
        </row>
        <row r="152">
          <cell r="B152">
            <v>2468</v>
          </cell>
          <cell r="C152" t="str">
            <v>ANA GERTRUDES DE A F GUERRA</v>
          </cell>
          <cell r="D152">
            <v>1051</v>
          </cell>
          <cell r="E152" t="str">
            <v>DIMON - DIVISAO DE MONITORAMENTO</v>
          </cell>
          <cell r="F152">
            <v>1</v>
          </cell>
          <cell r="G152">
            <v>39485</v>
          </cell>
          <cell r="H152" t="str">
            <v xml:space="preserve">  /  /    </v>
          </cell>
        </row>
        <row r="153">
          <cell r="B153">
            <v>2474</v>
          </cell>
          <cell r="C153" t="str">
            <v>MARIA ROSEANE DOS A CLEMENTINO</v>
          </cell>
          <cell r="D153">
            <v>4190</v>
          </cell>
          <cell r="E153" t="str">
            <v>COPCP- COORD. DE PLANEJ. E CONTROLE PROD</v>
          </cell>
          <cell r="F153">
            <v>1</v>
          </cell>
          <cell r="G153">
            <v>39491</v>
          </cell>
          <cell r="H153" t="str">
            <v xml:space="preserve">  /  /    </v>
          </cell>
        </row>
        <row r="154">
          <cell r="B154">
            <v>2478</v>
          </cell>
          <cell r="C154" t="str">
            <v>ROGERIO MOURA VIEIRA</v>
          </cell>
          <cell r="D154">
            <v>2239</v>
          </cell>
          <cell r="E154" t="str">
            <v>FARMACIA CARUARU II</v>
          </cell>
          <cell r="F154">
            <v>50</v>
          </cell>
          <cell r="G154">
            <v>39524</v>
          </cell>
          <cell r="H154" t="str">
            <v xml:space="preserve">  /  /    </v>
          </cell>
        </row>
        <row r="155">
          <cell r="B155">
            <v>2481</v>
          </cell>
          <cell r="C155" t="str">
            <v>RAFAELLA MICHELLE DE L MIRANDA</v>
          </cell>
          <cell r="D155">
            <v>2215</v>
          </cell>
          <cell r="E155" t="str">
            <v>FARMACIA BELO JARDIM</v>
          </cell>
          <cell r="F155">
            <v>20</v>
          </cell>
          <cell r="G155">
            <v>39524</v>
          </cell>
          <cell r="H155" t="str">
            <v xml:space="preserve">  /  /    </v>
          </cell>
        </row>
        <row r="156">
          <cell r="B156">
            <v>2484</v>
          </cell>
          <cell r="C156" t="str">
            <v>ARLEY ANDERSON TAVARES MOREIRA</v>
          </cell>
          <cell r="D156">
            <v>2226</v>
          </cell>
          <cell r="E156" t="str">
            <v>FARMACIA OURICURI</v>
          </cell>
          <cell r="F156">
            <v>39</v>
          </cell>
          <cell r="G156">
            <v>39524</v>
          </cell>
          <cell r="H156" t="str">
            <v xml:space="preserve">  /  /    </v>
          </cell>
        </row>
        <row r="157">
          <cell r="B157">
            <v>2493</v>
          </cell>
          <cell r="C157" t="str">
            <v>CRISTIANE R  DE O  GONCALVES</v>
          </cell>
          <cell r="D157">
            <v>4174</v>
          </cell>
          <cell r="E157" t="str">
            <v>DIACP- DIV.DE ACOMP.E CONTROLE PRODUCAO</v>
          </cell>
          <cell r="F157">
            <v>1</v>
          </cell>
          <cell r="G157">
            <v>39539</v>
          </cell>
          <cell r="H157" t="str">
            <v xml:space="preserve">  /  /    </v>
          </cell>
        </row>
        <row r="158">
          <cell r="B158">
            <v>2498</v>
          </cell>
          <cell r="C158" t="str">
            <v>TEREZINHA DE J  DE L  M  NETA</v>
          </cell>
          <cell r="D158">
            <v>3103</v>
          </cell>
          <cell r="E158" t="str">
            <v>DIOTI- DIVISAO OTICA- MONTAGEM</v>
          </cell>
          <cell r="F158">
            <v>1</v>
          </cell>
          <cell r="G158">
            <v>39539</v>
          </cell>
          <cell r="H158" t="str">
            <v xml:space="preserve">  /  /    </v>
          </cell>
        </row>
        <row r="159">
          <cell r="B159">
            <v>2502</v>
          </cell>
          <cell r="C159" t="str">
            <v>PAULO ROBERTO DA SILVA CUNHA</v>
          </cell>
          <cell r="D159">
            <v>3103</v>
          </cell>
          <cell r="E159" t="str">
            <v>DIOTI- DIVISAO OTICA- MONTAGEM</v>
          </cell>
          <cell r="F159">
            <v>1</v>
          </cell>
          <cell r="G159">
            <v>39553</v>
          </cell>
          <cell r="H159" t="str">
            <v xml:space="preserve">  /  /    </v>
          </cell>
        </row>
        <row r="160">
          <cell r="B160">
            <v>2503</v>
          </cell>
          <cell r="C160" t="str">
            <v>TACIZO LUIZ PEREIRA DA SILVA</v>
          </cell>
          <cell r="D160">
            <v>1005</v>
          </cell>
          <cell r="E160" t="str">
            <v>PESSOAL A DISPOSICAO/BENEFICIO</v>
          </cell>
          <cell r="F160">
            <v>1</v>
          </cell>
          <cell r="G160">
            <v>39553</v>
          </cell>
          <cell r="H160" t="str">
            <v xml:space="preserve">  /  /    </v>
          </cell>
        </row>
        <row r="161">
          <cell r="B161">
            <v>2504</v>
          </cell>
          <cell r="C161" t="str">
            <v>RIVALDO GOMES DA SILVA</v>
          </cell>
          <cell r="D161">
            <v>3111</v>
          </cell>
          <cell r="E161" t="str">
            <v>DISOL I - DIVISAO DE SOLIDOS I</v>
          </cell>
          <cell r="F161">
            <v>1</v>
          </cell>
          <cell r="G161">
            <v>39576</v>
          </cell>
          <cell r="H161" t="str">
            <v xml:space="preserve">  /  /    </v>
          </cell>
        </row>
        <row r="162">
          <cell r="B162">
            <v>2506</v>
          </cell>
          <cell r="C162" t="str">
            <v>IVETE ANTONIETA B  DE CARVALHO</v>
          </cell>
          <cell r="D162">
            <v>3111</v>
          </cell>
          <cell r="E162" t="str">
            <v>DISOL I - DIVISAO DE SOLIDOS I</v>
          </cell>
          <cell r="F162">
            <v>1</v>
          </cell>
          <cell r="G162">
            <v>39576</v>
          </cell>
          <cell r="H162" t="str">
            <v xml:space="preserve">  /  /    </v>
          </cell>
        </row>
        <row r="163">
          <cell r="B163">
            <v>2507</v>
          </cell>
          <cell r="C163" t="str">
            <v>ANANIAS TEIXEIRA DE LIMA</v>
          </cell>
          <cell r="D163">
            <v>3111</v>
          </cell>
          <cell r="E163" t="str">
            <v>DISOL I - DIVISAO DE SOLIDOS I</v>
          </cell>
          <cell r="F163">
            <v>1</v>
          </cell>
          <cell r="G163">
            <v>39576</v>
          </cell>
          <cell r="H163" t="str">
            <v xml:space="preserve">  /  /    </v>
          </cell>
        </row>
        <row r="164">
          <cell r="B164">
            <v>2508</v>
          </cell>
          <cell r="C164" t="str">
            <v>JOSE ALEXANDRE DE BARROS ALVES</v>
          </cell>
          <cell r="D164">
            <v>3111</v>
          </cell>
          <cell r="E164" t="str">
            <v>DISOL I - DIVISAO DE SOLIDOS I</v>
          </cell>
          <cell r="F164">
            <v>1</v>
          </cell>
          <cell r="G164">
            <v>39576</v>
          </cell>
          <cell r="H164" t="str">
            <v xml:space="preserve">  /  /    </v>
          </cell>
        </row>
        <row r="165">
          <cell r="B165">
            <v>2509</v>
          </cell>
          <cell r="C165" t="str">
            <v>ALDEMIR NASCIMENTO DA SILVA</v>
          </cell>
          <cell r="D165">
            <v>3111</v>
          </cell>
          <cell r="E165" t="str">
            <v>DISOL I - DIVISAO DE SOLIDOS I</v>
          </cell>
          <cell r="F165">
            <v>1</v>
          </cell>
          <cell r="G165">
            <v>39576</v>
          </cell>
          <cell r="H165" t="str">
            <v xml:space="preserve">  /  /    </v>
          </cell>
        </row>
        <row r="166">
          <cell r="B166">
            <v>2512</v>
          </cell>
          <cell r="C166" t="str">
            <v>JOSENILDO JOSE TORRES</v>
          </cell>
          <cell r="D166">
            <v>1005</v>
          </cell>
          <cell r="E166" t="str">
            <v>PESSOAL A DISPOSICAO/BENEFICIO</v>
          </cell>
          <cell r="F166">
            <v>1</v>
          </cell>
          <cell r="G166">
            <v>39582</v>
          </cell>
          <cell r="H166" t="str">
            <v xml:space="preserve">  /  /    </v>
          </cell>
        </row>
        <row r="167">
          <cell r="B167">
            <v>2514</v>
          </cell>
          <cell r="C167" t="str">
            <v>JULIANA CAVALCANTI DE SOUSA</v>
          </cell>
          <cell r="D167">
            <v>1131</v>
          </cell>
          <cell r="E167" t="str">
            <v>DIFIN- DIVISAO FINANCEIRA</v>
          </cell>
          <cell r="F167">
            <v>1</v>
          </cell>
          <cell r="G167">
            <v>39582</v>
          </cell>
          <cell r="H167" t="str">
            <v xml:space="preserve">  /  /    </v>
          </cell>
        </row>
        <row r="168">
          <cell r="B168">
            <v>2520</v>
          </cell>
          <cell r="C168" t="str">
            <v>SELMA CRISTIANIA LIMA RORIZ</v>
          </cell>
          <cell r="D168">
            <v>1005</v>
          </cell>
          <cell r="E168" t="str">
            <v>PESSOAL A DISPOSICAO/BENEFICIO</v>
          </cell>
          <cell r="F168">
            <v>1</v>
          </cell>
          <cell r="G168">
            <v>39582</v>
          </cell>
          <cell r="H168" t="str">
            <v xml:space="preserve">  /  /    </v>
          </cell>
        </row>
        <row r="169">
          <cell r="B169">
            <v>2523</v>
          </cell>
          <cell r="C169" t="str">
            <v>JANISSON COELHO DE VASCONCELOS</v>
          </cell>
          <cell r="D169">
            <v>2226</v>
          </cell>
          <cell r="E169" t="str">
            <v>FARMACIA OURICURI</v>
          </cell>
          <cell r="F169">
            <v>39</v>
          </cell>
          <cell r="G169">
            <v>39582</v>
          </cell>
          <cell r="H169" t="str">
            <v xml:space="preserve">  /  /    </v>
          </cell>
        </row>
        <row r="170">
          <cell r="B170">
            <v>2525</v>
          </cell>
          <cell r="C170" t="str">
            <v>FABIANE TAVARES DE SOUZA</v>
          </cell>
          <cell r="D170">
            <v>2207</v>
          </cell>
          <cell r="E170" t="str">
            <v>FARMACIA CASA AMARELA</v>
          </cell>
          <cell r="F170">
            <v>10</v>
          </cell>
          <cell r="G170">
            <v>39588</v>
          </cell>
          <cell r="H170" t="str">
            <v xml:space="preserve">  /  /    </v>
          </cell>
        </row>
        <row r="171">
          <cell r="B171">
            <v>2526</v>
          </cell>
          <cell r="C171" t="str">
            <v>JARBAS FERREIRA DE LIMA JUNIOR</v>
          </cell>
          <cell r="D171">
            <v>1321</v>
          </cell>
          <cell r="E171" t="str">
            <v>DIMAN - DIVISAO DE MANUTENCAO</v>
          </cell>
          <cell r="F171">
            <v>1</v>
          </cell>
          <cell r="G171">
            <v>39588</v>
          </cell>
          <cell r="H171" t="str">
            <v xml:space="preserve">  /  /    </v>
          </cell>
        </row>
        <row r="172">
          <cell r="B172">
            <v>2530</v>
          </cell>
          <cell r="C172" t="str">
            <v>ARLEILDA MENDES DA SILVA</v>
          </cell>
          <cell r="D172">
            <v>3111</v>
          </cell>
          <cell r="E172" t="str">
            <v>DISOL I - DIVISAO DE SOLIDOS I</v>
          </cell>
          <cell r="F172">
            <v>1</v>
          </cell>
          <cell r="G172">
            <v>39601</v>
          </cell>
          <cell r="H172" t="str">
            <v xml:space="preserve">  /  /    </v>
          </cell>
        </row>
        <row r="173">
          <cell r="B173">
            <v>2534</v>
          </cell>
          <cell r="C173" t="str">
            <v>EMANUEL MESSIAS RIBEIRO COSTA</v>
          </cell>
          <cell r="D173">
            <v>3111</v>
          </cell>
          <cell r="E173" t="str">
            <v>DISOL I - DIVISAO DE SOLIDOS I</v>
          </cell>
          <cell r="F173">
            <v>1</v>
          </cell>
          <cell r="G173">
            <v>39601</v>
          </cell>
          <cell r="H173" t="str">
            <v xml:space="preserve">  /  /    </v>
          </cell>
        </row>
        <row r="174">
          <cell r="B174">
            <v>2539</v>
          </cell>
          <cell r="C174" t="str">
            <v>JOSENILDA BEZERRA DA SILVA</v>
          </cell>
          <cell r="D174">
            <v>3111</v>
          </cell>
          <cell r="E174" t="str">
            <v>DISOL I - DIVISAO DE SOLIDOS I</v>
          </cell>
          <cell r="F174">
            <v>1</v>
          </cell>
          <cell r="G174">
            <v>39601</v>
          </cell>
          <cell r="H174" t="str">
            <v xml:space="preserve">  /  /    </v>
          </cell>
        </row>
        <row r="175">
          <cell r="B175">
            <v>2541</v>
          </cell>
          <cell r="C175" t="str">
            <v>MARCELA SALLES DA SILVA</v>
          </cell>
          <cell r="D175">
            <v>3111</v>
          </cell>
          <cell r="E175" t="str">
            <v>DISOL I - DIVISAO DE SOLIDOS I</v>
          </cell>
          <cell r="F175">
            <v>1</v>
          </cell>
          <cell r="G175">
            <v>39601</v>
          </cell>
          <cell r="H175" t="str">
            <v xml:space="preserve">  /  /    </v>
          </cell>
        </row>
        <row r="176">
          <cell r="B176">
            <v>2547</v>
          </cell>
          <cell r="C176" t="str">
            <v>CYNTHIA RODRIGUES DE ALMEIDA</v>
          </cell>
          <cell r="D176">
            <v>2252</v>
          </cell>
          <cell r="E176" t="str">
            <v>FARMACIA GARANHUNS EXPR. CIDADAO</v>
          </cell>
          <cell r="F176">
            <v>59</v>
          </cell>
          <cell r="G176">
            <v>39601</v>
          </cell>
          <cell r="H176" t="str">
            <v xml:space="preserve">  /  /    </v>
          </cell>
        </row>
        <row r="177">
          <cell r="B177">
            <v>2548</v>
          </cell>
          <cell r="C177" t="str">
            <v>ELIANA PEREIRA SANTANA</v>
          </cell>
          <cell r="D177">
            <v>1100</v>
          </cell>
          <cell r="E177" t="str">
            <v>DIRAF-DIRETORIA ADMINISTR.E FINANCEIRA</v>
          </cell>
          <cell r="F177">
            <v>1</v>
          </cell>
          <cell r="G177">
            <v>39601</v>
          </cell>
          <cell r="H177" t="str">
            <v xml:space="preserve">  /  /    </v>
          </cell>
        </row>
        <row r="178">
          <cell r="B178">
            <v>2553</v>
          </cell>
          <cell r="C178" t="str">
            <v>LIVIA DA SILVA LIMA</v>
          </cell>
          <cell r="D178">
            <v>1182</v>
          </cell>
          <cell r="E178" t="str">
            <v>DIMAM - DIVISAO DO MEIO AMBIENTE</v>
          </cell>
          <cell r="F178">
            <v>1</v>
          </cell>
          <cell r="G178">
            <v>39601</v>
          </cell>
          <cell r="H178" t="str">
            <v xml:space="preserve">  /  /    </v>
          </cell>
        </row>
        <row r="179">
          <cell r="B179">
            <v>2559</v>
          </cell>
          <cell r="C179" t="str">
            <v>SANDRO DE MIRANDA SANTOS</v>
          </cell>
          <cell r="D179">
            <v>1005</v>
          </cell>
          <cell r="E179" t="str">
            <v>PESSOAL A DISPOSICAO/BENEFICIO</v>
          </cell>
          <cell r="F179">
            <v>1</v>
          </cell>
          <cell r="G179">
            <v>39601</v>
          </cell>
          <cell r="H179" t="str">
            <v xml:space="preserve">  /  /    </v>
          </cell>
        </row>
        <row r="180">
          <cell r="B180">
            <v>2562</v>
          </cell>
          <cell r="C180" t="str">
            <v>ERIKA MARQUES BEZERRA</v>
          </cell>
          <cell r="D180">
            <v>1005</v>
          </cell>
          <cell r="E180" t="str">
            <v>PESSOAL A DISPOSICAO/BENEFICIO</v>
          </cell>
          <cell r="F180">
            <v>1</v>
          </cell>
          <cell r="G180">
            <v>39601</v>
          </cell>
          <cell r="H180" t="str">
            <v xml:space="preserve">  /  /    </v>
          </cell>
        </row>
        <row r="181">
          <cell r="B181">
            <v>2568</v>
          </cell>
          <cell r="C181" t="str">
            <v>CATARINA DANIELLE DA S AMORIM</v>
          </cell>
          <cell r="D181">
            <v>2239</v>
          </cell>
          <cell r="E181" t="str">
            <v>FARMACIA CARUARU II</v>
          </cell>
          <cell r="F181">
            <v>50</v>
          </cell>
          <cell r="G181">
            <v>39608</v>
          </cell>
          <cell r="H181" t="str">
            <v xml:space="preserve">  /  /    </v>
          </cell>
        </row>
        <row r="182">
          <cell r="B182">
            <v>2574</v>
          </cell>
          <cell r="C182" t="str">
            <v>ANDERSON SANTOS DE LIMA FARIAS</v>
          </cell>
          <cell r="D182">
            <v>2102</v>
          </cell>
          <cell r="E182" t="str">
            <v>DIFAT- DIVISAO DE FATURAMENTO</v>
          </cell>
          <cell r="F182">
            <v>1</v>
          </cell>
          <cell r="G182">
            <v>39615</v>
          </cell>
          <cell r="H182" t="str">
            <v xml:space="preserve">  /  /    </v>
          </cell>
        </row>
        <row r="183">
          <cell r="B183">
            <v>2577</v>
          </cell>
          <cell r="C183" t="str">
            <v>CARLA CRISTINA OLIVEIRA MATOS</v>
          </cell>
          <cell r="D183">
            <v>1150</v>
          </cell>
          <cell r="E183" t="str">
            <v>COLOG - COORDENADORIA DE LOGISTICA</v>
          </cell>
          <cell r="F183">
            <v>1</v>
          </cell>
          <cell r="G183">
            <v>39615</v>
          </cell>
          <cell r="H183" t="str">
            <v xml:space="preserve">  /  /    </v>
          </cell>
        </row>
        <row r="184">
          <cell r="B184">
            <v>2584</v>
          </cell>
          <cell r="C184" t="str">
            <v>HELIA MARIA ALEXANDRE DE SOUZA</v>
          </cell>
          <cell r="D184">
            <v>1181</v>
          </cell>
          <cell r="E184" t="str">
            <v>DISET- DIV. DE SAUDE OCUPAC. E SEG.TRAB.</v>
          </cell>
          <cell r="F184">
            <v>1</v>
          </cell>
          <cell r="G184">
            <v>39615</v>
          </cell>
          <cell r="H184" t="str">
            <v xml:space="preserve">  /  /    </v>
          </cell>
        </row>
        <row r="185">
          <cell r="B185">
            <v>2585</v>
          </cell>
          <cell r="C185" t="str">
            <v>HELIO DO N BARBOZA JUNIOR</v>
          </cell>
          <cell r="D185">
            <v>1160</v>
          </cell>
          <cell r="E185" t="str">
            <v>CORHU - COORD. DE RECURSOS HUMANOS</v>
          </cell>
          <cell r="F185">
            <v>1</v>
          </cell>
          <cell r="G185">
            <v>39615</v>
          </cell>
          <cell r="H185" t="str">
            <v xml:space="preserve">  /  /    </v>
          </cell>
        </row>
        <row r="186">
          <cell r="B186">
            <v>2586</v>
          </cell>
          <cell r="C186" t="str">
            <v>JAQUELINE P F DE OLIVEIRA</v>
          </cell>
          <cell r="D186">
            <v>1161</v>
          </cell>
          <cell r="E186" t="str">
            <v>DIVAP - DIVISAO DE ADMINST. PESSOAL</v>
          </cell>
          <cell r="F186">
            <v>1</v>
          </cell>
          <cell r="G186">
            <v>39615</v>
          </cell>
          <cell r="H186" t="str">
            <v xml:space="preserve">  /  /    </v>
          </cell>
        </row>
        <row r="187">
          <cell r="B187">
            <v>2588</v>
          </cell>
          <cell r="C187" t="str">
            <v>JOSE NEVES DA SILVA JUNIOR</v>
          </cell>
          <cell r="D187">
            <v>1131</v>
          </cell>
          <cell r="E187" t="str">
            <v>DIFIN- DIVISAO FINANCEIRA</v>
          </cell>
          <cell r="F187">
            <v>1</v>
          </cell>
          <cell r="G187">
            <v>39615</v>
          </cell>
          <cell r="H187" t="str">
            <v xml:space="preserve">  /  /    </v>
          </cell>
        </row>
        <row r="188">
          <cell r="B188">
            <v>2596</v>
          </cell>
          <cell r="C188" t="str">
            <v>WELLIDA CRISTIANE DE M  GUERRA</v>
          </cell>
          <cell r="D188">
            <v>1005</v>
          </cell>
          <cell r="E188" t="str">
            <v>PESSOAL A DISPOSICAO/BENEFICIO</v>
          </cell>
          <cell r="F188">
            <v>1</v>
          </cell>
          <cell r="G188">
            <v>39615</v>
          </cell>
          <cell r="H188" t="str">
            <v xml:space="preserve">  /  /    </v>
          </cell>
        </row>
        <row r="189">
          <cell r="B189">
            <v>2602</v>
          </cell>
          <cell r="C189" t="str">
            <v>DIANA ATALECIA NEVES DE SA</v>
          </cell>
          <cell r="D189">
            <v>2240</v>
          </cell>
          <cell r="E189" t="str">
            <v>FARMACIA BONITO</v>
          </cell>
          <cell r="F189">
            <v>47</v>
          </cell>
          <cell r="G189">
            <v>39615</v>
          </cell>
          <cell r="H189" t="str">
            <v xml:space="preserve">  /  /    </v>
          </cell>
        </row>
        <row r="190">
          <cell r="B190">
            <v>2604</v>
          </cell>
          <cell r="C190" t="str">
            <v>JAMINE K  G  DA ROCHA MARTINS</v>
          </cell>
          <cell r="D190">
            <v>2252</v>
          </cell>
          <cell r="E190" t="str">
            <v>FARMACIA GARANHUNS EXPR. CIDADAO</v>
          </cell>
          <cell r="F190">
            <v>59</v>
          </cell>
          <cell r="G190">
            <v>39615</v>
          </cell>
          <cell r="H190" t="str">
            <v xml:space="preserve">  /  /    </v>
          </cell>
        </row>
        <row r="191">
          <cell r="B191">
            <v>2614</v>
          </cell>
          <cell r="C191" t="str">
            <v>EDVANIA GOMES DE SOUZA PONTES</v>
          </cell>
          <cell r="D191">
            <v>4150</v>
          </cell>
          <cell r="E191" t="str">
            <v>COPRO- COORD.DE PRODUCAO</v>
          </cell>
          <cell r="F191">
            <v>1</v>
          </cell>
          <cell r="G191">
            <v>39615</v>
          </cell>
          <cell r="H191" t="str">
            <v xml:space="preserve">  /  /    </v>
          </cell>
        </row>
        <row r="192">
          <cell r="B192">
            <v>2618</v>
          </cell>
          <cell r="C192" t="str">
            <v>MARIA DA CONCEICAO O DOS SANTO</v>
          </cell>
          <cell r="D192">
            <v>1320</v>
          </cell>
          <cell r="E192" t="str">
            <v>COMAN - COORDENADORIA DE MANUTENCAO</v>
          </cell>
          <cell r="F192">
            <v>1</v>
          </cell>
          <cell r="G192">
            <v>39615</v>
          </cell>
          <cell r="H192" t="str">
            <v xml:space="preserve">  /  /    </v>
          </cell>
        </row>
        <row r="193">
          <cell r="B193">
            <v>2623</v>
          </cell>
          <cell r="C193" t="str">
            <v>RUTH BARBOSA DE ARAUJO</v>
          </cell>
          <cell r="D193">
            <v>3111</v>
          </cell>
          <cell r="E193" t="str">
            <v>DISOL I - DIVISAO DE SOLIDOS I</v>
          </cell>
          <cell r="F193">
            <v>1</v>
          </cell>
          <cell r="G193">
            <v>39615</v>
          </cell>
          <cell r="H193" t="str">
            <v xml:space="preserve">  /  /    </v>
          </cell>
        </row>
        <row r="194">
          <cell r="B194">
            <v>2627</v>
          </cell>
          <cell r="C194" t="str">
            <v>LIBNI DE MEDEIROS MELO</v>
          </cell>
          <cell r="D194">
            <v>3170</v>
          </cell>
          <cell r="E194" t="str">
            <v>DICEM - DIVISAO CENTRAL DE EMBALAGEM</v>
          </cell>
          <cell r="F194">
            <v>1</v>
          </cell>
          <cell r="G194">
            <v>39619</v>
          </cell>
          <cell r="H194" t="str">
            <v xml:space="preserve">  /  /    </v>
          </cell>
        </row>
        <row r="195">
          <cell r="B195">
            <v>2628</v>
          </cell>
          <cell r="C195" t="str">
            <v>ADELE GOMES DE SANTANA</v>
          </cell>
          <cell r="D195">
            <v>1020</v>
          </cell>
          <cell r="E195" t="str">
            <v>CPL- COMISSAO PERMANENTE DE LICITACAO</v>
          </cell>
          <cell r="F195">
            <v>1</v>
          </cell>
          <cell r="G195">
            <v>39630</v>
          </cell>
          <cell r="H195" t="str">
            <v xml:space="preserve">  /  /    </v>
          </cell>
        </row>
        <row r="196">
          <cell r="B196">
            <v>2634</v>
          </cell>
          <cell r="C196" t="str">
            <v>KATHYWSKY MELO PINHEIRO</v>
          </cell>
          <cell r="D196">
            <v>1005</v>
          </cell>
          <cell r="E196" t="str">
            <v>PESSOAL A DISPOSICAO/BENEFICIO</v>
          </cell>
          <cell r="F196">
            <v>1</v>
          </cell>
          <cell r="G196">
            <v>39630</v>
          </cell>
          <cell r="H196" t="str">
            <v xml:space="preserve">  /  /    </v>
          </cell>
        </row>
        <row r="197">
          <cell r="B197">
            <v>2642</v>
          </cell>
          <cell r="C197" t="str">
            <v>THAMIRYS CLAUDIA R  BATISTA</v>
          </cell>
          <cell r="D197">
            <v>1070</v>
          </cell>
          <cell r="E197" t="str">
            <v>COBPF - COORDENADORIA DE BOAS PRATICAS</v>
          </cell>
          <cell r="F197">
            <v>1</v>
          </cell>
          <cell r="G197">
            <v>39630</v>
          </cell>
          <cell r="H197" t="str">
            <v xml:space="preserve">  /  /    </v>
          </cell>
        </row>
        <row r="198">
          <cell r="B198">
            <v>2644</v>
          </cell>
          <cell r="C198" t="str">
            <v>FABRICIO MENEZES DE SOUSA MELO</v>
          </cell>
          <cell r="D198">
            <v>2242</v>
          </cell>
          <cell r="E198" t="str">
            <v>FARMACIA AFOGADOS DA INGAZEIRA</v>
          </cell>
          <cell r="F198">
            <v>48</v>
          </cell>
          <cell r="G198">
            <v>39630</v>
          </cell>
          <cell r="H198" t="str">
            <v xml:space="preserve">  /  /    </v>
          </cell>
        </row>
        <row r="199">
          <cell r="B199">
            <v>2651</v>
          </cell>
          <cell r="C199" t="str">
            <v>PAULO ANDRE R DOS SANTOS</v>
          </cell>
          <cell r="D199">
            <v>2252</v>
          </cell>
          <cell r="E199" t="str">
            <v>FARMACIA GARANHUNS EXPR. CIDADAO</v>
          </cell>
          <cell r="F199">
            <v>59</v>
          </cell>
          <cell r="G199">
            <v>39644</v>
          </cell>
          <cell r="H199" t="str">
            <v xml:space="preserve">  /  /    </v>
          </cell>
        </row>
        <row r="200">
          <cell r="B200">
            <v>2656</v>
          </cell>
          <cell r="C200" t="str">
            <v>RAFAELLA ALVES DE ARAUJO SILVA</v>
          </cell>
          <cell r="D200">
            <v>1070</v>
          </cell>
          <cell r="E200" t="str">
            <v>COBPF - COORDENADORIA DE BOAS PRATICAS</v>
          </cell>
          <cell r="F200">
            <v>1</v>
          </cell>
          <cell r="G200">
            <v>39646</v>
          </cell>
          <cell r="H200" t="str">
            <v xml:space="preserve">  /  /    </v>
          </cell>
        </row>
        <row r="201">
          <cell r="B201">
            <v>2659</v>
          </cell>
          <cell r="C201" t="str">
            <v>THIAGO SANTOS DE OLIVEIRA</v>
          </cell>
          <cell r="D201">
            <v>1161</v>
          </cell>
          <cell r="E201" t="str">
            <v>DIVAP - DIVISAO DE ADMINST. PESSOAL</v>
          </cell>
          <cell r="F201">
            <v>1</v>
          </cell>
          <cell r="G201">
            <v>39646</v>
          </cell>
          <cell r="H201" t="str">
            <v xml:space="preserve">  /  /    </v>
          </cell>
        </row>
        <row r="202">
          <cell r="B202">
            <v>2665</v>
          </cell>
          <cell r="C202" t="str">
            <v>MARCELO BARLAVENTO DAS C SILVA</v>
          </cell>
          <cell r="D202">
            <v>1161</v>
          </cell>
          <cell r="E202" t="str">
            <v>DIVAP - DIVISAO DE ADMINST. PESSOAL</v>
          </cell>
          <cell r="F202">
            <v>1</v>
          </cell>
          <cell r="G202">
            <v>39666</v>
          </cell>
          <cell r="H202" t="str">
            <v xml:space="preserve">  /  /    </v>
          </cell>
        </row>
        <row r="203">
          <cell r="B203">
            <v>2666</v>
          </cell>
          <cell r="C203" t="str">
            <v>RODRIGO VASCONCELOS DINIZ</v>
          </cell>
          <cell r="D203">
            <v>1151</v>
          </cell>
          <cell r="E203" t="str">
            <v>DILOG - DIVISAO DE LOGISTICA</v>
          </cell>
          <cell r="F203">
            <v>1</v>
          </cell>
          <cell r="G203">
            <v>39666</v>
          </cell>
          <cell r="H203" t="str">
            <v xml:space="preserve">  /  /    </v>
          </cell>
        </row>
        <row r="204">
          <cell r="B204">
            <v>2668</v>
          </cell>
          <cell r="C204" t="str">
            <v>CARLA BRANDAO DE C  FIGUEIREDO</v>
          </cell>
          <cell r="D204">
            <v>1005</v>
          </cell>
          <cell r="E204" t="str">
            <v>PESSOAL A DISPOSICAO/BENEFICIO</v>
          </cell>
          <cell r="F204">
            <v>1</v>
          </cell>
          <cell r="G204">
            <v>39666</v>
          </cell>
          <cell r="H204" t="str">
            <v xml:space="preserve">  /  /    </v>
          </cell>
        </row>
        <row r="205">
          <cell r="B205">
            <v>2671</v>
          </cell>
          <cell r="C205" t="str">
            <v>KATIA ADRIANA F D SILVA SOARES</v>
          </cell>
          <cell r="D205">
            <v>3111</v>
          </cell>
          <cell r="E205" t="str">
            <v>DISOL I - DIVISAO DE SOLIDOS I</v>
          </cell>
          <cell r="F205">
            <v>1</v>
          </cell>
          <cell r="G205">
            <v>39667</v>
          </cell>
          <cell r="H205" t="str">
            <v xml:space="preserve">  /  /    </v>
          </cell>
        </row>
        <row r="206">
          <cell r="B206">
            <v>2672</v>
          </cell>
          <cell r="C206" t="str">
            <v>IVANISE VIANA ALBUQUERQUE</v>
          </cell>
          <cell r="D206">
            <v>3111</v>
          </cell>
          <cell r="E206" t="str">
            <v>DISOL I - DIVISAO DE SOLIDOS I</v>
          </cell>
          <cell r="F206">
            <v>1</v>
          </cell>
          <cell r="G206">
            <v>39667</v>
          </cell>
          <cell r="H206" t="str">
            <v xml:space="preserve">  /  /    </v>
          </cell>
        </row>
        <row r="207">
          <cell r="B207">
            <v>2675</v>
          </cell>
          <cell r="C207" t="str">
            <v>RUTE FERNANDES BORBA</v>
          </cell>
          <cell r="D207">
            <v>3111</v>
          </cell>
          <cell r="E207" t="str">
            <v>DISOL I - DIVISAO DE SOLIDOS I</v>
          </cell>
          <cell r="F207">
            <v>1</v>
          </cell>
          <cell r="G207">
            <v>39667</v>
          </cell>
          <cell r="H207" t="str">
            <v xml:space="preserve">  /  /    </v>
          </cell>
        </row>
        <row r="208">
          <cell r="B208">
            <v>2682</v>
          </cell>
          <cell r="C208" t="str">
            <v>JENARIO LUCENA DA SILVA</v>
          </cell>
          <cell r="D208">
            <v>4153</v>
          </cell>
          <cell r="E208" t="str">
            <v>DIOTI - DIVISAO DE OTICA (ADMINISTRACAO)</v>
          </cell>
          <cell r="F208">
            <v>1</v>
          </cell>
          <cell r="G208">
            <v>39675</v>
          </cell>
          <cell r="H208" t="str">
            <v xml:space="preserve">  /  /    </v>
          </cell>
        </row>
        <row r="209">
          <cell r="B209">
            <v>2684</v>
          </cell>
          <cell r="C209" t="str">
            <v>DULCE NARIELE ANHAIA LEMES</v>
          </cell>
          <cell r="D209">
            <v>1074</v>
          </cell>
          <cell r="E209" t="str">
            <v>DIVISAO DE GARANTIA DE QUALIDADE</v>
          </cell>
          <cell r="F209">
            <v>1</v>
          </cell>
          <cell r="G209">
            <v>39692</v>
          </cell>
          <cell r="H209" t="str">
            <v xml:space="preserve">  /  /    </v>
          </cell>
        </row>
        <row r="210">
          <cell r="B210">
            <v>2687</v>
          </cell>
          <cell r="C210" t="str">
            <v>MONICA MARIA G R F DE OLIVEIRA</v>
          </cell>
          <cell r="D210">
            <v>1170</v>
          </cell>
          <cell r="E210" t="str">
            <v>COSUP - COORDENADORIA DE SUPRIMENTOS</v>
          </cell>
          <cell r="F210">
            <v>1</v>
          </cell>
          <cell r="G210">
            <v>39700</v>
          </cell>
          <cell r="H210" t="str">
            <v xml:space="preserve">  /  /    </v>
          </cell>
        </row>
        <row r="211">
          <cell r="B211">
            <v>2689</v>
          </cell>
          <cell r="C211" t="str">
            <v>ILMA DE ALBUQUERQUE P MAIA</v>
          </cell>
          <cell r="D211">
            <v>1320</v>
          </cell>
          <cell r="E211" t="str">
            <v>COMAN - COORDENADORIA DE MANUTENCAO</v>
          </cell>
          <cell r="F211">
            <v>1</v>
          </cell>
          <cell r="G211">
            <v>39707</v>
          </cell>
          <cell r="H211" t="str">
            <v xml:space="preserve">  /  /    </v>
          </cell>
        </row>
        <row r="212">
          <cell r="B212">
            <v>2697</v>
          </cell>
          <cell r="C212" t="str">
            <v>ELIANA BEZERRA CARVALHO</v>
          </cell>
          <cell r="D212">
            <v>1005</v>
          </cell>
          <cell r="E212" t="str">
            <v>PESSOAL A DISPOSICAO/BENEFICIO</v>
          </cell>
          <cell r="F212">
            <v>1</v>
          </cell>
          <cell r="G212">
            <v>39716</v>
          </cell>
          <cell r="H212" t="str">
            <v xml:space="preserve">  /  /    </v>
          </cell>
        </row>
        <row r="213">
          <cell r="B213">
            <v>2701</v>
          </cell>
          <cell r="C213" t="str">
            <v>PETULLA DE MOURA E SILVA</v>
          </cell>
          <cell r="D213">
            <v>1182</v>
          </cell>
          <cell r="E213" t="str">
            <v>DIMAM - DIVISAO DO MEIO AMBIENTE</v>
          </cell>
          <cell r="F213">
            <v>1</v>
          </cell>
          <cell r="G213">
            <v>39720</v>
          </cell>
          <cell r="H213" t="str">
            <v xml:space="preserve">  /  /    </v>
          </cell>
        </row>
        <row r="214">
          <cell r="B214">
            <v>2702</v>
          </cell>
          <cell r="C214" t="str">
            <v>DANILO DAVI DA SILVA DIAS</v>
          </cell>
          <cell r="D214">
            <v>4175</v>
          </cell>
          <cell r="E214" t="str">
            <v>DIDEM - DIVISAO DE DESENVOLV. DE EMBALAG</v>
          </cell>
          <cell r="F214">
            <v>1</v>
          </cell>
          <cell r="G214">
            <v>39722</v>
          </cell>
          <cell r="H214" t="str">
            <v xml:space="preserve">  /  /    </v>
          </cell>
        </row>
        <row r="215">
          <cell r="B215">
            <v>2705</v>
          </cell>
          <cell r="C215" t="str">
            <v>JOSINALDO OLIVEIRA DE ANDRADE</v>
          </cell>
          <cell r="D215">
            <v>2221</v>
          </cell>
          <cell r="E215" t="str">
            <v>FARMACIA VITORIA DE SANTO ANTAO</v>
          </cell>
          <cell r="F215">
            <v>25</v>
          </cell>
          <cell r="G215">
            <v>39728</v>
          </cell>
          <cell r="H215" t="str">
            <v xml:space="preserve">  /  /    </v>
          </cell>
        </row>
        <row r="216">
          <cell r="B216">
            <v>2706</v>
          </cell>
          <cell r="C216" t="str">
            <v>AMANDA FREITAS BASILIO</v>
          </cell>
          <cell r="D216">
            <v>2239</v>
          </cell>
          <cell r="E216" t="str">
            <v>FARMACIA CARUARU II</v>
          </cell>
          <cell r="F216">
            <v>50</v>
          </cell>
          <cell r="G216">
            <v>39730</v>
          </cell>
          <cell r="H216" t="str">
            <v xml:space="preserve">  /  /    </v>
          </cell>
        </row>
        <row r="217">
          <cell r="B217">
            <v>2707</v>
          </cell>
          <cell r="C217" t="str">
            <v>ROMARIO LUIZ DO NASCIMENTO</v>
          </cell>
          <cell r="D217">
            <v>1140</v>
          </cell>
          <cell r="E217" t="str">
            <v>COCON- COORD. DE CONTABIL. GERAL</v>
          </cell>
          <cell r="F217">
            <v>1</v>
          </cell>
          <cell r="G217">
            <v>39734</v>
          </cell>
          <cell r="H217" t="str">
            <v xml:space="preserve">  /  /    </v>
          </cell>
        </row>
        <row r="218">
          <cell r="B218">
            <v>2709</v>
          </cell>
          <cell r="C218" t="str">
            <v>KATIA DA CONCEICAO DA SILVA</v>
          </cell>
          <cell r="D218">
            <v>1144</v>
          </cell>
          <cell r="E218" t="str">
            <v>DIPAT - DIVISAO DE PATRIMONIO</v>
          </cell>
          <cell r="F218">
            <v>1</v>
          </cell>
          <cell r="G218">
            <v>39734</v>
          </cell>
          <cell r="H218" t="str">
            <v xml:space="preserve">  /  /    </v>
          </cell>
        </row>
        <row r="219">
          <cell r="B219">
            <v>2710</v>
          </cell>
          <cell r="C219" t="str">
            <v>PAULA FRASSINETTI S L BELIAN</v>
          </cell>
          <cell r="D219">
            <v>4153</v>
          </cell>
          <cell r="E219" t="str">
            <v>DIOTI - DIVISAO DE OTICA (ADMINISTRACAO)</v>
          </cell>
          <cell r="F219">
            <v>1</v>
          </cell>
          <cell r="G219">
            <v>39734</v>
          </cell>
          <cell r="H219" t="str">
            <v xml:space="preserve">  /  /    </v>
          </cell>
        </row>
        <row r="220">
          <cell r="B220">
            <v>2712</v>
          </cell>
          <cell r="C220" t="str">
            <v>AUGUSTO CESAR N  A  DA SILVA</v>
          </cell>
          <cell r="D220">
            <v>2102</v>
          </cell>
          <cell r="E220" t="str">
            <v>DIFAT- DIVISAO DE FATURAMENTO</v>
          </cell>
          <cell r="F220">
            <v>1</v>
          </cell>
          <cell r="G220">
            <v>39734</v>
          </cell>
          <cell r="H220" t="str">
            <v xml:space="preserve">  /  /    </v>
          </cell>
        </row>
        <row r="221">
          <cell r="B221">
            <v>2717</v>
          </cell>
          <cell r="C221" t="str">
            <v>MARCIA ANDREA F SECUNDINO</v>
          </cell>
          <cell r="D221">
            <v>1073</v>
          </cell>
          <cell r="E221" t="str">
            <v>DIVISAO DE FARMACOVIGILANCIA E SAC</v>
          </cell>
          <cell r="F221">
            <v>1</v>
          </cell>
          <cell r="G221">
            <v>39748</v>
          </cell>
          <cell r="H221" t="str">
            <v xml:space="preserve">  /  /    </v>
          </cell>
        </row>
        <row r="222">
          <cell r="B222">
            <v>2718</v>
          </cell>
          <cell r="C222" t="str">
            <v>PAULA SHEMILLY GALDINO SANTIAG</v>
          </cell>
          <cell r="D222">
            <v>2200</v>
          </cell>
          <cell r="E222" t="str">
            <v>COFAR- COORDENADORIA DE FARMACIAS</v>
          </cell>
          <cell r="F222">
            <v>1</v>
          </cell>
          <cell r="G222">
            <v>39749</v>
          </cell>
          <cell r="H222" t="str">
            <v xml:space="preserve">  /  /    </v>
          </cell>
        </row>
        <row r="223">
          <cell r="B223">
            <v>2719</v>
          </cell>
          <cell r="C223" t="str">
            <v>DANIELLE MEDEIROS PONTES</v>
          </cell>
          <cell r="D223">
            <v>1162</v>
          </cell>
          <cell r="E223" t="str">
            <v>DIDEP - DIVISAO DE DESENVOLV PESSOAL</v>
          </cell>
          <cell r="F223">
            <v>1</v>
          </cell>
          <cell r="G223">
            <v>39749</v>
          </cell>
          <cell r="H223" t="str">
            <v xml:space="preserve">  /  /    </v>
          </cell>
        </row>
        <row r="224">
          <cell r="B224">
            <v>2720</v>
          </cell>
          <cell r="C224" t="str">
            <v>JONATAS BERNARDINO R  DA SILVA</v>
          </cell>
          <cell r="D224">
            <v>2238</v>
          </cell>
          <cell r="E224" t="str">
            <v>FARMACIA FLORIANO PEIXOTO- METRO RECIFE</v>
          </cell>
          <cell r="F224">
            <v>51</v>
          </cell>
          <cell r="G224">
            <v>39751</v>
          </cell>
          <cell r="H224" t="str">
            <v xml:space="preserve">  /  /    </v>
          </cell>
        </row>
        <row r="225">
          <cell r="B225">
            <v>2721</v>
          </cell>
          <cell r="C225" t="str">
            <v>CLECIO JOSE DA SILVA</v>
          </cell>
          <cell r="D225">
            <v>2239</v>
          </cell>
          <cell r="E225" t="str">
            <v>FARMACIA CARUARU II</v>
          </cell>
          <cell r="F225">
            <v>50</v>
          </cell>
          <cell r="G225">
            <v>39753</v>
          </cell>
          <cell r="H225" t="str">
            <v xml:space="preserve">  /  /    </v>
          </cell>
        </row>
        <row r="226">
          <cell r="B226">
            <v>2726</v>
          </cell>
          <cell r="C226" t="str">
            <v>MARIA GILVANEIDE SANTOS LIMA</v>
          </cell>
          <cell r="D226">
            <v>2101</v>
          </cell>
          <cell r="E226" t="str">
            <v>DIVEN- DIVISAO DE VENDAS</v>
          </cell>
          <cell r="F226">
            <v>1</v>
          </cell>
          <cell r="G226">
            <v>39818</v>
          </cell>
          <cell r="H226" t="str">
            <v xml:space="preserve">  /  /    </v>
          </cell>
        </row>
        <row r="227">
          <cell r="B227">
            <v>2732</v>
          </cell>
          <cell r="C227" t="str">
            <v>LILIANE DA SILVA SALVADOR</v>
          </cell>
          <cell r="D227">
            <v>1181</v>
          </cell>
          <cell r="E227" t="str">
            <v>DISET- DIV. DE SAUDE OCUPAC. E SEG.TRAB.</v>
          </cell>
          <cell r="F227">
            <v>1</v>
          </cell>
          <cell r="G227">
            <v>39874</v>
          </cell>
          <cell r="H227" t="str">
            <v xml:space="preserve">  /  /    </v>
          </cell>
        </row>
        <row r="228">
          <cell r="B228">
            <v>2736</v>
          </cell>
          <cell r="C228" t="str">
            <v>LUCENILDO JOSE DA SILVA</v>
          </cell>
          <cell r="D228">
            <v>2240</v>
          </cell>
          <cell r="E228" t="str">
            <v>FARMACIA BONITO</v>
          </cell>
          <cell r="F228">
            <v>47</v>
          </cell>
          <cell r="G228">
            <v>39881</v>
          </cell>
          <cell r="H228" t="str">
            <v xml:space="preserve">  /  /    </v>
          </cell>
        </row>
        <row r="229">
          <cell r="B229">
            <v>2748</v>
          </cell>
          <cell r="C229" t="str">
            <v>LEONINO CLEMENTE DA SILVA</v>
          </cell>
          <cell r="D229">
            <v>3111</v>
          </cell>
          <cell r="E229" t="str">
            <v>DISOL I - DIVISAO DE SOLIDOS I</v>
          </cell>
          <cell r="F229">
            <v>1</v>
          </cell>
          <cell r="G229">
            <v>39948</v>
          </cell>
          <cell r="H229" t="str">
            <v xml:space="preserve">  /  /    </v>
          </cell>
        </row>
        <row r="230">
          <cell r="B230">
            <v>2751</v>
          </cell>
          <cell r="C230" t="str">
            <v>DENNYS RYAN GUILHERME PEREIRA</v>
          </cell>
          <cell r="D230">
            <v>3111</v>
          </cell>
          <cell r="E230" t="str">
            <v>DISOL I - DIVISAO DE SOLIDOS I</v>
          </cell>
          <cell r="F230">
            <v>1</v>
          </cell>
          <cell r="G230">
            <v>39948</v>
          </cell>
          <cell r="H230" t="str">
            <v xml:space="preserve">  /  /    </v>
          </cell>
        </row>
        <row r="231">
          <cell r="B231">
            <v>2754</v>
          </cell>
          <cell r="C231" t="str">
            <v>ROSANGELA BARROS CANTALICE</v>
          </cell>
          <cell r="D231">
            <v>3111</v>
          </cell>
          <cell r="E231" t="str">
            <v>DISOL I - DIVISAO DE SOLIDOS I</v>
          </cell>
          <cell r="F231">
            <v>1</v>
          </cell>
          <cell r="G231">
            <v>39948</v>
          </cell>
          <cell r="H231" t="str">
            <v xml:space="preserve">  /  /    </v>
          </cell>
        </row>
        <row r="232">
          <cell r="B232">
            <v>2757</v>
          </cell>
          <cell r="C232" t="str">
            <v>CLAUDIA REGINA NEVES DE MELO</v>
          </cell>
          <cell r="D232">
            <v>3170</v>
          </cell>
          <cell r="E232" t="str">
            <v>DICEM - DIVISAO CENTRAL DE EMBALAGEM</v>
          </cell>
          <cell r="F232">
            <v>1</v>
          </cell>
          <cell r="G232">
            <v>39948</v>
          </cell>
          <cell r="H232" t="str">
            <v xml:space="preserve">  /  /    </v>
          </cell>
        </row>
        <row r="233">
          <cell r="B233">
            <v>2766</v>
          </cell>
          <cell r="C233" t="str">
            <v>EMANOEL VIEIRA LAURIA</v>
          </cell>
          <cell r="D233">
            <v>4171</v>
          </cell>
          <cell r="E233" t="str">
            <v>DIFIQ- DIV.FISICO-E CONTROLE DE PRODUTO</v>
          </cell>
          <cell r="F233">
            <v>1</v>
          </cell>
          <cell r="G233">
            <v>39952</v>
          </cell>
          <cell r="H233" t="str">
            <v xml:space="preserve">  /  /    </v>
          </cell>
        </row>
        <row r="234">
          <cell r="B234">
            <v>2768</v>
          </cell>
          <cell r="C234" t="str">
            <v>IZABEL LUIZA SOARES DE SOUZA</v>
          </cell>
          <cell r="D234">
            <v>3111</v>
          </cell>
          <cell r="E234" t="str">
            <v>DISOL I - DIVISAO DE SOLIDOS I</v>
          </cell>
          <cell r="F234">
            <v>1</v>
          </cell>
          <cell r="G234">
            <v>39965</v>
          </cell>
          <cell r="H234" t="str">
            <v xml:space="preserve">  /  /    </v>
          </cell>
        </row>
        <row r="235">
          <cell r="B235">
            <v>2770</v>
          </cell>
          <cell r="C235" t="str">
            <v>JOSE PIMENTEL SILVA</v>
          </cell>
          <cell r="D235">
            <v>3111</v>
          </cell>
          <cell r="E235" t="str">
            <v>DISOL I - DIVISAO DE SOLIDOS I</v>
          </cell>
          <cell r="F235">
            <v>1</v>
          </cell>
          <cell r="G235">
            <v>39965</v>
          </cell>
          <cell r="H235" t="str">
            <v xml:space="preserve">  /  /    </v>
          </cell>
        </row>
        <row r="236">
          <cell r="B236">
            <v>2772</v>
          </cell>
          <cell r="C236" t="str">
            <v>CARMEM ALUISIA LEITE DE ANDRAD</v>
          </cell>
          <cell r="D236">
            <v>1073</v>
          </cell>
          <cell r="E236" t="str">
            <v>DIVISAO DE FARMACOVIGILANCIA E SAC</v>
          </cell>
          <cell r="F236">
            <v>1</v>
          </cell>
          <cell r="G236">
            <v>39972</v>
          </cell>
          <cell r="H236" t="str">
            <v xml:space="preserve">  /  /    </v>
          </cell>
        </row>
        <row r="237">
          <cell r="B237">
            <v>2773</v>
          </cell>
          <cell r="C237" t="str">
            <v>WALDNER NERTAM F  DE ALENCAR</v>
          </cell>
          <cell r="D237">
            <v>4141</v>
          </cell>
          <cell r="E237" t="str">
            <v>DIDAN - DIVISAO DE DESENVOLV. ANALITICO</v>
          </cell>
          <cell r="F237">
            <v>1</v>
          </cell>
          <cell r="G237">
            <v>39979</v>
          </cell>
          <cell r="H237" t="str">
            <v xml:space="preserve">  /  /    </v>
          </cell>
        </row>
        <row r="238">
          <cell r="B238">
            <v>2775</v>
          </cell>
          <cell r="C238" t="str">
            <v>MARCELA FREITAS DA C SALLES</v>
          </cell>
          <cell r="D238">
            <v>1131</v>
          </cell>
          <cell r="E238" t="str">
            <v>DIFIN- DIVISAO FINANCEIRA</v>
          </cell>
          <cell r="F238">
            <v>1</v>
          </cell>
          <cell r="G238">
            <v>39981</v>
          </cell>
          <cell r="H238" t="str">
            <v xml:space="preserve">  /  /    </v>
          </cell>
        </row>
        <row r="239">
          <cell r="B239">
            <v>2779</v>
          </cell>
          <cell r="C239" t="str">
            <v>THAIS REGINA BORGES LOPES</v>
          </cell>
          <cell r="D239">
            <v>3111</v>
          </cell>
          <cell r="E239" t="str">
            <v>DISOL I - DIVISAO DE SOLIDOS I</v>
          </cell>
          <cell r="F239">
            <v>1</v>
          </cell>
          <cell r="G239">
            <v>39995</v>
          </cell>
          <cell r="H239" t="str">
            <v xml:space="preserve">  /  /    </v>
          </cell>
        </row>
        <row r="240">
          <cell r="B240">
            <v>2782</v>
          </cell>
          <cell r="C240" t="str">
            <v>ELVIS ALVES DA COSTA</v>
          </cell>
          <cell r="D240">
            <v>3111</v>
          </cell>
          <cell r="E240" t="str">
            <v>DISOL I - DIVISAO DE SOLIDOS I</v>
          </cell>
          <cell r="F240">
            <v>1</v>
          </cell>
          <cell r="G240">
            <v>40042</v>
          </cell>
          <cell r="H240" t="str">
            <v xml:space="preserve">  /  /    </v>
          </cell>
        </row>
        <row r="241">
          <cell r="B241">
            <v>2784</v>
          </cell>
          <cell r="C241" t="str">
            <v>FERNANDO ALVES DO NASCIMENTO</v>
          </cell>
          <cell r="D241">
            <v>3111</v>
          </cell>
          <cell r="E241" t="str">
            <v>DISOL I - DIVISAO DE SOLIDOS I</v>
          </cell>
          <cell r="F241">
            <v>1</v>
          </cell>
          <cell r="G241">
            <v>40042</v>
          </cell>
          <cell r="H241" t="str">
            <v xml:space="preserve">  /  /    </v>
          </cell>
        </row>
        <row r="242">
          <cell r="B242">
            <v>2785</v>
          </cell>
          <cell r="C242" t="str">
            <v>JEANNE D ARC PEDROSA PESSOA</v>
          </cell>
          <cell r="D242">
            <v>3111</v>
          </cell>
          <cell r="E242" t="str">
            <v>DISOL I - DIVISAO DE SOLIDOS I</v>
          </cell>
          <cell r="F242">
            <v>1</v>
          </cell>
          <cell r="G242">
            <v>40042</v>
          </cell>
          <cell r="H242" t="str">
            <v xml:space="preserve">  /  /    </v>
          </cell>
        </row>
        <row r="243">
          <cell r="B243">
            <v>2788</v>
          </cell>
          <cell r="C243" t="str">
            <v>ROSANIA EMIDIA PEREIRA</v>
          </cell>
          <cell r="D243">
            <v>3170</v>
          </cell>
          <cell r="E243" t="str">
            <v>DICEM - DIVISAO CENTRAL DE EMBALAGEM</v>
          </cell>
          <cell r="F243">
            <v>1</v>
          </cell>
          <cell r="G243">
            <v>40042</v>
          </cell>
          <cell r="H243" t="str">
            <v xml:space="preserve">  /  /    </v>
          </cell>
        </row>
        <row r="244">
          <cell r="B244">
            <v>2790</v>
          </cell>
          <cell r="C244" t="str">
            <v>ROSANA DE FATIMA UCHOA  AREDE</v>
          </cell>
          <cell r="D244">
            <v>1005</v>
          </cell>
          <cell r="E244" t="str">
            <v>PESSOAL A DISPOSICAO/BENEFICIO</v>
          </cell>
          <cell r="F244">
            <v>1</v>
          </cell>
          <cell r="G244">
            <v>40057</v>
          </cell>
          <cell r="H244" t="str">
            <v xml:space="preserve">  /  /    </v>
          </cell>
        </row>
        <row r="245">
          <cell r="B245">
            <v>2791</v>
          </cell>
          <cell r="C245" t="str">
            <v>JOSIMAR SILVA</v>
          </cell>
          <cell r="D245">
            <v>4142</v>
          </cell>
          <cell r="E245" t="str">
            <v>DIPIN - DIVISAO DE PROJETOS E INOVACAO</v>
          </cell>
          <cell r="F245">
            <v>1</v>
          </cell>
          <cell r="G245">
            <v>40058</v>
          </cell>
          <cell r="H245" t="str">
            <v xml:space="preserve">  /  /    </v>
          </cell>
        </row>
        <row r="246">
          <cell r="B246">
            <v>2797</v>
          </cell>
          <cell r="C246" t="str">
            <v>JULIANA SILVA CEDRIM</v>
          </cell>
          <cell r="D246">
            <v>4153</v>
          </cell>
          <cell r="E246" t="str">
            <v>DIOTI - DIVISAO DE OTICA (ADMINISTRACAO)</v>
          </cell>
          <cell r="F246">
            <v>1</v>
          </cell>
          <cell r="G246">
            <v>40064</v>
          </cell>
          <cell r="H246" t="str">
            <v xml:space="preserve">  /  /    </v>
          </cell>
        </row>
        <row r="247">
          <cell r="B247">
            <v>2798</v>
          </cell>
          <cell r="C247" t="str">
            <v>MARCO ANDRE ANTUNES CORREIA</v>
          </cell>
          <cell r="D247">
            <v>1152</v>
          </cell>
          <cell r="E247" t="str">
            <v>DIALM - DIVISAO DE ALMOXARIFADO</v>
          </cell>
          <cell r="F247">
            <v>1</v>
          </cell>
          <cell r="G247">
            <v>40077</v>
          </cell>
          <cell r="H247" t="str">
            <v xml:space="preserve">  /  /    </v>
          </cell>
        </row>
        <row r="248">
          <cell r="B248">
            <v>2799</v>
          </cell>
          <cell r="C248" t="str">
            <v>ALYSSON FABIO O FLORENCIO</v>
          </cell>
          <cell r="D248">
            <v>2215</v>
          </cell>
          <cell r="E248" t="str">
            <v>FARMACIA BELO JARDIM</v>
          </cell>
          <cell r="F248">
            <v>20</v>
          </cell>
          <cell r="G248">
            <v>40081</v>
          </cell>
          <cell r="H248" t="str">
            <v xml:space="preserve">  /  /    </v>
          </cell>
        </row>
        <row r="249">
          <cell r="B249">
            <v>2801</v>
          </cell>
          <cell r="C249" t="str">
            <v>VALERIA JALES DA SILVA</v>
          </cell>
          <cell r="D249">
            <v>1140</v>
          </cell>
          <cell r="E249" t="str">
            <v>COCON- COORD. DE CONTABIL. GERAL</v>
          </cell>
          <cell r="F249">
            <v>1</v>
          </cell>
          <cell r="G249">
            <v>40087</v>
          </cell>
          <cell r="H249" t="str">
            <v xml:space="preserve">  /  /    </v>
          </cell>
        </row>
        <row r="250">
          <cell r="B250">
            <v>2806</v>
          </cell>
          <cell r="C250" t="str">
            <v>ANA APARECIDA DE ANDRADE LIMA</v>
          </cell>
          <cell r="D250">
            <v>1141</v>
          </cell>
          <cell r="E250" t="str">
            <v>DICCP- DIVISAO DE CONTABILIDADE E CUSTOS</v>
          </cell>
          <cell r="F250">
            <v>1</v>
          </cell>
          <cell r="G250">
            <v>40133</v>
          </cell>
          <cell r="H250" t="str">
            <v xml:space="preserve">  /  /    </v>
          </cell>
        </row>
        <row r="251">
          <cell r="B251">
            <v>2808</v>
          </cell>
          <cell r="C251" t="str">
            <v>GABRIELA FERNANDA M  G  CEAN</v>
          </cell>
          <cell r="D251">
            <v>1161</v>
          </cell>
          <cell r="E251" t="str">
            <v>DIVAP - DIVISAO DE ADMINST. PESSOAL</v>
          </cell>
          <cell r="F251">
            <v>1</v>
          </cell>
          <cell r="G251">
            <v>40137</v>
          </cell>
          <cell r="H251" t="str">
            <v xml:space="preserve">  /  /    </v>
          </cell>
        </row>
        <row r="252">
          <cell r="B252">
            <v>2816</v>
          </cell>
          <cell r="C252" t="str">
            <v>MIRIAM DA SILVA FONSECA</v>
          </cell>
          <cell r="D252">
            <v>4172</v>
          </cell>
          <cell r="E252" t="str">
            <v>DIMIC- DIVISAO DE MICROBIOLOGIA</v>
          </cell>
          <cell r="F252">
            <v>1</v>
          </cell>
          <cell r="G252">
            <v>40247</v>
          </cell>
          <cell r="H252" t="str">
            <v xml:space="preserve">  /  /    </v>
          </cell>
        </row>
        <row r="253">
          <cell r="B253">
            <v>2819</v>
          </cell>
          <cell r="C253" t="str">
            <v>RAFAEL LEITAO DE A  G DA SILVA</v>
          </cell>
          <cell r="D253">
            <v>1320</v>
          </cell>
          <cell r="E253" t="str">
            <v>COMAN - COORDENADORIA DE MANUTENCAO</v>
          </cell>
          <cell r="F253">
            <v>1</v>
          </cell>
          <cell r="G253">
            <v>40269</v>
          </cell>
          <cell r="H253" t="str">
            <v xml:space="preserve">  /  /    </v>
          </cell>
        </row>
        <row r="254">
          <cell r="B254">
            <v>2820</v>
          </cell>
          <cell r="C254" t="str">
            <v>ROSIANE SANTOS BRITO</v>
          </cell>
          <cell r="D254">
            <v>1020</v>
          </cell>
          <cell r="E254" t="str">
            <v>CPL- COMISSAO PERMANENTE DE LICITACAO</v>
          </cell>
          <cell r="F254">
            <v>1</v>
          </cell>
          <cell r="G254">
            <v>40288</v>
          </cell>
          <cell r="H254" t="str">
            <v xml:space="preserve">  /  /    </v>
          </cell>
        </row>
        <row r="255">
          <cell r="B255">
            <v>2821</v>
          </cell>
          <cell r="C255" t="str">
            <v>HERBET CANDEIA MAIA</v>
          </cell>
          <cell r="D255">
            <v>2221</v>
          </cell>
          <cell r="E255" t="str">
            <v>FARMACIA VITORIA DE SANTO ANTAO</v>
          </cell>
          <cell r="F255">
            <v>25</v>
          </cell>
          <cell r="G255">
            <v>40288</v>
          </cell>
          <cell r="H255" t="str">
            <v xml:space="preserve">  /  /    </v>
          </cell>
        </row>
        <row r="256">
          <cell r="B256">
            <v>2823</v>
          </cell>
          <cell r="C256" t="str">
            <v>ADRIANA MARIA DA SILVA</v>
          </cell>
          <cell r="D256">
            <v>1074</v>
          </cell>
          <cell r="E256" t="str">
            <v>DIVISAO DE GARANTIA DE QUALIDADE</v>
          </cell>
          <cell r="F256">
            <v>1</v>
          </cell>
          <cell r="G256">
            <v>40310</v>
          </cell>
          <cell r="H256" t="str">
            <v xml:space="preserve">  /  /    </v>
          </cell>
        </row>
        <row r="257">
          <cell r="B257">
            <v>2824</v>
          </cell>
          <cell r="C257" t="str">
            <v>ANA PAULA BARBOSA CAVALCANTI</v>
          </cell>
          <cell r="D257">
            <v>2221</v>
          </cell>
          <cell r="E257" t="str">
            <v>FARMACIA VITORIA DE SANTO ANTAO</v>
          </cell>
          <cell r="F257">
            <v>25</v>
          </cell>
          <cell r="G257">
            <v>40319</v>
          </cell>
          <cell r="H257" t="str">
            <v xml:space="preserve">  /  /    </v>
          </cell>
        </row>
        <row r="258">
          <cell r="B258">
            <v>2827</v>
          </cell>
          <cell r="C258" t="str">
            <v>FABIO BARBOSA S  DE LIMA</v>
          </cell>
          <cell r="D258">
            <v>2209</v>
          </cell>
          <cell r="E258" t="str">
            <v>FARMACIA AFOGADOS</v>
          </cell>
          <cell r="F258">
            <v>16</v>
          </cell>
          <cell r="G258">
            <v>40330</v>
          </cell>
          <cell r="H258" t="str">
            <v xml:space="preserve">  /  /    </v>
          </cell>
        </row>
        <row r="259">
          <cell r="B259">
            <v>2831</v>
          </cell>
          <cell r="C259" t="str">
            <v>AMANDA BEZERRA MASCARENHAS</v>
          </cell>
          <cell r="D259">
            <v>1020</v>
          </cell>
          <cell r="E259" t="str">
            <v>CPL- COMISSAO PERMANENTE DE LICITACAO</v>
          </cell>
          <cell r="F259">
            <v>1</v>
          </cell>
          <cell r="G259">
            <v>40339</v>
          </cell>
          <cell r="H259" t="str">
            <v xml:space="preserve">  /  /    </v>
          </cell>
        </row>
        <row r="260">
          <cell r="B260">
            <v>2833</v>
          </cell>
          <cell r="C260" t="str">
            <v>JAMESSON AMANCIO DA ROCHA</v>
          </cell>
          <cell r="D260">
            <v>1114</v>
          </cell>
          <cell r="E260" t="str">
            <v>DISEG - DIVISAO DE SERVICOS GERAIS</v>
          </cell>
          <cell r="F260">
            <v>1</v>
          </cell>
          <cell r="G260">
            <v>40350</v>
          </cell>
          <cell r="H260" t="str">
            <v xml:space="preserve">  /  /    </v>
          </cell>
        </row>
        <row r="261">
          <cell r="B261">
            <v>2834</v>
          </cell>
          <cell r="C261" t="str">
            <v>LUIZ F  DE LIMA CAVALCANTI</v>
          </cell>
          <cell r="D261">
            <v>1171</v>
          </cell>
          <cell r="E261" t="str">
            <v>DIVCO - DIVISAO DE COMPRAS</v>
          </cell>
          <cell r="F261">
            <v>1</v>
          </cell>
          <cell r="G261">
            <v>40350</v>
          </cell>
          <cell r="H261" t="str">
            <v xml:space="preserve">  /  /    </v>
          </cell>
        </row>
        <row r="262">
          <cell r="B262">
            <v>2835</v>
          </cell>
          <cell r="C262" t="str">
            <v>JOSE MARCELO DE FRANCA MATOS</v>
          </cell>
          <cell r="D262">
            <v>3122</v>
          </cell>
          <cell r="E262" t="str">
            <v>DICOS - DIVISAO DE COSMETICOS</v>
          </cell>
          <cell r="F262">
            <v>1</v>
          </cell>
          <cell r="G262">
            <v>40360</v>
          </cell>
          <cell r="H262" t="str">
            <v xml:space="preserve">  /  /    </v>
          </cell>
        </row>
        <row r="263">
          <cell r="B263">
            <v>2836</v>
          </cell>
          <cell r="C263" t="str">
            <v>MONALISA MARIA LEANDRO RIBEIRO</v>
          </cell>
          <cell r="D263">
            <v>2239</v>
          </cell>
          <cell r="E263" t="str">
            <v>FARMACIA CARUARU II</v>
          </cell>
          <cell r="F263">
            <v>50</v>
          </cell>
          <cell r="G263">
            <v>40367</v>
          </cell>
          <cell r="H263" t="str">
            <v xml:space="preserve">  /  /    </v>
          </cell>
        </row>
        <row r="264">
          <cell r="B264">
            <v>2837</v>
          </cell>
          <cell r="C264" t="str">
            <v>BEZALIEL ROSA DOS S JUNIOR</v>
          </cell>
          <cell r="D264">
            <v>1171</v>
          </cell>
          <cell r="E264" t="str">
            <v>DIVCO - DIVISAO DE COMPRAS</v>
          </cell>
          <cell r="F264">
            <v>1</v>
          </cell>
          <cell r="G264">
            <v>40371</v>
          </cell>
          <cell r="H264" t="str">
            <v xml:space="preserve">  /  /    </v>
          </cell>
        </row>
        <row r="265">
          <cell r="B265">
            <v>2838</v>
          </cell>
          <cell r="C265" t="str">
            <v>CAIO CEZAR F  E  DO NASCIMENTO</v>
          </cell>
          <cell r="D265">
            <v>2238</v>
          </cell>
          <cell r="E265" t="str">
            <v>FARMACIA FLORIANO PEIXOTO- METRO RECIFE</v>
          </cell>
          <cell r="F265">
            <v>51</v>
          </cell>
          <cell r="G265">
            <v>40372</v>
          </cell>
          <cell r="H265" t="str">
            <v xml:space="preserve">  /  /    </v>
          </cell>
        </row>
        <row r="266">
          <cell r="B266">
            <v>2839</v>
          </cell>
          <cell r="C266" t="str">
            <v>ANGELINA MEDEIROS VERONESE</v>
          </cell>
          <cell r="D266">
            <v>1142</v>
          </cell>
          <cell r="E266" t="str">
            <v>DIFIS- DIVISAO FISCAL</v>
          </cell>
          <cell r="F266">
            <v>1</v>
          </cell>
          <cell r="G266">
            <v>40379</v>
          </cell>
          <cell r="H266" t="str">
            <v xml:space="preserve">  /  /    </v>
          </cell>
        </row>
        <row r="267">
          <cell r="B267">
            <v>2849</v>
          </cell>
          <cell r="C267" t="str">
            <v>JULIANA CESAR MARTINS DE LIMA</v>
          </cell>
          <cell r="D267">
            <v>3170</v>
          </cell>
          <cell r="E267" t="str">
            <v>DICEM - DIVISAO CENTRAL DE EMBALAGEM</v>
          </cell>
          <cell r="F267">
            <v>1</v>
          </cell>
          <cell r="G267">
            <v>40422</v>
          </cell>
          <cell r="H267" t="str">
            <v xml:space="preserve">  /  /    </v>
          </cell>
        </row>
        <row r="268">
          <cell r="B268">
            <v>2850</v>
          </cell>
          <cell r="C268" t="str">
            <v>JAMERSON A  RAFAEL DE LIMA</v>
          </cell>
          <cell r="D268">
            <v>3170</v>
          </cell>
          <cell r="E268" t="str">
            <v>DICEM - DIVISAO CENTRAL DE EMBALAGEM</v>
          </cell>
          <cell r="F268">
            <v>1</v>
          </cell>
          <cell r="G268">
            <v>40422</v>
          </cell>
          <cell r="H268" t="str">
            <v xml:space="preserve">  /  /    </v>
          </cell>
        </row>
        <row r="269">
          <cell r="B269">
            <v>2853</v>
          </cell>
          <cell r="C269" t="str">
            <v>ALCILEIDE MONTE DA SILVA LIMA</v>
          </cell>
          <cell r="D269">
            <v>3170</v>
          </cell>
          <cell r="E269" t="str">
            <v>DICEM - DIVISAO CENTRAL DE EMBALAGEM</v>
          </cell>
          <cell r="F269">
            <v>1</v>
          </cell>
          <cell r="G269">
            <v>40422</v>
          </cell>
          <cell r="H269" t="str">
            <v xml:space="preserve">  /  /    </v>
          </cell>
        </row>
        <row r="270">
          <cell r="B270">
            <v>2854</v>
          </cell>
          <cell r="C270" t="str">
            <v>ANDRE RICARDO CAMARA TORRES</v>
          </cell>
          <cell r="D270">
            <v>3111</v>
          </cell>
          <cell r="E270" t="str">
            <v>DISOL I - DIVISAO DE SOLIDOS I</v>
          </cell>
          <cell r="F270">
            <v>1</v>
          </cell>
          <cell r="G270">
            <v>40422</v>
          </cell>
          <cell r="H270" t="str">
            <v xml:space="preserve">  /  /    </v>
          </cell>
        </row>
        <row r="271">
          <cell r="B271">
            <v>2856</v>
          </cell>
          <cell r="C271" t="str">
            <v>ALEXSANDRA DA SILVA M  CABRAL</v>
          </cell>
          <cell r="D271">
            <v>4171</v>
          </cell>
          <cell r="E271" t="str">
            <v>DIFIQ- DIV.FISICO-E CONTROLE DE PRODUTO</v>
          </cell>
          <cell r="F271">
            <v>1</v>
          </cell>
          <cell r="G271">
            <v>40429</v>
          </cell>
          <cell r="H271" t="str">
            <v xml:space="preserve">  /  /    </v>
          </cell>
        </row>
        <row r="272">
          <cell r="B272">
            <v>2857</v>
          </cell>
          <cell r="C272" t="str">
            <v>CAROLINE ALVES LEAL</v>
          </cell>
          <cell r="D272">
            <v>1162</v>
          </cell>
          <cell r="E272" t="str">
            <v>DIDEP - DIVISAO DE DESENVOLV PESSOAL</v>
          </cell>
          <cell r="F272">
            <v>1</v>
          </cell>
          <cell r="G272">
            <v>40431</v>
          </cell>
          <cell r="H272" t="str">
            <v xml:space="preserve">  /  /    </v>
          </cell>
        </row>
        <row r="273">
          <cell r="B273">
            <v>2860</v>
          </cell>
          <cell r="C273" t="str">
            <v>ADRIANA MAYO DE SOUZA E SILVA</v>
          </cell>
          <cell r="D273">
            <v>3170</v>
          </cell>
          <cell r="E273" t="str">
            <v>DICEM - DIVISAO CENTRAL DE EMBALAGEM</v>
          </cell>
          <cell r="F273">
            <v>1</v>
          </cell>
          <cell r="G273">
            <v>40455</v>
          </cell>
          <cell r="H273" t="str">
            <v xml:space="preserve">  /  /    </v>
          </cell>
        </row>
        <row r="274">
          <cell r="B274">
            <v>2864</v>
          </cell>
          <cell r="C274" t="str">
            <v>DULCE HELENA PEREIRA</v>
          </cell>
          <cell r="D274">
            <v>3111</v>
          </cell>
          <cell r="E274" t="str">
            <v>DISOL I - DIVISAO DE SOLIDOS I</v>
          </cell>
          <cell r="F274">
            <v>1</v>
          </cell>
          <cell r="G274">
            <v>40455</v>
          </cell>
          <cell r="H274" t="str">
            <v xml:space="preserve">  /  /    </v>
          </cell>
        </row>
        <row r="275">
          <cell r="B275">
            <v>2866</v>
          </cell>
          <cell r="C275" t="str">
            <v>LUCICLEIDE M  DE A  CAMPOS</v>
          </cell>
          <cell r="D275">
            <v>4170</v>
          </cell>
          <cell r="E275" t="str">
            <v>COQUA- COORD. DE CONTROLE DE QUALID.</v>
          </cell>
          <cell r="F275">
            <v>1</v>
          </cell>
          <cell r="G275">
            <v>40455</v>
          </cell>
          <cell r="H275" t="str">
            <v xml:space="preserve">  /  /    </v>
          </cell>
        </row>
        <row r="276">
          <cell r="B276">
            <v>2869</v>
          </cell>
          <cell r="C276" t="str">
            <v>RICARDO J FERNANDES DA CUNHA</v>
          </cell>
          <cell r="D276">
            <v>3170</v>
          </cell>
          <cell r="E276" t="str">
            <v>DICEM - DIVISAO CENTRAL DE EMBALAGEM</v>
          </cell>
          <cell r="F276">
            <v>1</v>
          </cell>
          <cell r="G276">
            <v>40455</v>
          </cell>
          <cell r="H276" t="str">
            <v xml:space="preserve">  /  /    </v>
          </cell>
        </row>
        <row r="277">
          <cell r="B277">
            <v>2870</v>
          </cell>
          <cell r="C277" t="str">
            <v>SUZANA VALERIA PINHEIRO</v>
          </cell>
          <cell r="D277">
            <v>3111</v>
          </cell>
          <cell r="E277" t="str">
            <v>DISOL I - DIVISAO DE SOLIDOS I</v>
          </cell>
          <cell r="F277">
            <v>1</v>
          </cell>
          <cell r="G277">
            <v>40455</v>
          </cell>
          <cell r="H277" t="str">
            <v xml:space="preserve">  /  /    </v>
          </cell>
        </row>
        <row r="278">
          <cell r="B278">
            <v>2871</v>
          </cell>
          <cell r="C278" t="str">
            <v>SUZELY ARANTES DA S MELO</v>
          </cell>
          <cell r="D278">
            <v>3111</v>
          </cell>
          <cell r="E278" t="str">
            <v>DISOL I - DIVISAO DE SOLIDOS I</v>
          </cell>
          <cell r="F278">
            <v>1</v>
          </cell>
          <cell r="G278">
            <v>40455</v>
          </cell>
          <cell r="H278" t="str">
            <v xml:space="preserve">  /  /    </v>
          </cell>
        </row>
        <row r="279">
          <cell r="B279">
            <v>2873</v>
          </cell>
          <cell r="C279" t="str">
            <v>AURELIA RODRIGUES TORREIRO</v>
          </cell>
          <cell r="D279">
            <v>2209</v>
          </cell>
          <cell r="E279" t="str">
            <v>FARMACIA AFOGADOS</v>
          </cell>
          <cell r="F279">
            <v>16</v>
          </cell>
          <cell r="G279">
            <v>40455</v>
          </cell>
          <cell r="H279" t="str">
            <v xml:space="preserve">  /  /    </v>
          </cell>
        </row>
        <row r="280">
          <cell r="B280">
            <v>2878</v>
          </cell>
          <cell r="C280" t="str">
            <v>JAMSON ALESSANDRO DA SILVA</v>
          </cell>
          <cell r="D280">
            <v>2221</v>
          </cell>
          <cell r="E280" t="str">
            <v>FARMACIA VITORIA DE SANTO ANTAO</v>
          </cell>
          <cell r="F280">
            <v>25</v>
          </cell>
          <cell r="G280">
            <v>40457</v>
          </cell>
          <cell r="H280" t="str">
            <v xml:space="preserve">  /  /    </v>
          </cell>
        </row>
        <row r="281">
          <cell r="B281">
            <v>2887</v>
          </cell>
          <cell r="C281" t="str">
            <v>MARIA EUZENI DA SILVA GARCEZ</v>
          </cell>
          <cell r="D281">
            <v>1162</v>
          </cell>
          <cell r="E281" t="str">
            <v>DIDEP - DIVISAO DE DESENVOLV PESSOAL</v>
          </cell>
          <cell r="F281">
            <v>1</v>
          </cell>
          <cell r="G281">
            <v>40513</v>
          </cell>
          <cell r="H281" t="str">
            <v xml:space="preserve">  /  /    </v>
          </cell>
        </row>
        <row r="282">
          <cell r="B282">
            <v>2889</v>
          </cell>
          <cell r="C282" t="str">
            <v>EJANE FERREIRA TEXEIRA</v>
          </cell>
          <cell r="D282">
            <v>1141</v>
          </cell>
          <cell r="E282" t="str">
            <v>DICCP- DIVISAO DE CONTABILIDADE E CUSTOS</v>
          </cell>
          <cell r="F282">
            <v>1</v>
          </cell>
          <cell r="G282">
            <v>40575</v>
          </cell>
          <cell r="H282" t="str">
            <v xml:space="preserve">  /  /    </v>
          </cell>
        </row>
        <row r="283">
          <cell r="B283">
            <v>2890</v>
          </cell>
          <cell r="C283" t="str">
            <v>CLELIO FIRMINO SILVA</v>
          </cell>
          <cell r="D283">
            <v>3170</v>
          </cell>
          <cell r="E283" t="str">
            <v>DICEM - DIVISAO CENTRAL DE EMBALAGEM</v>
          </cell>
          <cell r="F283">
            <v>1</v>
          </cell>
          <cell r="G283">
            <v>40575</v>
          </cell>
          <cell r="H283" t="str">
            <v xml:space="preserve">  /  /    </v>
          </cell>
        </row>
        <row r="284">
          <cell r="B284">
            <v>2891</v>
          </cell>
          <cell r="C284" t="str">
            <v>ERICK MEDEIROS</v>
          </cell>
          <cell r="D284">
            <v>3170</v>
          </cell>
          <cell r="E284" t="str">
            <v>DICEM - DIVISAO CENTRAL DE EMBALAGEM</v>
          </cell>
          <cell r="F284">
            <v>1</v>
          </cell>
          <cell r="G284">
            <v>40575</v>
          </cell>
          <cell r="H284" t="str">
            <v xml:space="preserve">  /  /    </v>
          </cell>
        </row>
        <row r="285">
          <cell r="B285">
            <v>2894</v>
          </cell>
          <cell r="C285" t="str">
            <v>JOELNA DINIZ PEREIRA DE SOUSA</v>
          </cell>
          <cell r="D285">
            <v>3170</v>
          </cell>
          <cell r="E285" t="str">
            <v>DICEM - DIVISAO CENTRAL DE EMBALAGEM</v>
          </cell>
          <cell r="F285">
            <v>1</v>
          </cell>
          <cell r="G285">
            <v>40575</v>
          </cell>
          <cell r="H285" t="str">
            <v xml:space="preserve">  /  /    </v>
          </cell>
        </row>
        <row r="286">
          <cell r="B286">
            <v>2895</v>
          </cell>
          <cell r="C286" t="str">
            <v>KLEBER DE OLIVEIRA GALDINO</v>
          </cell>
          <cell r="D286">
            <v>3170</v>
          </cell>
          <cell r="E286" t="str">
            <v>DICEM - DIVISAO CENTRAL DE EMBALAGEM</v>
          </cell>
          <cell r="F286">
            <v>1</v>
          </cell>
          <cell r="G286">
            <v>40575</v>
          </cell>
          <cell r="H286" t="str">
            <v xml:space="preserve">  /  /    </v>
          </cell>
        </row>
        <row r="287">
          <cell r="B287">
            <v>2904</v>
          </cell>
          <cell r="C287" t="str">
            <v>ANTONIO S ALVES DE O JUNIOR</v>
          </cell>
          <cell r="D287">
            <v>2240</v>
          </cell>
          <cell r="E287" t="str">
            <v>FARMACIA BONITO</v>
          </cell>
          <cell r="F287">
            <v>47</v>
          </cell>
          <cell r="G287">
            <v>40605</v>
          </cell>
          <cell r="H287" t="str">
            <v xml:space="preserve">  /  /    </v>
          </cell>
        </row>
        <row r="288">
          <cell r="B288">
            <v>2906</v>
          </cell>
          <cell r="C288" t="str">
            <v>ARTHUR A SANTOS WANDERLEY</v>
          </cell>
          <cell r="D288">
            <v>2202</v>
          </cell>
          <cell r="E288" t="str">
            <v>FARMACIA DOIS IRMAOS</v>
          </cell>
          <cell r="F288">
            <v>3</v>
          </cell>
          <cell r="G288">
            <v>40612</v>
          </cell>
          <cell r="H288" t="str">
            <v xml:space="preserve">  /  /    </v>
          </cell>
        </row>
        <row r="289">
          <cell r="B289">
            <v>2907</v>
          </cell>
          <cell r="C289" t="str">
            <v>JOELINE LIMA DO NASCIMENTO</v>
          </cell>
          <cell r="D289">
            <v>4153</v>
          </cell>
          <cell r="E289" t="str">
            <v>DIOTI - DIVISAO DE OTICA (ADMINISTRACAO)</v>
          </cell>
          <cell r="F289">
            <v>1</v>
          </cell>
          <cell r="G289">
            <v>40623</v>
          </cell>
          <cell r="H289" t="str">
            <v xml:space="preserve">  /  /    </v>
          </cell>
        </row>
        <row r="290">
          <cell r="B290">
            <v>2909</v>
          </cell>
          <cell r="C290" t="str">
            <v>ROBSON CARNEIRO DA SILVA</v>
          </cell>
          <cell r="D290">
            <v>1072</v>
          </cell>
          <cell r="E290" t="str">
            <v>DIVAL - DIVISAO DE VALIDACAO</v>
          </cell>
          <cell r="F290">
            <v>1</v>
          </cell>
          <cell r="G290">
            <v>40634</v>
          </cell>
          <cell r="H290" t="str">
            <v xml:space="preserve">  /  /    </v>
          </cell>
        </row>
        <row r="291">
          <cell r="B291">
            <v>2910</v>
          </cell>
          <cell r="C291" t="str">
            <v>JOSE VITAL DUARTE JUNIOR</v>
          </cell>
          <cell r="D291">
            <v>1110</v>
          </cell>
          <cell r="E291" t="str">
            <v>COADM-COORDENADORIA DE ADMINISTRACAO</v>
          </cell>
          <cell r="F291">
            <v>1</v>
          </cell>
          <cell r="G291">
            <v>40639</v>
          </cell>
          <cell r="H291" t="str">
            <v xml:space="preserve">  /  /    </v>
          </cell>
        </row>
        <row r="292">
          <cell r="B292">
            <v>2911</v>
          </cell>
          <cell r="C292" t="str">
            <v>ALDJANE MARIA DOS SANTOS</v>
          </cell>
          <cell r="D292">
            <v>3170</v>
          </cell>
          <cell r="E292" t="str">
            <v>DICEM - DIVISAO CENTRAL DE EMBALAGEM</v>
          </cell>
          <cell r="F292">
            <v>1</v>
          </cell>
          <cell r="G292">
            <v>40644</v>
          </cell>
          <cell r="H292" t="str">
            <v xml:space="preserve">  /  /    </v>
          </cell>
        </row>
        <row r="293">
          <cell r="B293">
            <v>2915</v>
          </cell>
          <cell r="C293" t="str">
            <v>HAMILTON LINO ALVES</v>
          </cell>
          <cell r="D293">
            <v>1322</v>
          </cell>
          <cell r="E293" t="str">
            <v>DIUTI - DIVISAO DE UTILIDADES</v>
          </cell>
          <cell r="F293">
            <v>1</v>
          </cell>
          <cell r="G293">
            <v>40647</v>
          </cell>
          <cell r="H293" t="str">
            <v xml:space="preserve">  /  /    </v>
          </cell>
        </row>
        <row r="294">
          <cell r="B294">
            <v>2917</v>
          </cell>
          <cell r="C294" t="str">
            <v>LUCICLEIDE PEREIRA DEODATO</v>
          </cell>
          <cell r="D294">
            <v>3111</v>
          </cell>
          <cell r="E294" t="str">
            <v>DISOL I - DIVISAO DE SOLIDOS I</v>
          </cell>
          <cell r="F294">
            <v>1</v>
          </cell>
          <cell r="G294">
            <v>40644</v>
          </cell>
          <cell r="H294" t="str">
            <v xml:space="preserve">  /  /    </v>
          </cell>
        </row>
        <row r="295">
          <cell r="B295">
            <v>2918</v>
          </cell>
          <cell r="C295" t="str">
            <v>MARIA DAS NEVES DE BARROS</v>
          </cell>
          <cell r="D295">
            <v>3170</v>
          </cell>
          <cell r="E295" t="str">
            <v>DICEM - DIVISAO CENTRAL DE EMBALAGEM</v>
          </cell>
          <cell r="F295">
            <v>1</v>
          </cell>
          <cell r="G295">
            <v>40644</v>
          </cell>
          <cell r="H295" t="str">
            <v xml:space="preserve">  /  /    </v>
          </cell>
        </row>
        <row r="296">
          <cell r="B296">
            <v>2921</v>
          </cell>
          <cell r="C296" t="str">
            <v>TIAGO MANOEL DE SOUSA LEITE</v>
          </cell>
          <cell r="D296">
            <v>3111</v>
          </cell>
          <cell r="E296" t="str">
            <v>DISOL I - DIVISAO DE SOLIDOS I</v>
          </cell>
          <cell r="F296">
            <v>1</v>
          </cell>
          <cell r="G296">
            <v>40644</v>
          </cell>
          <cell r="H296" t="str">
            <v xml:space="preserve">  /  /    </v>
          </cell>
        </row>
        <row r="297">
          <cell r="B297">
            <v>2922</v>
          </cell>
          <cell r="C297" t="str">
            <v>XENIA KELY VERISSIMO DINIZ</v>
          </cell>
          <cell r="D297">
            <v>3170</v>
          </cell>
          <cell r="E297" t="str">
            <v>DICEM - DIVISAO CENTRAL DE EMBALAGEM</v>
          </cell>
          <cell r="F297">
            <v>1</v>
          </cell>
          <cell r="G297">
            <v>40644</v>
          </cell>
          <cell r="H297" t="str">
            <v xml:space="preserve">  /  /    </v>
          </cell>
        </row>
        <row r="298">
          <cell r="B298">
            <v>2926</v>
          </cell>
          <cell r="C298" t="str">
            <v>ANTONIO CARLOS DE LUNA MATOS</v>
          </cell>
          <cell r="D298">
            <v>3111</v>
          </cell>
          <cell r="E298" t="str">
            <v>DISOL I - DIVISAO DE SOLIDOS I</v>
          </cell>
          <cell r="F298">
            <v>1</v>
          </cell>
          <cell r="G298">
            <v>40665</v>
          </cell>
          <cell r="H298" t="str">
            <v xml:space="preserve">  /  /    </v>
          </cell>
        </row>
        <row r="299">
          <cell r="B299">
            <v>2927</v>
          </cell>
          <cell r="C299" t="str">
            <v>DEYVISON MACHADO DA SILVA</v>
          </cell>
          <cell r="D299">
            <v>3170</v>
          </cell>
          <cell r="E299" t="str">
            <v>DICEM - DIVISAO CENTRAL DE EMBALAGEM</v>
          </cell>
          <cell r="F299">
            <v>1</v>
          </cell>
          <cell r="G299">
            <v>40665</v>
          </cell>
          <cell r="H299" t="str">
            <v xml:space="preserve">  /  /    </v>
          </cell>
        </row>
        <row r="300">
          <cell r="B300">
            <v>2930</v>
          </cell>
          <cell r="C300" t="str">
            <v>JOSE AURICELIO C DE ARAUJO</v>
          </cell>
          <cell r="D300">
            <v>3111</v>
          </cell>
          <cell r="E300" t="str">
            <v>DISOL I - DIVISAO DE SOLIDOS I</v>
          </cell>
          <cell r="F300">
            <v>1</v>
          </cell>
          <cell r="G300">
            <v>40665</v>
          </cell>
          <cell r="H300" t="str">
            <v xml:space="preserve">  /  /    </v>
          </cell>
        </row>
        <row r="301">
          <cell r="B301">
            <v>2931</v>
          </cell>
          <cell r="C301" t="str">
            <v>JOSILENE FARIAS DOS SANTOS ALM</v>
          </cell>
          <cell r="D301">
            <v>3111</v>
          </cell>
          <cell r="E301" t="str">
            <v>DISOL I - DIVISAO DE SOLIDOS I</v>
          </cell>
          <cell r="F301">
            <v>1</v>
          </cell>
          <cell r="G301">
            <v>40665</v>
          </cell>
          <cell r="H301" t="str">
            <v xml:space="preserve">  /  /    </v>
          </cell>
        </row>
        <row r="302">
          <cell r="B302">
            <v>2933</v>
          </cell>
          <cell r="C302" t="str">
            <v>LUCY DIAS DE ANDRADE</v>
          </cell>
          <cell r="D302">
            <v>4153</v>
          </cell>
          <cell r="E302" t="str">
            <v>DIOTI - DIVISAO DE OTICA (ADMINISTRACAO)</v>
          </cell>
          <cell r="F302">
            <v>1</v>
          </cell>
          <cell r="G302">
            <v>40665</v>
          </cell>
          <cell r="H302" t="str">
            <v xml:space="preserve">  /  /    </v>
          </cell>
        </row>
        <row r="303">
          <cell r="B303">
            <v>2936</v>
          </cell>
          <cell r="C303" t="str">
            <v>ROSIMERE SOARES DA SILVA</v>
          </cell>
          <cell r="D303">
            <v>3111</v>
          </cell>
          <cell r="E303" t="str">
            <v>DISOL I - DIVISAO DE SOLIDOS I</v>
          </cell>
          <cell r="F303">
            <v>1</v>
          </cell>
          <cell r="G303">
            <v>40665</v>
          </cell>
          <cell r="H303" t="str">
            <v xml:space="preserve">  /  /    </v>
          </cell>
        </row>
        <row r="304">
          <cell r="B304">
            <v>2937</v>
          </cell>
          <cell r="C304" t="str">
            <v>SANDRA REGINA V DOS SANTOS</v>
          </cell>
          <cell r="D304">
            <v>3170</v>
          </cell>
          <cell r="E304" t="str">
            <v>DICEM - DIVISAO CENTRAL DE EMBALAGEM</v>
          </cell>
          <cell r="F304">
            <v>1</v>
          </cell>
          <cell r="G304">
            <v>40665</v>
          </cell>
          <cell r="H304" t="str">
            <v xml:space="preserve">  /  /    </v>
          </cell>
        </row>
        <row r="305">
          <cell r="B305">
            <v>2941</v>
          </cell>
          <cell r="C305" t="str">
            <v>DANIELLE MARIA P NASCIMENTO</v>
          </cell>
          <cell r="D305">
            <v>2304</v>
          </cell>
          <cell r="E305" t="str">
            <v>DIABS- DIVISAO DE ABASTECIMENTO</v>
          </cell>
          <cell r="F305">
            <v>1</v>
          </cell>
          <cell r="G305">
            <v>40672</v>
          </cell>
          <cell r="H305" t="str">
            <v xml:space="preserve">  /  /    </v>
          </cell>
        </row>
        <row r="306">
          <cell r="B306">
            <v>2942</v>
          </cell>
          <cell r="C306" t="str">
            <v>ELIDIANE BARROS DA CRUZ</v>
          </cell>
          <cell r="D306">
            <v>3111</v>
          </cell>
          <cell r="E306" t="str">
            <v>DISOL I - DIVISAO DE SOLIDOS I</v>
          </cell>
          <cell r="F306">
            <v>1</v>
          </cell>
          <cell r="G306">
            <v>40682</v>
          </cell>
          <cell r="H306" t="str">
            <v xml:space="preserve">  /  /    </v>
          </cell>
        </row>
        <row r="307">
          <cell r="B307">
            <v>2943</v>
          </cell>
          <cell r="C307" t="str">
            <v>MARIA JOSE GUILHERME</v>
          </cell>
          <cell r="D307">
            <v>3111</v>
          </cell>
          <cell r="E307" t="str">
            <v>DISOL I - DIVISAO DE SOLIDOS I</v>
          </cell>
          <cell r="F307">
            <v>1</v>
          </cell>
          <cell r="G307">
            <v>40682</v>
          </cell>
          <cell r="H307" t="str">
            <v xml:space="preserve">  /  /    </v>
          </cell>
        </row>
        <row r="308">
          <cell r="B308">
            <v>2962</v>
          </cell>
          <cell r="C308" t="str">
            <v>GYSELLE SANTOS AZEVEDO</v>
          </cell>
          <cell r="D308">
            <v>2252</v>
          </cell>
          <cell r="E308" t="str">
            <v>FARMACIA GARANHUNS EXPR. CIDADAO</v>
          </cell>
          <cell r="F308">
            <v>59</v>
          </cell>
          <cell r="G308">
            <v>41732</v>
          </cell>
          <cell r="H308" t="str">
            <v xml:space="preserve">  /  /    </v>
          </cell>
        </row>
        <row r="309">
          <cell r="B309">
            <v>2969</v>
          </cell>
          <cell r="C309" t="str">
            <v>LEYRIANE TELMA V FARIAS</v>
          </cell>
          <cell r="D309">
            <v>1161</v>
          </cell>
          <cell r="E309" t="str">
            <v>DIVAP - DIVISAO DE ADMINST. PESSOAL</v>
          </cell>
          <cell r="F309">
            <v>1</v>
          </cell>
          <cell r="G309">
            <v>41732</v>
          </cell>
          <cell r="H309" t="str">
            <v xml:space="preserve">  /  /    </v>
          </cell>
        </row>
        <row r="310">
          <cell r="B310">
            <v>2970</v>
          </cell>
          <cell r="C310" t="str">
            <v>DAYANE M VALENCA DE OLIVEIRA</v>
          </cell>
          <cell r="D310">
            <v>2202</v>
          </cell>
          <cell r="E310" t="str">
            <v>FARMACIA DOIS IRMAOS</v>
          </cell>
          <cell r="F310">
            <v>3</v>
          </cell>
          <cell r="G310">
            <v>41732</v>
          </cell>
          <cell r="H310" t="str">
            <v xml:space="preserve">  /  /    </v>
          </cell>
        </row>
        <row r="311">
          <cell r="B311">
            <v>2971</v>
          </cell>
          <cell r="C311" t="str">
            <v>LETYCIA THAISA V FARIAS</v>
          </cell>
          <cell r="D311">
            <v>2207</v>
          </cell>
          <cell r="E311" t="str">
            <v>FARMACIA CASA AMARELA</v>
          </cell>
          <cell r="F311">
            <v>10</v>
          </cell>
          <cell r="G311">
            <v>41732</v>
          </cell>
          <cell r="H311" t="str">
            <v xml:space="preserve">  /  /    </v>
          </cell>
        </row>
        <row r="312">
          <cell r="B312">
            <v>2973</v>
          </cell>
          <cell r="C312" t="str">
            <v>ELDERSON GOMES DA CUNHA</v>
          </cell>
          <cell r="D312">
            <v>2202</v>
          </cell>
          <cell r="E312" t="str">
            <v>FARMACIA DOIS IRMAOS</v>
          </cell>
          <cell r="F312">
            <v>3</v>
          </cell>
          <cell r="G312">
            <v>41732</v>
          </cell>
          <cell r="H312" t="str">
            <v xml:space="preserve">  /  /    </v>
          </cell>
        </row>
        <row r="313">
          <cell r="B313">
            <v>2974</v>
          </cell>
          <cell r="C313" t="str">
            <v>MARCELO DIEDERICHS PRATES</v>
          </cell>
          <cell r="D313">
            <v>2202</v>
          </cell>
          <cell r="E313" t="str">
            <v>FARMACIA DOIS IRMAOS</v>
          </cell>
          <cell r="F313">
            <v>3</v>
          </cell>
          <cell r="G313">
            <v>41732</v>
          </cell>
          <cell r="H313" t="str">
            <v xml:space="preserve">  /  /    </v>
          </cell>
        </row>
        <row r="314">
          <cell r="B314">
            <v>2977</v>
          </cell>
          <cell r="C314" t="str">
            <v>VENILTON CARLOS M CARDOSO</v>
          </cell>
          <cell r="D314">
            <v>2217</v>
          </cell>
          <cell r="E314" t="str">
            <v>FARMACIA ARARIPINA</v>
          </cell>
          <cell r="F314">
            <v>23</v>
          </cell>
          <cell r="G314">
            <v>41732</v>
          </cell>
          <cell r="H314" t="str">
            <v xml:space="preserve">  /  /    </v>
          </cell>
        </row>
        <row r="315">
          <cell r="B315">
            <v>2978</v>
          </cell>
          <cell r="C315" t="str">
            <v>CARLOS BRUNO GOMES MACEDO</v>
          </cell>
          <cell r="D315">
            <v>2217</v>
          </cell>
          <cell r="E315" t="str">
            <v>FARMACIA ARARIPINA</v>
          </cell>
          <cell r="F315">
            <v>23</v>
          </cell>
          <cell r="G315">
            <v>41732</v>
          </cell>
          <cell r="H315" t="str">
            <v xml:space="preserve">  /  /    </v>
          </cell>
        </row>
        <row r="316">
          <cell r="B316">
            <v>2982</v>
          </cell>
          <cell r="C316" t="str">
            <v>CINTIA MARIA LEITE DO N AVELAR</v>
          </cell>
          <cell r="D316">
            <v>1181</v>
          </cell>
          <cell r="E316" t="str">
            <v>DISET- DIV. DE SAUDE OCUPAC. E SEG.TRAB.</v>
          </cell>
          <cell r="F316">
            <v>1</v>
          </cell>
          <cell r="G316">
            <v>41732</v>
          </cell>
          <cell r="H316" t="str">
            <v xml:space="preserve">  /  /    </v>
          </cell>
        </row>
        <row r="317">
          <cell r="B317">
            <v>2983</v>
          </cell>
          <cell r="C317" t="str">
            <v>EMILLY INOCENCIO DA SILVA</v>
          </cell>
          <cell r="D317">
            <v>1181</v>
          </cell>
          <cell r="E317" t="str">
            <v>DISET- DIV. DE SAUDE OCUPAC. E SEG.TRAB.</v>
          </cell>
          <cell r="F317">
            <v>1</v>
          </cell>
          <cell r="G317">
            <v>41732</v>
          </cell>
          <cell r="H317" t="str">
            <v xml:space="preserve">  /  /    </v>
          </cell>
        </row>
        <row r="318">
          <cell r="B318">
            <v>2988</v>
          </cell>
          <cell r="C318" t="str">
            <v>GERALDO CRISTOVAO DE O FILHO</v>
          </cell>
          <cell r="D318">
            <v>1131</v>
          </cell>
          <cell r="E318" t="str">
            <v>DIFIN- DIVISAO FINANCEIRA</v>
          </cell>
          <cell r="F318">
            <v>1</v>
          </cell>
          <cell r="G318">
            <v>41732</v>
          </cell>
          <cell r="H318" t="str">
            <v xml:space="preserve">  /  /    </v>
          </cell>
        </row>
        <row r="319">
          <cell r="B319">
            <v>2991</v>
          </cell>
          <cell r="C319" t="str">
            <v>MARILENE ARRUDA DE BARROS</v>
          </cell>
          <cell r="D319">
            <v>1142</v>
          </cell>
          <cell r="E319" t="str">
            <v>DIFIS- DIVISAO FISCAL</v>
          </cell>
          <cell r="F319">
            <v>1</v>
          </cell>
          <cell r="G319">
            <v>41732</v>
          </cell>
          <cell r="H319" t="str">
            <v xml:space="preserve">  /  /    </v>
          </cell>
        </row>
        <row r="320">
          <cell r="B320">
            <v>2996</v>
          </cell>
          <cell r="C320" t="str">
            <v>LUCIANO BARROS COSTA</v>
          </cell>
          <cell r="D320">
            <v>1070</v>
          </cell>
          <cell r="E320" t="str">
            <v>COBPF - COORDENADORIA DE BOAS PRATICAS</v>
          </cell>
          <cell r="F320">
            <v>1</v>
          </cell>
          <cell r="G320">
            <v>41751</v>
          </cell>
          <cell r="H320" t="str">
            <v xml:space="preserve">  /  /    </v>
          </cell>
        </row>
        <row r="321">
          <cell r="B321">
            <v>2998</v>
          </cell>
          <cell r="C321" t="str">
            <v>MIGUEL WILSON REGUEIRA RIBEIRO</v>
          </cell>
          <cell r="D321">
            <v>1005</v>
          </cell>
          <cell r="E321" t="str">
            <v>PESSOAL A DISPOSICAO/BENEFICIO</v>
          </cell>
          <cell r="F321">
            <v>1</v>
          </cell>
          <cell r="G321">
            <v>41751</v>
          </cell>
          <cell r="H321" t="str">
            <v xml:space="preserve">  /  /    </v>
          </cell>
        </row>
        <row r="322">
          <cell r="B322">
            <v>3003</v>
          </cell>
          <cell r="C322" t="str">
            <v>CAETANO SILVA DIAS</v>
          </cell>
          <cell r="D322">
            <v>1141</v>
          </cell>
          <cell r="E322" t="str">
            <v>DICCP- DIVISAO DE CONTABILIDADE E CUSTOS</v>
          </cell>
          <cell r="F322">
            <v>1</v>
          </cell>
          <cell r="G322">
            <v>41751</v>
          </cell>
          <cell r="H322" t="str">
            <v xml:space="preserve">  /  /    </v>
          </cell>
        </row>
        <row r="323">
          <cell r="B323">
            <v>3004</v>
          </cell>
          <cell r="C323" t="str">
            <v>ITHALO IGOR DANTAS E SILVA</v>
          </cell>
          <cell r="D323">
            <v>1141</v>
          </cell>
          <cell r="E323" t="str">
            <v>DICCP- DIVISAO DE CONTABILIDADE E CUSTOS</v>
          </cell>
          <cell r="F323">
            <v>1</v>
          </cell>
          <cell r="G323">
            <v>41751</v>
          </cell>
          <cell r="H323" t="str">
            <v xml:space="preserve">  /  /    </v>
          </cell>
        </row>
        <row r="324">
          <cell r="B324">
            <v>3012</v>
          </cell>
          <cell r="C324" t="str">
            <v>ESTELA FELIPE DE OLIVEIRA</v>
          </cell>
          <cell r="D324">
            <v>4171</v>
          </cell>
          <cell r="E324" t="str">
            <v>DIFIQ- DIV.FISICO-E CONTROLE DE PRODUTO</v>
          </cell>
          <cell r="F324">
            <v>1</v>
          </cell>
          <cell r="G324">
            <v>41751</v>
          </cell>
          <cell r="H324" t="str">
            <v xml:space="preserve">  /  /    </v>
          </cell>
        </row>
        <row r="325">
          <cell r="B325">
            <v>3015</v>
          </cell>
          <cell r="C325" t="str">
            <v>MARIA DANIELLE DE SOUZA SANTOS</v>
          </cell>
          <cell r="D325">
            <v>4171</v>
          </cell>
          <cell r="E325" t="str">
            <v>DIFIQ- DIV.FISICO-E CONTROLE DE PRODUTO</v>
          </cell>
          <cell r="F325">
            <v>1</v>
          </cell>
          <cell r="G325">
            <v>41751</v>
          </cell>
          <cell r="H325" t="str">
            <v xml:space="preserve">  /  /    </v>
          </cell>
        </row>
        <row r="326">
          <cell r="B326">
            <v>3016</v>
          </cell>
          <cell r="C326" t="str">
            <v>MARIANA SILVA MONTEIRO</v>
          </cell>
          <cell r="D326">
            <v>1005</v>
          </cell>
          <cell r="E326" t="str">
            <v>PESSOAL A DISPOSICAO/BENEFICIO</v>
          </cell>
          <cell r="F326">
            <v>1</v>
          </cell>
          <cell r="G326">
            <v>41751</v>
          </cell>
          <cell r="H326" t="str">
            <v xml:space="preserve">  /  /    </v>
          </cell>
        </row>
        <row r="327">
          <cell r="B327">
            <v>3023</v>
          </cell>
          <cell r="C327" t="str">
            <v>SERGIO ARAUJO DE OLIVEIRA</v>
          </cell>
          <cell r="D327">
            <v>2207</v>
          </cell>
          <cell r="E327" t="str">
            <v>FARMACIA CASA AMARELA</v>
          </cell>
          <cell r="F327">
            <v>10</v>
          </cell>
          <cell r="G327">
            <v>41751</v>
          </cell>
          <cell r="H327" t="str">
            <v xml:space="preserve">  /  /    </v>
          </cell>
        </row>
        <row r="328">
          <cell r="B328">
            <v>3025</v>
          </cell>
          <cell r="C328" t="str">
            <v>MARIANA KAROLYNE G DE SOUZA</v>
          </cell>
          <cell r="D328">
            <v>1005</v>
          </cell>
          <cell r="E328" t="str">
            <v>PESSOAL A DISPOSICAO/BENEFICIO</v>
          </cell>
          <cell r="F328">
            <v>1</v>
          </cell>
          <cell r="G328">
            <v>41751</v>
          </cell>
          <cell r="H328" t="str">
            <v xml:space="preserve">  /  /    </v>
          </cell>
        </row>
        <row r="329">
          <cell r="B329">
            <v>3027</v>
          </cell>
          <cell r="C329" t="str">
            <v>MARILIA MILENA R PIRES</v>
          </cell>
          <cell r="D329">
            <v>2242</v>
          </cell>
          <cell r="E329" t="str">
            <v>FARMACIA AFOGADOS DA INGAZEIRA</v>
          </cell>
          <cell r="F329">
            <v>48</v>
          </cell>
          <cell r="G329">
            <v>41751</v>
          </cell>
          <cell r="H329" t="str">
            <v xml:space="preserve">  /  /    </v>
          </cell>
        </row>
        <row r="330">
          <cell r="B330">
            <v>3029</v>
          </cell>
          <cell r="C330" t="str">
            <v>RISOALDO DUARTE DA S JUNIOR</v>
          </cell>
          <cell r="D330">
            <v>2238</v>
          </cell>
          <cell r="E330" t="str">
            <v>FARMACIA FLORIANO PEIXOTO- METRO RECIFE</v>
          </cell>
          <cell r="F330">
            <v>51</v>
          </cell>
          <cell r="G330">
            <v>41806</v>
          </cell>
          <cell r="H330" t="str">
            <v xml:space="preserve">  /  /    </v>
          </cell>
        </row>
        <row r="331">
          <cell r="B331">
            <v>3031</v>
          </cell>
          <cell r="C331" t="str">
            <v>DENNYS LAPENDA FAGUNDES</v>
          </cell>
          <cell r="D331">
            <v>1181</v>
          </cell>
          <cell r="E331" t="str">
            <v>DISET- DIV. DE SAUDE OCUPAC. E SEG.TRAB.</v>
          </cell>
          <cell r="F331">
            <v>1</v>
          </cell>
          <cell r="G331">
            <v>41782</v>
          </cell>
          <cell r="H331" t="str">
            <v xml:space="preserve">  /  /    </v>
          </cell>
        </row>
        <row r="332">
          <cell r="B332">
            <v>3032</v>
          </cell>
          <cell r="C332" t="str">
            <v>KELEN CRISTINA DE AL F E SILVA</v>
          </cell>
          <cell r="D332">
            <v>1070</v>
          </cell>
          <cell r="E332" t="str">
            <v>COBPF - COORDENADORIA DE BOAS PRATICAS</v>
          </cell>
          <cell r="F332">
            <v>1</v>
          </cell>
          <cell r="G332">
            <v>41806</v>
          </cell>
          <cell r="H332" t="str">
            <v xml:space="preserve">  /  /    </v>
          </cell>
        </row>
        <row r="333">
          <cell r="B333">
            <v>3036</v>
          </cell>
          <cell r="C333" t="str">
            <v>CECILIA REGINA DO N S CABRAL</v>
          </cell>
          <cell r="D333">
            <v>4140</v>
          </cell>
          <cell r="E333" t="str">
            <v>COPED- COORD. DE PESQUISA E DESENV.</v>
          </cell>
          <cell r="F333">
            <v>1</v>
          </cell>
          <cell r="G333">
            <v>41837</v>
          </cell>
          <cell r="H333" t="str">
            <v xml:space="preserve">  /  /    </v>
          </cell>
        </row>
        <row r="334">
          <cell r="B334">
            <v>3037</v>
          </cell>
          <cell r="C334" t="str">
            <v>JADON JORGE OLIVEIRA DA SILVA</v>
          </cell>
          <cell r="D334">
            <v>4140</v>
          </cell>
          <cell r="E334" t="str">
            <v>COPED- COORD. DE PESQUISA E DESENV.</v>
          </cell>
          <cell r="F334">
            <v>1</v>
          </cell>
          <cell r="G334">
            <v>41837</v>
          </cell>
          <cell r="H334" t="str">
            <v xml:space="preserve">  /  /    </v>
          </cell>
        </row>
        <row r="335">
          <cell r="B335">
            <v>3040</v>
          </cell>
          <cell r="C335" t="str">
            <v>LORENA ESTHER L M CAVALCANTI</v>
          </cell>
          <cell r="D335">
            <v>4170</v>
          </cell>
          <cell r="E335" t="str">
            <v>COQUA- COORD. DE CONTROLE DE QUALID.</v>
          </cell>
          <cell r="F335">
            <v>1</v>
          </cell>
          <cell r="G335">
            <v>41837</v>
          </cell>
          <cell r="H335" t="str">
            <v xml:space="preserve">  /  /    </v>
          </cell>
        </row>
        <row r="336">
          <cell r="B336">
            <v>3044</v>
          </cell>
          <cell r="C336" t="str">
            <v>THIANE NASCIMENTO PAIXAO</v>
          </cell>
          <cell r="D336">
            <v>1073</v>
          </cell>
          <cell r="E336" t="str">
            <v>DIVISAO DE FARMACOVIGILANCIA E SAC</v>
          </cell>
          <cell r="F336">
            <v>1</v>
          </cell>
          <cell r="G336">
            <v>41871</v>
          </cell>
          <cell r="H336" t="str">
            <v xml:space="preserve">  /  /    </v>
          </cell>
        </row>
        <row r="337">
          <cell r="B337">
            <v>3046</v>
          </cell>
          <cell r="C337" t="str">
            <v>RONALDO GOMINHO BISPO FILHO</v>
          </cell>
          <cell r="D337">
            <v>1005</v>
          </cell>
          <cell r="E337" t="str">
            <v>PESSOAL A DISPOSICAO/BENEFICIO</v>
          </cell>
          <cell r="F337">
            <v>1</v>
          </cell>
          <cell r="G337">
            <v>41871</v>
          </cell>
          <cell r="H337" t="str">
            <v xml:space="preserve">  /  /    </v>
          </cell>
        </row>
        <row r="338">
          <cell r="B338">
            <v>3047</v>
          </cell>
          <cell r="C338" t="str">
            <v>SWEET GALLEGHER CAETANO COSTA</v>
          </cell>
          <cell r="D338">
            <v>1121</v>
          </cell>
          <cell r="E338" t="str">
            <v>DIINF - DIVISAO DE INFORMATICA</v>
          </cell>
          <cell r="F338">
            <v>1</v>
          </cell>
          <cell r="G338">
            <v>41871</v>
          </cell>
          <cell r="H338" t="str">
            <v xml:space="preserve">  /  /    </v>
          </cell>
        </row>
        <row r="339">
          <cell r="B339">
            <v>3049</v>
          </cell>
          <cell r="C339" t="str">
            <v>DEBORA GUEDES NERES</v>
          </cell>
          <cell r="D339">
            <v>1181</v>
          </cell>
          <cell r="E339" t="str">
            <v>DISET- DIV. DE SAUDE OCUPAC. E SEG.TRAB.</v>
          </cell>
          <cell r="F339">
            <v>1</v>
          </cell>
          <cell r="G339">
            <v>41871</v>
          </cell>
          <cell r="H339" t="str">
            <v xml:space="preserve">  /  /    </v>
          </cell>
        </row>
        <row r="340">
          <cell r="B340">
            <v>3055</v>
          </cell>
          <cell r="C340" t="str">
            <v>ANA PAULA SABINO L DE SOUZA</v>
          </cell>
          <cell r="D340">
            <v>2239</v>
          </cell>
          <cell r="E340" t="str">
            <v>FARMACIA CARUARU II</v>
          </cell>
          <cell r="F340">
            <v>50</v>
          </cell>
          <cell r="G340">
            <v>41927</v>
          </cell>
          <cell r="H340" t="str">
            <v xml:space="preserve">  /  /    </v>
          </cell>
        </row>
        <row r="341">
          <cell r="B341">
            <v>3057</v>
          </cell>
          <cell r="C341" t="str">
            <v>YANNE TALITA PEREIRA CALIXTO</v>
          </cell>
          <cell r="D341">
            <v>1005</v>
          </cell>
          <cell r="E341" t="str">
            <v>PESSOAL A DISPOSICAO/BENEFICIO</v>
          </cell>
          <cell r="F341">
            <v>1</v>
          </cell>
          <cell r="G341">
            <v>41946</v>
          </cell>
          <cell r="H341" t="str">
            <v xml:space="preserve">  /  /    </v>
          </cell>
        </row>
        <row r="342">
          <cell r="B342">
            <v>3062</v>
          </cell>
          <cell r="C342" t="str">
            <v>GRAZIELE MARIA DA SILVA</v>
          </cell>
          <cell r="D342">
            <v>4172</v>
          </cell>
          <cell r="E342" t="str">
            <v>DIMIC- DIVISAO DE MICROBIOLOGIA</v>
          </cell>
          <cell r="F342">
            <v>1</v>
          </cell>
          <cell r="G342">
            <v>41976</v>
          </cell>
          <cell r="H342" t="str">
            <v xml:space="preserve">  /  /    </v>
          </cell>
        </row>
        <row r="343">
          <cell r="B343">
            <v>3063</v>
          </cell>
          <cell r="C343" t="str">
            <v>DEYBISON AFONSO PEREIRA</v>
          </cell>
          <cell r="D343">
            <v>1005</v>
          </cell>
          <cell r="E343" t="str">
            <v>PESSOAL A DISPOSICAO/BENEFICIO</v>
          </cell>
          <cell r="F343">
            <v>1</v>
          </cell>
          <cell r="G343">
            <v>41978</v>
          </cell>
          <cell r="H343" t="str">
            <v xml:space="preserve">  /  /    </v>
          </cell>
        </row>
        <row r="344">
          <cell r="B344">
            <v>3066</v>
          </cell>
          <cell r="C344" t="str">
            <v>GENIVAL F DA SILVA JUNIOR</v>
          </cell>
          <cell r="D344">
            <v>1162</v>
          </cell>
          <cell r="E344" t="str">
            <v>DIDEP - DIVISAO DE DESENVOLV PESSOAL</v>
          </cell>
          <cell r="F344">
            <v>1</v>
          </cell>
          <cell r="G344">
            <v>42009</v>
          </cell>
          <cell r="H344" t="str">
            <v xml:space="preserve">  /  /    </v>
          </cell>
        </row>
        <row r="345">
          <cell r="B345">
            <v>3067</v>
          </cell>
          <cell r="C345" t="str">
            <v>EMANUELA AMELIA DE A  AGUIAR</v>
          </cell>
          <cell r="D345">
            <v>1171</v>
          </cell>
          <cell r="E345" t="str">
            <v>DIVCO - DIVISAO DE COMPRAS</v>
          </cell>
          <cell r="F345">
            <v>1</v>
          </cell>
          <cell r="G345">
            <v>42009</v>
          </cell>
          <cell r="H345" t="str">
            <v xml:space="preserve">  /  /    </v>
          </cell>
        </row>
        <row r="346">
          <cell r="B346">
            <v>3069</v>
          </cell>
          <cell r="C346" t="str">
            <v>ANDRE LUIS MOTA PIRES</v>
          </cell>
          <cell r="D346">
            <v>2209</v>
          </cell>
          <cell r="E346" t="str">
            <v>FARMACIA AFOGADOS</v>
          </cell>
          <cell r="F346">
            <v>16</v>
          </cell>
          <cell r="G346">
            <v>42009</v>
          </cell>
          <cell r="H346" t="str">
            <v xml:space="preserve">  /  /    </v>
          </cell>
        </row>
        <row r="347">
          <cell r="B347">
            <v>3081</v>
          </cell>
          <cell r="C347" t="str">
            <v>MAILTON NOBRE DE MEDEIROS</v>
          </cell>
          <cell r="D347">
            <v>1150</v>
          </cell>
          <cell r="E347" t="str">
            <v>COLOG - COORDENADORIA DE LOGISTICA</v>
          </cell>
          <cell r="F347">
            <v>1</v>
          </cell>
          <cell r="G347">
            <v>42024</v>
          </cell>
          <cell r="H347" t="str">
            <v xml:space="preserve">  /  /    </v>
          </cell>
        </row>
        <row r="348">
          <cell r="B348">
            <v>3086</v>
          </cell>
          <cell r="C348" t="str">
            <v>DIMAS CARDOSO CAMPOS</v>
          </cell>
          <cell r="D348">
            <v>1072</v>
          </cell>
          <cell r="E348" t="str">
            <v>DIVAL - DIVISAO DE VALIDACAO</v>
          </cell>
          <cell r="F348">
            <v>1</v>
          </cell>
          <cell r="G348">
            <v>42030</v>
          </cell>
          <cell r="H348" t="str">
            <v xml:space="preserve">  /  /    </v>
          </cell>
        </row>
        <row r="349">
          <cell r="B349">
            <v>3092</v>
          </cell>
          <cell r="C349" t="str">
            <v>BETY ANNE DE A SENNA</v>
          </cell>
          <cell r="D349">
            <v>4113</v>
          </cell>
          <cell r="E349" t="str">
            <v>DITEC - DIRETORIA TECNICA INDUSTRIAL</v>
          </cell>
          <cell r="F349">
            <v>1</v>
          </cell>
          <cell r="G349">
            <v>42058</v>
          </cell>
          <cell r="H349" t="str">
            <v xml:space="preserve">  /  /    </v>
          </cell>
        </row>
        <row r="350">
          <cell r="B350">
            <v>3112</v>
          </cell>
          <cell r="C350" t="str">
            <v>DIEGO SCHMITH OLIVEIRA DE LIMA</v>
          </cell>
          <cell r="D350">
            <v>1121</v>
          </cell>
          <cell r="E350" t="str">
            <v>DIINF - DIVISAO DE INFORMATICA</v>
          </cell>
          <cell r="F350">
            <v>1</v>
          </cell>
          <cell r="G350">
            <v>42065</v>
          </cell>
          <cell r="H350" t="str">
            <v xml:space="preserve">  /  /    </v>
          </cell>
        </row>
        <row r="351">
          <cell r="B351">
            <v>3132</v>
          </cell>
          <cell r="C351" t="str">
            <v>TALITA ANDREIA MARTINS GONZAGA</v>
          </cell>
          <cell r="D351">
            <v>1114</v>
          </cell>
          <cell r="E351" t="str">
            <v>DISEG - DIVISAO DE SERVICOS GERAIS</v>
          </cell>
          <cell r="F351">
            <v>1</v>
          </cell>
          <cell r="G351">
            <v>42100</v>
          </cell>
          <cell r="H351" t="str">
            <v xml:space="preserve">  /  /    </v>
          </cell>
        </row>
        <row r="352">
          <cell r="B352">
            <v>3134</v>
          </cell>
          <cell r="C352" t="str">
            <v>ESTEVAN DE ALMEIDA FALCAO</v>
          </cell>
          <cell r="D352">
            <v>4172</v>
          </cell>
          <cell r="E352" t="str">
            <v>DIMIC- DIVISAO DE MICROBIOLOGIA</v>
          </cell>
          <cell r="F352">
            <v>1</v>
          </cell>
          <cell r="G352">
            <v>42100</v>
          </cell>
          <cell r="H352" t="str">
            <v xml:space="preserve">  /  /    </v>
          </cell>
        </row>
        <row r="353">
          <cell r="B353">
            <v>3135</v>
          </cell>
          <cell r="C353" t="str">
            <v>RAFAEL DE MENEZES E S PIRES</v>
          </cell>
          <cell r="D353">
            <v>4174</v>
          </cell>
          <cell r="E353" t="str">
            <v>DIACP- DIV.DE ACOMP.E CONTROLE PRODUCAO</v>
          </cell>
          <cell r="F353">
            <v>1</v>
          </cell>
          <cell r="G353">
            <v>42107</v>
          </cell>
          <cell r="H353" t="str">
            <v xml:space="preserve">  /  /    </v>
          </cell>
        </row>
        <row r="354">
          <cell r="B354">
            <v>3136</v>
          </cell>
          <cell r="C354" t="str">
            <v>ALEXANDER BEZERRA</v>
          </cell>
          <cell r="D354">
            <v>1321</v>
          </cell>
          <cell r="E354" t="str">
            <v>DIMAN - DIVISAO DE MANUTENCAO</v>
          </cell>
          <cell r="F354">
            <v>1</v>
          </cell>
          <cell r="G354">
            <v>42107</v>
          </cell>
          <cell r="H354" t="str">
            <v xml:space="preserve">  /  /    </v>
          </cell>
        </row>
        <row r="355">
          <cell r="B355">
            <v>3138</v>
          </cell>
          <cell r="C355" t="str">
            <v>MANUELA SILVA DE LIMA B DA PAZ</v>
          </cell>
          <cell r="D355">
            <v>4171</v>
          </cell>
          <cell r="E355" t="str">
            <v>DIFIQ- DIV.FISICO-E CONTROLE DE PRODUTO</v>
          </cell>
          <cell r="F355">
            <v>1</v>
          </cell>
          <cell r="G355">
            <v>42107</v>
          </cell>
          <cell r="H355" t="str">
            <v xml:space="preserve">  /  /    </v>
          </cell>
        </row>
        <row r="356">
          <cell r="B356">
            <v>3139</v>
          </cell>
          <cell r="C356" t="str">
            <v>JOAO ROBERTO  MACHADO ARAUJO</v>
          </cell>
          <cell r="D356">
            <v>4171</v>
          </cell>
          <cell r="E356" t="str">
            <v>DIFIQ- DIV.FISICO-E CONTROLE DE PRODUTO</v>
          </cell>
          <cell r="F356">
            <v>1</v>
          </cell>
          <cell r="G356">
            <v>42107</v>
          </cell>
          <cell r="H356" t="str">
            <v xml:space="preserve">  /  /    </v>
          </cell>
        </row>
        <row r="357">
          <cell r="B357">
            <v>3141</v>
          </cell>
          <cell r="C357" t="str">
            <v>LIVIA QUEIROZ DE OLIVEIRA</v>
          </cell>
          <cell r="D357">
            <v>1073</v>
          </cell>
          <cell r="E357" t="str">
            <v>DIVISAO DE FARMACOVIGILANCIA E SAC</v>
          </cell>
          <cell r="F357">
            <v>1</v>
          </cell>
          <cell r="G357">
            <v>42110</v>
          </cell>
          <cell r="H357" t="str">
            <v xml:space="preserve">  /  /    </v>
          </cell>
        </row>
        <row r="358">
          <cell r="B358">
            <v>3147</v>
          </cell>
          <cell r="C358" t="str">
            <v>ALZENIRA PEREIRA DA SILVA</v>
          </cell>
          <cell r="D358">
            <v>3170</v>
          </cell>
          <cell r="E358" t="str">
            <v>DICEM - DIVISAO CENTRAL DE EMBALAGEM</v>
          </cell>
          <cell r="F358">
            <v>1</v>
          </cell>
          <cell r="G358">
            <v>42128</v>
          </cell>
          <cell r="H358" t="str">
            <v xml:space="preserve">  /  /    </v>
          </cell>
        </row>
        <row r="359">
          <cell r="B359">
            <v>3152</v>
          </cell>
          <cell r="C359" t="str">
            <v>DANIEL CIRILO DOS SANTOS</v>
          </cell>
          <cell r="D359">
            <v>1074</v>
          </cell>
          <cell r="E359" t="str">
            <v>DIVISAO DE GARANTIA DE QUALIDADE</v>
          </cell>
          <cell r="F359">
            <v>1</v>
          </cell>
          <cell r="G359">
            <v>42128</v>
          </cell>
          <cell r="H359" t="str">
            <v xml:space="preserve">  /  /    </v>
          </cell>
        </row>
        <row r="360">
          <cell r="B360">
            <v>3154</v>
          </cell>
          <cell r="C360" t="str">
            <v>DANIELLE D O A DE MIRANDA</v>
          </cell>
          <cell r="D360">
            <v>1005</v>
          </cell>
          <cell r="E360" t="str">
            <v>PESSOAL A DISPOSICAO/BENEFICIO</v>
          </cell>
          <cell r="F360">
            <v>1</v>
          </cell>
          <cell r="G360">
            <v>42128</v>
          </cell>
          <cell r="H360" t="str">
            <v xml:space="preserve">  /  /    </v>
          </cell>
        </row>
        <row r="361">
          <cell r="B361">
            <v>3156</v>
          </cell>
          <cell r="C361" t="str">
            <v>GILVANEIDE LAURENTINO MARTINS</v>
          </cell>
          <cell r="D361">
            <v>3170</v>
          </cell>
          <cell r="E361" t="str">
            <v>DICEM - DIVISAO CENTRAL DE EMBALAGEM</v>
          </cell>
          <cell r="F361">
            <v>1</v>
          </cell>
          <cell r="G361">
            <v>42128</v>
          </cell>
          <cell r="H361" t="str">
            <v xml:space="preserve">  /  /    </v>
          </cell>
        </row>
        <row r="362">
          <cell r="B362">
            <v>3160</v>
          </cell>
          <cell r="C362" t="str">
            <v>LUCIANNA NUNES LIRA</v>
          </cell>
          <cell r="D362">
            <v>4171</v>
          </cell>
          <cell r="E362" t="str">
            <v>DIFIQ- DIV.FISICO-E CONTROLE DE PRODUTO</v>
          </cell>
          <cell r="F362">
            <v>1</v>
          </cell>
          <cell r="G362">
            <v>42128</v>
          </cell>
          <cell r="H362" t="str">
            <v xml:space="preserve">  /  /    </v>
          </cell>
        </row>
        <row r="363">
          <cell r="B363">
            <v>3164</v>
          </cell>
          <cell r="C363" t="str">
            <v>MONIQUE FERRAZ PEREIRA</v>
          </cell>
          <cell r="D363">
            <v>4140</v>
          </cell>
          <cell r="E363" t="str">
            <v>COPED- COORD. DE PESQUISA E DESENV.</v>
          </cell>
          <cell r="F363">
            <v>1</v>
          </cell>
          <cell r="G363">
            <v>42128</v>
          </cell>
          <cell r="H363" t="str">
            <v xml:space="preserve">  /  /    </v>
          </cell>
        </row>
        <row r="364">
          <cell r="B364">
            <v>3165</v>
          </cell>
          <cell r="C364" t="str">
            <v>PATRICIA SERPA PEIXOTO</v>
          </cell>
          <cell r="D364">
            <v>4172</v>
          </cell>
          <cell r="E364" t="str">
            <v>DIMIC- DIVISAO DE MICROBIOLOGIA</v>
          </cell>
          <cell r="F364">
            <v>1</v>
          </cell>
          <cell r="G364">
            <v>42128</v>
          </cell>
          <cell r="H364" t="str">
            <v xml:space="preserve">  /  /    </v>
          </cell>
        </row>
        <row r="365">
          <cell r="B365">
            <v>3167</v>
          </cell>
          <cell r="C365" t="str">
            <v>POLYANA BEZERRA SOUTO SANTOS</v>
          </cell>
          <cell r="D365">
            <v>4140</v>
          </cell>
          <cell r="E365" t="str">
            <v>COPED- COORD. DE PESQUISA E DESENV.</v>
          </cell>
          <cell r="F365">
            <v>1</v>
          </cell>
          <cell r="G365">
            <v>42128</v>
          </cell>
          <cell r="H365" t="str">
            <v xml:space="preserve">  /  /    </v>
          </cell>
        </row>
        <row r="366">
          <cell r="B366">
            <v>3169</v>
          </cell>
          <cell r="C366" t="str">
            <v>RENATA BEZERRA DA SILVA</v>
          </cell>
          <cell r="D366">
            <v>1074</v>
          </cell>
          <cell r="E366" t="str">
            <v>DIVISAO DE GARANTIA DE QUALIDADE</v>
          </cell>
          <cell r="F366">
            <v>1</v>
          </cell>
          <cell r="G366">
            <v>42128</v>
          </cell>
          <cell r="H366" t="str">
            <v xml:space="preserve">  /  /    </v>
          </cell>
        </row>
        <row r="367">
          <cell r="B367">
            <v>3172</v>
          </cell>
          <cell r="C367" t="str">
            <v>SAVIO BARCELOS DE MELO</v>
          </cell>
          <cell r="D367">
            <v>3170</v>
          </cell>
          <cell r="E367" t="str">
            <v>DICEM - DIVISAO CENTRAL DE EMBALAGEM</v>
          </cell>
          <cell r="F367">
            <v>1</v>
          </cell>
          <cell r="G367">
            <v>42128</v>
          </cell>
          <cell r="H367" t="str">
            <v xml:space="preserve">  /  /    </v>
          </cell>
        </row>
        <row r="368">
          <cell r="B368">
            <v>3175</v>
          </cell>
          <cell r="C368" t="str">
            <v>VIVIANE SOARES DE JESUS</v>
          </cell>
          <cell r="D368">
            <v>4171</v>
          </cell>
          <cell r="E368" t="str">
            <v>DIFIQ- DIV.FISICO-E CONTROLE DE PRODUTO</v>
          </cell>
          <cell r="F368">
            <v>1</v>
          </cell>
          <cell r="G368">
            <v>42128</v>
          </cell>
          <cell r="H368" t="str">
            <v xml:space="preserve">  /  /    </v>
          </cell>
        </row>
        <row r="369">
          <cell r="B369">
            <v>3177</v>
          </cell>
          <cell r="C369" t="str">
            <v>DEMOSTENES FIGUEIREDO DE SOUSA</v>
          </cell>
          <cell r="D369">
            <v>1072</v>
          </cell>
          <cell r="E369" t="str">
            <v>DIVAL - DIVISAO DE VALIDACAO</v>
          </cell>
          <cell r="F369">
            <v>1</v>
          </cell>
          <cell r="G369">
            <v>42135</v>
          </cell>
          <cell r="H369" t="str">
            <v xml:space="preserve">  /  /    </v>
          </cell>
        </row>
        <row r="370">
          <cell r="B370">
            <v>3178</v>
          </cell>
          <cell r="C370" t="str">
            <v>HOSANA SUELEM S DE MIRANDA</v>
          </cell>
          <cell r="D370">
            <v>4172</v>
          </cell>
          <cell r="E370" t="str">
            <v>DIMIC- DIVISAO DE MICROBIOLOGIA</v>
          </cell>
          <cell r="F370">
            <v>1</v>
          </cell>
          <cell r="G370">
            <v>42142</v>
          </cell>
          <cell r="H370" t="str">
            <v xml:space="preserve">  /  /    </v>
          </cell>
        </row>
        <row r="371">
          <cell r="B371">
            <v>3180</v>
          </cell>
          <cell r="C371" t="str">
            <v>CAIO CESAR DE A R SILVA</v>
          </cell>
          <cell r="D371">
            <v>3111</v>
          </cell>
          <cell r="E371" t="str">
            <v>DISOL I - DIVISAO DE SOLIDOS I</v>
          </cell>
          <cell r="F371">
            <v>1</v>
          </cell>
          <cell r="G371">
            <v>42156</v>
          </cell>
          <cell r="H371" t="str">
            <v xml:space="preserve">  /  /    </v>
          </cell>
        </row>
        <row r="372">
          <cell r="B372">
            <v>3182</v>
          </cell>
          <cell r="C372" t="str">
            <v>VANELLY FERREIRA DE SOUZA</v>
          </cell>
          <cell r="D372">
            <v>4175</v>
          </cell>
          <cell r="E372" t="str">
            <v>DIDEM - DIVISAO DE DESENVOLV. DE EMBALAG</v>
          </cell>
          <cell r="F372">
            <v>1</v>
          </cell>
          <cell r="G372">
            <v>42186</v>
          </cell>
          <cell r="H372" t="str">
            <v xml:space="preserve">  /  /    </v>
          </cell>
        </row>
        <row r="373">
          <cell r="B373">
            <v>3183</v>
          </cell>
          <cell r="C373" t="str">
            <v>DALETE VICENTE DE LIMA</v>
          </cell>
          <cell r="D373">
            <v>1181</v>
          </cell>
          <cell r="E373" t="str">
            <v>DISET- DIV. DE SAUDE OCUPAC. E SEG.TRAB.</v>
          </cell>
          <cell r="F373">
            <v>1</v>
          </cell>
          <cell r="G373">
            <v>42192</v>
          </cell>
          <cell r="H373" t="str">
            <v xml:space="preserve">  /  /    </v>
          </cell>
        </row>
        <row r="374">
          <cell r="B374">
            <v>3194</v>
          </cell>
          <cell r="C374" t="str">
            <v>ODAYANNA KESSY F MONTEIRO</v>
          </cell>
          <cell r="D374">
            <v>1180</v>
          </cell>
          <cell r="E374" t="str">
            <v>COSET - COORD. DE SEG. DO TRAB E DO MEIO</v>
          </cell>
          <cell r="F374">
            <v>1</v>
          </cell>
          <cell r="G374">
            <v>42226</v>
          </cell>
          <cell r="H374" t="str">
            <v xml:space="preserve">  /  /    </v>
          </cell>
        </row>
        <row r="375">
          <cell r="B375">
            <v>3201</v>
          </cell>
          <cell r="C375" t="str">
            <v>LUCIENE TORRES GALINDO DE MELO</v>
          </cell>
          <cell r="D375">
            <v>4190</v>
          </cell>
          <cell r="E375" t="str">
            <v>COPCP- COORD. DE PLANEJ. E CONTROLE PROD</v>
          </cell>
          <cell r="F375">
            <v>1</v>
          </cell>
          <cell r="G375">
            <v>42292</v>
          </cell>
          <cell r="H375" t="str">
            <v xml:space="preserve">  /  /    </v>
          </cell>
        </row>
        <row r="376">
          <cell r="B376">
            <v>3208</v>
          </cell>
          <cell r="C376" t="str">
            <v>FABIOLA LAPORTE DE A TRINDADE</v>
          </cell>
          <cell r="D376">
            <v>1160</v>
          </cell>
          <cell r="E376" t="str">
            <v>CORHU - COORD. DE RECURSOS HUMANOS</v>
          </cell>
          <cell r="F376">
            <v>1</v>
          </cell>
          <cell r="G376">
            <v>42388</v>
          </cell>
          <cell r="H376" t="str">
            <v xml:space="preserve">  /  /    </v>
          </cell>
        </row>
        <row r="377">
          <cell r="B377">
            <v>3220</v>
          </cell>
          <cell r="C377" t="str">
            <v>RENATA RODRIGUES C DE MELO</v>
          </cell>
          <cell r="D377">
            <v>1230</v>
          </cell>
          <cell r="E377" t="str">
            <v>CORES - COORD. DE RESPONSAB. SOCIAL</v>
          </cell>
          <cell r="F377">
            <v>1</v>
          </cell>
          <cell r="G377">
            <v>42552</v>
          </cell>
          <cell r="H377" t="str">
            <v xml:space="preserve">  /  /    </v>
          </cell>
        </row>
        <row r="378">
          <cell r="B378">
            <v>3221</v>
          </cell>
          <cell r="C378" t="str">
            <v>MARIA ERLANI BARBOSA SILVA</v>
          </cell>
          <cell r="D378">
            <v>1300</v>
          </cell>
          <cell r="E378" t="str">
            <v>DIREN - DIRETORIA DE ENGENHARIA</v>
          </cell>
          <cell r="F378">
            <v>1</v>
          </cell>
          <cell r="G378">
            <v>42566</v>
          </cell>
          <cell r="H378" t="str">
            <v xml:space="preserve">  /  /    </v>
          </cell>
        </row>
        <row r="379">
          <cell r="B379">
            <v>3228</v>
          </cell>
          <cell r="C379" t="str">
            <v>RENATO VELOSO LINO DE OLIVEIRA</v>
          </cell>
          <cell r="D379">
            <v>2101</v>
          </cell>
          <cell r="E379" t="str">
            <v>DIVEN- DIVISAO DE VENDAS</v>
          </cell>
          <cell r="F379">
            <v>1</v>
          </cell>
          <cell r="G379">
            <v>42706</v>
          </cell>
          <cell r="H379" t="str">
            <v xml:space="preserve">  /  /    </v>
          </cell>
        </row>
        <row r="380">
          <cell r="B380">
            <v>3229</v>
          </cell>
          <cell r="C380" t="str">
            <v>WELTON FERNANDES DE PAULA</v>
          </cell>
          <cell r="D380">
            <v>1322</v>
          </cell>
          <cell r="E380" t="str">
            <v>DIUTI - DIVISAO DE UTILIDADES</v>
          </cell>
          <cell r="F380">
            <v>1</v>
          </cell>
          <cell r="G380">
            <v>42737</v>
          </cell>
          <cell r="H380" t="str">
            <v xml:space="preserve">  /  /    </v>
          </cell>
        </row>
        <row r="381">
          <cell r="B381">
            <v>3232</v>
          </cell>
          <cell r="C381" t="str">
            <v>MARCOS ANTONIO SILVA DE LIMA</v>
          </cell>
          <cell r="D381">
            <v>1322</v>
          </cell>
          <cell r="E381" t="str">
            <v>DIUTI - DIVISAO DE UTILIDADES</v>
          </cell>
          <cell r="F381">
            <v>1</v>
          </cell>
          <cell r="G381">
            <v>42737</v>
          </cell>
          <cell r="H381" t="str">
            <v xml:space="preserve">  /  /    </v>
          </cell>
        </row>
        <row r="382">
          <cell r="B382">
            <v>3233</v>
          </cell>
          <cell r="C382" t="str">
            <v>MARIANA JOYCE BEZERRA DA SILVA</v>
          </cell>
          <cell r="D382">
            <v>1321</v>
          </cell>
          <cell r="E382" t="str">
            <v>DIMAN - DIVISAO DE MANUTENCAO</v>
          </cell>
          <cell r="F382">
            <v>1</v>
          </cell>
          <cell r="G382">
            <v>42737</v>
          </cell>
          <cell r="H382" t="str">
            <v xml:space="preserve">  /  /    </v>
          </cell>
        </row>
        <row r="383">
          <cell r="B383">
            <v>3234</v>
          </cell>
          <cell r="C383" t="str">
            <v>SANDRO FERREIRA BEZERRA</v>
          </cell>
          <cell r="D383">
            <v>1321</v>
          </cell>
          <cell r="E383" t="str">
            <v>DIMAN - DIVISAO DE MANUTENCAO</v>
          </cell>
          <cell r="F383">
            <v>1</v>
          </cell>
          <cell r="G383">
            <v>42737</v>
          </cell>
          <cell r="H383" t="str">
            <v xml:space="preserve">  /  /    </v>
          </cell>
        </row>
        <row r="384">
          <cell r="B384">
            <v>3237</v>
          </cell>
          <cell r="C384" t="str">
            <v>LIVIA MARIA DE MORAES</v>
          </cell>
          <cell r="D384">
            <v>1321</v>
          </cell>
          <cell r="E384" t="str">
            <v>DIMAN - DIVISAO DE MANUTENCAO</v>
          </cell>
          <cell r="F384">
            <v>1</v>
          </cell>
          <cell r="G384">
            <v>42751</v>
          </cell>
          <cell r="H384" t="str">
            <v xml:space="preserve">  /  /    </v>
          </cell>
        </row>
        <row r="385">
          <cell r="B385">
            <v>3241</v>
          </cell>
          <cell r="C385" t="str">
            <v>EDNALDO LUIZ TRAJANO</v>
          </cell>
          <cell r="D385">
            <v>1322</v>
          </cell>
          <cell r="E385" t="str">
            <v>DIUTI - DIVISAO DE UTILIDADES</v>
          </cell>
          <cell r="F385">
            <v>1</v>
          </cell>
          <cell r="G385">
            <v>42814</v>
          </cell>
          <cell r="H385" t="str">
            <v xml:space="preserve">  /  /    </v>
          </cell>
        </row>
        <row r="386">
          <cell r="B386">
            <v>3242</v>
          </cell>
          <cell r="C386" t="str">
            <v>CLAUDIO HENRIQUE G DE OLIVEIRA</v>
          </cell>
          <cell r="D386">
            <v>1321</v>
          </cell>
          <cell r="E386" t="str">
            <v>DIMAN - DIVISAO DE MANUTENCAO</v>
          </cell>
          <cell r="F386">
            <v>1</v>
          </cell>
          <cell r="G386">
            <v>42814</v>
          </cell>
          <cell r="H386" t="str">
            <v xml:space="preserve">  /  /    </v>
          </cell>
        </row>
        <row r="387">
          <cell r="B387">
            <v>3247</v>
          </cell>
          <cell r="C387" t="str">
            <v>LEONARDO ARAUJO PAES BARRETO</v>
          </cell>
          <cell r="D387">
            <v>1000</v>
          </cell>
          <cell r="E387" t="str">
            <v>PRES- PRESIDENCIA</v>
          </cell>
          <cell r="F387">
            <v>1</v>
          </cell>
          <cell r="G387">
            <v>42845</v>
          </cell>
          <cell r="H387" t="str">
            <v xml:space="preserve">  /  /    </v>
          </cell>
        </row>
        <row r="388">
          <cell r="B388">
            <v>3249</v>
          </cell>
          <cell r="C388" t="str">
            <v>LUCIANA MARIA BASTO DE AQUINO</v>
          </cell>
          <cell r="D388">
            <v>2200</v>
          </cell>
          <cell r="E388" t="str">
            <v>COFAR- COORDENADORIA DE FARMACIAS</v>
          </cell>
          <cell r="F388">
            <v>1</v>
          </cell>
          <cell r="G388">
            <v>42845</v>
          </cell>
          <cell r="H388" t="str">
            <v xml:space="preserve">  /  /    </v>
          </cell>
        </row>
        <row r="389">
          <cell r="B389">
            <v>3256</v>
          </cell>
          <cell r="C389" t="str">
            <v>JOAO ALFREDO SOARES DE AVELLAR</v>
          </cell>
          <cell r="D389">
            <v>1130</v>
          </cell>
          <cell r="E389" t="str">
            <v>COFIN-COORDENADORIA FINANCEIRA</v>
          </cell>
          <cell r="F389">
            <v>1</v>
          </cell>
          <cell r="G389">
            <v>42859</v>
          </cell>
          <cell r="H389" t="str">
            <v xml:space="preserve">  /  /    </v>
          </cell>
        </row>
        <row r="390">
          <cell r="B390">
            <v>3263</v>
          </cell>
          <cell r="C390" t="str">
            <v>ANA CECILIA DE SENA T SOUZA</v>
          </cell>
          <cell r="D390">
            <v>1032</v>
          </cell>
          <cell r="E390" t="str">
            <v>COTRAT - COORDENADORIA DE CONTRATOS</v>
          </cell>
          <cell r="F390">
            <v>1</v>
          </cell>
          <cell r="G390">
            <v>42859</v>
          </cell>
          <cell r="H390" t="str">
            <v xml:space="preserve">  /  /    </v>
          </cell>
        </row>
        <row r="391">
          <cell r="B391">
            <v>3281</v>
          </cell>
          <cell r="C391" t="str">
            <v>PAULO AUGUSTO DA SILVA</v>
          </cell>
          <cell r="D391">
            <v>1321</v>
          </cell>
          <cell r="E391" t="str">
            <v>DIMAN - DIVISAO DE MANUTENCAO</v>
          </cell>
          <cell r="F391">
            <v>1</v>
          </cell>
          <cell r="G391">
            <v>42870</v>
          </cell>
          <cell r="H391" t="str">
            <v xml:space="preserve">  /  /    </v>
          </cell>
        </row>
        <row r="392">
          <cell r="B392">
            <v>3283</v>
          </cell>
          <cell r="C392" t="str">
            <v>MANUELA A DE SENA L VENTURA</v>
          </cell>
          <cell r="D392">
            <v>1220</v>
          </cell>
          <cell r="E392" t="str">
            <v>COATI - COORD. DE APOIO TEC. E INSTIT.</v>
          </cell>
          <cell r="F392">
            <v>1</v>
          </cell>
          <cell r="G392">
            <v>42879</v>
          </cell>
          <cell r="H392" t="str">
            <v xml:space="preserve">  /  /    </v>
          </cell>
        </row>
        <row r="393">
          <cell r="B393">
            <v>3289</v>
          </cell>
          <cell r="C393" t="str">
            <v>JOSE NIVALDO BRAYNER DE ARAUJO</v>
          </cell>
          <cell r="D393">
            <v>1100</v>
          </cell>
          <cell r="E393" t="str">
            <v>DIRAF-DIRETORIA ADMINISTR.E FINANCEIRA</v>
          </cell>
          <cell r="F393">
            <v>1</v>
          </cell>
          <cell r="G393">
            <v>42887</v>
          </cell>
          <cell r="H393" t="str">
            <v xml:space="preserve">  /  /    </v>
          </cell>
        </row>
        <row r="394">
          <cell r="B394">
            <v>3312</v>
          </cell>
          <cell r="C394" t="str">
            <v>DIMAS PEREIRA DANTAS</v>
          </cell>
          <cell r="D394">
            <v>2100</v>
          </cell>
          <cell r="E394" t="str">
            <v>COVEN- COORDENADORIA DE VENDAS</v>
          </cell>
          <cell r="F394">
            <v>1</v>
          </cell>
          <cell r="G394">
            <v>42926</v>
          </cell>
          <cell r="H394" t="str">
            <v xml:space="preserve">  /  /    </v>
          </cell>
        </row>
        <row r="395">
          <cell r="B395">
            <v>3314</v>
          </cell>
          <cell r="C395" t="str">
            <v>LUIZ ANTONIO GRANJA DE MENEZES</v>
          </cell>
          <cell r="D395">
            <v>1320</v>
          </cell>
          <cell r="E395" t="str">
            <v>COMAN - COORDENADORIA DE MANUTENCAO</v>
          </cell>
          <cell r="F395">
            <v>1</v>
          </cell>
          <cell r="G395">
            <v>42928</v>
          </cell>
          <cell r="H395" t="str">
            <v xml:space="preserve">  /  /    </v>
          </cell>
        </row>
        <row r="396">
          <cell r="B396">
            <v>3316</v>
          </cell>
          <cell r="C396" t="str">
            <v>MAYARA CRISTINA NUNES DE LIRA</v>
          </cell>
          <cell r="D396">
            <v>1121</v>
          </cell>
          <cell r="E396" t="str">
            <v>DIINF - DIVISAO DE INFORMATICA</v>
          </cell>
          <cell r="F396">
            <v>1</v>
          </cell>
          <cell r="G396">
            <v>42948</v>
          </cell>
          <cell r="H396" t="str">
            <v xml:space="preserve">  /  /    </v>
          </cell>
        </row>
        <row r="397">
          <cell r="B397">
            <v>3317</v>
          </cell>
          <cell r="C397" t="str">
            <v>KATIA CRISTINA B DA SILVA</v>
          </cell>
          <cell r="D397">
            <v>1141</v>
          </cell>
          <cell r="E397" t="str">
            <v>DICCP- DIVISAO DE CONTABILIDADE E CUSTOS</v>
          </cell>
          <cell r="F397">
            <v>1</v>
          </cell>
          <cell r="G397">
            <v>42948</v>
          </cell>
          <cell r="H397" t="str">
            <v xml:space="preserve">  /  /    </v>
          </cell>
        </row>
        <row r="398">
          <cell r="B398">
            <v>3322</v>
          </cell>
          <cell r="C398" t="str">
            <v>JOSEFINA DA SILVA RODRIGUES</v>
          </cell>
          <cell r="D398">
            <v>1181</v>
          </cell>
          <cell r="E398" t="str">
            <v>DISET- DIV. DE SAUDE OCUPAC. E SEG.TRAB.</v>
          </cell>
          <cell r="F398">
            <v>1</v>
          </cell>
          <cell r="G398">
            <v>42997</v>
          </cell>
          <cell r="H398" t="str">
            <v xml:space="preserve">  /  /    </v>
          </cell>
        </row>
        <row r="399">
          <cell r="B399">
            <v>3325</v>
          </cell>
          <cell r="C399" t="str">
            <v>MANOEL DE LIMA BARBOSA</v>
          </cell>
          <cell r="D399">
            <v>1140</v>
          </cell>
          <cell r="E399" t="str">
            <v>COCON- COORD. DE CONTABIL. GERAL</v>
          </cell>
          <cell r="F399">
            <v>1</v>
          </cell>
          <cell r="G399">
            <v>43053</v>
          </cell>
          <cell r="H399" t="str">
            <v xml:space="preserve">  /  /    </v>
          </cell>
        </row>
        <row r="400">
          <cell r="B400">
            <v>3327</v>
          </cell>
          <cell r="C400" t="str">
            <v>NATALIA DOURADO DA FONTE</v>
          </cell>
          <cell r="D400">
            <v>1170</v>
          </cell>
          <cell r="E400" t="str">
            <v>COSUP - COORDENADORIA DE SUPRIMENTOS</v>
          </cell>
          <cell r="F400">
            <v>1</v>
          </cell>
          <cell r="G400">
            <v>43102</v>
          </cell>
          <cell r="H400" t="str">
            <v xml:space="preserve">  /  /    </v>
          </cell>
        </row>
        <row r="401">
          <cell r="B401">
            <v>3328</v>
          </cell>
          <cell r="C401" t="str">
            <v>VINICIUS JOSE OLIVEIRA D SOUSA</v>
          </cell>
          <cell r="D401">
            <v>1150</v>
          </cell>
          <cell r="E401" t="str">
            <v>COLOG - COORDENADORIA DE LOGISTICA</v>
          </cell>
          <cell r="F401">
            <v>1</v>
          </cell>
          <cell r="G401">
            <v>43108</v>
          </cell>
          <cell r="H401" t="str">
            <v xml:space="preserve">  /  /    </v>
          </cell>
        </row>
        <row r="402">
          <cell r="B402">
            <v>3333</v>
          </cell>
          <cell r="C402" t="str">
            <v>JOSE HIGO MARQUES RENER</v>
          </cell>
          <cell r="D402">
            <v>3111</v>
          </cell>
          <cell r="E402" t="str">
            <v>DISOL I - DIVISAO DE SOLIDOS I</v>
          </cell>
          <cell r="F402">
            <v>1</v>
          </cell>
          <cell r="G402">
            <v>43192</v>
          </cell>
          <cell r="H402" t="str">
            <v xml:space="preserve">  /  /    </v>
          </cell>
        </row>
        <row r="403">
          <cell r="B403">
            <v>3336</v>
          </cell>
          <cell r="C403" t="str">
            <v>MICHELLI HELENA LIMA DA SILVA</v>
          </cell>
          <cell r="D403">
            <v>3111</v>
          </cell>
          <cell r="E403" t="str">
            <v>DISOL I - DIVISAO DE SOLIDOS I</v>
          </cell>
          <cell r="F403">
            <v>1</v>
          </cell>
          <cell r="G403">
            <v>43255</v>
          </cell>
          <cell r="H403" t="str">
            <v xml:space="preserve">  /  /    </v>
          </cell>
        </row>
        <row r="404">
          <cell r="B404">
            <v>3338</v>
          </cell>
          <cell r="C404" t="str">
            <v>IAN THIAGO DE LIMA BARBOSA</v>
          </cell>
          <cell r="D404">
            <v>1160</v>
          </cell>
          <cell r="E404" t="str">
            <v>CORHU - COORD. DE RECURSOS HUMANOS</v>
          </cell>
          <cell r="F404">
            <v>1</v>
          </cell>
          <cell r="G404">
            <v>43262</v>
          </cell>
          <cell r="H404" t="str">
            <v xml:space="preserve">  /  /    </v>
          </cell>
        </row>
        <row r="405">
          <cell r="B405">
            <v>3339</v>
          </cell>
          <cell r="C405" t="str">
            <v>ANA CAROLINA CALLAND ROSA</v>
          </cell>
          <cell r="D405">
            <v>2100</v>
          </cell>
          <cell r="E405" t="str">
            <v>COVEN- COORDENADORIA DE VENDAS</v>
          </cell>
          <cell r="F405">
            <v>1</v>
          </cell>
          <cell r="G405">
            <v>43271</v>
          </cell>
          <cell r="H405" t="str">
            <v xml:space="preserve">  /  /    </v>
          </cell>
        </row>
        <row r="406">
          <cell r="B406">
            <v>3340</v>
          </cell>
          <cell r="C406" t="str">
            <v>SANDRO MARQUES TEIXEIRA</v>
          </cell>
          <cell r="D406">
            <v>1210</v>
          </cell>
          <cell r="E406" t="str">
            <v>COARI- COORDENADORIA DE ARTICULACAO INST</v>
          </cell>
          <cell r="F406">
            <v>1</v>
          </cell>
          <cell r="G406">
            <v>43286</v>
          </cell>
          <cell r="H406" t="str">
            <v xml:space="preserve">  /  /    </v>
          </cell>
        </row>
        <row r="407">
          <cell r="B407">
            <v>3341</v>
          </cell>
          <cell r="C407" t="str">
            <v>JOSE VICTOR M A BARBOSA</v>
          </cell>
          <cell r="D407">
            <v>1161</v>
          </cell>
          <cell r="E407" t="str">
            <v>DIVAP - DIVISAO DE ADMINST. PESSOAL</v>
          </cell>
          <cell r="F407">
            <v>1</v>
          </cell>
          <cell r="G407">
            <v>43293</v>
          </cell>
          <cell r="H407" t="str">
            <v xml:space="preserve">  /  /    </v>
          </cell>
        </row>
        <row r="408">
          <cell r="B408">
            <v>3343</v>
          </cell>
          <cell r="C408" t="str">
            <v>MARCELO MONTEIRO DE C. FILHO</v>
          </cell>
          <cell r="D408">
            <v>1080</v>
          </cell>
          <cell r="E408" t="str">
            <v>COORDENADORIA DE COMUNIC. SOCIAL</v>
          </cell>
          <cell r="F408">
            <v>1</v>
          </cell>
          <cell r="G408">
            <v>43321</v>
          </cell>
          <cell r="H408" t="str">
            <v xml:space="preserve">  /  /    </v>
          </cell>
        </row>
        <row r="409">
          <cell r="B409">
            <v>3344</v>
          </cell>
          <cell r="C409" t="str">
            <v>JEANE DE ALMEIDA C REVOREDO</v>
          </cell>
          <cell r="D409">
            <v>3170</v>
          </cell>
          <cell r="E409" t="str">
            <v>DICEM - DIVISAO CENTRAL DE EMBALAGEM</v>
          </cell>
          <cell r="F409">
            <v>1</v>
          </cell>
          <cell r="G409">
            <v>43346</v>
          </cell>
          <cell r="H409" t="str">
            <v xml:space="preserve">  /  /    </v>
          </cell>
        </row>
        <row r="410">
          <cell r="B410">
            <v>3345</v>
          </cell>
          <cell r="C410" t="str">
            <v>ELIZABETE BARBOSA W D OLIVEIRA</v>
          </cell>
          <cell r="D410">
            <v>3111</v>
          </cell>
          <cell r="E410" t="str">
            <v>DISOL I - DIVISAO DE SOLIDOS I</v>
          </cell>
          <cell r="F410">
            <v>1</v>
          </cell>
          <cell r="G410">
            <v>43346</v>
          </cell>
          <cell r="H410" t="str">
            <v xml:space="preserve">  /  /    </v>
          </cell>
        </row>
        <row r="411">
          <cell r="B411">
            <v>3346</v>
          </cell>
          <cell r="C411" t="str">
            <v>EMANOELLA RAFAELA D S A SILVA</v>
          </cell>
          <cell r="D411">
            <v>3170</v>
          </cell>
          <cell r="E411" t="str">
            <v>DICEM - DIVISAO CENTRAL DE EMBALAGEM</v>
          </cell>
          <cell r="F411">
            <v>1</v>
          </cell>
          <cell r="G411">
            <v>43346</v>
          </cell>
          <cell r="H411" t="str">
            <v xml:space="preserve">  /  /    </v>
          </cell>
        </row>
        <row r="412">
          <cell r="B412">
            <v>3348</v>
          </cell>
          <cell r="C412" t="str">
            <v>KARLA FERREIRA DA SILVA</v>
          </cell>
          <cell r="D412">
            <v>3111</v>
          </cell>
          <cell r="E412" t="str">
            <v>DISOL I - DIVISAO DE SOLIDOS I</v>
          </cell>
          <cell r="F412">
            <v>1</v>
          </cell>
          <cell r="G412">
            <v>43346</v>
          </cell>
          <cell r="H412" t="str">
            <v xml:space="preserve">  /  /    </v>
          </cell>
        </row>
        <row r="413">
          <cell r="B413">
            <v>3349</v>
          </cell>
          <cell r="C413" t="str">
            <v>NILZA PEREIRA DA SILVA</v>
          </cell>
          <cell r="D413">
            <v>3170</v>
          </cell>
          <cell r="E413" t="str">
            <v>DICEM - DIVISAO CENTRAL DE EMBALAGEM</v>
          </cell>
          <cell r="F413">
            <v>1</v>
          </cell>
          <cell r="G413">
            <v>43346</v>
          </cell>
          <cell r="H413" t="str">
            <v xml:space="preserve">  /  /    </v>
          </cell>
        </row>
        <row r="414">
          <cell r="B414">
            <v>3351</v>
          </cell>
          <cell r="C414" t="str">
            <v>SIMONE ARAUJO DE ALMEIDA</v>
          </cell>
          <cell r="D414">
            <v>3170</v>
          </cell>
          <cell r="E414" t="str">
            <v>DICEM - DIVISAO CENTRAL DE EMBALAGEM</v>
          </cell>
          <cell r="F414">
            <v>1</v>
          </cell>
          <cell r="G414">
            <v>43346</v>
          </cell>
          <cell r="H414" t="str">
            <v xml:space="preserve">  /  /    </v>
          </cell>
        </row>
        <row r="415">
          <cell r="B415">
            <v>3352</v>
          </cell>
          <cell r="C415" t="str">
            <v>CARLA SABRINA DE FREITAS LIMA</v>
          </cell>
          <cell r="D415">
            <v>1141</v>
          </cell>
          <cell r="E415" t="str">
            <v>DICCP- DIVISAO DE CONTABILIDADE E CUSTOS</v>
          </cell>
          <cell r="F415">
            <v>1</v>
          </cell>
          <cell r="G415">
            <v>43346</v>
          </cell>
          <cell r="H415" t="str">
            <v xml:space="preserve">  /  /    </v>
          </cell>
        </row>
        <row r="416">
          <cell r="B416">
            <v>3353</v>
          </cell>
          <cell r="C416" t="str">
            <v>LUCIO ANDRE DA SILVA</v>
          </cell>
          <cell r="D416">
            <v>3170</v>
          </cell>
          <cell r="E416" t="str">
            <v>DICEM - DIVISAO CENTRAL DE EMBALAGEM</v>
          </cell>
          <cell r="F416">
            <v>1</v>
          </cell>
          <cell r="G416">
            <v>43346</v>
          </cell>
          <cell r="H416" t="str">
            <v xml:space="preserve">  /  /    </v>
          </cell>
        </row>
        <row r="417">
          <cell r="B417">
            <v>3355</v>
          </cell>
          <cell r="C417" t="str">
            <v>ANA CAROLINE GOMES PEREIRA</v>
          </cell>
          <cell r="D417">
            <v>3111</v>
          </cell>
          <cell r="E417" t="str">
            <v>DISOL I - DIVISAO DE SOLIDOS I</v>
          </cell>
          <cell r="F417">
            <v>1</v>
          </cell>
          <cell r="G417">
            <v>43362</v>
          </cell>
          <cell r="H417" t="str">
            <v xml:space="preserve">  /  /    </v>
          </cell>
        </row>
        <row r="418">
          <cell r="B418">
            <v>3356</v>
          </cell>
          <cell r="C418" t="str">
            <v>MARIA GABRIELLY DE S SANTOS</v>
          </cell>
          <cell r="D418">
            <v>4175</v>
          </cell>
          <cell r="E418" t="str">
            <v>DIDEM - DIVISAO DE DESENVOLV. DE EMBALAG</v>
          </cell>
          <cell r="F418">
            <v>1</v>
          </cell>
          <cell r="G418">
            <v>43362</v>
          </cell>
          <cell r="H418" t="str">
            <v xml:space="preserve">  /  /    </v>
          </cell>
        </row>
        <row r="419">
          <cell r="B419">
            <v>3358</v>
          </cell>
          <cell r="C419" t="str">
            <v>SERGIO LUIZ DE NORONHA</v>
          </cell>
          <cell r="D419">
            <v>1300</v>
          </cell>
          <cell r="E419" t="str">
            <v>DIREN - DIRETORIA DE ENGENHARIA</v>
          </cell>
          <cell r="F419">
            <v>1</v>
          </cell>
          <cell r="G419">
            <v>43501</v>
          </cell>
          <cell r="H419" t="str">
            <v xml:space="preserve">  /  /    </v>
          </cell>
        </row>
        <row r="420">
          <cell r="B420">
            <v>3359</v>
          </cell>
          <cell r="C420" t="str">
            <v>ALICE ANA BARBOSA ROSENDO</v>
          </cell>
          <cell r="D420">
            <v>1080</v>
          </cell>
          <cell r="E420" t="str">
            <v>COORDENADORIA DE COMUNIC. SOCIAL</v>
          </cell>
          <cell r="F420">
            <v>1</v>
          </cell>
          <cell r="G420">
            <v>43514</v>
          </cell>
          <cell r="H420" t="str">
            <v xml:space="preserve">  /  /    </v>
          </cell>
        </row>
        <row r="421">
          <cell r="B421">
            <v>3361</v>
          </cell>
          <cell r="C421" t="str">
            <v>DANIELLY C. DO NASCIMENTO</v>
          </cell>
          <cell r="D421">
            <v>1080</v>
          </cell>
          <cell r="E421" t="str">
            <v>COORDENADORIA DE COMUNIC. SOCIAL</v>
          </cell>
          <cell r="F421">
            <v>1</v>
          </cell>
          <cell r="G421">
            <v>43587</v>
          </cell>
          <cell r="H421" t="str">
            <v xml:space="preserve">  /  /    </v>
          </cell>
        </row>
        <row r="422">
          <cell r="B422">
            <v>3362</v>
          </cell>
          <cell r="C422" t="str">
            <v>LEANDRA NASCIMENTO ESTEFANIO</v>
          </cell>
          <cell r="D422">
            <v>1162</v>
          </cell>
          <cell r="E422" t="str">
            <v>DIDEP - DIVISAO DE DESENVOLV PESSOAL</v>
          </cell>
          <cell r="F422">
            <v>1</v>
          </cell>
          <cell r="G422">
            <v>43587</v>
          </cell>
          <cell r="H422" t="str">
            <v xml:space="preserve">  /  /    </v>
          </cell>
        </row>
        <row r="423">
          <cell r="B423">
            <v>3364</v>
          </cell>
          <cell r="C423" t="str">
            <v>ADRIANO JOSE MARTINS DA SILVA</v>
          </cell>
          <cell r="D423">
            <v>3111</v>
          </cell>
          <cell r="E423" t="str">
            <v>DISOL I - DIVISAO DE SOLIDOS I</v>
          </cell>
          <cell r="F423">
            <v>1</v>
          </cell>
          <cell r="G423">
            <v>43699</v>
          </cell>
          <cell r="H423" t="str">
            <v xml:space="preserve">  /  /    </v>
          </cell>
        </row>
        <row r="424">
          <cell r="B424">
            <v>3366</v>
          </cell>
          <cell r="C424" t="str">
            <v>JOSE RICARDO OLIVEIRA CHAGAS</v>
          </cell>
          <cell r="D424">
            <v>1006</v>
          </cell>
          <cell r="E424" t="str">
            <v>COAUD - COORDENADORIA DE AUDITORIA INTER</v>
          </cell>
          <cell r="F424">
            <v>1</v>
          </cell>
          <cell r="G424">
            <v>43857</v>
          </cell>
          <cell r="H424" t="str">
            <v xml:space="preserve">  /  /    </v>
          </cell>
        </row>
        <row r="425">
          <cell r="B425">
            <v>3367</v>
          </cell>
          <cell r="C425" t="str">
            <v>ROBERTA BARBOSA  DE A PACHECO</v>
          </cell>
          <cell r="D425">
            <v>1007</v>
          </cell>
          <cell r="E425" t="str">
            <v>COCGC - COORDENADORIA DE COMPLIANCE, GES</v>
          </cell>
          <cell r="F425">
            <v>1</v>
          </cell>
          <cell r="G425">
            <v>43864</v>
          </cell>
          <cell r="H425" t="str">
            <v xml:space="preserve">  /  /    </v>
          </cell>
        </row>
        <row r="426">
          <cell r="B426">
            <v>3370</v>
          </cell>
          <cell r="C426" t="str">
            <v>LITIO TADEU C R  DOS SANTOS</v>
          </cell>
          <cell r="D426">
            <v>1201</v>
          </cell>
          <cell r="E426" t="str">
            <v>SURIN - SUPERINTENDENCIA DE REL. INST.</v>
          </cell>
          <cell r="F426">
            <v>1</v>
          </cell>
          <cell r="G426">
            <v>43970</v>
          </cell>
          <cell r="H426" t="str">
            <v xml:space="preserve">  /  /    </v>
          </cell>
        </row>
        <row r="427">
          <cell r="B427">
            <v>3373</v>
          </cell>
          <cell r="C427" t="str">
            <v>LEANDRO RAMOS M DE ANDRADE</v>
          </cell>
          <cell r="D427">
            <v>1007</v>
          </cell>
          <cell r="E427" t="str">
            <v>COCGC - COORDENADORIA DE COMPLIANCE, GES</v>
          </cell>
          <cell r="F427">
            <v>1</v>
          </cell>
          <cell r="G427">
            <v>44013</v>
          </cell>
          <cell r="H427" t="str">
            <v xml:space="preserve">  /  /    </v>
          </cell>
        </row>
        <row r="428">
          <cell r="B428">
            <v>3376</v>
          </cell>
          <cell r="C428" t="str">
            <v>SILVIA LUIZA DE SOUZA E SILVA</v>
          </cell>
          <cell r="D428">
            <v>3170</v>
          </cell>
          <cell r="E428" t="str">
            <v>DICEM - DIVISAO CENTRAL DE EMBALAGEM</v>
          </cell>
          <cell r="F428">
            <v>1</v>
          </cell>
          <cell r="G428">
            <v>44158</v>
          </cell>
          <cell r="H428" t="str">
            <v xml:space="preserve">  /  /    </v>
          </cell>
        </row>
        <row r="429">
          <cell r="B429">
            <v>3378</v>
          </cell>
          <cell r="C429" t="str">
            <v>EDIVALDO MANOEL DA SILVA FILHO</v>
          </cell>
          <cell r="D429">
            <v>1130</v>
          </cell>
          <cell r="E429" t="str">
            <v>COFIN-COORDENADORIA FINANCEIRA</v>
          </cell>
          <cell r="F429">
            <v>1</v>
          </cell>
          <cell r="G429">
            <v>44210</v>
          </cell>
          <cell r="H429" t="str">
            <v xml:space="preserve">  /  /    </v>
          </cell>
        </row>
        <row r="430">
          <cell r="B430">
            <v>3381</v>
          </cell>
          <cell r="C430" t="str">
            <v>MARIA VITORIA ALVES VILA NOVA</v>
          </cell>
          <cell r="D430">
            <v>4172</v>
          </cell>
          <cell r="E430" t="str">
            <v>DIMIC- DIVISAO DE MICROBIOLOGIA</v>
          </cell>
          <cell r="F430">
            <v>1</v>
          </cell>
          <cell r="G430">
            <v>44230</v>
          </cell>
          <cell r="H430" t="str">
            <v xml:space="preserve">  /  /    </v>
          </cell>
        </row>
        <row r="431">
          <cell r="B431">
            <v>3382</v>
          </cell>
          <cell r="C431" t="str">
            <v>FERNANDA DA SILVA P DE ANDRADE</v>
          </cell>
          <cell r="D431">
            <v>2001</v>
          </cell>
          <cell r="E431" t="str">
            <v>SUCOM- SUPERITENDENCIA COMERCIAL</v>
          </cell>
          <cell r="F431">
            <v>1</v>
          </cell>
          <cell r="G431">
            <v>44230</v>
          </cell>
          <cell r="H431" t="str">
            <v xml:space="preserve">  /  /    </v>
          </cell>
        </row>
        <row r="432">
          <cell r="B432">
            <v>3383</v>
          </cell>
          <cell r="C432" t="str">
            <v>PLINIO ANTONIO L P FILHO</v>
          </cell>
          <cell r="D432">
            <v>1000</v>
          </cell>
          <cell r="E432" t="str">
            <v>PRES- PRESIDENCIA</v>
          </cell>
          <cell r="F432">
            <v>1</v>
          </cell>
          <cell r="G432">
            <v>44260</v>
          </cell>
          <cell r="H432" t="str">
            <v xml:space="preserve">  /  /    </v>
          </cell>
        </row>
        <row r="433">
          <cell r="B433">
            <v>3384</v>
          </cell>
          <cell r="C433" t="str">
            <v>ADRIANA LOPES NOBREGA F BARROS</v>
          </cell>
          <cell r="D433">
            <v>1050</v>
          </cell>
          <cell r="E433" t="str">
            <v>COGEP - COORD. DE GESTAO E PLANEJAMENTO</v>
          </cell>
          <cell r="F433">
            <v>1</v>
          </cell>
          <cell r="G433">
            <v>44298</v>
          </cell>
          <cell r="H433" t="str">
            <v xml:space="preserve">  /  /    </v>
          </cell>
        </row>
        <row r="434">
          <cell r="B434">
            <v>3386</v>
          </cell>
          <cell r="C434" t="str">
            <v>EWERTON RODRIGO PAZ DE SANTANA</v>
          </cell>
          <cell r="D434">
            <v>1000</v>
          </cell>
          <cell r="E434" t="str">
            <v>PRES- PRESIDENCIA</v>
          </cell>
          <cell r="F434">
            <v>1</v>
          </cell>
          <cell r="G434">
            <v>44354</v>
          </cell>
          <cell r="H434" t="str">
            <v xml:space="preserve">  /  /    </v>
          </cell>
        </row>
        <row r="435">
          <cell r="B435">
            <v>3387</v>
          </cell>
          <cell r="C435" t="str">
            <v>ELHO WENIO DA SILVA</v>
          </cell>
          <cell r="D435">
            <v>1110</v>
          </cell>
          <cell r="E435" t="str">
            <v>COADM-COORDENADORIA DE ADMINISTRACAO</v>
          </cell>
          <cell r="F435">
            <v>1</v>
          </cell>
          <cell r="G435">
            <v>44354</v>
          </cell>
          <cell r="H435" t="str">
            <v xml:space="preserve">  /  /    </v>
          </cell>
        </row>
        <row r="436">
          <cell r="B436">
            <v>3388</v>
          </cell>
          <cell r="C436" t="str">
            <v>SERGIO GOUVEIA LOYO</v>
          </cell>
          <cell r="D436">
            <v>1000</v>
          </cell>
          <cell r="E436" t="str">
            <v>PRES- PRESIDENCIA</v>
          </cell>
          <cell r="F436">
            <v>1</v>
          </cell>
          <cell r="G436">
            <v>44460</v>
          </cell>
          <cell r="H436" t="str">
            <v xml:space="preserve">  /  /    </v>
          </cell>
        </row>
        <row r="437">
          <cell r="B437">
            <v>3389</v>
          </cell>
          <cell r="C437" t="str">
            <v>ALBERTO AFFONSO F M  TRINDADE</v>
          </cell>
          <cell r="D437">
            <v>1031</v>
          </cell>
          <cell r="E437" t="str">
            <v>SUJUR - SUPERINTENDENTE JURIDICO</v>
          </cell>
          <cell r="F437">
            <v>1</v>
          </cell>
          <cell r="G437">
            <v>44491</v>
          </cell>
          <cell r="H437" t="str">
            <v xml:space="preserve">  /  /    </v>
          </cell>
        </row>
        <row r="438">
          <cell r="B438">
            <v>3390</v>
          </cell>
          <cell r="C438" t="str">
            <v>ELISABETH DE ARAUJO LOPES</v>
          </cell>
          <cell r="D438">
            <v>3170</v>
          </cell>
          <cell r="E438" t="str">
            <v>DICEM - DIVISAO CENTRAL DE EMBALAGEM</v>
          </cell>
          <cell r="F438">
            <v>1</v>
          </cell>
          <cell r="G438">
            <v>44491</v>
          </cell>
          <cell r="H438" t="str">
            <v xml:space="preserve">  /  /    </v>
          </cell>
        </row>
        <row r="439">
          <cell r="B439">
            <v>3392</v>
          </cell>
          <cell r="C439" t="str">
            <v>MARCILIO BATISTA M MOURA</v>
          </cell>
          <cell r="D439">
            <v>1150</v>
          </cell>
          <cell r="E439" t="str">
            <v>COLOG - COORDENADORIA DE LOGISTICA</v>
          </cell>
          <cell r="F439">
            <v>1</v>
          </cell>
          <cell r="G439">
            <v>44508</v>
          </cell>
          <cell r="H439" t="str">
            <v xml:space="preserve">  /  /    </v>
          </cell>
        </row>
        <row r="440">
          <cell r="B440">
            <v>3393</v>
          </cell>
          <cell r="C440" t="str">
            <v>STEFANI FARIAS DA SILVA</v>
          </cell>
          <cell r="D440">
            <v>1160</v>
          </cell>
          <cell r="E440" t="str">
            <v>CORHU - COORD. DE RECURSOS HUMANOS</v>
          </cell>
          <cell r="F440">
            <v>1</v>
          </cell>
          <cell r="G440">
            <v>44508</v>
          </cell>
          <cell r="H440" t="str">
            <v xml:space="preserve">  /  /    </v>
          </cell>
        </row>
        <row r="441">
          <cell r="B441">
            <v>3394</v>
          </cell>
          <cell r="C441" t="str">
            <v>EMANOEL ESTANISLAU GOUVEIA</v>
          </cell>
          <cell r="D441">
            <v>1121</v>
          </cell>
          <cell r="E441" t="str">
            <v>DIINF - DIVISAO DE INFORMATICA</v>
          </cell>
          <cell r="F441">
            <v>1</v>
          </cell>
          <cell r="G441">
            <v>44511</v>
          </cell>
          <cell r="H441" t="str">
            <v xml:space="preserve">  /  /    </v>
          </cell>
        </row>
        <row r="442">
          <cell r="B442">
            <v>3395</v>
          </cell>
          <cell r="C442" t="str">
            <v>ALBERTO ANACLETO BARBOSA</v>
          </cell>
          <cell r="D442">
            <v>1180</v>
          </cell>
          <cell r="E442" t="str">
            <v>COSET - COORD. DE SEG. DO TRAB E DO MEIO</v>
          </cell>
          <cell r="F442">
            <v>1</v>
          </cell>
          <cell r="G442">
            <v>44511</v>
          </cell>
          <cell r="H442" t="str">
            <v xml:space="preserve">  /  /    </v>
          </cell>
        </row>
        <row r="443">
          <cell r="B443">
            <v>3396</v>
          </cell>
          <cell r="C443" t="str">
            <v>SUYANE KELLY DE SOUZA</v>
          </cell>
          <cell r="D443">
            <v>1114</v>
          </cell>
          <cell r="E443" t="str">
            <v>DISEG - DIVISAO DE SERVICOS GERAIS</v>
          </cell>
          <cell r="F443">
            <v>1</v>
          </cell>
          <cell r="G443">
            <v>44511</v>
          </cell>
          <cell r="H443" t="str">
            <v xml:space="preserve">  /  /    </v>
          </cell>
        </row>
        <row r="444">
          <cell r="B444">
            <v>3397</v>
          </cell>
          <cell r="C444" t="str">
            <v>GENIMAR TAVARES GANDOLFO</v>
          </cell>
          <cell r="D444">
            <v>1114</v>
          </cell>
          <cell r="E444" t="str">
            <v>DISEG - DIVISAO DE SERVICOS GERAIS</v>
          </cell>
          <cell r="F444">
            <v>1</v>
          </cell>
          <cell r="G444">
            <v>44532</v>
          </cell>
          <cell r="H444" t="str">
            <v xml:space="preserve">  /  /    </v>
          </cell>
        </row>
        <row r="445">
          <cell r="B445">
            <v>3398</v>
          </cell>
          <cell r="C445" t="str">
            <v>RINALDO SOARES DE BARROS</v>
          </cell>
          <cell r="D445">
            <v>3111</v>
          </cell>
          <cell r="E445" t="str">
            <v>DISOL I - DIVISAO DE SOLIDOS I</v>
          </cell>
          <cell r="F445">
            <v>1</v>
          </cell>
          <cell r="G445">
            <v>44602</v>
          </cell>
          <cell r="H445" t="str">
            <v xml:space="preserve">  /  /    </v>
          </cell>
        </row>
        <row r="446">
          <cell r="B446">
            <v>3400</v>
          </cell>
          <cell r="C446" t="str">
            <v>LUCIANO ALVES DE S JUNIOR</v>
          </cell>
          <cell r="D446">
            <v>1162</v>
          </cell>
          <cell r="E446" t="str">
            <v>DIDEP - DIVISAO DE DESENVOLV PESSOAL</v>
          </cell>
          <cell r="F446">
            <v>1</v>
          </cell>
          <cell r="G446">
            <v>44635</v>
          </cell>
          <cell r="H446" t="str">
            <v xml:space="preserve">  /  /    </v>
          </cell>
        </row>
        <row r="447">
          <cell r="B447">
            <v>3401</v>
          </cell>
          <cell r="C447" t="str">
            <v>TATIANE RAPHAELLA S DA SILVA N</v>
          </cell>
          <cell r="D447">
            <v>3111</v>
          </cell>
          <cell r="E447" t="str">
            <v>DISOL I - DIVISAO DE SOLIDOS I</v>
          </cell>
          <cell r="F447">
            <v>1</v>
          </cell>
          <cell r="G447">
            <v>44641</v>
          </cell>
          <cell r="H447" t="str">
            <v xml:space="preserve">  /  /    </v>
          </cell>
        </row>
        <row r="448">
          <cell r="B448">
            <v>3403</v>
          </cell>
          <cell r="C448" t="str">
            <v>ITAMAR MARIA SILVA DE MELO</v>
          </cell>
          <cell r="D448">
            <v>1114</v>
          </cell>
          <cell r="E448" t="str">
            <v>DISEG - DIVISAO DE SERVICOS GERAIS</v>
          </cell>
          <cell r="F448">
            <v>1</v>
          </cell>
          <cell r="G448">
            <v>44664</v>
          </cell>
          <cell r="H448" t="str">
            <v xml:space="preserve">  /  /    </v>
          </cell>
        </row>
        <row r="449">
          <cell r="B449">
            <v>3409</v>
          </cell>
          <cell r="C449" t="str">
            <v>SIMONE CARLA ALVES PEREIRA</v>
          </cell>
          <cell r="D449">
            <v>1120</v>
          </cell>
          <cell r="E449" t="str">
            <v>COINF-COORDENADORIA DE INFORMATICA</v>
          </cell>
          <cell r="F449">
            <v>1</v>
          </cell>
          <cell r="G449">
            <v>44805</v>
          </cell>
          <cell r="H449" t="str">
            <v xml:space="preserve">  /  /    </v>
          </cell>
        </row>
        <row r="450">
          <cell r="B450">
            <v>3410</v>
          </cell>
          <cell r="C450" t="str">
            <v>SARA MEDEIROS C CABRAL</v>
          </cell>
          <cell r="D450">
            <v>1162</v>
          </cell>
          <cell r="E450" t="str">
            <v>DIDEP - DIVISAO DE DESENVOLV PESSOAL</v>
          </cell>
          <cell r="F450">
            <v>1</v>
          </cell>
          <cell r="G450">
            <v>44897</v>
          </cell>
          <cell r="H450" t="str">
            <v xml:space="preserve">  /  /    </v>
          </cell>
        </row>
        <row r="451">
          <cell r="B451">
            <v>3411</v>
          </cell>
          <cell r="C451" t="str">
            <v>THALES ETELVAN CABRAL OLIVEIRA</v>
          </cell>
          <cell r="D451">
            <v>1301</v>
          </cell>
          <cell r="E451" t="str">
            <v>SUEPO - SUPERINTEND DE ENG, PROJ E OBRAS</v>
          </cell>
          <cell r="F451">
            <v>1</v>
          </cell>
          <cell r="G451">
            <v>45091</v>
          </cell>
          <cell r="H451" t="str">
            <v xml:space="preserve">  /  /    </v>
          </cell>
        </row>
        <row r="452">
          <cell r="B452">
            <v>3412</v>
          </cell>
          <cell r="C452" t="str">
            <v>CARLOS EDUARDO MIRANDA D SOUSA</v>
          </cell>
          <cell r="D452">
            <v>4114</v>
          </cell>
          <cell r="E452" t="str">
            <v>SUTEC - SUPERINTENDENCIA TECNICA</v>
          </cell>
          <cell r="F452">
            <v>1</v>
          </cell>
          <cell r="G452">
            <v>45091</v>
          </cell>
          <cell r="H452" t="str">
            <v xml:space="preserve">  /  /    </v>
          </cell>
        </row>
        <row r="453">
          <cell r="B453">
            <v>3413</v>
          </cell>
          <cell r="C453" t="str">
            <v>RONALDO FRANCISCO DOS SANTOS</v>
          </cell>
          <cell r="D453">
            <v>1180</v>
          </cell>
          <cell r="E453" t="str">
            <v>COSET - COORD. DE SEG. DO TRAB E DO MEIO</v>
          </cell>
          <cell r="F453">
            <v>1</v>
          </cell>
          <cell r="G453">
            <v>45124</v>
          </cell>
          <cell r="H453" t="str">
            <v xml:space="preserve">  /  /    </v>
          </cell>
        </row>
        <row r="454">
          <cell r="B454">
            <v>3414</v>
          </cell>
          <cell r="C454" t="str">
            <v>FERNANDA DE LOURDES M G ALONZO</v>
          </cell>
          <cell r="D454">
            <v>2200</v>
          </cell>
          <cell r="E454" t="str">
            <v>COFAR- COORDENADORIA DE FARMACIAS</v>
          </cell>
          <cell r="F454">
            <v>1</v>
          </cell>
          <cell r="G454">
            <v>45124</v>
          </cell>
          <cell r="H454" t="str">
            <v xml:space="preserve">  /  /    </v>
          </cell>
        </row>
        <row r="455">
          <cell r="B455">
            <v>3415</v>
          </cell>
          <cell r="C455" t="str">
            <v>MARIA DO SOCORRO SILVA VIEIRA</v>
          </cell>
          <cell r="D455">
            <v>1140</v>
          </cell>
          <cell r="E455" t="str">
            <v>COCON- COORD. DE CONTABIL. GERAL</v>
          </cell>
          <cell r="F455">
            <v>1</v>
          </cell>
          <cell r="G455">
            <v>45159</v>
          </cell>
          <cell r="H455" t="str">
            <v xml:space="preserve">  /  /    </v>
          </cell>
        </row>
        <row r="456">
          <cell r="B456">
            <v>3416</v>
          </cell>
          <cell r="C456" t="str">
            <v>DAYVSON ALVES VANDERLEI</v>
          </cell>
          <cell r="D456">
            <v>1310</v>
          </cell>
          <cell r="E456" t="str">
            <v>COEPO - COORDENADORIA DE ENG, PROJ E OBR</v>
          </cell>
          <cell r="F456">
            <v>1</v>
          </cell>
          <cell r="G456">
            <v>45170</v>
          </cell>
          <cell r="H456" t="str">
            <v xml:space="preserve">  /  /    </v>
          </cell>
        </row>
        <row r="457">
          <cell r="B457">
            <v>3417</v>
          </cell>
          <cell r="C457" t="str">
            <v>BRUNO RAFAELL SILVA DOS SANTOS</v>
          </cell>
          <cell r="D457">
            <v>1004</v>
          </cell>
          <cell r="E457" t="str">
            <v>COGOV - COORDENADORIA DE GOVERNANCA CORP</v>
          </cell>
          <cell r="F457">
            <v>1</v>
          </cell>
          <cell r="G457">
            <v>45175</v>
          </cell>
          <cell r="H457" t="str">
            <v xml:space="preserve">  /  /    </v>
          </cell>
        </row>
        <row r="458">
          <cell r="B458">
            <v>3418</v>
          </cell>
          <cell r="C458" t="str">
            <v>DOMINGOS SAVIO F C DA S JUNIOR</v>
          </cell>
          <cell r="D458">
            <v>1004</v>
          </cell>
          <cell r="E458" t="str">
            <v>COGOV - COORDENADORIA DE GOVERNANCA CORP</v>
          </cell>
          <cell r="F458">
            <v>1</v>
          </cell>
          <cell r="G458">
            <v>45201</v>
          </cell>
          <cell r="H458" t="str">
            <v xml:space="preserve">  /  /    </v>
          </cell>
        </row>
        <row r="459">
          <cell r="B459">
            <v>3419</v>
          </cell>
          <cell r="C459" t="str">
            <v>AGILDO BATISTA DOS S JUNIOR</v>
          </cell>
          <cell r="D459">
            <v>1101</v>
          </cell>
          <cell r="E459" t="str">
            <v>SUADM-SUPERINTENDENCIA ADMINISTRATIVA</v>
          </cell>
          <cell r="F459">
            <v>1</v>
          </cell>
          <cell r="G459">
            <v>45201</v>
          </cell>
          <cell r="H459" t="str">
            <v xml:space="preserve">  /  /    </v>
          </cell>
        </row>
        <row r="460">
          <cell r="B460">
            <v>3420</v>
          </cell>
          <cell r="C460" t="str">
            <v>BRUNA MARIA PIMENTEL DE MORAIS</v>
          </cell>
          <cell r="D460">
            <v>1031</v>
          </cell>
          <cell r="E460" t="str">
            <v>SUJUR - SUPERINTENDENTE JURIDICO</v>
          </cell>
          <cell r="F460">
            <v>1</v>
          </cell>
          <cell r="G460">
            <v>45201</v>
          </cell>
          <cell r="H460" t="str">
            <v xml:space="preserve">  /  /    </v>
          </cell>
        </row>
        <row r="461">
          <cell r="B461">
            <v>3421</v>
          </cell>
          <cell r="C461" t="str">
            <v>ROSEANE LOPES DA SILVA</v>
          </cell>
          <cell r="D461">
            <v>1180</v>
          </cell>
          <cell r="E461" t="str">
            <v>COSET - COORD. DE SEG. DO TRAB E DO MEIO</v>
          </cell>
          <cell r="F461">
            <v>1</v>
          </cell>
          <cell r="G461">
            <v>45204</v>
          </cell>
          <cell r="H461" t="str">
            <v xml:space="preserve">  /  /    </v>
          </cell>
        </row>
        <row r="462">
          <cell r="B462">
            <v>3422</v>
          </cell>
          <cell r="C462" t="str">
            <v>LUCIANA C ANUNCIACAO CUNHA</v>
          </cell>
          <cell r="D462">
            <v>1031</v>
          </cell>
          <cell r="E462" t="str">
            <v>SUJUR - SUPERINTENDENTE JURIDICO</v>
          </cell>
          <cell r="F462">
            <v>1</v>
          </cell>
          <cell r="G462">
            <v>45201</v>
          </cell>
          <cell r="H462" t="str">
            <v xml:space="preserve">  /  /    </v>
          </cell>
        </row>
        <row r="463">
          <cell r="B463">
            <v>7001</v>
          </cell>
          <cell r="C463" t="str">
            <v>VICTOR ALEXANDER A VIEIRA</v>
          </cell>
          <cell r="D463">
            <v>1000</v>
          </cell>
          <cell r="E463" t="str">
            <v>PRES- PRESIDENCIA</v>
          </cell>
          <cell r="F463">
            <v>1</v>
          </cell>
          <cell r="G463">
            <v>45051</v>
          </cell>
          <cell r="H463" t="str">
            <v xml:space="preserve">  /  /    </v>
          </cell>
        </row>
        <row r="464">
          <cell r="B464">
            <v>7002</v>
          </cell>
          <cell r="C464" t="str">
            <v>ANTONIO LUIZ DOLIVEIRA AZEVEDO</v>
          </cell>
          <cell r="D464">
            <v>1310</v>
          </cell>
          <cell r="E464" t="str">
            <v>COEPO - COORDENADORIA DE ENG, PROJ E OBR</v>
          </cell>
          <cell r="F464">
            <v>1</v>
          </cell>
          <cell r="G464">
            <v>45050</v>
          </cell>
          <cell r="H464" t="str">
            <v xml:space="preserve">  /  /    </v>
          </cell>
        </row>
        <row r="465">
          <cell r="B465">
            <v>8249</v>
          </cell>
          <cell r="C465" t="str">
            <v>SELMA BEZERRA DE CARVALHO</v>
          </cell>
          <cell r="D465">
            <v>1000</v>
          </cell>
          <cell r="E465" t="str">
            <v>PRES- PRESIDENCIA</v>
          </cell>
          <cell r="F465">
            <v>1</v>
          </cell>
          <cell r="G465">
            <v>38285</v>
          </cell>
          <cell r="H465" t="str">
            <v xml:space="preserve">  /  /    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P467"/>
  <sheetViews>
    <sheetView tabSelected="1" zoomScaleNormal="100" workbookViewId="0">
      <pane ySplit="8" topLeftCell="A9" activePane="bottomLeft" state="frozen"/>
      <selection pane="bottomLeft" activeCell="O1" sqref="O1:O1048576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" style="16" customWidth="1"/>
    <col min="5" max="5" width="11.140625" customWidth="1"/>
    <col min="6" max="6" width="11.85546875" customWidth="1"/>
    <col min="7" max="7" width="22.42578125" style="1" customWidth="1"/>
    <col min="8" max="8" width="19.5703125" style="31" customWidth="1"/>
    <col min="9" max="9" width="16.85546875" style="31" customWidth="1"/>
    <col min="10" max="12" width="17.28515625" style="31" customWidth="1"/>
    <col min="13" max="13" width="31.7109375" style="1" hidden="1" customWidth="1"/>
    <col min="14" max="14" width="19.42578125" hidden="1" customWidth="1"/>
  </cols>
  <sheetData>
    <row r="1" spans="2:16" ht="12" customHeight="1"/>
    <row r="2" spans="2:16" ht="12" customHeight="1">
      <c r="E2" s="114" t="s">
        <v>594</v>
      </c>
      <c r="F2" s="114"/>
      <c r="G2" s="114"/>
      <c r="H2" s="115"/>
      <c r="I2" s="115"/>
      <c r="K2" s="34"/>
      <c r="P2" s="44"/>
    </row>
    <row r="3" spans="2:16" ht="12" customHeight="1">
      <c r="E3" s="114"/>
      <c r="F3" s="114"/>
      <c r="G3" s="114"/>
      <c r="H3" s="115"/>
      <c r="I3" s="115"/>
      <c r="P3" s="44"/>
    </row>
    <row r="4" spans="2:16" ht="12" customHeight="1">
      <c r="E4" s="114"/>
      <c r="F4" s="114"/>
      <c r="G4" s="114"/>
      <c r="H4" s="115"/>
      <c r="I4" s="115"/>
      <c r="P4" s="44"/>
    </row>
    <row r="5" spans="2:16" ht="12" customHeight="1">
      <c r="P5" s="44"/>
    </row>
    <row r="6" spans="2:16" ht="12" customHeight="1"/>
    <row r="7" spans="2:16">
      <c r="B7" s="14" t="s">
        <v>473</v>
      </c>
      <c r="L7" s="24" t="s">
        <v>595</v>
      </c>
    </row>
    <row r="8" spans="2:16" s="3" customFormat="1" ht="27">
      <c r="B8" s="4" t="s">
        <v>445</v>
      </c>
      <c r="C8" s="4" t="s">
        <v>418</v>
      </c>
      <c r="D8" s="4" t="s">
        <v>419</v>
      </c>
      <c r="E8" s="4" t="s">
        <v>420</v>
      </c>
      <c r="F8" s="4" t="s">
        <v>451</v>
      </c>
      <c r="G8" s="4" t="s">
        <v>421</v>
      </c>
      <c r="H8" s="5" t="s">
        <v>446</v>
      </c>
      <c r="I8" s="5" t="s">
        <v>447</v>
      </c>
      <c r="J8" s="5" t="s">
        <v>448</v>
      </c>
      <c r="K8" s="5" t="s">
        <v>449</v>
      </c>
      <c r="L8" s="5" t="s">
        <v>450</v>
      </c>
    </row>
    <row r="9" spans="2:16" s="21" customFormat="1">
      <c r="B9" s="15">
        <v>1</v>
      </c>
      <c r="C9" s="26">
        <v>2274</v>
      </c>
      <c r="D9" s="27" t="str">
        <f>IFERROR(VLOOKUP(C9,SRA!B:C,2,0),"")</f>
        <v>DJALMA LIMA DE OLIVEIRA DANTAS</v>
      </c>
      <c r="E9" s="15" t="str">
        <f>IFERROR(VLOOKUP(C9,SRA!B:T,8,0),"")</f>
        <v>COM</v>
      </c>
      <c r="F9" s="20" t="s">
        <v>452</v>
      </c>
      <c r="G9" s="15" t="str">
        <f>IFERROR(VLOOKUP(C9,SRA!B:T,5,0),"")</f>
        <v>DIRETOR COMERCIAL</v>
      </c>
      <c r="H9" s="11">
        <f>IFERROR(VLOOKUP(C9,SRA!B:T,18,0),"")</f>
        <v>0</v>
      </c>
      <c r="I9" s="11">
        <f>IFERROR(VLOOKUP(C9,SRA!B:T,19,0),"")</f>
        <v>0</v>
      </c>
      <c r="J9" s="30">
        <f>IFERROR(VLOOKUP(C9,MARÇO!B:F,3,0),"0,00")</f>
        <v>33569.760000000002</v>
      </c>
      <c r="K9" s="11">
        <f t="shared" ref="K9:K68" si="0">J9-L9</f>
        <v>5780.59</v>
      </c>
      <c r="L9" s="30">
        <f>IFERROR(VLOOKUP(C9,MARÇO!B:H,7,0),"0,00")</f>
        <v>27789.170000000002</v>
      </c>
      <c r="M9" s="25" t="str">
        <f>IFERROR(VLOOKUP(C9,FÉRIAS!C:D,2,0),"")</f>
        <v/>
      </c>
      <c r="N9" s="21" t="str">
        <f>IFERROR(VLOOKUP(C9,AFASTADOS!B:C,2,0),"")</f>
        <v/>
      </c>
    </row>
    <row r="10" spans="2:16" s="21" customFormat="1">
      <c r="B10" s="15">
        <f t="shared" ref="B10:B73" si="1">B9+1</f>
        <v>2</v>
      </c>
      <c r="C10" s="26">
        <v>2280</v>
      </c>
      <c r="D10" s="27" t="str">
        <f>IFERROR(VLOOKUP(C10,SRA!B:C,2,0),"")</f>
        <v>JACQUELINE CESAR DE GUSMAO</v>
      </c>
      <c r="E10" s="15" t="str">
        <f>IFERROR(VLOOKUP(C10,SRA!B:T,8,0),"")</f>
        <v>COM</v>
      </c>
      <c r="F10" s="20" t="s">
        <v>452</v>
      </c>
      <c r="G10" s="15" t="str">
        <f>IFERROR(VLOOKUP(C10,SRA!B:T,5,0),"")</f>
        <v>GERENTE ADM.</v>
      </c>
      <c r="H10" s="11">
        <f>IFERROR(VLOOKUP(C10,SRA!B:T,18,0),"")</f>
        <v>636.36</v>
      </c>
      <c r="I10" s="11">
        <f>IFERROR(VLOOKUP(C10,SRA!B:T,19,0),"")</f>
        <v>2545.4699999999998</v>
      </c>
      <c r="J10" s="30">
        <f>IFERROR(VLOOKUP(C10,MARÇO!B:F,3,0),"0,00")</f>
        <v>3181.83</v>
      </c>
      <c r="K10" s="11">
        <f t="shared" si="0"/>
        <v>335.03999999999996</v>
      </c>
      <c r="L10" s="30">
        <f>IFERROR(VLOOKUP(C10,MARÇO!B:H,7,0),"0,00")</f>
        <v>2846.79</v>
      </c>
      <c r="M10" s="25" t="str">
        <f>IFERROR(VLOOKUP(C10,FÉRIAS!C:D,2,0),"")</f>
        <v/>
      </c>
      <c r="N10" s="21" t="str">
        <f>IFERROR(VLOOKUP(C10,AFASTADOS!B:C,2,0),"")</f>
        <v/>
      </c>
    </row>
    <row r="11" spans="2:16" s="21" customFormat="1">
      <c r="B11" s="15">
        <f t="shared" si="1"/>
        <v>3</v>
      </c>
      <c r="C11" s="26">
        <v>2295</v>
      </c>
      <c r="D11" s="27" t="str">
        <f>IFERROR(VLOOKUP(C11,SRA!B:C,2,0),"")</f>
        <v>VINCENZO PAPARIELLO</v>
      </c>
      <c r="E11" s="15" t="str">
        <f>IFERROR(VLOOKUP(C11,SRA!B:T,8,0),"")</f>
        <v>COM</v>
      </c>
      <c r="F11" s="20" t="s">
        <v>452</v>
      </c>
      <c r="G11" s="15" t="str">
        <f>IFERROR(VLOOKUP(C11,SRA!B:T,5,0),"")</f>
        <v>GESTOR DE DESENV.</v>
      </c>
      <c r="H11" s="11">
        <f>IFERROR(VLOOKUP(C11,SRA!B:T,18,0),"")</f>
        <v>881.12</v>
      </c>
      <c r="I11" s="11">
        <f>IFERROR(VLOOKUP(C11,SRA!B:T,19,0),"")</f>
        <v>3524.49</v>
      </c>
      <c r="J11" s="30">
        <f>IFERROR(VLOOKUP(C11,MARÇO!B:F,3,0),"0,00")</f>
        <v>4405.6099999999997</v>
      </c>
      <c r="K11" s="11">
        <f t="shared" si="0"/>
        <v>881.59999999999945</v>
      </c>
      <c r="L11" s="30">
        <f>IFERROR(VLOOKUP(C11,MARÇO!B:H,7,0),"0,00")</f>
        <v>3524.01</v>
      </c>
      <c r="M11" s="25" t="str">
        <f>IFERROR(VLOOKUP(C11,FÉRIAS!C:D,2,0),"")</f>
        <v/>
      </c>
      <c r="N11" s="21" t="str">
        <f>IFERROR(VLOOKUP(C11,AFASTADOS!B:C,2,0),"")</f>
        <v/>
      </c>
    </row>
    <row r="12" spans="2:16" s="21" customFormat="1">
      <c r="B12" s="15">
        <f t="shared" si="1"/>
        <v>4</v>
      </c>
      <c r="C12" s="26">
        <v>2308</v>
      </c>
      <c r="D12" s="27" t="str">
        <f>IFERROR(VLOOKUP(C12,SRA!B:C,2,0),"")</f>
        <v>ADEILDO CARLOS DIAS BEZERRA</v>
      </c>
      <c r="E12" s="15" t="str">
        <f>IFERROR(VLOOKUP(C12,SRA!B:T,8,0),"")</f>
        <v>COM</v>
      </c>
      <c r="F12" s="20" t="s">
        <v>452</v>
      </c>
      <c r="G12" s="15" t="str">
        <f>IFERROR(VLOOKUP(C12,SRA!B:T,5,0),"")</f>
        <v>GERENTE ADM.</v>
      </c>
      <c r="H12" s="11">
        <f>IFERROR(VLOOKUP(C12,SRA!B:T,18,0),"")</f>
        <v>636.36</v>
      </c>
      <c r="I12" s="11">
        <f>IFERROR(VLOOKUP(C12,SRA!B:T,19,0),"")</f>
        <v>19330.350000000002</v>
      </c>
      <c r="J12" s="30">
        <f>IFERROR(VLOOKUP(C12,MARÇO!B:F,3,0),"0,00")</f>
        <v>3181.83</v>
      </c>
      <c r="K12" s="11">
        <f t="shared" si="0"/>
        <v>1320.3600000000001</v>
      </c>
      <c r="L12" s="30">
        <f>IFERROR(VLOOKUP(C12,MARÇO!B:H,7,0),"0,00")</f>
        <v>1861.4699999999998</v>
      </c>
      <c r="M12" s="25" t="str">
        <f>IFERROR(VLOOKUP(C12,FÉRIAS!C:D,2,0),"")</f>
        <v/>
      </c>
      <c r="N12" s="21" t="str">
        <f>IFERROR(VLOOKUP(C12,AFASTADOS!B:C,2,0),"")</f>
        <v/>
      </c>
    </row>
    <row r="13" spans="2:16" s="21" customFormat="1">
      <c r="B13" s="15">
        <f t="shared" si="1"/>
        <v>5</v>
      </c>
      <c r="C13" s="26">
        <v>2504</v>
      </c>
      <c r="D13" s="27" t="str">
        <f>IFERROR(VLOOKUP(C13,SRA!B:C,2,0),"")</f>
        <v>RIVALDO GOMES DA SILVA</v>
      </c>
      <c r="E13" s="15" t="str">
        <f>IFERROR(VLOOKUP(C13,SRA!B:T,8,0),"")</f>
        <v>COM</v>
      </c>
      <c r="F13" s="20" t="s">
        <v>452</v>
      </c>
      <c r="G13" s="15" t="str">
        <f>IFERROR(VLOOKUP(C13,SRA!B:T,5,0),"")</f>
        <v>GESTOR DE APOIO TEC.</v>
      </c>
      <c r="H13" s="11">
        <f>IFERROR(VLOOKUP(C13,SRA!B:T,18,0),"")</f>
        <v>293.70999999999998</v>
      </c>
      <c r="I13" s="11">
        <f>IFERROR(VLOOKUP(C13,SRA!B:T,19,0),"")</f>
        <v>1174.82</v>
      </c>
      <c r="J13" s="30">
        <f>IFERROR(VLOOKUP(C13,MARÇO!B:F,3,0),"0,00")</f>
        <v>1468.53</v>
      </c>
      <c r="K13" s="11">
        <f t="shared" si="0"/>
        <v>709.81</v>
      </c>
      <c r="L13" s="30">
        <f>IFERROR(VLOOKUP(C13,MARÇO!B:H,7,0),"0,00")</f>
        <v>758.72</v>
      </c>
      <c r="M13" s="25" t="str">
        <f>IFERROR(VLOOKUP(C13,FÉRIAS!C:D,2,0),"")</f>
        <v/>
      </c>
      <c r="N13" s="21" t="str">
        <f>IFERROR(VLOOKUP(C13,AFASTADOS!B:C,2,0),"")</f>
        <v/>
      </c>
    </row>
    <row r="14" spans="2:16" s="21" customFormat="1">
      <c r="B14" s="15">
        <f t="shared" si="1"/>
        <v>6</v>
      </c>
      <c r="C14" s="26">
        <v>2506</v>
      </c>
      <c r="D14" s="27" t="str">
        <f>IFERROR(VLOOKUP(C14,SRA!B:C,2,0),"")</f>
        <v>IVETE ANTONIETA B  DE CARVALHO</v>
      </c>
      <c r="E14" s="15" t="str">
        <f>IFERROR(VLOOKUP(C14,SRA!B:T,8,0),"")</f>
        <v>COM</v>
      </c>
      <c r="F14" s="20" t="s">
        <v>452</v>
      </c>
      <c r="G14" s="15" t="str">
        <f>IFERROR(VLOOKUP(C14,SRA!B:T,5,0),"")</f>
        <v>GESTOR DE APOIO TEC.</v>
      </c>
      <c r="H14" s="11">
        <f>IFERROR(VLOOKUP(C14,SRA!B:T,18,0),"")</f>
        <v>293.70999999999998</v>
      </c>
      <c r="I14" s="11">
        <f>IFERROR(VLOOKUP(C14,SRA!B:T,19,0),"")</f>
        <v>1174.82</v>
      </c>
      <c r="J14" s="30">
        <f>IFERROR(VLOOKUP(C14,MARÇO!B:F,3,0),"0,00")</f>
        <v>1822.09</v>
      </c>
      <c r="K14" s="11">
        <f t="shared" si="0"/>
        <v>1119.69</v>
      </c>
      <c r="L14" s="30">
        <f>IFERROR(VLOOKUP(C14,MARÇO!B:H,7,0),"0,00")</f>
        <v>702.4</v>
      </c>
      <c r="M14" s="25" t="str">
        <f>IFERROR(VLOOKUP(C14,FÉRIAS!C:D,2,0),"")</f>
        <v/>
      </c>
      <c r="N14" s="21" t="str">
        <f>IFERROR(VLOOKUP(C14,AFASTADOS!B:C,2,0),"")</f>
        <v/>
      </c>
    </row>
    <row r="15" spans="2:16" s="21" customFormat="1">
      <c r="B15" s="15">
        <f t="shared" si="1"/>
        <v>7</v>
      </c>
      <c r="C15" s="26">
        <v>2507</v>
      </c>
      <c r="D15" s="27" t="str">
        <f>IFERROR(VLOOKUP(C15,SRA!B:C,2,0),"")</f>
        <v>ANANIAS TEIXEIRA DE LIMA</v>
      </c>
      <c r="E15" s="15" t="str">
        <f>IFERROR(VLOOKUP(C15,SRA!B:T,8,0),"")</f>
        <v>COM</v>
      </c>
      <c r="F15" s="20" t="s">
        <v>452</v>
      </c>
      <c r="G15" s="15" t="str">
        <f>IFERROR(VLOOKUP(C15,SRA!B:T,5,0),"")</f>
        <v>GESTOR DE APOIO TEC.</v>
      </c>
      <c r="H15" s="11">
        <f>IFERROR(VLOOKUP(C15,SRA!B:T,18,0),"")</f>
        <v>293.70999999999998</v>
      </c>
      <c r="I15" s="11">
        <f>IFERROR(VLOOKUP(C15,SRA!B:T,19,0),"")</f>
        <v>1174.82</v>
      </c>
      <c r="J15" s="30">
        <f>IFERROR(VLOOKUP(C15,MARÇO!B:F,3,0),"0,00")</f>
        <v>1468.53</v>
      </c>
      <c r="K15" s="11">
        <f t="shared" si="0"/>
        <v>206.64999999999986</v>
      </c>
      <c r="L15" s="30">
        <f>IFERROR(VLOOKUP(C15,MARÇO!B:H,7,0),"0,00")</f>
        <v>1261.8800000000001</v>
      </c>
      <c r="M15" s="25" t="str">
        <f>IFERROR(VLOOKUP(C15,FÉRIAS!C:D,2,0),"")</f>
        <v/>
      </c>
      <c r="N15" s="21" t="str">
        <f>IFERROR(VLOOKUP(C15,AFASTADOS!B:C,2,0),"")</f>
        <v/>
      </c>
    </row>
    <row r="16" spans="2:16" s="21" customFormat="1">
      <c r="B16" s="15">
        <f t="shared" si="1"/>
        <v>8</v>
      </c>
      <c r="C16" s="26">
        <v>2508</v>
      </c>
      <c r="D16" s="27" t="str">
        <f>IFERROR(VLOOKUP(C16,SRA!B:C,2,0),"")</f>
        <v>JOSE ALEXANDRE DE BARROS ALVES</v>
      </c>
      <c r="E16" s="15" t="str">
        <f>IFERROR(VLOOKUP(C16,SRA!B:T,8,0),"")</f>
        <v>COM</v>
      </c>
      <c r="F16" s="20" t="s">
        <v>452</v>
      </c>
      <c r="G16" s="15" t="str">
        <f>IFERROR(VLOOKUP(C16,SRA!B:T,5,0),"")</f>
        <v>GERENTE ADM.</v>
      </c>
      <c r="H16" s="11">
        <f>IFERROR(VLOOKUP(C16,SRA!B:T,18,0),"")</f>
        <v>636.36</v>
      </c>
      <c r="I16" s="11">
        <f>IFERROR(VLOOKUP(C16,SRA!B:T,19,0),"")</f>
        <v>2545.4699999999998</v>
      </c>
      <c r="J16" s="30">
        <f>IFERROR(VLOOKUP(C16,MARÇO!B:F,3,0),"0,00")</f>
        <v>3181.83</v>
      </c>
      <c r="K16" s="11">
        <f t="shared" si="0"/>
        <v>806.97000000000025</v>
      </c>
      <c r="L16" s="30">
        <f>IFERROR(VLOOKUP(C16,MARÇO!B:H,7,0),"0,00")</f>
        <v>2374.8599999999997</v>
      </c>
      <c r="M16" s="25" t="str">
        <f>IFERROR(VLOOKUP(C16,FÉRIAS!C:D,2,0),"")</f>
        <v/>
      </c>
      <c r="N16" s="21" t="str">
        <f>IFERROR(VLOOKUP(C16,AFASTADOS!B:C,2,0),"")</f>
        <v/>
      </c>
    </row>
    <row r="17" spans="2:15" s="21" customFormat="1">
      <c r="B17" s="15">
        <f t="shared" si="1"/>
        <v>9</v>
      </c>
      <c r="C17" s="26">
        <v>2509</v>
      </c>
      <c r="D17" s="27" t="str">
        <f>IFERROR(VLOOKUP(C17,SRA!B:C,2,0),"")</f>
        <v>ALDEMIR NASCIMENTO DA SILVA</v>
      </c>
      <c r="E17" s="15" t="str">
        <f>IFERROR(VLOOKUP(C17,SRA!B:T,8,0),"")</f>
        <v>COM</v>
      </c>
      <c r="F17" s="20" t="s">
        <v>452</v>
      </c>
      <c r="G17" s="15" t="str">
        <f>IFERROR(VLOOKUP(C17,SRA!B:T,5,0),"")</f>
        <v>GESTOR DE APOIO TEC.</v>
      </c>
      <c r="H17" s="11">
        <f>IFERROR(VLOOKUP(C17,SRA!B:T,18,0),"")</f>
        <v>293.70999999999998</v>
      </c>
      <c r="I17" s="11">
        <f>IFERROR(VLOOKUP(C17,SRA!B:T,19,0),"")</f>
        <v>1174.82</v>
      </c>
      <c r="J17" s="30">
        <f>IFERROR(VLOOKUP(C17,MARÇO!B:F,3,0),"0,00")</f>
        <v>1468.53</v>
      </c>
      <c r="K17" s="11">
        <f t="shared" si="0"/>
        <v>1083.8800000000001</v>
      </c>
      <c r="L17" s="30">
        <f>IFERROR(VLOOKUP(C17,MARÇO!B:H,7,0),"0,00")</f>
        <v>384.65</v>
      </c>
      <c r="M17" s="25" t="str">
        <f>IFERROR(VLOOKUP(C17,FÉRIAS!C:D,2,0),"")</f>
        <v/>
      </c>
      <c r="N17" s="21" t="str">
        <f>IFERROR(VLOOKUP(C17,AFASTADOS!B:C,2,0),"")</f>
        <v/>
      </c>
    </row>
    <row r="18" spans="2:15" s="36" customFormat="1">
      <c r="B18" s="15">
        <f t="shared" si="1"/>
        <v>10</v>
      </c>
      <c r="C18" s="26">
        <v>3081</v>
      </c>
      <c r="D18" s="27" t="str">
        <f>IFERROR(VLOOKUP(C18,SRA!B:C,2,0),"")</f>
        <v>MAILTON NOBRE DE MEDEIROS</v>
      </c>
      <c r="E18" s="15" t="str">
        <f>IFERROR(VLOOKUP(C18,SRA!B:T,8,0),"")</f>
        <v>COM</v>
      </c>
      <c r="F18" s="20" t="s">
        <v>452</v>
      </c>
      <c r="G18" s="15" t="str">
        <f>IFERROR(VLOOKUP(C18,SRA!B:T,5,0),"")</f>
        <v>GESTOR DE APOIO ADM.</v>
      </c>
      <c r="H18" s="11">
        <f>IFERROR(VLOOKUP(C18,SRA!B:T,18,0),"")</f>
        <v>293.70999999999998</v>
      </c>
      <c r="I18" s="11">
        <f>IFERROR(VLOOKUP(C18,SRA!B:T,19,0),"")</f>
        <v>1174.82</v>
      </c>
      <c r="J18" s="30">
        <f>IFERROR(VLOOKUP(C18,MARÇO!B:F,3,0),"0,00")</f>
        <v>1468.53</v>
      </c>
      <c r="K18" s="11">
        <f t="shared" si="0"/>
        <v>418.48</v>
      </c>
      <c r="L18" s="30">
        <f>IFERROR(VLOOKUP(C18,MARÇO!B:H,7,0),"0,00")</f>
        <v>1050.05</v>
      </c>
      <c r="M18" s="25" t="str">
        <f>IFERROR(VLOOKUP(C18,FÉRIAS!C:D,2,0),"")</f>
        <v/>
      </c>
      <c r="N18" s="21" t="str">
        <f>IFERROR(VLOOKUP(C18,AFASTADOS!B:C,2,0),"")</f>
        <v/>
      </c>
      <c r="O18" s="21"/>
    </row>
    <row r="19" spans="2:15" s="36" customFormat="1">
      <c r="B19" s="15">
        <f t="shared" si="1"/>
        <v>11</v>
      </c>
      <c r="C19" s="26">
        <v>3092</v>
      </c>
      <c r="D19" s="27" t="str">
        <f>IFERROR(VLOOKUP(C19,SRA!B:C,2,0),"")</f>
        <v>BETY ANNE DE A SENNA</v>
      </c>
      <c r="E19" s="15" t="str">
        <f>IFERROR(VLOOKUP(C19,SRA!B:T,8,0),"")</f>
        <v>COM</v>
      </c>
      <c r="F19" s="20" t="s">
        <v>452</v>
      </c>
      <c r="G19" s="15" t="str">
        <f>IFERROR(VLOOKUP(C19,SRA!B:T,5,0),"")</f>
        <v>DIR TEC INDUSTRIAL</v>
      </c>
      <c r="H19" s="11">
        <f>IFERROR(VLOOKUP(C19,SRA!B:T,18,0),"")</f>
        <v>4196.22</v>
      </c>
      <c r="I19" s="11">
        <f>IFERROR(VLOOKUP(C19,SRA!B:T,19,0),"")</f>
        <v>0</v>
      </c>
      <c r="J19" s="30">
        <f>IFERROR(VLOOKUP(C19,MARÇO!B:F,3,0),"0,00")</f>
        <v>20981.1</v>
      </c>
      <c r="K19" s="11">
        <f t="shared" si="0"/>
        <v>7494.07</v>
      </c>
      <c r="L19" s="30">
        <f>IFERROR(VLOOKUP(C19,MARÇO!B:H,7,0),"0,00")</f>
        <v>13487.029999999999</v>
      </c>
      <c r="M19" s="25" t="str">
        <f>IFERROR(VLOOKUP(C19,FÉRIAS!C:D,2,0),"")</f>
        <v/>
      </c>
      <c r="N19" s="21" t="str">
        <f>IFERROR(VLOOKUP(C19,AFASTADOS!B:C,2,0),"")</f>
        <v/>
      </c>
      <c r="O19" s="21"/>
    </row>
    <row r="20" spans="2:15" s="36" customFormat="1">
      <c r="B20" s="15">
        <f t="shared" si="1"/>
        <v>12</v>
      </c>
      <c r="C20" s="20">
        <v>3201</v>
      </c>
      <c r="D20" s="49" t="str">
        <f>IFERROR(VLOOKUP(C20,SRA!B:C,2,0),"")</f>
        <v>LUCIENE TORRES GALINDO DE MELO</v>
      </c>
      <c r="E20" s="15" t="str">
        <f>IFERROR(VLOOKUP(C20,SRA!B:T,8,0),"")</f>
        <v>COM</v>
      </c>
      <c r="F20" s="20" t="s">
        <v>590</v>
      </c>
      <c r="G20" s="15" t="str">
        <f>IFERROR(VLOOKUP(C20,SRA!B:T,5,0),"")</f>
        <v>GESTOR DE APOIO ADM.</v>
      </c>
      <c r="H20" s="11">
        <f>IFERROR(VLOOKUP(C20,SRA!B:T,18,0),"")</f>
        <v>293.70999999999998</v>
      </c>
      <c r="I20" s="11">
        <f>IFERROR(VLOOKUP(C20,SRA!B:T,19,0),"")</f>
        <v>1174.82</v>
      </c>
      <c r="J20" s="30">
        <v>2814.69</v>
      </c>
      <c r="K20" s="11">
        <f t="shared" si="0"/>
        <v>1197.3800000000001</v>
      </c>
      <c r="L20" s="30">
        <v>1617.31</v>
      </c>
      <c r="M20" s="25" t="str">
        <f>IFERROR(VLOOKUP(C20,FÉRIAS!C:D,2,0),"")</f>
        <v/>
      </c>
      <c r="N20" s="21" t="str">
        <f>IFERROR(VLOOKUP(C20,AFASTADOS!B:C,2,0),"")</f>
        <v/>
      </c>
      <c r="O20" s="21"/>
    </row>
    <row r="21" spans="2:15" s="21" customFormat="1">
      <c r="B21" s="15">
        <f t="shared" si="1"/>
        <v>13</v>
      </c>
      <c r="C21" s="26">
        <v>3208</v>
      </c>
      <c r="D21" s="27" t="str">
        <f>IFERROR(VLOOKUP(C21,SRA!B:C,2,0),"")</f>
        <v>FABIOLA LAPORTE DE A TRINDADE</v>
      </c>
      <c r="E21" s="15" t="str">
        <f>IFERROR(VLOOKUP(C21,SRA!B:T,8,0),"")</f>
        <v>COM</v>
      </c>
      <c r="F21" s="20" t="s">
        <v>452</v>
      </c>
      <c r="G21" s="15" t="str">
        <f>IFERROR(VLOOKUP(C21,SRA!B:T,5,0),"")</f>
        <v>GESTOR DE DESENV.</v>
      </c>
      <c r="H21" s="11">
        <f>IFERROR(VLOOKUP(C21,SRA!B:T,18,0),"")</f>
        <v>881.12</v>
      </c>
      <c r="I21" s="11">
        <f>IFERROR(VLOOKUP(C21,SRA!B:T,19,0),"")</f>
        <v>3524.49</v>
      </c>
      <c r="J21" s="30">
        <f>IFERROR(VLOOKUP(C21,MARÇO!B:F,3,0),"0,00")</f>
        <v>4405.6099999999997</v>
      </c>
      <c r="K21" s="11">
        <f t="shared" si="0"/>
        <v>640.10999999999967</v>
      </c>
      <c r="L21" s="30">
        <f>IFERROR(VLOOKUP(C21,MARÇO!B:H,7,0),"0,00")</f>
        <v>3765.5</v>
      </c>
      <c r="M21" s="25" t="str">
        <f>IFERROR(VLOOKUP(C21,FÉRIAS!C:D,2,0),"")</f>
        <v/>
      </c>
      <c r="N21" s="21" t="str">
        <f>IFERROR(VLOOKUP(C21,AFASTADOS!B:C,2,0),"")</f>
        <v/>
      </c>
    </row>
    <row r="22" spans="2:15" s="21" customFormat="1">
      <c r="B22" s="15">
        <f t="shared" si="1"/>
        <v>14</v>
      </c>
      <c r="C22" s="20">
        <v>3220</v>
      </c>
      <c r="D22" s="49" t="str">
        <f>IFERROR(VLOOKUP(C22,SRA!B:C,2,0),"")</f>
        <v>RENATA RODRIGUES C DE MELO</v>
      </c>
      <c r="E22" s="15" t="str">
        <f>IFERROR(VLOOKUP(C22,SRA!B:T,8,0),"")</f>
        <v>COM</v>
      </c>
      <c r="F22" s="20" t="s">
        <v>590</v>
      </c>
      <c r="G22" s="15" t="str">
        <f>IFERROR(VLOOKUP(C22,SRA!B:T,5,0),"")</f>
        <v>COORD. RESP. SOCIAL</v>
      </c>
      <c r="H22" s="11">
        <f>IFERROR(VLOOKUP(C22,SRA!B:T,18,0),"")</f>
        <v>1664.45</v>
      </c>
      <c r="I22" s="11">
        <f>IFERROR(VLOOKUP(C22,SRA!B:T,19,0),"")</f>
        <v>6657.79</v>
      </c>
      <c r="J22" s="30">
        <v>29821.360000000001</v>
      </c>
      <c r="K22" s="11">
        <f t="shared" si="0"/>
        <v>8490.3100000000013</v>
      </c>
      <c r="L22" s="30">
        <v>21331.05</v>
      </c>
      <c r="M22" s="25" t="str">
        <f>IFERROR(VLOOKUP(C22,FÉRIAS!C:D,2,0),"")</f>
        <v/>
      </c>
      <c r="N22" s="21" t="str">
        <f>IFERROR(VLOOKUP(C22,AFASTADOS!B:C,2,0),"")</f>
        <v/>
      </c>
    </row>
    <row r="23" spans="2:15" s="21" customFormat="1">
      <c r="B23" s="15">
        <f t="shared" si="1"/>
        <v>15</v>
      </c>
      <c r="C23" s="20">
        <v>3221</v>
      </c>
      <c r="D23" s="49" t="str">
        <f>IFERROR(VLOOKUP(C23,SRA!B:C,2,0),"")</f>
        <v>MARIA ERLANI BARBOSA SILVA</v>
      </c>
      <c r="E23" s="15" t="str">
        <f>IFERROR(VLOOKUP(C23,SRA!B:T,8,0),"")</f>
        <v>COM</v>
      </c>
      <c r="F23" s="20" t="s">
        <v>590</v>
      </c>
      <c r="G23" s="15" t="str">
        <f>IFERROR(VLOOKUP(C23,SRA!B:T,5,0),"")</f>
        <v>SECRETARIA</v>
      </c>
      <c r="H23" s="11">
        <f>IFERROR(VLOOKUP(C23,SRA!B:T,18,0),"")</f>
        <v>391.6</v>
      </c>
      <c r="I23" s="11">
        <f>IFERROR(VLOOKUP(C23,SRA!B:T,19,0),"")</f>
        <v>3366.44</v>
      </c>
      <c r="J23" s="30">
        <v>9742.2800000000007</v>
      </c>
      <c r="K23" s="11">
        <f t="shared" si="0"/>
        <v>9393.4000000000015</v>
      </c>
      <c r="L23" s="30">
        <v>348.88</v>
      </c>
      <c r="M23" s="25" t="str">
        <f>IFERROR(VLOOKUP(C23,FÉRIAS!C:D,2,0),"")</f>
        <v/>
      </c>
      <c r="N23" s="21" t="str">
        <f>IFERROR(VLOOKUP(C23,AFASTADOS!B:C,2,0),"")</f>
        <v/>
      </c>
    </row>
    <row r="24" spans="2:15" s="21" customFormat="1">
      <c r="B24" s="15">
        <f t="shared" si="1"/>
        <v>16</v>
      </c>
      <c r="C24" s="26">
        <v>3247</v>
      </c>
      <c r="D24" s="27" t="str">
        <f>IFERROR(VLOOKUP(C24,SRA!B:C,2,0),"")</f>
        <v>LEONARDO ARAUJO PAES BARRETO</v>
      </c>
      <c r="E24" s="15" t="str">
        <f>IFERROR(VLOOKUP(C24,SRA!B:T,8,0),"")</f>
        <v>COM</v>
      </c>
      <c r="F24" s="20" t="s">
        <v>464</v>
      </c>
      <c r="G24" s="15" t="str">
        <f>IFERROR(VLOOKUP(C24,SRA!B:T,5,0),"")</f>
        <v>CHEFE DE GABINETE</v>
      </c>
      <c r="H24" s="11">
        <f>IFERROR(VLOOKUP(C24,SRA!B:T,18,0),"")</f>
        <v>1811.32</v>
      </c>
      <c r="I24" s="11">
        <f>IFERROR(VLOOKUP(C24,SRA!B:T,19,0),"")</f>
        <v>7245.23</v>
      </c>
      <c r="J24" s="30">
        <f>IFERROR(VLOOKUP(C24,MARÇO!B:F,3,0),"0,00")</f>
        <v>15584.11</v>
      </c>
      <c r="K24" s="11">
        <f t="shared" si="0"/>
        <v>9512.42</v>
      </c>
      <c r="L24" s="30">
        <f>IFERROR(VLOOKUP(C24,MARÇO!B:H,7,0),"0,00")</f>
        <v>6071.6900000000005</v>
      </c>
      <c r="M24" s="25" t="str">
        <f>IFERROR(VLOOKUP(C24,FÉRIAS!C:D,2,0),"")</f>
        <v>LEONARDO ARAUJO PAES BARRETO</v>
      </c>
      <c r="N24" s="21" t="str">
        <f>IFERROR(VLOOKUP(C24,AFASTADOS!B:C,2,0),"")</f>
        <v/>
      </c>
    </row>
    <row r="25" spans="2:15" s="21" customFormat="1">
      <c r="B25" s="15">
        <f t="shared" si="1"/>
        <v>17</v>
      </c>
      <c r="C25" s="20">
        <v>3249</v>
      </c>
      <c r="D25" s="49" t="str">
        <f>IFERROR(VLOOKUP(C25,SRA!B:C,2,0),"")</f>
        <v>LUCIANA MARIA BASTO DE AQUINO</v>
      </c>
      <c r="E25" s="15" t="str">
        <f>IFERROR(VLOOKUP(C25,SRA!B:T,8,0),"")</f>
        <v>COM</v>
      </c>
      <c r="F25" s="20" t="s">
        <v>590</v>
      </c>
      <c r="G25" s="15" t="str">
        <f>IFERROR(VLOOKUP(C25,SRA!B:T,5,0),"")</f>
        <v>ASSESSOR DIRETORIA</v>
      </c>
      <c r="H25" s="11">
        <f>IFERROR(VLOOKUP(C25,SRA!B:T,18,0),"")</f>
        <v>979.03</v>
      </c>
      <c r="I25" s="11">
        <f>IFERROR(VLOOKUP(C25,SRA!B:T,19,0),"")</f>
        <v>3916.1</v>
      </c>
      <c r="J25" s="30">
        <v>12483.82</v>
      </c>
      <c r="K25" s="11">
        <f t="shared" si="0"/>
        <v>12483.82</v>
      </c>
      <c r="L25" s="30">
        <v>0</v>
      </c>
      <c r="M25" s="25" t="str">
        <f>IFERROR(VLOOKUP(C25,FÉRIAS!C:D,2,0),"")</f>
        <v/>
      </c>
      <c r="N25" s="21" t="str">
        <f>IFERROR(VLOOKUP(C25,AFASTADOS!B:C,2,0),"")</f>
        <v/>
      </c>
    </row>
    <row r="26" spans="2:15" s="21" customFormat="1">
      <c r="B26" s="15">
        <f t="shared" si="1"/>
        <v>18</v>
      </c>
      <c r="C26" s="26">
        <v>3256</v>
      </c>
      <c r="D26" s="27" t="str">
        <f>IFERROR(VLOOKUP(C26,SRA!B:C,2,0),"")</f>
        <v>JOAO ALFREDO SOARES DE AVELLAR</v>
      </c>
      <c r="E26" s="15" t="str">
        <f>IFERROR(VLOOKUP(C26,SRA!B:T,8,0),"")</f>
        <v>COM</v>
      </c>
      <c r="F26" s="20" t="s">
        <v>452</v>
      </c>
      <c r="G26" s="15" t="str">
        <f>IFERROR(VLOOKUP(C26,SRA!B:T,5,0),"")</f>
        <v>ASSESSOR DIRETORIA</v>
      </c>
      <c r="H26" s="11">
        <f>IFERROR(VLOOKUP(C26,SRA!B:T,18,0),"")</f>
        <v>979.03</v>
      </c>
      <c r="I26" s="11">
        <f>IFERROR(VLOOKUP(C26,SRA!B:T,19,0),"")</f>
        <v>3916.1</v>
      </c>
      <c r="J26" s="30">
        <f>IFERROR(VLOOKUP(C26,MARÇO!B:F,3,0),"0,00")</f>
        <v>5304.26</v>
      </c>
      <c r="K26" s="11">
        <f t="shared" si="0"/>
        <v>1758.38</v>
      </c>
      <c r="L26" s="30">
        <f>IFERROR(VLOOKUP(C26,MARÇO!B:H,7,0),"0,00")</f>
        <v>3545.88</v>
      </c>
      <c r="M26" s="25" t="str">
        <f>IFERROR(VLOOKUP(C26,FÉRIAS!C:D,2,0),"")</f>
        <v/>
      </c>
      <c r="N26" s="21" t="str">
        <f>IFERROR(VLOOKUP(C26,AFASTADOS!B:C,2,0),"")</f>
        <v/>
      </c>
    </row>
    <row r="27" spans="2:15" s="21" customFormat="1">
      <c r="B27" s="15">
        <f t="shared" si="1"/>
        <v>19</v>
      </c>
      <c r="C27" s="26">
        <v>3263</v>
      </c>
      <c r="D27" s="27" t="str">
        <f>IFERROR(VLOOKUP(C27,SRA!B:C,2,0),"")</f>
        <v>ANA CECILIA DE SENA T SOUZA</v>
      </c>
      <c r="E27" s="15" t="str">
        <f>IFERROR(VLOOKUP(C27,SRA!B:T,8,0),"")</f>
        <v>COM</v>
      </c>
      <c r="F27" s="20" t="s">
        <v>452</v>
      </c>
      <c r="G27" s="15" t="str">
        <f>IFERROR(VLOOKUP(C27,SRA!B:T,5,0),"")</f>
        <v>COORD LICITA CONTRAT</v>
      </c>
      <c r="H27" s="11">
        <f>IFERROR(VLOOKUP(C27,SRA!B:T,18,0),"")</f>
        <v>1664.45</v>
      </c>
      <c r="I27" s="11">
        <f>IFERROR(VLOOKUP(C27,SRA!B:T,19,0),"")</f>
        <v>6657.79</v>
      </c>
      <c r="J27" s="30">
        <f>IFERROR(VLOOKUP(C27,MARÇO!B:F,3,0),"0,00")</f>
        <v>8322.24</v>
      </c>
      <c r="K27" s="11">
        <f t="shared" si="0"/>
        <v>2151.2399999999998</v>
      </c>
      <c r="L27" s="30">
        <f>IFERROR(VLOOKUP(C27,MARÇO!B:H,7,0),"0,00")</f>
        <v>6171</v>
      </c>
      <c r="M27" s="25" t="str">
        <f>IFERROR(VLOOKUP(C27,FÉRIAS!C:D,2,0),"")</f>
        <v/>
      </c>
      <c r="N27" s="21" t="str">
        <f>IFERROR(VLOOKUP(C27,AFASTADOS!B:C,2,0),"")</f>
        <v/>
      </c>
    </row>
    <row r="28" spans="2:15" s="21" customFormat="1">
      <c r="B28" s="15">
        <f t="shared" si="1"/>
        <v>20</v>
      </c>
      <c r="C28" s="26">
        <v>3283</v>
      </c>
      <c r="D28" s="27" t="str">
        <f>IFERROR(VLOOKUP(C28,SRA!B:C,2,0),"")</f>
        <v>MANUELA A DE SENA L VENTURA</v>
      </c>
      <c r="E28" s="15" t="str">
        <f>IFERROR(VLOOKUP(C28,SRA!B:T,8,0),"")</f>
        <v>COM</v>
      </c>
      <c r="F28" s="20" t="s">
        <v>452</v>
      </c>
      <c r="G28" s="15" t="str">
        <f>IFERROR(VLOOKUP(C28,SRA!B:T,5,0),"")</f>
        <v>COORD. AP. TEC. INST</v>
      </c>
      <c r="H28" s="11">
        <f>IFERROR(VLOOKUP(C28,SRA!B:T,18,0),"")</f>
        <v>1664.45</v>
      </c>
      <c r="I28" s="11">
        <f>IFERROR(VLOOKUP(C28,SRA!B:T,19,0),"")</f>
        <v>6657.79</v>
      </c>
      <c r="J28" s="30">
        <f>IFERROR(VLOOKUP(C28,MARÇO!B:F,3,0),"0,00")</f>
        <v>8322.24</v>
      </c>
      <c r="K28" s="11">
        <f t="shared" si="0"/>
        <v>2054.6299999999992</v>
      </c>
      <c r="L28" s="30">
        <f>IFERROR(VLOOKUP(C28,MARÇO!B:H,7,0),"0,00")</f>
        <v>6267.6100000000006</v>
      </c>
      <c r="M28" s="25" t="str">
        <f>IFERROR(VLOOKUP(C28,FÉRIAS!C:D,2,0),"")</f>
        <v/>
      </c>
      <c r="N28" s="21" t="str">
        <f>IFERROR(VLOOKUP(C28,AFASTADOS!B:C,2,0),"")</f>
        <v/>
      </c>
    </row>
    <row r="29" spans="2:15" s="21" customFormat="1">
      <c r="B29" s="15">
        <f t="shared" si="1"/>
        <v>21</v>
      </c>
      <c r="C29" s="20">
        <v>3312</v>
      </c>
      <c r="D29" s="49" t="str">
        <f>IFERROR(VLOOKUP(C29,SRA!B:C,2,0),"")</f>
        <v>DIMAS PEREIRA DANTAS</v>
      </c>
      <c r="E29" s="15" t="str">
        <f>IFERROR(VLOOKUP(C29,SRA!B:T,8,0),"")</f>
        <v>COM</v>
      </c>
      <c r="F29" s="20" t="s">
        <v>590</v>
      </c>
      <c r="G29" s="15" t="str">
        <f>IFERROR(VLOOKUP(C29,SRA!B:T,5,0),"")</f>
        <v>COORD. DE VENDAS</v>
      </c>
      <c r="H29" s="11">
        <f>IFERROR(VLOOKUP(C29,SRA!B:T,18,0),"")</f>
        <v>1664.45</v>
      </c>
      <c r="I29" s="11">
        <f>IFERROR(VLOOKUP(C29,SRA!B:T,19,0),"")</f>
        <v>6657.79</v>
      </c>
      <c r="J29" s="30">
        <v>25290.37</v>
      </c>
      <c r="K29" s="11">
        <f t="shared" si="0"/>
        <v>3751</v>
      </c>
      <c r="L29" s="30">
        <v>21539.37</v>
      </c>
      <c r="M29" s="25" t="str">
        <f>IFERROR(VLOOKUP(C29,FÉRIAS!C:D,2,0),"")</f>
        <v/>
      </c>
      <c r="N29" s="21" t="str">
        <f>IFERROR(VLOOKUP(C29,AFASTADOS!B:C,2,0),"")</f>
        <v/>
      </c>
    </row>
    <row r="30" spans="2:15" s="21" customFormat="1">
      <c r="B30" s="15">
        <f t="shared" si="1"/>
        <v>22</v>
      </c>
      <c r="C30" s="26">
        <v>3316</v>
      </c>
      <c r="D30" s="27" t="str">
        <f>IFERROR(VLOOKUP(C30,SRA!B:C,2,0),"")</f>
        <v>MAYARA CRISTINA NUNES DE LIRA</v>
      </c>
      <c r="E30" s="15" t="str">
        <f>IFERROR(VLOOKUP(C30,SRA!B:T,8,0),"")</f>
        <v>COM</v>
      </c>
      <c r="F30" s="20" t="s">
        <v>452</v>
      </c>
      <c r="G30" s="15" t="str">
        <f>IFERROR(VLOOKUP(C30,SRA!B:T,5,0),"")</f>
        <v>GESTOR DE APOIO TEC.</v>
      </c>
      <c r="H30" s="11">
        <f>IFERROR(VLOOKUP(C30,SRA!B:T,18,0),"")</f>
        <v>293.70999999999998</v>
      </c>
      <c r="I30" s="11">
        <f>IFERROR(VLOOKUP(C30,SRA!B:T,19,0),"")</f>
        <v>1174.82</v>
      </c>
      <c r="J30" s="30">
        <f>IFERROR(VLOOKUP(C30,MARÇO!B:F,3,0),"0,00")</f>
        <v>1468.53</v>
      </c>
      <c r="K30" s="11">
        <f t="shared" si="0"/>
        <v>114.07999999999993</v>
      </c>
      <c r="L30" s="30">
        <f>IFERROR(VLOOKUP(C30,MARÇO!B:H,7,0),"0,00")</f>
        <v>1354.45</v>
      </c>
      <c r="M30" s="25" t="str">
        <f>IFERROR(VLOOKUP(C30,FÉRIAS!C:D,2,0),"")</f>
        <v/>
      </c>
      <c r="N30" s="21" t="str">
        <f>IFERROR(VLOOKUP(C30,AFASTADOS!B:C,2,0),"")</f>
        <v/>
      </c>
    </row>
    <row r="31" spans="2:15" s="21" customFormat="1">
      <c r="B31" s="15">
        <f t="shared" si="1"/>
        <v>23</v>
      </c>
      <c r="C31" s="26">
        <v>3325</v>
      </c>
      <c r="D31" s="27" t="str">
        <f>IFERROR(VLOOKUP(C31,SRA!B:C,2,0),"")</f>
        <v>MANOEL DE LIMA BARBOSA</v>
      </c>
      <c r="E31" s="15" t="str">
        <f>IFERROR(VLOOKUP(C31,SRA!B:T,8,0),"")</f>
        <v>COM</v>
      </c>
      <c r="F31" s="20" t="s">
        <v>452</v>
      </c>
      <c r="G31" s="15" t="str">
        <f>IFERROR(VLOOKUP(C31,SRA!B:T,5,0),"")</f>
        <v>COORD.DE CONTABILIDA</v>
      </c>
      <c r="H31" s="11">
        <f>IFERROR(VLOOKUP(C31,SRA!B:T,18,0),"")</f>
        <v>1664.45</v>
      </c>
      <c r="I31" s="11">
        <f>IFERROR(VLOOKUP(C31,SRA!B:T,19,0),"")</f>
        <v>6657.79</v>
      </c>
      <c r="J31" s="30">
        <f>IFERROR(VLOOKUP(C31,MARÇO!B:F,3,0),"0,00")</f>
        <v>8322.24</v>
      </c>
      <c r="K31" s="11">
        <f t="shared" si="0"/>
        <v>4516.16</v>
      </c>
      <c r="L31" s="30">
        <f>IFERROR(VLOOKUP(C31,MARÇO!B:H,7,0),"0,00")</f>
        <v>3806.08</v>
      </c>
      <c r="M31" s="25" t="str">
        <f>IFERROR(VLOOKUP(C31,FÉRIAS!C:D,2,0),"")</f>
        <v/>
      </c>
      <c r="N31" s="21" t="str">
        <f>IFERROR(VLOOKUP(C31,AFASTADOS!B:C,2,0),"")</f>
        <v/>
      </c>
    </row>
    <row r="32" spans="2:15" s="21" customFormat="1">
      <c r="B32" s="15">
        <f t="shared" si="1"/>
        <v>24</v>
      </c>
      <c r="C32" s="26">
        <v>3327</v>
      </c>
      <c r="D32" s="27" t="str">
        <f>IFERROR(VLOOKUP(C32,SRA!B:C,2,0),"")</f>
        <v>NATALIA DOURADO DA FONTE</v>
      </c>
      <c r="E32" s="15" t="str">
        <f>IFERROR(VLOOKUP(C32,SRA!B:T,8,0),"")</f>
        <v>COM</v>
      </c>
      <c r="F32" s="20" t="s">
        <v>452</v>
      </c>
      <c r="G32" s="15" t="str">
        <f>IFERROR(VLOOKUP(C32,SRA!B:T,5,0),"")</f>
        <v>COORD. SUPRIMENTOS</v>
      </c>
      <c r="H32" s="11">
        <f>IFERROR(VLOOKUP(C32,SRA!B:T,18,0),"")</f>
        <v>1664.45</v>
      </c>
      <c r="I32" s="11">
        <f>IFERROR(VLOOKUP(C32,SRA!B:T,19,0),"")</f>
        <v>6657.79</v>
      </c>
      <c r="J32" s="30">
        <f>IFERROR(VLOOKUP(C32,MARÇO!B:F,3,0),"0,00")</f>
        <v>8322.24</v>
      </c>
      <c r="K32" s="11">
        <f t="shared" si="0"/>
        <v>2002.4899999999998</v>
      </c>
      <c r="L32" s="30">
        <f>IFERROR(VLOOKUP(C32,MARÇO!B:H,7,0),"0,00")</f>
        <v>6319.75</v>
      </c>
      <c r="M32" s="25" t="str">
        <f>IFERROR(VLOOKUP(C32,FÉRIAS!C:D,2,0),"")</f>
        <v/>
      </c>
      <c r="N32" s="21" t="str">
        <f>IFERROR(VLOOKUP(C32,AFASTADOS!B:C,2,0),"")</f>
        <v/>
      </c>
    </row>
    <row r="33" spans="2:16" s="21" customFormat="1">
      <c r="B33" s="15">
        <f t="shared" si="1"/>
        <v>25</v>
      </c>
      <c r="C33" s="26">
        <v>3328</v>
      </c>
      <c r="D33" s="27" t="str">
        <f>IFERROR(VLOOKUP(C33,SRA!B:C,2,0),"")</f>
        <v>VINICIUS JOSE OLIVEIRA D SOUSA</v>
      </c>
      <c r="E33" s="15" t="str">
        <f>IFERROR(VLOOKUP(C33,SRA!B:T,8,0),"")</f>
        <v>COM</v>
      </c>
      <c r="F33" s="20" t="s">
        <v>452</v>
      </c>
      <c r="G33" s="15" t="str">
        <f>IFERROR(VLOOKUP(C33,SRA!B:T,5,0),"")</f>
        <v>ASSESSOR DIRETORIA</v>
      </c>
      <c r="H33" s="11">
        <f>IFERROR(VLOOKUP(C33,SRA!B:T,18,0),"")</f>
        <v>979.03</v>
      </c>
      <c r="I33" s="11">
        <f>IFERROR(VLOOKUP(C33,SRA!B:T,19,0),"")</f>
        <v>3916.1</v>
      </c>
      <c r="J33" s="30">
        <f>IFERROR(VLOOKUP(C33,MARÇO!B:F,3,0),"0,00")</f>
        <v>4895.13</v>
      </c>
      <c r="K33" s="11">
        <f t="shared" si="0"/>
        <v>1543.7700000000004</v>
      </c>
      <c r="L33" s="30">
        <f>IFERROR(VLOOKUP(C33,MARÇO!B:H,7,0),"0,00")</f>
        <v>3351.3599999999997</v>
      </c>
      <c r="M33" s="25" t="str">
        <f>IFERROR(VLOOKUP(C33,FÉRIAS!C:D,2,0),"")</f>
        <v/>
      </c>
      <c r="N33" s="21" t="str">
        <f>IFERROR(VLOOKUP(C33,AFASTADOS!B:C,2,0),"")</f>
        <v/>
      </c>
    </row>
    <row r="34" spans="2:16" s="21" customFormat="1">
      <c r="B34" s="15">
        <f t="shared" si="1"/>
        <v>26</v>
      </c>
      <c r="C34" s="26">
        <v>3338</v>
      </c>
      <c r="D34" s="27" t="str">
        <f>IFERROR(VLOOKUP(C34,SRA!B:C,2,0),"")</f>
        <v>IAN THIAGO DE LIMA BARBOSA</v>
      </c>
      <c r="E34" s="15" t="str">
        <f>IFERROR(VLOOKUP(C34,SRA!B:T,8,0),"")</f>
        <v>COM</v>
      </c>
      <c r="F34" s="20" t="s">
        <v>452</v>
      </c>
      <c r="G34" s="15" t="str">
        <f>IFERROR(VLOOKUP(C34,SRA!B:T,5,0),"")</f>
        <v>ASSESSOR DIRETORIA</v>
      </c>
      <c r="H34" s="11">
        <f>IFERROR(VLOOKUP(C34,SRA!B:T,18,0),"")</f>
        <v>979.03</v>
      </c>
      <c r="I34" s="11">
        <f>IFERROR(VLOOKUP(C34,SRA!B:T,19,0),"")</f>
        <v>3916.1</v>
      </c>
      <c r="J34" s="30">
        <f>IFERROR(VLOOKUP(C34,MARÇO!B:F,3,0),"0,00")</f>
        <v>4895.13</v>
      </c>
      <c r="K34" s="11">
        <f t="shared" si="0"/>
        <v>924.43000000000029</v>
      </c>
      <c r="L34" s="30">
        <f>IFERROR(VLOOKUP(C34,MARÇO!B:H,7,0),"0,00")</f>
        <v>3970.7</v>
      </c>
      <c r="M34" s="25" t="str">
        <f>IFERROR(VLOOKUP(C34,FÉRIAS!C:D,2,0),"")</f>
        <v/>
      </c>
      <c r="N34" s="21" t="str">
        <f>IFERROR(VLOOKUP(C34,AFASTADOS!B:C,2,0),"")</f>
        <v/>
      </c>
    </row>
    <row r="35" spans="2:16" s="21" customFormat="1">
      <c r="B35" s="15">
        <f t="shared" si="1"/>
        <v>27</v>
      </c>
      <c r="C35" s="26">
        <v>3340</v>
      </c>
      <c r="D35" s="27" t="str">
        <f>IFERROR(VLOOKUP(C35,SRA!B:C,2,0),"")</f>
        <v>SANDRO MARQUES TEIXEIRA</v>
      </c>
      <c r="E35" s="15" t="str">
        <f>IFERROR(VLOOKUP(C35,SRA!B:T,8,0),"")</f>
        <v>COM</v>
      </c>
      <c r="F35" s="20" t="s">
        <v>452</v>
      </c>
      <c r="G35" s="15" t="str">
        <f>IFERROR(VLOOKUP(C35,SRA!B:T,5,0),"")</f>
        <v>COORD. DE ART. INST.</v>
      </c>
      <c r="H35" s="11">
        <f>IFERROR(VLOOKUP(C35,SRA!B:T,18,0),"")</f>
        <v>1664.45</v>
      </c>
      <c r="I35" s="11">
        <f>IFERROR(VLOOKUP(C35,SRA!B:T,19,0),"")</f>
        <v>6657.79</v>
      </c>
      <c r="J35" s="30">
        <f>IFERROR(VLOOKUP(C35,MARÇO!B:F,3,0),"0,00")</f>
        <v>8653.9699999999993</v>
      </c>
      <c r="K35" s="11">
        <f t="shared" si="0"/>
        <v>3134.869999999999</v>
      </c>
      <c r="L35" s="30">
        <f>IFERROR(VLOOKUP(C35,MARÇO!B:H,7,0),"0,00")</f>
        <v>5519.1</v>
      </c>
      <c r="M35" s="25" t="str">
        <f>IFERROR(VLOOKUP(C35,FÉRIAS!C:D,2,0),"")</f>
        <v/>
      </c>
      <c r="N35" s="21" t="str">
        <f>IFERROR(VLOOKUP(C35,AFASTADOS!B:C,2,0),"")</f>
        <v/>
      </c>
      <c r="P35" s="23"/>
    </row>
    <row r="36" spans="2:16" s="21" customFormat="1">
      <c r="B36" s="15">
        <f t="shared" si="1"/>
        <v>28</v>
      </c>
      <c r="C36" s="26">
        <v>3341</v>
      </c>
      <c r="D36" s="27" t="str">
        <f>IFERROR(VLOOKUP(C36,SRA!B:C,2,0),"")</f>
        <v>JOSE VICTOR M A BARBOSA</v>
      </c>
      <c r="E36" s="15" t="str">
        <f>IFERROR(VLOOKUP(C36,SRA!B:T,8,0),"")</f>
        <v>COM</v>
      </c>
      <c r="F36" s="20" t="s">
        <v>452</v>
      </c>
      <c r="G36" s="15" t="str">
        <f>IFERROR(VLOOKUP(C36,SRA!B:T,5,0),"")</f>
        <v>GESTOR DE DESENV.</v>
      </c>
      <c r="H36" s="11">
        <f>IFERROR(VLOOKUP(C36,SRA!B:T,18,0),"")</f>
        <v>881.12</v>
      </c>
      <c r="I36" s="11">
        <f>IFERROR(VLOOKUP(C36,SRA!B:T,19,0),"")</f>
        <v>3524.49</v>
      </c>
      <c r="J36" s="30">
        <f>IFERROR(VLOOKUP(C36,MARÇO!B:F,3,0),"0,00")</f>
        <v>4405.6099999999997</v>
      </c>
      <c r="K36" s="11">
        <f t="shared" si="0"/>
        <v>985.74999999999955</v>
      </c>
      <c r="L36" s="30">
        <f>IFERROR(VLOOKUP(C36,MARÇO!B:H,7,0),"0,00")</f>
        <v>3419.86</v>
      </c>
      <c r="M36" s="25" t="str">
        <f>IFERROR(VLOOKUP(C36,FÉRIAS!C:D,2,0),"")</f>
        <v/>
      </c>
      <c r="N36" s="21" t="str">
        <f>IFERROR(VLOOKUP(C36,AFASTADOS!B:C,2,0),"")</f>
        <v/>
      </c>
      <c r="P36" s="23"/>
    </row>
    <row r="37" spans="2:16" s="21" customFormat="1">
      <c r="B37" s="15">
        <f t="shared" si="1"/>
        <v>29</v>
      </c>
      <c r="C37" s="26">
        <v>3343</v>
      </c>
      <c r="D37" s="27" t="str">
        <f>IFERROR(VLOOKUP(C37,SRA!B:C,2,0),"")</f>
        <v>MARCELO MONTEIRO DE C. FILHO</v>
      </c>
      <c r="E37" s="15" t="str">
        <f>IFERROR(VLOOKUP(C37,SRA!B:T,8,0),"")</f>
        <v>COM</v>
      </c>
      <c r="F37" s="20" t="s">
        <v>464</v>
      </c>
      <c r="G37" s="15" t="str">
        <f>IFERROR(VLOOKUP(C37,SRA!B:T,5,0),"")</f>
        <v>GESTOR DE APOIO ADM.</v>
      </c>
      <c r="H37" s="11">
        <f>IFERROR(VLOOKUP(C37,SRA!B:T,18,0),"")</f>
        <v>293.70999999999998</v>
      </c>
      <c r="I37" s="11">
        <f>IFERROR(VLOOKUP(C37,SRA!B:T,19,0),"")</f>
        <v>1174.82</v>
      </c>
      <c r="J37" s="30">
        <f>IFERROR(VLOOKUP(C37,MARÇO!B:F,3,0),"0,00")</f>
        <v>2463.5700000000002</v>
      </c>
      <c r="K37" s="11">
        <f t="shared" si="0"/>
        <v>1338.0500000000002</v>
      </c>
      <c r="L37" s="30">
        <f>IFERROR(VLOOKUP(C37,MARÇO!B:H,7,0),"0,00")</f>
        <v>1125.52</v>
      </c>
      <c r="M37" s="25" t="str">
        <f>IFERROR(VLOOKUP(C37,FÉRIAS!C:D,2,0),"")</f>
        <v>MARCELO MONTEIRO DE C. FILHO</v>
      </c>
      <c r="N37" s="21" t="str">
        <f>IFERROR(VLOOKUP(C37,AFASTADOS!B:C,2,0),"")</f>
        <v/>
      </c>
      <c r="P37" s="23"/>
    </row>
    <row r="38" spans="2:16" s="23" customFormat="1">
      <c r="B38" s="15">
        <f t="shared" si="1"/>
        <v>30</v>
      </c>
      <c r="C38" s="26">
        <v>3358</v>
      </c>
      <c r="D38" s="27" t="str">
        <f>IFERROR(VLOOKUP(C38,SRA!B:C,2,0),"")</f>
        <v>SERGIO LUIZ DE NORONHA</v>
      </c>
      <c r="E38" s="15" t="str">
        <f>IFERROR(VLOOKUP(C38,SRA!B:T,8,0),"")</f>
        <v>COM</v>
      </c>
      <c r="F38" s="20" t="s">
        <v>452</v>
      </c>
      <c r="G38" s="15" t="str">
        <f>IFERROR(VLOOKUP(C38,SRA!B:T,5,0),"")</f>
        <v>DIRETOR D ENGENHARIA</v>
      </c>
      <c r="H38" s="11">
        <f>IFERROR(VLOOKUP(C38,SRA!B:T,18,0),"")</f>
        <v>4196.22</v>
      </c>
      <c r="I38" s="11">
        <f>IFERROR(VLOOKUP(C38,SRA!B:T,19,0),"")</f>
        <v>0</v>
      </c>
      <c r="J38" s="30">
        <f>IFERROR(VLOOKUP(C38,MARÇO!B:F,3,0),"0,00")</f>
        <v>20981.1</v>
      </c>
      <c r="K38" s="11">
        <f t="shared" si="0"/>
        <v>5970.6799999999985</v>
      </c>
      <c r="L38" s="30">
        <f>IFERROR(VLOOKUP(C38,MARÇO!B:H,7,0),"0,00")</f>
        <v>15010.42</v>
      </c>
      <c r="M38" s="25" t="str">
        <f>IFERROR(VLOOKUP(C38,FÉRIAS!C:D,2,0),"")</f>
        <v/>
      </c>
      <c r="N38" s="21" t="str">
        <f>IFERROR(VLOOKUP(C38,AFASTADOS!B:C,2,0),"")</f>
        <v/>
      </c>
      <c r="O38" s="21"/>
      <c r="P38" s="21"/>
    </row>
    <row r="39" spans="2:16" s="23" customFormat="1">
      <c r="B39" s="15">
        <f t="shared" si="1"/>
        <v>31</v>
      </c>
      <c r="C39" s="26">
        <v>3359</v>
      </c>
      <c r="D39" s="27" t="str">
        <f>IFERROR(VLOOKUP(C39,SRA!B:C,2,0),"")</f>
        <v>ALICE ANA BARBOSA ROSENDO</v>
      </c>
      <c r="E39" s="15" t="str">
        <f>IFERROR(VLOOKUP(C39,SRA!B:T,8,0),"")</f>
        <v>COM</v>
      </c>
      <c r="F39" s="20" t="s">
        <v>452</v>
      </c>
      <c r="G39" s="15" t="str">
        <f>IFERROR(VLOOKUP(C39,SRA!B:T,5,0),"")</f>
        <v>COORD. COMUNIC. SOCI</v>
      </c>
      <c r="H39" s="11">
        <f>IFERROR(VLOOKUP(C39,SRA!B:T,18,0),"")</f>
        <v>1664.45</v>
      </c>
      <c r="I39" s="11">
        <f>IFERROR(VLOOKUP(C39,SRA!B:T,19,0),"")</f>
        <v>6657.79</v>
      </c>
      <c r="J39" s="30">
        <f>IFERROR(VLOOKUP(C39,MARÇO!B:F,3,0),"0,00")</f>
        <v>8322.24</v>
      </c>
      <c r="K39" s="11">
        <f t="shared" si="0"/>
        <v>3719.08</v>
      </c>
      <c r="L39" s="30">
        <f>IFERROR(VLOOKUP(C39,MARÇO!B:H,7,0),"0,00")</f>
        <v>4603.16</v>
      </c>
      <c r="M39" s="25" t="str">
        <f>IFERROR(VLOOKUP(C39,FÉRIAS!C:D,2,0),"")</f>
        <v/>
      </c>
      <c r="N39" s="21" t="str">
        <f>IFERROR(VLOOKUP(C39,AFASTADOS!B:C,2,0),"")</f>
        <v/>
      </c>
      <c r="O39" s="21"/>
      <c r="P39" s="21"/>
    </row>
    <row r="40" spans="2:16" s="23" customFormat="1">
      <c r="B40" s="15">
        <f t="shared" si="1"/>
        <v>32</v>
      </c>
      <c r="C40" s="20">
        <v>3361</v>
      </c>
      <c r="D40" s="27" t="str">
        <f>IFERROR(VLOOKUP(C40,SRA!B:C,2,0),"")</f>
        <v>DANIELLY C. DO NASCIMENTO</v>
      </c>
      <c r="E40" s="15" t="str">
        <f>IFERROR(VLOOKUP(C40,SRA!B:T,8,0),"")</f>
        <v>COM</v>
      </c>
      <c r="F40" s="20" t="s">
        <v>464</v>
      </c>
      <c r="G40" s="15" t="str">
        <f>IFERROR(VLOOKUP(C40,SRA!B:T,5,0),"")</f>
        <v>SECRETARIA DIR.</v>
      </c>
      <c r="H40" s="11">
        <f>IFERROR(VLOOKUP(C40,SRA!B:T,18,0),"")</f>
        <v>391.6</v>
      </c>
      <c r="I40" s="11">
        <f>IFERROR(VLOOKUP(C40,SRA!B:T,19,0),"")</f>
        <v>1566.44</v>
      </c>
      <c r="J40" s="30">
        <f>IFERROR(VLOOKUP(C40,MARÇO!B:F,3,0),"0,00")</f>
        <v>3210.39</v>
      </c>
      <c r="K40" s="11">
        <f t="shared" si="0"/>
        <v>1962.6599999999999</v>
      </c>
      <c r="L40" s="30">
        <f>IFERROR(VLOOKUP(C40,MARÇO!B:H,7,0),"0,00")</f>
        <v>1247.73</v>
      </c>
      <c r="M40" s="25" t="str">
        <f>IFERROR(VLOOKUP(C40,FÉRIAS!C:D,2,0),"")</f>
        <v>DANIELLY C. DO NASCIMENTO</v>
      </c>
      <c r="N40" s="21" t="str">
        <f>IFERROR(VLOOKUP(C40,AFASTADOS!B:C,2,0),"")</f>
        <v/>
      </c>
      <c r="O40" s="21"/>
      <c r="P40" s="21"/>
    </row>
    <row r="41" spans="2:16" s="21" customFormat="1">
      <c r="B41" s="15">
        <f t="shared" si="1"/>
        <v>33</v>
      </c>
      <c r="C41" s="26">
        <v>3362</v>
      </c>
      <c r="D41" s="27" t="str">
        <f>IFERROR(VLOOKUP(C41,SRA!B:C,2,0),"")</f>
        <v>LEANDRA NASCIMENTO ESTEFANIO</v>
      </c>
      <c r="E41" s="15" t="str">
        <f>IFERROR(VLOOKUP(C41,SRA!B:T,8,0),"")</f>
        <v>COM</v>
      </c>
      <c r="F41" s="20" t="s">
        <v>452</v>
      </c>
      <c r="G41" s="15" t="str">
        <f>IFERROR(VLOOKUP(C41,SRA!B:T,5,0),"")</f>
        <v>GESTOR DE DESENV.</v>
      </c>
      <c r="H41" s="11">
        <f>IFERROR(VLOOKUP(C41,SRA!B:T,18,0),"")</f>
        <v>881.12</v>
      </c>
      <c r="I41" s="11">
        <f>IFERROR(VLOOKUP(C41,SRA!B:T,19,0),"")</f>
        <v>20309.370000000003</v>
      </c>
      <c r="J41" s="30">
        <f>IFERROR(VLOOKUP(C41,MARÇO!B:F,3,0),"0,00")</f>
        <v>4405.6099999999997</v>
      </c>
      <c r="K41" s="11">
        <f t="shared" si="0"/>
        <v>875.72999999999956</v>
      </c>
      <c r="L41" s="30">
        <f>IFERROR(VLOOKUP(C41,MARÇO!B:H,7,0),"0,00")</f>
        <v>3529.88</v>
      </c>
      <c r="M41" s="25" t="str">
        <f>IFERROR(VLOOKUP(C41,FÉRIAS!C:D,2,0),"")</f>
        <v/>
      </c>
      <c r="N41" s="21" t="str">
        <f>IFERROR(VLOOKUP(C41,AFASTADOS!B:C,2,0),"")</f>
        <v/>
      </c>
    </row>
    <row r="42" spans="2:16" s="21" customFormat="1">
      <c r="B42" s="15">
        <f t="shared" si="1"/>
        <v>34</v>
      </c>
      <c r="C42" s="26">
        <v>3366</v>
      </c>
      <c r="D42" s="27" t="str">
        <f>IFERROR(VLOOKUP(C42,SRA!B:C,2,0),"")</f>
        <v>JOSE RICARDO OLIVEIRA CHAGAS</v>
      </c>
      <c r="E42" s="15" t="str">
        <f>IFERROR(VLOOKUP(C42,SRA!B:T,8,0),"")</f>
        <v>COM</v>
      </c>
      <c r="F42" s="20" t="s">
        <v>452</v>
      </c>
      <c r="G42" s="15" t="str">
        <f>IFERROR(VLOOKUP(C42,SRA!B:T,5,0),"")</f>
        <v>COORD AUDITORIA INT</v>
      </c>
      <c r="H42" s="11">
        <f>IFERROR(VLOOKUP(C42,SRA!B:T,18,0),"")</f>
        <v>1664.45</v>
      </c>
      <c r="I42" s="11">
        <f>IFERROR(VLOOKUP(C42,SRA!B:T,19,0),"")</f>
        <v>6657.79</v>
      </c>
      <c r="J42" s="30">
        <f>IFERROR(VLOOKUP(C42,MARÇO!B:F,3,0),"0,00")</f>
        <v>8414.7099999999991</v>
      </c>
      <c r="K42" s="11">
        <f t="shared" si="0"/>
        <v>3051.7199999999993</v>
      </c>
      <c r="L42" s="30">
        <f>IFERROR(VLOOKUP(C42,MARÇO!B:H,7,0),"0,00")</f>
        <v>5362.99</v>
      </c>
      <c r="M42" s="25" t="str">
        <f>IFERROR(VLOOKUP(C42,FÉRIAS!C:D,2,0),"")</f>
        <v/>
      </c>
      <c r="N42" s="21" t="str">
        <f>IFERROR(VLOOKUP(C42,AFASTADOS!B:C,2,0),"")</f>
        <v/>
      </c>
    </row>
    <row r="43" spans="2:16" s="21" customFormat="1">
      <c r="B43" s="15">
        <f t="shared" si="1"/>
        <v>35</v>
      </c>
      <c r="C43" s="26">
        <v>3373</v>
      </c>
      <c r="D43" s="27" t="str">
        <f>IFERROR(VLOOKUP(C43,SRA!B:C,2,0),"")</f>
        <v>LEANDRO RAMOS M DE ANDRADE</v>
      </c>
      <c r="E43" s="15" t="str">
        <f>IFERROR(VLOOKUP(C43,SRA!B:T,8,0),"")</f>
        <v>COM</v>
      </c>
      <c r="F43" s="20" t="s">
        <v>452</v>
      </c>
      <c r="G43" s="15" t="str">
        <f>IFERROR(VLOOKUP(C43,SRA!B:T,5,0),"")</f>
        <v>ASSESSOR DIRETORIA</v>
      </c>
      <c r="H43" s="11">
        <f>IFERROR(VLOOKUP(C43,SRA!B:T,18,0),"")</f>
        <v>979.03</v>
      </c>
      <c r="I43" s="11">
        <f>IFERROR(VLOOKUP(C43,SRA!B:T,19,0),"")</f>
        <v>3916.1</v>
      </c>
      <c r="J43" s="30">
        <f>IFERROR(VLOOKUP(C43,MARÇO!B:F,3,0),"0,00")</f>
        <v>4895.13</v>
      </c>
      <c r="K43" s="11">
        <f t="shared" si="0"/>
        <v>1759.7700000000004</v>
      </c>
      <c r="L43" s="30">
        <f>IFERROR(VLOOKUP(C43,MARÇO!B:H,7,0),"0,00")</f>
        <v>3135.3599999999997</v>
      </c>
      <c r="M43" s="25" t="str">
        <f>IFERROR(VLOOKUP(C43,FÉRIAS!C:D,2,0),"")</f>
        <v/>
      </c>
      <c r="N43" s="21" t="str">
        <f>IFERROR(VLOOKUP(C43,AFASTADOS!B:C,2,0),"")</f>
        <v/>
      </c>
    </row>
    <row r="44" spans="2:16" s="21" customFormat="1">
      <c r="B44" s="15">
        <f t="shared" si="1"/>
        <v>36</v>
      </c>
      <c r="C44" s="20">
        <v>3381</v>
      </c>
      <c r="D44" s="49" t="str">
        <f>IFERROR(VLOOKUP(C44,SRA!B:C,2,0),"")</f>
        <v>MARIA VITORIA ALVES VILA NOVA</v>
      </c>
      <c r="E44" s="15" t="str">
        <f>IFERROR(VLOOKUP(C44,SRA!B:T,8,0),"")</f>
        <v>COM</v>
      </c>
      <c r="F44" s="20" t="s">
        <v>590</v>
      </c>
      <c r="G44" s="15" t="str">
        <f>IFERROR(VLOOKUP(C44,SRA!B:T,5,0),"")</f>
        <v>GESTOR DE APOIO TEC.</v>
      </c>
      <c r="H44" s="11">
        <f>IFERROR(VLOOKUP(C44,SRA!B:T,18,0),"")</f>
        <v>293.70999999999998</v>
      </c>
      <c r="I44" s="11">
        <f>IFERROR(VLOOKUP(C44,SRA!B:T,19,0),"")</f>
        <v>1174.82</v>
      </c>
      <c r="J44" s="30">
        <v>5634.48</v>
      </c>
      <c r="K44" s="11">
        <f t="shared" si="0"/>
        <v>2221.4499999999994</v>
      </c>
      <c r="L44" s="30">
        <v>3413.03</v>
      </c>
      <c r="M44" s="25" t="str">
        <f>IFERROR(VLOOKUP(C44,FÉRIAS!C:D,2,0),"")</f>
        <v/>
      </c>
      <c r="N44" s="21" t="str">
        <f>IFERROR(VLOOKUP(C44,AFASTADOS!B:C,2,0),"")</f>
        <v/>
      </c>
    </row>
    <row r="45" spans="2:16" s="21" customFormat="1">
      <c r="B45" s="15">
        <f t="shared" si="1"/>
        <v>37</v>
      </c>
      <c r="C45" s="20">
        <v>3382</v>
      </c>
      <c r="D45" s="49" t="str">
        <f>IFERROR(VLOOKUP(C45,SRA!B:C,2,0),"")</f>
        <v>FERNANDA DA SILVA P DE ANDRADE</v>
      </c>
      <c r="E45" s="15" t="str">
        <f>IFERROR(VLOOKUP(C45,SRA!B:T,8,0),"")</f>
        <v>COM</v>
      </c>
      <c r="F45" s="20" t="s">
        <v>590</v>
      </c>
      <c r="G45" s="15" t="str">
        <f>IFERROR(VLOOKUP(C45,SRA!B:T,5,0),"")</f>
        <v>SUCOM-SUPERINT.COMER</v>
      </c>
      <c r="H45" s="11">
        <f>IFERROR(VLOOKUP(C45,SRA!B:T,18,0),"")</f>
        <v>1811.32</v>
      </c>
      <c r="I45" s="11">
        <f>IFERROR(VLOOKUP(C45,SRA!B:T,19,0),"")</f>
        <v>7245.23</v>
      </c>
      <c r="J45" s="30">
        <v>13945.75</v>
      </c>
      <c r="K45" s="11">
        <f t="shared" si="0"/>
        <v>13945.75</v>
      </c>
      <c r="L45" s="30">
        <v>0</v>
      </c>
      <c r="M45" s="25" t="str">
        <f>IFERROR(VLOOKUP(C45,FÉRIAS!C:D,2,0),"")</f>
        <v/>
      </c>
      <c r="N45" s="21" t="str">
        <f>IFERROR(VLOOKUP(C45,AFASTADOS!B:C,2,0),"")</f>
        <v/>
      </c>
    </row>
    <row r="46" spans="2:16" s="21" customFormat="1">
      <c r="B46" s="15">
        <f t="shared" si="1"/>
        <v>38</v>
      </c>
      <c r="C46" s="26">
        <v>3383</v>
      </c>
      <c r="D46" s="27" t="str">
        <f>IFERROR(VLOOKUP(C46,SRA!B:C,2,0),"")</f>
        <v>PLINIO ANTONIO L P FILHO</v>
      </c>
      <c r="E46" s="15" t="str">
        <f>IFERROR(VLOOKUP(C46,SRA!B:T,8,0),"")</f>
        <v>COM</v>
      </c>
      <c r="F46" s="20" t="s">
        <v>452</v>
      </c>
      <c r="G46" s="15" t="str">
        <f>IFERROR(VLOOKUP(C46,SRA!B:T,5,0),"")</f>
        <v>DIRETOR PRESIDENTE</v>
      </c>
      <c r="H46" s="11">
        <f>IFERROR(VLOOKUP(C46,SRA!B:T,18,0),"")</f>
        <v>4511.08</v>
      </c>
      <c r="I46" s="11">
        <f>IFERROR(VLOOKUP(C46,SRA!B:T,19,0),"")</f>
        <v>0</v>
      </c>
      <c r="J46" s="30">
        <f>IFERROR(VLOOKUP(C46,MARÇO!B:F,3,0),"0,00")</f>
        <v>22555.37</v>
      </c>
      <c r="K46" s="11">
        <f t="shared" si="0"/>
        <v>7914.9499999999989</v>
      </c>
      <c r="L46" s="30">
        <f>IFERROR(VLOOKUP(C46,MARÇO!B:H,7,0),"0,00")</f>
        <v>14640.42</v>
      </c>
      <c r="M46" s="25" t="str">
        <f>IFERROR(VLOOKUP(C46,FÉRIAS!C:D,2,0),"")</f>
        <v/>
      </c>
      <c r="N46" s="21" t="str">
        <f>IFERROR(VLOOKUP(C46,AFASTADOS!B:C,2,0),"")</f>
        <v/>
      </c>
    </row>
    <row r="47" spans="2:16" s="21" customFormat="1">
      <c r="B47" s="15">
        <f t="shared" si="1"/>
        <v>39</v>
      </c>
      <c r="C47" s="20">
        <v>3384</v>
      </c>
      <c r="D47" s="49" t="str">
        <f>IFERROR(VLOOKUP(C47,SRA!B:C,2,0),"")</f>
        <v>ADRIANA LOPES NOBREGA F BARROS</v>
      </c>
      <c r="E47" s="15" t="str">
        <f>IFERROR(VLOOKUP(C47,SRA!B:T,8,0),"")</f>
        <v>COM</v>
      </c>
      <c r="F47" s="20" t="s">
        <v>590</v>
      </c>
      <c r="G47" s="15" t="str">
        <f>IFERROR(VLOOKUP(C47,SRA!B:T,5,0),"")</f>
        <v>GESTOR DE DESENV.</v>
      </c>
      <c r="H47" s="11">
        <f>IFERROR(VLOOKUP(C47,SRA!B:T,18,0),"")</f>
        <v>881.12</v>
      </c>
      <c r="I47" s="11">
        <f>IFERROR(VLOOKUP(C47,SRA!B:T,19,0),"")</f>
        <v>3524.49</v>
      </c>
      <c r="J47" s="30">
        <v>8796.51</v>
      </c>
      <c r="K47" s="11">
        <f t="shared" si="0"/>
        <v>6071.17</v>
      </c>
      <c r="L47" s="30">
        <v>2725.34</v>
      </c>
      <c r="M47" s="25" t="str">
        <f>IFERROR(VLOOKUP(C47,FÉRIAS!C:D,2,0),"")</f>
        <v/>
      </c>
      <c r="N47" s="21" t="str">
        <f>IFERROR(VLOOKUP(C47,AFASTADOS!B:C,2,0),"")</f>
        <v/>
      </c>
    </row>
    <row r="48" spans="2:16" s="21" customFormat="1">
      <c r="B48" s="15">
        <f t="shared" si="1"/>
        <v>40</v>
      </c>
      <c r="C48" s="26">
        <v>3386</v>
      </c>
      <c r="D48" s="27" t="str">
        <f>IFERROR(VLOOKUP(C48,SRA!B:C,2,0),"")</f>
        <v>EWERTON RODRIGO PAZ DE SANTANA</v>
      </c>
      <c r="E48" s="15" t="str">
        <f>IFERROR(VLOOKUP(C48,SRA!B:T,8,0),"")</f>
        <v>COM</v>
      </c>
      <c r="F48" s="20" t="s">
        <v>452</v>
      </c>
      <c r="G48" s="15" t="str">
        <f>IFERROR(VLOOKUP(C48,SRA!B:T,5,0),"")</f>
        <v>GESTOR DE APOIO ADM.</v>
      </c>
      <c r="H48" s="11">
        <f>IFERROR(VLOOKUP(C48,SRA!B:T,18,0),"")</f>
        <v>293.70999999999998</v>
      </c>
      <c r="I48" s="11">
        <f>IFERROR(VLOOKUP(C48,SRA!B:T,19,0),"")</f>
        <v>1174.82</v>
      </c>
      <c r="J48" s="30">
        <f>IFERROR(VLOOKUP(C48,MARÇO!B:F,3,0),"0,00")</f>
        <v>1468.53</v>
      </c>
      <c r="K48" s="11">
        <f t="shared" si="0"/>
        <v>307.19000000000005</v>
      </c>
      <c r="L48" s="30">
        <f>IFERROR(VLOOKUP(C48,MARÇO!B:H,7,0),"0,00")</f>
        <v>1161.3399999999999</v>
      </c>
      <c r="M48" s="25" t="str">
        <f>IFERROR(VLOOKUP(C48,FÉRIAS!C:D,2,0),"")</f>
        <v/>
      </c>
      <c r="N48" s="21" t="str">
        <f>IFERROR(VLOOKUP(C48,AFASTADOS!B:C,2,0),"")</f>
        <v/>
      </c>
    </row>
    <row r="49" spans="2:16" s="21" customFormat="1">
      <c r="B49" s="15">
        <f t="shared" si="1"/>
        <v>41</v>
      </c>
      <c r="C49" s="26">
        <v>3387</v>
      </c>
      <c r="D49" s="27" t="str">
        <f>IFERROR(VLOOKUP(C49,SRA!B:C,2,0),"")</f>
        <v>ELHO WENIO DA SILVA</v>
      </c>
      <c r="E49" s="15" t="str">
        <f>IFERROR(VLOOKUP(C49,SRA!B:T,8,0),"")</f>
        <v>COM</v>
      </c>
      <c r="F49" s="20" t="s">
        <v>452</v>
      </c>
      <c r="G49" s="15" t="str">
        <f>IFERROR(VLOOKUP(C49,SRA!B:T,5,0),"")</f>
        <v>COORD. DE ADM.</v>
      </c>
      <c r="H49" s="11">
        <f>IFERROR(VLOOKUP(C49,SRA!B:T,18,0),"")</f>
        <v>1664.45</v>
      </c>
      <c r="I49" s="11">
        <f>IFERROR(VLOOKUP(C49,SRA!B:T,19,0),"")</f>
        <v>24702.080000000002</v>
      </c>
      <c r="J49" s="30">
        <f>IFERROR(VLOOKUP(C49,MARÇO!B:F,3,0),"0,00")</f>
        <v>8322.24</v>
      </c>
      <c r="K49" s="11">
        <f t="shared" si="0"/>
        <v>3311.2199999999993</v>
      </c>
      <c r="L49" s="30">
        <f>IFERROR(VLOOKUP(C49,MARÇO!B:H,7,0),"0,00")</f>
        <v>5011.0200000000004</v>
      </c>
      <c r="M49" s="25" t="str">
        <f>IFERROR(VLOOKUP(C49,FÉRIAS!C:D,2,0),"")</f>
        <v/>
      </c>
      <c r="N49" s="21" t="str">
        <f>IFERROR(VLOOKUP(C49,AFASTADOS!B:C,2,0),"")</f>
        <v/>
      </c>
    </row>
    <row r="50" spans="2:16" s="21" customFormat="1">
      <c r="B50" s="15">
        <f t="shared" si="1"/>
        <v>42</v>
      </c>
      <c r="C50" s="26">
        <v>3388</v>
      </c>
      <c r="D50" s="27" t="str">
        <f>IFERROR(VLOOKUP(C50,SRA!B:C,2,0),"")</f>
        <v>SERGIO GOUVEIA LOYO</v>
      </c>
      <c r="E50" s="15" t="str">
        <f>IFERROR(VLOOKUP(C50,SRA!B:T,8,0),"")</f>
        <v>COM</v>
      </c>
      <c r="F50" s="20" t="s">
        <v>452</v>
      </c>
      <c r="G50" s="15" t="str">
        <f>IFERROR(VLOOKUP(C50,SRA!B:T,5,0),"")</f>
        <v>ASSESSOR DIRETORIA</v>
      </c>
      <c r="H50" s="11">
        <f>IFERROR(VLOOKUP(C50,SRA!B:T,18,0),"")</f>
        <v>979.03</v>
      </c>
      <c r="I50" s="11">
        <f>IFERROR(VLOOKUP(C50,SRA!B:T,19,0),"")</f>
        <v>3916.1</v>
      </c>
      <c r="J50" s="30">
        <f>IFERROR(VLOOKUP(C50,MARÇO!B:F,3,0),"0,00")</f>
        <v>7669.41</v>
      </c>
      <c r="K50" s="11">
        <f t="shared" si="0"/>
        <v>2352.8199999999997</v>
      </c>
      <c r="L50" s="30">
        <f>IFERROR(VLOOKUP(C50,MARÇO!B:H,7,0),"0,00")</f>
        <v>5316.59</v>
      </c>
      <c r="M50" s="25" t="str">
        <f>IFERROR(VLOOKUP(C50,FÉRIAS!C:D,2,0),"")</f>
        <v/>
      </c>
      <c r="N50" s="21" t="str">
        <f>IFERROR(VLOOKUP(C50,AFASTADOS!B:C,2,0),"")</f>
        <v/>
      </c>
    </row>
    <row r="51" spans="2:16" s="21" customFormat="1">
      <c r="B51" s="15">
        <f t="shared" si="1"/>
        <v>43</v>
      </c>
      <c r="C51" s="20">
        <v>3389</v>
      </c>
      <c r="D51" s="49" t="str">
        <f>IFERROR(VLOOKUP(C51,SRA!B:C,2,0),"")</f>
        <v>ALBERTO AFFONSO F M  TRINDADE</v>
      </c>
      <c r="E51" s="15" t="str">
        <f>IFERROR(VLOOKUP(C51,SRA!B:T,8,0),"")</f>
        <v>COM</v>
      </c>
      <c r="F51" s="20" t="s">
        <v>590</v>
      </c>
      <c r="G51" s="15" t="str">
        <f>IFERROR(VLOOKUP(C51,SRA!B:T,5,0),"")</f>
        <v>GESTOR DE DESENV.</v>
      </c>
      <c r="H51" s="11">
        <f>IFERROR(VLOOKUP(C51,SRA!B:T,18,0),"")</f>
        <v>881.12</v>
      </c>
      <c r="I51" s="11">
        <f>IFERROR(VLOOKUP(C51,SRA!B:T,19,0),"")</f>
        <v>3524.49</v>
      </c>
      <c r="J51" s="30">
        <v>11080.52</v>
      </c>
      <c r="K51" s="11">
        <f t="shared" si="0"/>
        <v>8432.99</v>
      </c>
      <c r="L51" s="30">
        <v>2647.53</v>
      </c>
      <c r="M51" s="25" t="str">
        <f>IFERROR(VLOOKUP(C51,FÉRIAS!C:D,2,0),"")</f>
        <v/>
      </c>
      <c r="N51" s="21" t="str">
        <f>IFERROR(VLOOKUP(C51,AFASTADOS!B:C,2,0),"")</f>
        <v/>
      </c>
    </row>
    <row r="52" spans="2:16" s="21" customFormat="1">
      <c r="B52" s="15">
        <f t="shared" si="1"/>
        <v>44</v>
      </c>
      <c r="C52" s="28">
        <v>3392</v>
      </c>
      <c r="D52" s="27" t="str">
        <f>IFERROR(VLOOKUP(C52,SRA!B:C,2,0),"")</f>
        <v>MARCILIO BATISTA M MOURA</v>
      </c>
      <c r="E52" s="15" t="str">
        <f>IFERROR(VLOOKUP(C52,SRA!B:T,8,0),"")</f>
        <v>COM</v>
      </c>
      <c r="F52" s="20" t="s">
        <v>452</v>
      </c>
      <c r="G52" s="15" t="str">
        <f>IFERROR(VLOOKUP(C52,SRA!B:T,5,0),"")</f>
        <v>COORD. LOGISTICA</v>
      </c>
      <c r="H52" s="11">
        <f>IFERROR(VLOOKUP(C52,SRA!B:T,18,0),"")</f>
        <v>1664.45</v>
      </c>
      <c r="I52" s="11">
        <f>IFERROR(VLOOKUP(C52,SRA!B:T,19,0),"")</f>
        <v>6657.79</v>
      </c>
      <c r="J52" s="30">
        <f>IFERROR(VLOOKUP(C52,MARÇO!B:F,3,0),"0,00")</f>
        <v>8322.24</v>
      </c>
      <c r="K52" s="11">
        <f t="shared" si="0"/>
        <v>2174.3099999999995</v>
      </c>
      <c r="L52" s="30">
        <f>IFERROR(VLOOKUP(C52,MARÇO!B:H,7,0),"0,00")</f>
        <v>6147.93</v>
      </c>
      <c r="M52" s="25" t="str">
        <f>IFERROR(VLOOKUP(C52,FÉRIAS!C:D,2,0),"")</f>
        <v/>
      </c>
      <c r="N52" s="21" t="str">
        <f>IFERROR(VLOOKUP(C52,AFASTADOS!B:C,2,0),"")</f>
        <v/>
      </c>
    </row>
    <row r="53" spans="2:16" s="21" customFormat="1">
      <c r="B53" s="15">
        <f t="shared" si="1"/>
        <v>45</v>
      </c>
      <c r="C53" s="28">
        <v>3394</v>
      </c>
      <c r="D53" s="27" t="str">
        <f>IFERROR(VLOOKUP(C53,SRA!B:C,2,0),"")</f>
        <v>EMANOEL ESTANISLAU GOUVEIA</v>
      </c>
      <c r="E53" s="15" t="str">
        <f>IFERROR(VLOOKUP(C53,SRA!B:T,8,0),"")</f>
        <v>COM</v>
      </c>
      <c r="F53" s="20" t="s">
        <v>452</v>
      </c>
      <c r="G53" s="15" t="str">
        <f>IFERROR(VLOOKUP(C53,SRA!B:T,5,0),"")</f>
        <v>ASSESSOR DIRETORIA</v>
      </c>
      <c r="H53" s="11">
        <f>IFERROR(VLOOKUP(C53,SRA!B:T,18,0),"")</f>
        <v>979.03</v>
      </c>
      <c r="I53" s="11">
        <f>IFERROR(VLOOKUP(C53,SRA!B:T,19,0),"")</f>
        <v>3916.1</v>
      </c>
      <c r="J53" s="30">
        <f>IFERROR(VLOOKUP(C53,MARÇO!B:F,3,0),"0,00")</f>
        <v>4895.13</v>
      </c>
      <c r="K53" s="11">
        <f t="shared" si="0"/>
        <v>2913.2300000000005</v>
      </c>
      <c r="L53" s="30">
        <f>IFERROR(VLOOKUP(C53,MARÇO!B:H,7,0),"0,00")</f>
        <v>1981.8999999999999</v>
      </c>
      <c r="M53" s="25" t="str">
        <f>IFERROR(VLOOKUP(C53,FÉRIAS!C:D,2,0),"")</f>
        <v/>
      </c>
      <c r="N53" s="21" t="str">
        <f>IFERROR(VLOOKUP(C53,AFASTADOS!B:C,2,0),"")</f>
        <v/>
      </c>
    </row>
    <row r="54" spans="2:16" s="21" customFormat="1">
      <c r="B54" s="15">
        <f t="shared" si="1"/>
        <v>46</v>
      </c>
      <c r="C54" s="28">
        <v>3395</v>
      </c>
      <c r="D54" s="27" t="str">
        <f>IFERROR(VLOOKUP(C54,SRA!B:C,2,0),"")</f>
        <v>ALBERTO ANACLETO BARBOSA</v>
      </c>
      <c r="E54" s="15" t="str">
        <f>IFERROR(VLOOKUP(C54,SRA!B:T,8,0),"")</f>
        <v>COM</v>
      </c>
      <c r="F54" s="20" t="s">
        <v>452</v>
      </c>
      <c r="G54" s="15" t="str">
        <f>IFERROR(VLOOKUP(C54,SRA!B:T,5,0),"")</f>
        <v>GERENTE ADM.</v>
      </c>
      <c r="H54" s="11">
        <f>IFERROR(VLOOKUP(C54,SRA!B:T,18,0),"")</f>
        <v>636.36</v>
      </c>
      <c r="I54" s="11">
        <f>IFERROR(VLOOKUP(C54,SRA!B:T,19,0),"")</f>
        <v>2545.4699999999998</v>
      </c>
      <c r="J54" s="30">
        <f>IFERROR(VLOOKUP(C54,MARÇO!B:F,3,0),"0,00")</f>
        <v>3867.19</v>
      </c>
      <c r="K54" s="11">
        <f t="shared" si="0"/>
        <v>2785.37</v>
      </c>
      <c r="L54" s="30">
        <f>IFERROR(VLOOKUP(C54,MARÇO!B:H,7,0),"0,00")</f>
        <v>1081.82</v>
      </c>
      <c r="M54" s="25" t="str">
        <f>IFERROR(VLOOKUP(C54,FÉRIAS!C:D,2,0),"")</f>
        <v/>
      </c>
      <c r="N54" s="21" t="str">
        <f>IFERROR(VLOOKUP(C54,AFASTADOS!B:C,2,0),"")</f>
        <v/>
      </c>
    </row>
    <row r="55" spans="2:16" s="21" customFormat="1">
      <c r="B55" s="15">
        <f t="shared" si="1"/>
        <v>47</v>
      </c>
      <c r="C55" s="28">
        <v>3396</v>
      </c>
      <c r="D55" s="27" t="str">
        <f>IFERROR(VLOOKUP(C55,SRA!B:C,2,0),"")</f>
        <v>SUYANE KELLY DE SOUZA</v>
      </c>
      <c r="E55" s="15" t="str">
        <f>IFERROR(VLOOKUP(C55,SRA!B:T,8,0),"")</f>
        <v>COM</v>
      </c>
      <c r="F55" s="20" t="s">
        <v>452</v>
      </c>
      <c r="G55" s="15" t="str">
        <f>IFERROR(VLOOKUP(C55,SRA!B:T,5,0),"")</f>
        <v>GERENTE ADM.</v>
      </c>
      <c r="H55" s="11">
        <f>IFERROR(VLOOKUP(C55,SRA!B:T,18,0),"")</f>
        <v>636.36</v>
      </c>
      <c r="I55" s="11">
        <f>IFERROR(VLOOKUP(C55,SRA!B:T,19,0),"")</f>
        <v>2545.4699999999998</v>
      </c>
      <c r="J55" s="30">
        <f>IFERROR(VLOOKUP(C55,MARÇO!B:F,3,0),"0,00")</f>
        <v>3181.83</v>
      </c>
      <c r="K55" s="11">
        <f t="shared" si="0"/>
        <v>642.21</v>
      </c>
      <c r="L55" s="30">
        <f>IFERROR(VLOOKUP(C55,MARÇO!B:H,7,0),"0,00")</f>
        <v>2539.62</v>
      </c>
      <c r="M55" s="25" t="str">
        <f>IFERROR(VLOOKUP(C55,FÉRIAS!C:D,2,0),"")</f>
        <v/>
      </c>
      <c r="N55" s="21" t="str">
        <f>IFERROR(VLOOKUP(C55,AFASTADOS!B:C,2,0),"")</f>
        <v/>
      </c>
    </row>
    <row r="56" spans="2:16" s="21" customFormat="1">
      <c r="B56" s="15">
        <f t="shared" si="1"/>
        <v>48</v>
      </c>
      <c r="C56" s="28">
        <v>3397</v>
      </c>
      <c r="D56" s="27" t="str">
        <f>IFERROR(VLOOKUP(C56,SRA!B:C,2,0),"")</f>
        <v>GENIMAR TAVARES GANDOLFO</v>
      </c>
      <c r="E56" s="15" t="str">
        <f>IFERROR(VLOOKUP(C56,SRA!B:T,8,0),"")</f>
        <v>COM</v>
      </c>
      <c r="F56" s="20" t="s">
        <v>452</v>
      </c>
      <c r="G56" s="15" t="str">
        <f>IFERROR(VLOOKUP(C56,SRA!B:T,5,0),"")</f>
        <v>GESTOR DE APOIO TEC.</v>
      </c>
      <c r="H56" s="11">
        <f>IFERROR(VLOOKUP(C56,SRA!B:T,18,0),"")</f>
        <v>293.70999999999998</v>
      </c>
      <c r="I56" s="11">
        <f>IFERROR(VLOOKUP(C56,SRA!B:T,19,0),"")</f>
        <v>1174.82</v>
      </c>
      <c r="J56" s="30">
        <f>IFERROR(VLOOKUP(C56,MARÇO!B:F,3,0),"0,00")</f>
        <v>1468.53</v>
      </c>
      <c r="K56" s="11">
        <f t="shared" si="0"/>
        <v>128.56999999999994</v>
      </c>
      <c r="L56" s="30">
        <f>IFERROR(VLOOKUP(C56,MARÇO!B:H,7,0),"0,00")</f>
        <v>1339.96</v>
      </c>
      <c r="M56" s="25" t="str">
        <f>IFERROR(VLOOKUP(C56,FÉRIAS!C:D,2,0),"")</f>
        <v/>
      </c>
      <c r="N56" s="21" t="str">
        <f>IFERROR(VLOOKUP(C56,AFASTADOS!B:C,2,0),"")</f>
        <v/>
      </c>
    </row>
    <row r="57" spans="2:16" s="21" customFormat="1">
      <c r="B57" s="15">
        <f t="shared" si="1"/>
        <v>49</v>
      </c>
      <c r="C57" s="35">
        <v>3398</v>
      </c>
      <c r="D57" s="27" t="str">
        <f>IFERROR(VLOOKUP(C57,SRA!B:C,2,0),"")</f>
        <v>RINALDO SOARES DE BARROS</v>
      </c>
      <c r="E57" s="15" t="str">
        <f>IFERROR(VLOOKUP(C57,SRA!B:T,8,0),"")</f>
        <v>COM</v>
      </c>
      <c r="F57" s="20" t="s">
        <v>452</v>
      </c>
      <c r="G57" s="15" t="str">
        <f>IFERROR(VLOOKUP(C57,SRA!B:T,5,0),"")</f>
        <v>GESTOR DE APOIO TEC.</v>
      </c>
      <c r="H57" s="11">
        <f>IFERROR(VLOOKUP(C57,SRA!B:T,18,0),"")</f>
        <v>293.70999999999998</v>
      </c>
      <c r="I57" s="11">
        <f>IFERROR(VLOOKUP(C57,SRA!B:T,19,0),"")</f>
        <v>1174.82</v>
      </c>
      <c r="J57" s="30">
        <f>IFERROR(VLOOKUP(C57,MARÇO!B:F,3,0),"0,00")</f>
        <v>1468.53</v>
      </c>
      <c r="K57" s="11">
        <f t="shared" si="0"/>
        <v>241.96000000000004</v>
      </c>
      <c r="L57" s="30">
        <f>IFERROR(VLOOKUP(C57,MARÇO!B:H,7,0),"0,00")</f>
        <v>1226.57</v>
      </c>
      <c r="M57" s="25" t="str">
        <f>IFERROR(VLOOKUP(C57,FÉRIAS!C:D,2,0),"")</f>
        <v/>
      </c>
      <c r="N57" s="21" t="str">
        <f>IFERROR(VLOOKUP(C57,AFASTADOS!B:C,2,0),"")</f>
        <v/>
      </c>
    </row>
    <row r="58" spans="2:16" s="21" customFormat="1">
      <c r="B58" s="15">
        <f t="shared" si="1"/>
        <v>50</v>
      </c>
      <c r="C58" s="35">
        <v>3400</v>
      </c>
      <c r="D58" s="27" t="str">
        <f>IFERROR(VLOOKUP(C58,SRA!B:C,2,0),"")</f>
        <v>LUCIANO ALVES DE S JUNIOR</v>
      </c>
      <c r="E58" s="15" t="str">
        <f>IFERROR(VLOOKUP(C58,SRA!B:T,8,0),"")</f>
        <v>COM</v>
      </c>
      <c r="F58" s="20" t="s">
        <v>452</v>
      </c>
      <c r="G58" s="15" t="str">
        <f>IFERROR(VLOOKUP(C58,SRA!B:T,5,0),"")</f>
        <v>GESTOR DE DESENV.</v>
      </c>
      <c r="H58" s="11">
        <f>IFERROR(VLOOKUP(C58,SRA!B:T,18,0),"")</f>
        <v>881.12</v>
      </c>
      <c r="I58" s="11">
        <f>IFERROR(VLOOKUP(C58,SRA!B:T,19,0),"")</f>
        <v>3524.49</v>
      </c>
      <c r="J58" s="30">
        <f>IFERROR(VLOOKUP(C58,MARÇO!B:F,3,0),"0,00")</f>
        <v>4405.6099999999997</v>
      </c>
      <c r="K58" s="11">
        <f t="shared" si="0"/>
        <v>1027.6099999999997</v>
      </c>
      <c r="L58" s="30">
        <f>IFERROR(VLOOKUP(C58,MARÇO!B:H,7,0),"0,00")</f>
        <v>3378</v>
      </c>
      <c r="M58" s="25" t="str">
        <f>IFERROR(VLOOKUP(C58,FÉRIAS!C:D,2,0),"")</f>
        <v/>
      </c>
      <c r="N58" s="21" t="str">
        <f>IFERROR(VLOOKUP(C58,AFASTADOS!B:C,2,0),"")</f>
        <v/>
      </c>
    </row>
    <row r="59" spans="2:16" s="21" customFormat="1">
      <c r="B59" s="15">
        <f t="shared" si="1"/>
        <v>51</v>
      </c>
      <c r="C59" s="35">
        <v>3403</v>
      </c>
      <c r="D59" s="27" t="str">
        <f>IFERROR(VLOOKUP(C59,SRA!B:C,2,0),"")</f>
        <v>ITAMAR MARIA SILVA DE MELO</v>
      </c>
      <c r="E59" s="15" t="str">
        <f>IFERROR(VLOOKUP(C59,SRA!B:T,8,0),"")</f>
        <v>COM</v>
      </c>
      <c r="F59" s="20" t="s">
        <v>452</v>
      </c>
      <c r="G59" s="15" t="str">
        <f>IFERROR(VLOOKUP(C59,SRA!B:T,5,0),"")</f>
        <v>GESTOR DE DESENV.</v>
      </c>
      <c r="H59" s="11">
        <f>IFERROR(VLOOKUP(C59,SRA!B:T,18,0),"")</f>
        <v>881.12</v>
      </c>
      <c r="I59" s="11">
        <f>IFERROR(VLOOKUP(C59,SRA!B:T,19,0),"")</f>
        <v>3524.49</v>
      </c>
      <c r="J59" s="30">
        <f>IFERROR(VLOOKUP(C59,MARÇO!B:F,3,0),"0,00")</f>
        <v>5110.51</v>
      </c>
      <c r="K59" s="11">
        <f t="shared" si="0"/>
        <v>1720.1100000000001</v>
      </c>
      <c r="L59" s="30">
        <f>IFERROR(VLOOKUP(C59,MARÇO!B:H,7,0),"0,00")</f>
        <v>3390.4</v>
      </c>
      <c r="M59" s="25" t="str">
        <f>IFERROR(VLOOKUP(C59,FÉRIAS!C:D,2,0),"")</f>
        <v/>
      </c>
      <c r="N59" s="21" t="str">
        <f>IFERROR(VLOOKUP(C59,AFASTADOS!B:C,2,0),"")</f>
        <v/>
      </c>
    </row>
    <row r="60" spans="2:16" s="21" customFormat="1">
      <c r="B60" s="15">
        <f t="shared" si="1"/>
        <v>52</v>
      </c>
      <c r="C60" s="28">
        <v>3410</v>
      </c>
      <c r="D60" s="27" t="str">
        <f>IFERROR(VLOOKUP(C60,SRA!B:C,2,0),"")</f>
        <v>SARA MEDEIROS C CABRAL</v>
      </c>
      <c r="E60" s="15" t="str">
        <f>IFERROR(VLOOKUP(C60,SRA!B:T,8,0),"")</f>
        <v>COM</v>
      </c>
      <c r="F60" s="20" t="s">
        <v>452</v>
      </c>
      <c r="G60" s="15" t="str">
        <f>IFERROR(VLOOKUP(C60,SRA!B:T,5,0),"")</f>
        <v>GESTOR DE APOIO ADM.</v>
      </c>
      <c r="H60" s="11">
        <f>IFERROR(VLOOKUP(C60,SRA!B:T,18,0),"")</f>
        <v>293.70999999999998</v>
      </c>
      <c r="I60" s="11">
        <f>IFERROR(VLOOKUP(C60,SRA!B:T,19,0),"")</f>
        <v>1174.82</v>
      </c>
      <c r="J60" s="30">
        <f>IFERROR(VLOOKUP(C60,MARÇO!B:F,3,0),"0,00")</f>
        <v>1468.53</v>
      </c>
      <c r="K60" s="11">
        <f t="shared" si="0"/>
        <v>408.27</v>
      </c>
      <c r="L60" s="30">
        <f>IFERROR(VLOOKUP(C60,MARÇO!B:H,7,0),"0,00")</f>
        <v>1060.26</v>
      </c>
      <c r="M60" s="25"/>
    </row>
    <row r="61" spans="2:16" s="21" customFormat="1">
      <c r="B61" s="15">
        <f t="shared" si="1"/>
        <v>53</v>
      </c>
      <c r="C61" s="26">
        <v>8249</v>
      </c>
      <c r="D61" s="27" t="str">
        <f>IFERROR(VLOOKUP(C61,SRA!B:C,2,0),"")</f>
        <v>SELMA BEZERRA DE CARVALHO</v>
      </c>
      <c r="E61" s="15" t="str">
        <f>IFERROR(VLOOKUP(C61,SRA!B:T,8,0),"")</f>
        <v>COM</v>
      </c>
      <c r="F61" s="20" t="s">
        <v>452</v>
      </c>
      <c r="G61" s="15" t="str">
        <f>IFERROR(VLOOKUP(C61,SRA!B:T,5,0),"")</f>
        <v>SECRETARIA</v>
      </c>
      <c r="H61" s="11">
        <f>IFERROR(VLOOKUP(C61,SRA!B:T,18,0),"")</f>
        <v>636.36</v>
      </c>
      <c r="I61" s="11">
        <f>IFERROR(VLOOKUP(C61,SRA!B:T,19,0),"")</f>
        <v>2545.4699999999998</v>
      </c>
      <c r="J61" s="30">
        <f>IFERROR(VLOOKUP(C61,MARÇO!B:F,3,0),"0,00")</f>
        <v>3181.83</v>
      </c>
      <c r="K61" s="11">
        <f t="shared" si="0"/>
        <v>1858.77</v>
      </c>
      <c r="L61" s="30">
        <f>IFERROR(VLOOKUP(C61,MARÇO!B:H,7,0),"0,00")</f>
        <v>1323.06</v>
      </c>
      <c r="M61" s="25" t="str">
        <f>IFERROR(VLOOKUP(C61,FÉRIAS!C:D,2,0),"")</f>
        <v/>
      </c>
      <c r="N61" s="21" t="str">
        <f>IFERROR(VLOOKUP(C61,AFASTADOS!B:C,2,0),"")</f>
        <v/>
      </c>
    </row>
    <row r="62" spans="2:16" s="21" customFormat="1">
      <c r="B62" s="15">
        <f t="shared" si="1"/>
        <v>54</v>
      </c>
      <c r="C62" s="37">
        <v>3409</v>
      </c>
      <c r="D62" s="27" t="str">
        <f>IFERROR(VLOOKUP(C62,SRA!B:C,2,0),"")</f>
        <v>SIMONE CARLA ALVES PEREIRA</v>
      </c>
      <c r="E62" s="15" t="str">
        <f>IFERROR(VLOOKUP(C62,SRA!B:T,8,0),"")</f>
        <v>COM</v>
      </c>
      <c r="F62" s="20" t="s">
        <v>452</v>
      </c>
      <c r="G62" s="15" t="str">
        <f>IFERROR(VLOOKUP(C62,SRA!B:T,5,0),"")</f>
        <v>COORD.DE INFORM.</v>
      </c>
      <c r="H62" s="11">
        <f>IFERROR(VLOOKUP(C62,SRA!B:T,18,0),"")</f>
        <v>1664.45</v>
      </c>
      <c r="I62" s="11">
        <f>IFERROR(VLOOKUP(C62,SRA!B:T,19,0),"")</f>
        <v>6657.79</v>
      </c>
      <c r="J62" s="30">
        <f>IFERROR(VLOOKUP(C62,MARÇO!B:F,3,0),"0,00")</f>
        <v>8322.24</v>
      </c>
      <c r="K62" s="11">
        <f t="shared" si="0"/>
        <v>2264.2399999999998</v>
      </c>
      <c r="L62" s="30">
        <f>IFERROR(VLOOKUP(C62,MARÇO!B:H,7,0),"0,00")</f>
        <v>6058</v>
      </c>
      <c r="M62" s="25" t="str">
        <f>IFERROR(VLOOKUP(C62,FÉRIAS!C:D,2,0),"")</f>
        <v/>
      </c>
      <c r="N62" s="21" t="str">
        <f>IFERROR(VLOOKUP(C62,AFASTADOS!B:C,2,0),"")</f>
        <v/>
      </c>
      <c r="P62" s="36"/>
    </row>
    <row r="63" spans="2:16" s="21" customFormat="1">
      <c r="B63" s="15">
        <f t="shared" si="1"/>
        <v>55</v>
      </c>
      <c r="C63" s="37">
        <v>3411</v>
      </c>
      <c r="D63" s="27" t="s">
        <v>569</v>
      </c>
      <c r="E63" s="15" t="str">
        <f>IFERROR(VLOOKUP(C63,SRA!B:T,8,0),"")</f>
        <v>COM</v>
      </c>
      <c r="F63" s="20" t="s">
        <v>452</v>
      </c>
      <c r="G63" s="15" t="str">
        <f>IFERROR(VLOOKUP(C63,SRA!B:T,5,0),"")</f>
        <v>SUPERINT ENG PROJ OB</v>
      </c>
      <c r="H63" s="11">
        <f>IFERROR(VLOOKUP(C63,SRA!B:T,18,0),"")</f>
        <v>1811.32</v>
      </c>
      <c r="I63" s="11">
        <f>IFERROR(VLOOKUP(C63,SRA!B:T,19,0),"")</f>
        <v>7245.23</v>
      </c>
      <c r="J63" s="30">
        <f>IFERROR(VLOOKUP(C63,MARÇO!B:F,3,0),"0,00")</f>
        <v>9056.5499999999993</v>
      </c>
      <c r="K63" s="11">
        <f t="shared" si="0"/>
        <v>2256.5599999999995</v>
      </c>
      <c r="L63" s="30">
        <f>IFERROR(VLOOKUP(C63,MARÇO!B:H,7,0),"0,00")</f>
        <v>6799.99</v>
      </c>
      <c r="M63" s="25"/>
      <c r="P63" s="36"/>
    </row>
    <row r="64" spans="2:16" s="21" customFormat="1">
      <c r="B64" s="15">
        <f t="shared" si="1"/>
        <v>56</v>
      </c>
      <c r="C64" s="37">
        <v>3413</v>
      </c>
      <c r="D64" s="27" t="s">
        <v>574</v>
      </c>
      <c r="E64" s="15" t="str">
        <f>IFERROR(VLOOKUP(C64,SRA!B:T,8,0),"")</f>
        <v>COM</v>
      </c>
      <c r="F64" s="20" t="s">
        <v>452</v>
      </c>
      <c r="G64" s="15" t="str">
        <f>IFERROR(VLOOKUP(C64,SRA!B:T,5,0),"")</f>
        <v>COORD GESTAO E PLANE</v>
      </c>
      <c r="H64" s="11">
        <f>IFERROR(VLOOKUP(C64,SRA!B:T,18,0),"")</f>
        <v>1664.45</v>
      </c>
      <c r="I64" s="11">
        <f>IFERROR(VLOOKUP(C64,SRA!B:T,19,0),"")</f>
        <v>6657.79</v>
      </c>
      <c r="J64" s="30">
        <f>IFERROR(VLOOKUP(C64,MARÇO!B:F,3,0),"0,00")</f>
        <v>8322.24</v>
      </c>
      <c r="K64" s="11">
        <f t="shared" si="0"/>
        <v>2368.5699999999997</v>
      </c>
      <c r="L64" s="30">
        <f>IFERROR(VLOOKUP(C64,MARÇO!B:H,7,0),"0,00")</f>
        <v>5953.67</v>
      </c>
      <c r="M64" s="25"/>
      <c r="P64" s="36"/>
    </row>
    <row r="65" spans="2:16" s="21" customFormat="1">
      <c r="B65" s="15">
        <f t="shared" si="1"/>
        <v>57</v>
      </c>
      <c r="C65" s="37">
        <v>3414</v>
      </c>
      <c r="D65" s="27" t="s">
        <v>576</v>
      </c>
      <c r="E65" s="15" t="str">
        <f>IFERROR(VLOOKUP(C65,SRA!B:T,8,0),"")</f>
        <v>COM</v>
      </c>
      <c r="F65" s="20" t="s">
        <v>452</v>
      </c>
      <c r="G65" s="15" t="str">
        <f>IFERROR(VLOOKUP(C65,SRA!B:T,5,0),"")</f>
        <v>COORD. SEG. TRABALHO</v>
      </c>
      <c r="H65" s="11">
        <f>IFERROR(VLOOKUP(C65,SRA!B:T,18,0),"")</f>
        <v>1664.45</v>
      </c>
      <c r="I65" s="11">
        <f>IFERROR(VLOOKUP(C65,SRA!B:T,19,0),"")</f>
        <v>6657.79</v>
      </c>
      <c r="J65" s="30">
        <f>IFERROR(VLOOKUP(C65,MARÇO!B:F,3,0),"0,00")</f>
        <v>8322.24</v>
      </c>
      <c r="K65" s="11">
        <f t="shared" si="0"/>
        <v>2054.6299999999992</v>
      </c>
      <c r="L65" s="30">
        <f>IFERROR(VLOOKUP(C65,MARÇO!B:H,7,0),"0,00")</f>
        <v>6267.6100000000006</v>
      </c>
      <c r="M65" s="25"/>
      <c r="P65" s="36"/>
    </row>
    <row r="66" spans="2:16" s="21" customFormat="1">
      <c r="B66" s="15">
        <f t="shared" si="1"/>
        <v>58</v>
      </c>
      <c r="C66" s="37">
        <v>3412</v>
      </c>
      <c r="D66" s="27" t="s">
        <v>570</v>
      </c>
      <c r="E66" s="15" t="str">
        <f>IFERROR(VLOOKUP(C66,SRA!B:T,8,0),"")</f>
        <v>COM</v>
      </c>
      <c r="F66" s="20" t="s">
        <v>452</v>
      </c>
      <c r="G66" s="15" t="str">
        <f>IFERROR(VLOOKUP(C66,SRA!B:T,5,0),"")</f>
        <v>SUPERINTENDENTE TECN</v>
      </c>
      <c r="H66" s="11">
        <f>IFERROR(VLOOKUP(C66,SRA!B:T,18,0),"")</f>
        <v>1811.32</v>
      </c>
      <c r="I66" s="11">
        <f>IFERROR(VLOOKUP(C66,SRA!B:T,19,0),"")</f>
        <v>7245.23</v>
      </c>
      <c r="J66" s="30">
        <f>IFERROR(VLOOKUP(C66,MARÇO!B:F,3,0),"0,00")</f>
        <v>9388.2800000000007</v>
      </c>
      <c r="K66" s="11">
        <f t="shared" si="0"/>
        <v>2347.7900000000009</v>
      </c>
      <c r="L66" s="30">
        <f>IFERROR(VLOOKUP(C66,MARÇO!B:H,7,0),"0,00")</f>
        <v>7040.49</v>
      </c>
      <c r="M66" s="25"/>
      <c r="P66" s="36"/>
    </row>
    <row r="67" spans="2:16" s="36" customFormat="1">
      <c r="B67" s="15">
        <f t="shared" si="1"/>
        <v>59</v>
      </c>
      <c r="C67" s="37">
        <v>3416</v>
      </c>
      <c r="D67" s="27" t="s">
        <v>578</v>
      </c>
      <c r="E67" s="15" t="str">
        <f>IFERROR(VLOOKUP(C67,SRA!B:T,8,0),"")</f>
        <v>COM</v>
      </c>
      <c r="F67" s="20" t="s">
        <v>452</v>
      </c>
      <c r="G67" s="15" t="str">
        <f>IFERROR(VLOOKUP(C67,SRA!B:T,5,0),"")</f>
        <v>GESTOR DE APOIO ADM.</v>
      </c>
      <c r="H67" s="11">
        <f>IFERROR(VLOOKUP(C67,SRA!B:T,18,0),"")</f>
        <v>293.70999999999998</v>
      </c>
      <c r="I67" s="11">
        <f>IFERROR(VLOOKUP(C67,SRA!B:T,19,0),"")</f>
        <v>2974.8199999999997</v>
      </c>
      <c r="J67" s="30">
        <f>IFERROR(VLOOKUP(C67,MARÇO!B:F,3,0),"0,00")</f>
        <v>544.75</v>
      </c>
      <c r="K67" s="11">
        <f t="shared" si="0"/>
        <v>291.41999999999996</v>
      </c>
      <c r="L67" s="30">
        <f>IFERROR(VLOOKUP(C67,MARÇO!B:H,7,0),"0,00")</f>
        <v>253.33</v>
      </c>
      <c r="M67" s="25"/>
      <c r="N67" s="21"/>
      <c r="O67" s="21"/>
    </row>
    <row r="68" spans="2:16" s="36" customFormat="1">
      <c r="B68" s="15">
        <f t="shared" si="1"/>
        <v>60</v>
      </c>
      <c r="C68" s="37">
        <v>3417</v>
      </c>
      <c r="D68" s="27" t="s">
        <v>579</v>
      </c>
      <c r="E68" s="15" t="str">
        <f>IFERROR(VLOOKUP(C68,SRA!B:T,8,0),"")</f>
        <v>COM</v>
      </c>
      <c r="F68" s="20" t="s">
        <v>452</v>
      </c>
      <c r="G68" s="15" t="str">
        <f>IFERROR(VLOOKUP(C68,SRA!B:T,5,0),"")</f>
        <v>COORD. GOVER. CORP.</v>
      </c>
      <c r="H68" s="11">
        <f>IFERROR(VLOOKUP(C68,SRA!B:T,18,0),"")</f>
        <v>1664.45</v>
      </c>
      <c r="I68" s="11">
        <f>IFERROR(VLOOKUP(C68,SRA!B:T,19,0),"")</f>
        <v>6657.79</v>
      </c>
      <c r="J68" s="30">
        <f>IFERROR(VLOOKUP(C68,MARÇO!B:F,3,0),"0,00")</f>
        <v>8322.24</v>
      </c>
      <c r="K68" s="11">
        <f t="shared" si="0"/>
        <v>1950.3500000000004</v>
      </c>
      <c r="L68" s="30">
        <f>IFERROR(VLOOKUP(C68,MARÇO!B:H,7,0),"0,00")</f>
        <v>6371.8899999999994</v>
      </c>
      <c r="M68" s="25"/>
      <c r="N68" s="21"/>
      <c r="O68" s="21"/>
    </row>
    <row r="69" spans="2:16" s="36" customFormat="1">
      <c r="B69" s="15">
        <f t="shared" si="1"/>
        <v>61</v>
      </c>
      <c r="C69" s="48">
        <v>3418</v>
      </c>
      <c r="D69" s="27" t="str">
        <f>IFERROR(VLOOKUP(C69,SRA!B:C,2,0),"")</f>
        <v>DOMINGOS SAVIO F C DA S JUNIOR</v>
      </c>
      <c r="E69" s="15" t="str">
        <f>IFERROR(VLOOKUP(C69,SRA!B:T,8,0),"")</f>
        <v>COM</v>
      </c>
      <c r="F69" s="20" t="s">
        <v>452</v>
      </c>
      <c r="G69" s="15" t="str">
        <f>IFERROR(VLOOKUP(C69,SRA!B:T,5,0),"")</f>
        <v>COORD. COMPLIANCE/GR</v>
      </c>
      <c r="H69" s="11">
        <f>IFERROR(VLOOKUP(C69,SRA!B:T,18,0),"")</f>
        <v>1664.45</v>
      </c>
      <c r="I69" s="11">
        <f>IFERROR(VLOOKUP(C69,SRA!B:T,19,0),"")</f>
        <v>6657.79</v>
      </c>
      <c r="J69" s="30">
        <f>IFERROR(VLOOKUP(C69,MARÇO!B:F,3,0),"0,00")</f>
        <v>8322.24</v>
      </c>
      <c r="K69" s="11">
        <f t="shared" ref="K69:K136" si="2">J69-L69</f>
        <v>1949.3500000000004</v>
      </c>
      <c r="L69" s="30">
        <f>IFERROR(VLOOKUP(C69,MARÇO!B:H,7,0),"0,00")</f>
        <v>6372.8899999999994</v>
      </c>
      <c r="M69" s="25" t="str">
        <f>IFERROR(VLOOKUP(C69,FÉRIAS!C:D,2,0),"")</f>
        <v/>
      </c>
      <c r="N69" s="21" t="str">
        <f>IFERROR(VLOOKUP(C69,AFASTADOS!B:C,2,0),"")</f>
        <v/>
      </c>
      <c r="O69" s="21"/>
      <c r="P69" s="21"/>
    </row>
    <row r="70" spans="2:16" s="36" customFormat="1">
      <c r="B70" s="15">
        <f t="shared" si="1"/>
        <v>62</v>
      </c>
      <c r="C70" s="48">
        <v>3419</v>
      </c>
      <c r="D70" s="27" t="str">
        <f>IFERROR(VLOOKUP(C70,SRA!B:C,2,0),"")</f>
        <v>AGILDO BATISTA DOS S JUNIOR</v>
      </c>
      <c r="E70" s="15" t="str">
        <f>IFERROR(VLOOKUP(C70,SRA!B:T,8,0),"")</f>
        <v>COM</v>
      </c>
      <c r="F70" s="20" t="s">
        <v>452</v>
      </c>
      <c r="G70" s="15" t="str">
        <f>IFERROR(VLOOKUP(C70,SRA!B:T,5,0),"")</f>
        <v>SUPERINTENDENTE ADM.</v>
      </c>
      <c r="H70" s="11">
        <f>IFERROR(VLOOKUP(C70,SRA!B:T,18,0),"")</f>
        <v>1811.32</v>
      </c>
      <c r="I70" s="11">
        <f>IFERROR(VLOOKUP(C70,SRA!B:T,19,0),"")</f>
        <v>7245.23</v>
      </c>
      <c r="J70" s="30">
        <f>IFERROR(VLOOKUP(C70,MARÇO!B:F,3,0),"0,00")</f>
        <v>9388.2800000000007</v>
      </c>
      <c r="K70" s="11">
        <f t="shared" si="2"/>
        <v>2528.5300000000007</v>
      </c>
      <c r="L70" s="30">
        <f>IFERROR(VLOOKUP(C70,MARÇO!B:H,7,0),"0,00")</f>
        <v>6859.75</v>
      </c>
      <c r="M70" s="25" t="str">
        <f>IFERROR(VLOOKUP(C70,FÉRIAS!C:D,2,0),"")</f>
        <v/>
      </c>
      <c r="N70" s="21" t="str">
        <f>IFERROR(VLOOKUP(C70,AFASTADOS!B:C,2,0),"")</f>
        <v/>
      </c>
      <c r="O70" s="21"/>
      <c r="P70" s="21"/>
    </row>
    <row r="71" spans="2:16" s="36" customFormat="1">
      <c r="B71" s="15">
        <f t="shared" si="1"/>
        <v>63</v>
      </c>
      <c r="C71" s="48">
        <v>3420</v>
      </c>
      <c r="D71" s="27" t="str">
        <f>IFERROR(VLOOKUP(C71,SRA!B:C,2,0),"")</f>
        <v>BRUNA MARIA PIMENTEL DE MORAIS</v>
      </c>
      <c r="E71" s="15" t="str">
        <f>IFERROR(VLOOKUP(C71,SRA!B:T,8,0),"")</f>
        <v>COM</v>
      </c>
      <c r="F71" s="20" t="s">
        <v>452</v>
      </c>
      <c r="G71" s="15" t="str">
        <f>IFERROR(VLOOKUP(C71,SRA!B:T,5,0),"")</f>
        <v>GESTOR DE DESENV.</v>
      </c>
      <c r="H71" s="11">
        <f>IFERROR(VLOOKUP(C71,SRA!B:T,18,0),"")</f>
        <v>881.12</v>
      </c>
      <c r="I71" s="11">
        <f>IFERROR(VLOOKUP(C71,SRA!B:T,19,0),"")</f>
        <v>3524.49</v>
      </c>
      <c r="J71" s="30">
        <f>IFERROR(VLOOKUP(C71,MARÇO!B:F,3,0),"0,00")</f>
        <v>4405.6099999999997</v>
      </c>
      <c r="K71" s="11">
        <f t="shared" si="2"/>
        <v>1477.2399999999998</v>
      </c>
      <c r="L71" s="30">
        <f>IFERROR(VLOOKUP(C71,MARÇO!B:H,7,0),"0,00")</f>
        <v>2928.37</v>
      </c>
      <c r="M71" s="25" t="str">
        <f>IFERROR(VLOOKUP(C71,FÉRIAS!C:D,2,0),"")</f>
        <v/>
      </c>
      <c r="N71" s="21" t="str">
        <f>IFERROR(VLOOKUP(C71,AFASTADOS!B:C,2,0),"")</f>
        <v/>
      </c>
      <c r="O71" s="21"/>
      <c r="P71" s="21"/>
    </row>
    <row r="72" spans="2:16" s="36" customFormat="1">
      <c r="B72" s="15">
        <f t="shared" si="1"/>
        <v>64</v>
      </c>
      <c r="C72" s="48">
        <v>3421</v>
      </c>
      <c r="D72" s="27" t="str">
        <f>IFERROR(VLOOKUP(C72,SRA!B:C,2,0),"")</f>
        <v>ROSEANE LOPES DA SILVA</v>
      </c>
      <c r="E72" s="15" t="str">
        <f>IFERROR(VLOOKUP(C72,SRA!B:T,8,0),"")</f>
        <v>COM</v>
      </c>
      <c r="F72" s="20" t="s">
        <v>452</v>
      </c>
      <c r="G72" s="15" t="str">
        <f>IFERROR(VLOOKUP(C72,SRA!B:T,5,0),"")</f>
        <v>SECRETARIA DIR.</v>
      </c>
      <c r="H72" s="11">
        <f>IFERROR(VLOOKUP(C72,SRA!B:T,18,0),"")</f>
        <v>391.6</v>
      </c>
      <c r="I72" s="11">
        <f>IFERROR(VLOOKUP(C72,SRA!B:T,19,0),"")</f>
        <v>1566.44</v>
      </c>
      <c r="J72" s="30">
        <f>IFERROR(VLOOKUP(C72,MARÇO!B:F,3,0),"0,00")</f>
        <v>2289.77</v>
      </c>
      <c r="K72" s="11">
        <f t="shared" si="2"/>
        <v>681.11999999999989</v>
      </c>
      <c r="L72" s="30">
        <f>IFERROR(VLOOKUP(C72,MARÇO!B:H,7,0),"0,00")</f>
        <v>1608.65</v>
      </c>
      <c r="M72" s="25" t="str">
        <f>IFERROR(VLOOKUP(C72,FÉRIAS!C:D,2,0),"")</f>
        <v/>
      </c>
      <c r="N72" s="21" t="str">
        <f>IFERROR(VLOOKUP(C72,AFASTADOS!B:C,2,0),"")</f>
        <v/>
      </c>
      <c r="O72" s="21"/>
      <c r="P72" s="21"/>
    </row>
    <row r="73" spans="2:16" s="36" customFormat="1">
      <c r="B73" s="15">
        <f t="shared" si="1"/>
        <v>65</v>
      </c>
      <c r="C73" s="48">
        <v>3422</v>
      </c>
      <c r="D73" s="27" t="str">
        <f>IFERROR(VLOOKUP(C73,SRA!B:C,2,0),"")</f>
        <v>LUCIANA C ANUNCIACAO CUNHA</v>
      </c>
      <c r="E73" s="15" t="str">
        <f>IFERROR(VLOOKUP(C73,SRA!B:T,8,0),"")</f>
        <v>COM</v>
      </c>
      <c r="F73" s="20" t="s">
        <v>452</v>
      </c>
      <c r="G73" s="15" t="str">
        <f>IFERROR(VLOOKUP(C73,SRA!B:T,5,0),"")</f>
        <v>SUP. JURIDICO</v>
      </c>
      <c r="H73" s="11">
        <f>IFERROR(VLOOKUP(C73,SRA!B:T,18,0),"")</f>
        <v>1811.32</v>
      </c>
      <c r="I73" s="11">
        <f>IFERROR(VLOOKUP(C73,SRA!B:T,19,0),"")</f>
        <v>7245.23</v>
      </c>
      <c r="J73" s="30">
        <f>IFERROR(VLOOKUP(C73,MARÇO!B:F,3,0),"0,00")</f>
        <v>9056.5499999999993</v>
      </c>
      <c r="K73" s="11">
        <f t="shared" si="2"/>
        <v>2256.5599999999995</v>
      </c>
      <c r="L73" s="30">
        <f>IFERROR(VLOOKUP(C73,MARÇO!B:H,7,0),"0,00")</f>
        <v>6799.99</v>
      </c>
      <c r="M73" s="25" t="str">
        <f>IFERROR(VLOOKUP(C73,FÉRIAS!C:D,2,0),"")</f>
        <v/>
      </c>
      <c r="N73" s="21" t="str">
        <f>IFERROR(VLOOKUP(C73,AFASTADOS!B:C,2,0),"")</f>
        <v/>
      </c>
      <c r="O73" s="21"/>
      <c r="P73" s="21"/>
    </row>
    <row r="74" spans="2:16" s="36" customFormat="1">
      <c r="B74" s="15">
        <f t="shared" ref="B74:B137" si="3">B73+1</f>
        <v>66</v>
      </c>
      <c r="C74" s="48">
        <v>3423</v>
      </c>
      <c r="D74" s="27" t="str">
        <f>IFERROR(VLOOKUP(C74,SRA!B:C,2,0),"")</f>
        <v>AMANDA M DE QUEIROZ RODRIGUES</v>
      </c>
      <c r="E74" s="15" t="str">
        <f>IFERROR(VLOOKUP(C74,SRA!B:T,8,0),"")</f>
        <v>COM</v>
      </c>
      <c r="F74" s="20" t="s">
        <v>452</v>
      </c>
      <c r="G74" s="15" t="str">
        <f>IFERROR(VLOOKUP(C74,SRA!B:T,5,0),"")</f>
        <v>ASSESSOR DIRETORIA</v>
      </c>
      <c r="H74" s="11">
        <f>IFERROR(VLOOKUP(C74,SRA!B:T,18,0),"")</f>
        <v>979.03</v>
      </c>
      <c r="I74" s="11">
        <f>IFERROR(VLOOKUP(C74,SRA!B:T,19,0),"")</f>
        <v>3916.1</v>
      </c>
      <c r="J74" s="30">
        <f>IFERROR(VLOOKUP(C74,MARÇO!B:F,3,0),"0,00")</f>
        <v>5226.8599999999997</v>
      </c>
      <c r="K74" s="11">
        <f t="shared" si="2"/>
        <v>907.90999999999985</v>
      </c>
      <c r="L74" s="30">
        <f>IFERROR(VLOOKUP(C74,MARÇO!B:H,7,0),"0,00")</f>
        <v>4318.95</v>
      </c>
      <c r="M74" s="25"/>
      <c r="N74" s="21"/>
      <c r="O74" s="21"/>
      <c r="P74" s="21"/>
    </row>
    <row r="75" spans="2:16" s="36" customFormat="1">
      <c r="B75" s="15">
        <f t="shared" si="3"/>
        <v>67</v>
      </c>
      <c r="C75" s="48">
        <v>3424</v>
      </c>
      <c r="D75" s="27" t="str">
        <f>IFERROR(VLOOKUP(C75,SRA!B:C,2,0),"")</f>
        <v>WEVERTON RODRIGO C DA SILVA</v>
      </c>
      <c r="E75" s="15" t="str">
        <f>IFERROR(VLOOKUP(C75,SRA!B:T,8,0),"")</f>
        <v>COM</v>
      </c>
      <c r="F75" s="20" t="s">
        <v>452</v>
      </c>
      <c r="G75" s="15" t="str">
        <f>IFERROR(VLOOKUP(C75,SRA!B:T,5,0),"")</f>
        <v>SUP DE REL INSTITUCI</v>
      </c>
      <c r="H75" s="11">
        <f>IFERROR(VLOOKUP(C75,SRA!B:T,18,0),"")</f>
        <v>1811.32</v>
      </c>
      <c r="I75" s="11">
        <f>IFERROR(VLOOKUP(C75,SRA!B:T,19,0),"")</f>
        <v>7245.23</v>
      </c>
      <c r="J75" s="30">
        <f>IFERROR(VLOOKUP(C75,MARÇO!B:F,3,0),"0,00")</f>
        <v>9056.5499999999993</v>
      </c>
      <c r="K75" s="11">
        <f t="shared" si="2"/>
        <v>2674.1499999999996</v>
      </c>
      <c r="L75" s="30">
        <f>IFERROR(VLOOKUP(C75,MARÇO!B:H,7,0),"0,00")</f>
        <v>6382.4</v>
      </c>
      <c r="M75" s="25"/>
      <c r="N75" s="21"/>
      <c r="O75" s="21"/>
      <c r="P75" s="21"/>
    </row>
    <row r="76" spans="2:16" s="36" customFormat="1">
      <c r="B76" s="15">
        <f t="shared" si="3"/>
        <v>68</v>
      </c>
      <c r="C76" s="48">
        <v>3425</v>
      </c>
      <c r="D76" s="27" t="str">
        <f>IFERROR(VLOOKUP(C76,SRA!B:C,2,0),"")</f>
        <v>ISMAR HENRIQUE RAMOS BARBOSA</v>
      </c>
      <c r="E76" s="15" t="str">
        <f>IFERROR(VLOOKUP(C76,SRA!B:T,8,0),"")</f>
        <v>COM</v>
      </c>
      <c r="F76" s="20" t="s">
        <v>452</v>
      </c>
      <c r="G76" s="15" t="str">
        <f>IFERROR(VLOOKUP(C76,SRA!B:T,5,0),"")</f>
        <v>COORD DE MANUTENCAO</v>
      </c>
      <c r="H76" s="11">
        <f>IFERROR(VLOOKUP(C76,SRA!B:T,18,0),"")</f>
        <v>1664.45</v>
      </c>
      <c r="I76" s="11">
        <f>IFERROR(VLOOKUP(C76,SRA!B:T,19,0),"")</f>
        <v>6657.79</v>
      </c>
      <c r="J76" s="30">
        <f>IFERROR(VLOOKUP(C76,MARÇO!B:F,3,0),"0,00")</f>
        <v>8322.25</v>
      </c>
      <c r="K76" s="11">
        <f t="shared" si="2"/>
        <v>2054.63</v>
      </c>
      <c r="L76" s="30">
        <f>IFERROR(VLOOKUP(C76,MARÇO!B:H,7,0),"0,00")</f>
        <v>6267.62</v>
      </c>
      <c r="M76" s="25"/>
      <c r="N76" s="21"/>
      <c r="O76" s="21"/>
      <c r="P76" s="21"/>
    </row>
    <row r="77" spans="2:16" s="36" customFormat="1">
      <c r="B77" s="15">
        <f t="shared" si="3"/>
        <v>69</v>
      </c>
      <c r="C77" s="54">
        <v>3426</v>
      </c>
      <c r="D77" s="27" t="str">
        <f>IFERROR(VLOOKUP(C77,SRA!B:C,2,0),"")</f>
        <v>UDO DE MELO AMAZONAS</v>
      </c>
      <c r="E77" s="15" t="str">
        <f>IFERROR(VLOOKUP(C77,SRA!B:T,8,0),"")</f>
        <v>COM</v>
      </c>
      <c r="F77" s="20" t="s">
        <v>452</v>
      </c>
      <c r="G77" s="15" t="str">
        <f>IFERROR(VLOOKUP(C77,SRA!B:T,5,0),"")</f>
        <v>COORD.DE REC.HUM.</v>
      </c>
      <c r="H77" s="11">
        <f>IFERROR(VLOOKUP(C77,SRA!B:T,18,0),"")</f>
        <v>1664.45</v>
      </c>
      <c r="I77" s="11">
        <f>IFERROR(VLOOKUP(C77,SRA!B:T,19,0),"")</f>
        <v>6657.79</v>
      </c>
      <c r="J77" s="30">
        <f>IFERROR(VLOOKUP(C77,MARÇO!B:F,3,0),"0,00")</f>
        <v>8322.24</v>
      </c>
      <c r="K77" s="11">
        <f t="shared" si="2"/>
        <v>2054.6299999999992</v>
      </c>
      <c r="L77" s="30">
        <f>IFERROR(VLOOKUP(C77,MARÇO!B:H,7,0),"0,00")</f>
        <v>6267.6100000000006</v>
      </c>
      <c r="M77" s="45"/>
      <c r="O77" s="21"/>
    </row>
    <row r="78" spans="2:16" s="36" customFormat="1">
      <c r="B78" s="15">
        <f t="shared" si="3"/>
        <v>70</v>
      </c>
      <c r="C78" s="54">
        <v>3427</v>
      </c>
      <c r="D78" s="27" t="str">
        <f>IFERROR(VLOOKUP(C78,SRA!B:C,2,0),"")</f>
        <v>BIANCA DE CASTRO ALMEIDA</v>
      </c>
      <c r="E78" s="15" t="str">
        <f>IFERROR(VLOOKUP(C78,SRA!B:T,8,0),"")</f>
        <v>COM</v>
      </c>
      <c r="F78" s="20" t="s">
        <v>452</v>
      </c>
      <c r="G78" s="15" t="str">
        <f>IFERROR(VLOOKUP(C78,SRA!B:T,5,0),"")</f>
        <v>COORD. FINANCEIRA</v>
      </c>
      <c r="H78" s="11">
        <f>IFERROR(VLOOKUP(C78,SRA!B:T,18,0),"")</f>
        <v>1664.45</v>
      </c>
      <c r="I78" s="11">
        <f>IFERROR(VLOOKUP(C78,SRA!B:T,19,0),"")</f>
        <v>6657.79</v>
      </c>
      <c r="J78" s="30">
        <f>IFERROR(VLOOKUP(C78,MARÇO!B:F,3,0),"0,00")</f>
        <v>8322.24</v>
      </c>
      <c r="K78" s="11">
        <f t="shared" si="2"/>
        <v>2089.1000000000004</v>
      </c>
      <c r="L78" s="30">
        <f>IFERROR(VLOOKUP(C78,MARÇO!B:H,7,0),"0,00")</f>
        <v>6233.1399999999994</v>
      </c>
      <c r="M78" s="45"/>
      <c r="O78" s="21"/>
    </row>
    <row r="79" spans="2:16" s="36" customFormat="1">
      <c r="B79" s="15">
        <f t="shared" si="3"/>
        <v>71</v>
      </c>
      <c r="C79" s="54">
        <v>3428</v>
      </c>
      <c r="D79" s="27" t="str">
        <f>IFERROR(VLOOKUP(C79,SRA!B:C,2,0),"")</f>
        <v>ISIS RUANA PARENTE GONCALVES</v>
      </c>
      <c r="E79" s="15" t="str">
        <f>IFERROR(VLOOKUP(C79,SRA!B:T,8,0),"")</f>
        <v>COM</v>
      </c>
      <c r="F79" s="20" t="s">
        <v>452</v>
      </c>
      <c r="G79" s="15" t="str">
        <f>IFERROR(VLOOKUP(C79,SRA!B:T,5,0),"")</f>
        <v>ASSESSOR DIRETORIA</v>
      </c>
      <c r="H79" s="11">
        <f>IFERROR(VLOOKUP(C79,SRA!B:T,18,0),"")</f>
        <v>979.03</v>
      </c>
      <c r="I79" s="11">
        <f>IFERROR(VLOOKUP(C79,SRA!B:T,19,0),"")</f>
        <v>3916.1</v>
      </c>
      <c r="J79" s="30">
        <f>IFERROR(VLOOKUP(C79,MARÇO!B:F,3,0),"0,00")</f>
        <v>4895.13</v>
      </c>
      <c r="K79" s="11">
        <f t="shared" si="2"/>
        <v>816.77999999999975</v>
      </c>
      <c r="L79" s="30">
        <f>IFERROR(VLOOKUP(C79,MARÇO!B:H,7,0),"0,00")</f>
        <v>4078.3500000000004</v>
      </c>
      <c r="M79" s="45"/>
      <c r="O79" s="21"/>
    </row>
    <row r="80" spans="2:16" s="36" customFormat="1">
      <c r="B80" s="15">
        <f t="shared" si="3"/>
        <v>72</v>
      </c>
      <c r="C80" s="63">
        <v>3429</v>
      </c>
      <c r="D80" s="71" t="s">
        <v>597</v>
      </c>
      <c r="E80" s="20" t="str">
        <f>IFERROR(VLOOKUP(C80,SRA!B:T,8,0),"")</f>
        <v>COM</v>
      </c>
      <c r="F80" s="20" t="s">
        <v>452</v>
      </c>
      <c r="G80" s="15" t="str">
        <f>IFERROR(VLOOKUP(C80,SRA!B:T,5,0),"")</f>
        <v xml:space="preserve">COORD DE MANUTENCAO </v>
      </c>
      <c r="H80" s="11">
        <f>IFERROR(VLOOKUP(C80,SRA!B:T,18,0),"")</f>
        <v>1664.45</v>
      </c>
      <c r="I80" s="73">
        <f>IFERROR(VLOOKUP(C80,SRA!B:T,19,0),"")</f>
        <v>6657.79</v>
      </c>
      <c r="J80" s="86">
        <f>IFERROR(VLOOKUP(C80,MARÇO!B:F,3,0),"0,00")</f>
        <v>6057.78</v>
      </c>
      <c r="K80" s="73">
        <f t="shared" si="2"/>
        <v>1230.92</v>
      </c>
      <c r="L80" s="86">
        <f>IFERROR(VLOOKUP(C80,MARÇO!B:H,7,0),"0,00")</f>
        <v>4826.8599999999997</v>
      </c>
      <c r="M80" s="45"/>
      <c r="O80" s="21"/>
    </row>
    <row r="81" spans="2:15" s="36" customFormat="1">
      <c r="B81" s="15">
        <f t="shared" si="3"/>
        <v>73</v>
      </c>
      <c r="C81" s="37">
        <v>7001</v>
      </c>
      <c r="D81" s="27" t="str">
        <f>IFERROR(VLOOKUP(C81,SRA!B:C,2,0),"")</f>
        <v>VICTOR ALEXANDER A VIEIRA</v>
      </c>
      <c r="E81" s="15" t="str">
        <f>IFERROR(VLOOKUP(C81,SRA!B:T,8,0),"")</f>
        <v>EXQ</v>
      </c>
      <c r="F81" s="20" t="s">
        <v>452</v>
      </c>
      <c r="G81" s="15" t="str">
        <f>IFERROR(VLOOKUP(C81,SRA!B:T,5,0),"")</f>
        <v>ENG CIVIL</v>
      </c>
      <c r="H81" s="11">
        <f>IFERROR(VLOOKUP(C81,SRA!B:T,18,0),"")</f>
        <v>0</v>
      </c>
      <c r="I81" s="11">
        <f>IFERROR(VLOOKUP(C81,SRA!B:T,19,0),"")</f>
        <v>0</v>
      </c>
      <c r="J81" s="30" t="str">
        <f>IFERROR(VLOOKUP(C81,MARÇO!B:F,3,0),"0,00")</f>
        <v>0,00</v>
      </c>
      <c r="K81" s="11">
        <f t="shared" si="2"/>
        <v>0</v>
      </c>
      <c r="L81" s="30" t="str">
        <f>IFERROR(VLOOKUP(C81,MARÇO!B:H,7,0),"0,00")</f>
        <v>0,00</v>
      </c>
      <c r="M81" s="25"/>
      <c r="N81" s="21"/>
      <c r="O81" s="21"/>
    </row>
    <row r="82" spans="2:15" s="36" customFormat="1">
      <c r="B82" s="15">
        <f t="shared" si="3"/>
        <v>74</v>
      </c>
      <c r="C82" s="37">
        <v>7002</v>
      </c>
      <c r="D82" s="27" t="str">
        <f>IFERROR(VLOOKUP(C82,SRA!B:C,2,0),"")</f>
        <v>ANTONIO LUIZ DOLIVEIRA AZEVEDO</v>
      </c>
      <c r="E82" s="15" t="str">
        <f>IFERROR(VLOOKUP(C82,SRA!B:T,8,0),"")</f>
        <v>EXQ</v>
      </c>
      <c r="F82" s="20" t="s">
        <v>452</v>
      </c>
      <c r="G82" s="15" t="str">
        <f>IFERROR(VLOOKUP(C82,SRA!B:T,5,0),"")</f>
        <v>COORD ENG PROJ OBR</v>
      </c>
      <c r="H82" s="11">
        <f>IFERROR(VLOOKUP(C82,SRA!B:T,18,0),"")</f>
        <v>0</v>
      </c>
      <c r="I82" s="11">
        <f>IFERROR(VLOOKUP(C82,SRA!B:T,19,0),"")</f>
        <v>6657.79</v>
      </c>
      <c r="J82" s="30">
        <f>IFERROR(VLOOKUP(C82,MARÇO!B:F,3,0),"0,00")</f>
        <v>6657.79</v>
      </c>
      <c r="K82" s="11">
        <f t="shared" si="2"/>
        <v>1481.29</v>
      </c>
      <c r="L82" s="30">
        <f>IFERROR(VLOOKUP(C82,MARÇO!B:H,7,0),"0,00")</f>
        <v>5176.5</v>
      </c>
      <c r="M82" s="25"/>
      <c r="N82" s="21"/>
      <c r="O82" s="21"/>
    </row>
    <row r="83" spans="2:15" s="21" customFormat="1">
      <c r="B83" s="15">
        <f t="shared" si="3"/>
        <v>75</v>
      </c>
      <c r="C83" s="26">
        <v>200</v>
      </c>
      <c r="D83" s="27" t="str">
        <f>IFERROR(VLOOKUP(C83,SRA!B:C,2,0),"")</f>
        <v>MARIA DO CARMO DE SOUSA</v>
      </c>
      <c r="E83" s="15" t="str">
        <f>IFERROR(VLOOKUP(C83,SRA!B:T,8,0),"")</f>
        <v>CLT</v>
      </c>
      <c r="F83" s="20" t="s">
        <v>452</v>
      </c>
      <c r="G83" s="15" t="str">
        <f>IFERROR(VLOOKUP(C83,SRA!B:T,5,0),"")</f>
        <v>OP. DE PROD. IND.</v>
      </c>
      <c r="H83" s="11">
        <f>IFERROR(VLOOKUP(C83,SRA!B:T,18,0),"")</f>
        <v>4804.1099999999997</v>
      </c>
      <c r="I83" s="11">
        <f>IFERROR(VLOOKUP(C83,SRA!B:T,19,0),"")</f>
        <v>0</v>
      </c>
      <c r="J83" s="30">
        <f>IFERROR(VLOOKUP(C83,MARÇO!B:F,3,0),"0,00")</f>
        <v>4804.1099999999997</v>
      </c>
      <c r="K83" s="11">
        <f t="shared" si="2"/>
        <v>1325.0799999999995</v>
      </c>
      <c r="L83" s="30">
        <f>IFERROR(VLOOKUP(C83,MARÇO!B:H,7,0),"0,00")</f>
        <v>3479.03</v>
      </c>
      <c r="M83" s="25" t="str">
        <f>IFERROR(VLOOKUP(C83,FÉRIAS!C:D,2,0),"")</f>
        <v/>
      </c>
      <c r="N83" s="21" t="str">
        <f>IFERROR(VLOOKUP(C83,AFASTADOS!B:C,2,0),"")</f>
        <v/>
      </c>
    </row>
    <row r="84" spans="2:15" s="21" customFormat="1">
      <c r="B84" s="15">
        <f t="shared" si="3"/>
        <v>76</v>
      </c>
      <c r="C84" s="26">
        <v>397</v>
      </c>
      <c r="D84" s="27" t="str">
        <f>IFERROR(VLOOKUP(C84,SRA!B:C,2,0),"")</f>
        <v>MARIA AMARA MEDEIROS</v>
      </c>
      <c r="E84" s="15" t="str">
        <f>IFERROR(VLOOKUP(C84,SRA!B:T,8,0),"")</f>
        <v>CLT</v>
      </c>
      <c r="F84" s="20" t="s">
        <v>452</v>
      </c>
      <c r="G84" s="15" t="str">
        <f>IFERROR(VLOOKUP(C84,SRA!B:T,5,0),"")</f>
        <v>TEC. EM ADM. E FIN.</v>
      </c>
      <c r="H84" s="11">
        <f>IFERROR(VLOOKUP(C84,SRA!B:T,18,0),"")</f>
        <v>5000.8</v>
      </c>
      <c r="I84" s="11">
        <f>IFERROR(VLOOKUP(C84,SRA!B:T,19,0),"")</f>
        <v>0</v>
      </c>
      <c r="J84" s="30">
        <f>IFERROR(VLOOKUP(C84,MARÇO!B:F,3,0),"0,00")</f>
        <v>6739.66</v>
      </c>
      <c r="K84" s="11">
        <f t="shared" si="2"/>
        <v>5039.3899999999994</v>
      </c>
      <c r="L84" s="30">
        <f>IFERROR(VLOOKUP(C84,MARÇO!B:H,7,0),"0,00")</f>
        <v>1700.27</v>
      </c>
      <c r="M84" s="25" t="str">
        <f>IFERROR(VLOOKUP(C84,FÉRIAS!C:D,2,0),"")</f>
        <v/>
      </c>
      <c r="N84" s="21" t="str">
        <f>IFERROR(VLOOKUP(C84,AFASTADOS!B:C,2,0),"")</f>
        <v/>
      </c>
    </row>
    <row r="85" spans="2:15" s="21" customFormat="1">
      <c r="B85" s="15">
        <f t="shared" si="3"/>
        <v>77</v>
      </c>
      <c r="C85" s="26">
        <v>508</v>
      </c>
      <c r="D85" s="27" t="str">
        <f>IFERROR(VLOOKUP(C85,SRA!B:C,2,0),"")</f>
        <v>SANDRA EMIDIO PEREIRA</v>
      </c>
      <c r="E85" s="15" t="str">
        <f>IFERROR(VLOOKUP(C85,SRA!B:T,8,0),"")</f>
        <v>CLT</v>
      </c>
      <c r="F85" s="20" t="s">
        <v>452</v>
      </c>
      <c r="G85" s="15" t="str">
        <f>IFERROR(VLOOKUP(C85,SRA!B:T,5,0),"")</f>
        <v>TEC. EM ADM. E FIN.</v>
      </c>
      <c r="H85" s="11">
        <f>IFERROR(VLOOKUP(C85,SRA!B:T,18,0),"")</f>
        <v>5082.5599999999995</v>
      </c>
      <c r="I85" s="11">
        <f>IFERROR(VLOOKUP(C85,SRA!B:T,19,0),"")</f>
        <v>0</v>
      </c>
      <c r="J85" s="30">
        <f>IFERROR(VLOOKUP(C85,MARÇO!B:F,3,0),"0,00")</f>
        <v>5082.5600000000004</v>
      </c>
      <c r="K85" s="11">
        <f t="shared" si="2"/>
        <v>2049.7200000000003</v>
      </c>
      <c r="L85" s="30">
        <f>IFERROR(VLOOKUP(C85,MARÇO!B:H,7,0),"0,00")</f>
        <v>3032.84</v>
      </c>
      <c r="M85" s="25" t="str">
        <f>IFERROR(VLOOKUP(C85,FÉRIAS!C:D,2,0),"")</f>
        <v/>
      </c>
      <c r="N85" s="21" t="str">
        <f>IFERROR(VLOOKUP(C85,AFASTADOS!B:C,2,0),"")</f>
        <v/>
      </c>
    </row>
    <row r="86" spans="2:15" s="21" customFormat="1">
      <c r="B86" s="15">
        <f t="shared" si="3"/>
        <v>78</v>
      </c>
      <c r="C86" s="26">
        <v>510</v>
      </c>
      <c r="D86" s="27" t="str">
        <f>IFERROR(VLOOKUP(C86,SRA!B:C,2,0),"")</f>
        <v>FRANCISCO FERREIRA DE SOUSA</v>
      </c>
      <c r="E86" s="15" t="str">
        <f>IFERROR(VLOOKUP(C86,SRA!B:T,8,0),"")</f>
        <v>CLT</v>
      </c>
      <c r="F86" s="20" t="s">
        <v>452</v>
      </c>
      <c r="G86" s="15" t="str">
        <f>IFERROR(VLOOKUP(C86,SRA!B:T,5,0),"")</f>
        <v>TEC. EM ADM. E FIN.</v>
      </c>
      <c r="H86" s="11">
        <f>IFERROR(VLOOKUP(C86,SRA!B:T,18,0),"")</f>
        <v>4118.83</v>
      </c>
      <c r="I86" s="11">
        <f>IFERROR(VLOOKUP(C86,SRA!B:T,19,0),"")</f>
        <v>0</v>
      </c>
      <c r="J86" s="30">
        <f>IFERROR(VLOOKUP(C86,MARÇO!B:F,3,0),"0,00")</f>
        <v>4118.83</v>
      </c>
      <c r="K86" s="11">
        <f t="shared" si="2"/>
        <v>1457.12</v>
      </c>
      <c r="L86" s="30">
        <f>IFERROR(VLOOKUP(C86,MARÇO!B:H,7,0),"0,00")</f>
        <v>2661.71</v>
      </c>
      <c r="M86" s="25" t="str">
        <f>IFERROR(VLOOKUP(C86,FÉRIAS!C:D,2,0),"")</f>
        <v/>
      </c>
      <c r="N86" s="21" t="str">
        <f>IFERROR(VLOOKUP(C86,AFASTADOS!B:C,2,0),"")</f>
        <v/>
      </c>
    </row>
    <row r="87" spans="2:15" s="21" customFormat="1">
      <c r="B87" s="15">
        <f t="shared" si="3"/>
        <v>79</v>
      </c>
      <c r="C87" s="26">
        <v>542</v>
      </c>
      <c r="D87" s="27" t="str">
        <f>IFERROR(VLOOKUP(C87,SRA!B:C,2,0),"")</f>
        <v>ANA MARTA MARCELINO DA SILVA</v>
      </c>
      <c r="E87" s="15" t="str">
        <f>IFERROR(VLOOKUP(C87,SRA!B:T,8,0),"")</f>
        <v>CLT</v>
      </c>
      <c r="F87" s="20" t="s">
        <v>452</v>
      </c>
      <c r="G87" s="15" t="str">
        <f>IFERROR(VLOOKUP(C87,SRA!B:T,5,0),"")</f>
        <v>TEC.EM QUALIDADE IND</v>
      </c>
      <c r="H87" s="11">
        <f>IFERROR(VLOOKUP(C87,SRA!B:T,18,0),"")</f>
        <v>1981.2</v>
      </c>
      <c r="I87" s="11">
        <f>IFERROR(VLOOKUP(C87,SRA!B:T,19,0),"")</f>
        <v>0</v>
      </c>
      <c r="J87" s="30">
        <f>IFERROR(VLOOKUP(C87,MARÇO!B:F,3,0),"0,00")</f>
        <v>2437.35</v>
      </c>
      <c r="K87" s="11">
        <f t="shared" si="2"/>
        <v>497.08999999999969</v>
      </c>
      <c r="L87" s="30">
        <f>IFERROR(VLOOKUP(C87,MARÇO!B:H,7,0),"0,00")</f>
        <v>1940.2600000000002</v>
      </c>
      <c r="M87" s="25" t="str">
        <f>IFERROR(VLOOKUP(C87,FÉRIAS!C:D,2,0),"")</f>
        <v/>
      </c>
      <c r="N87" s="21" t="str">
        <f>IFERROR(VLOOKUP(C87,AFASTADOS!B:C,2,0),"")</f>
        <v/>
      </c>
    </row>
    <row r="88" spans="2:15" s="21" customFormat="1">
      <c r="B88" s="15">
        <f t="shared" si="3"/>
        <v>80</v>
      </c>
      <c r="C88" s="26">
        <v>788</v>
      </c>
      <c r="D88" s="27" t="str">
        <f>IFERROR(VLOOKUP(C88,SRA!B:C,2,0),"")</f>
        <v>IVONEIDE FRANCISCA S ALMEIDA</v>
      </c>
      <c r="E88" s="15" t="str">
        <f>IFERROR(VLOOKUP(C88,SRA!B:T,8,0),"")</f>
        <v>CLT</v>
      </c>
      <c r="F88" s="20" t="s">
        <v>452</v>
      </c>
      <c r="G88" s="15" t="str">
        <f>IFERROR(VLOOKUP(C88,SRA!B:T,5,0),"")</f>
        <v>OP. DE PROD. IND.</v>
      </c>
      <c r="H88" s="11">
        <f>IFERROR(VLOOKUP(C88,SRA!B:T,18,0),"")</f>
        <v>3353.92</v>
      </c>
      <c r="I88" s="11">
        <f>IFERROR(VLOOKUP(C88,SRA!B:T,19,0),"")</f>
        <v>0</v>
      </c>
      <c r="J88" s="30">
        <f>IFERROR(VLOOKUP(C88,MARÇO!B:F,3,0),"0,00")</f>
        <v>3353.92</v>
      </c>
      <c r="K88" s="11">
        <f t="shared" si="2"/>
        <v>1178.5700000000002</v>
      </c>
      <c r="L88" s="30">
        <f>IFERROR(VLOOKUP(C88,MARÇO!B:H,7,0),"0,00")</f>
        <v>2175.35</v>
      </c>
      <c r="M88" s="25" t="str">
        <f>IFERROR(VLOOKUP(C88,FÉRIAS!C:D,2,0),"")</f>
        <v/>
      </c>
      <c r="N88" s="21" t="str">
        <f>IFERROR(VLOOKUP(C88,AFASTADOS!B:C,2,0),"")</f>
        <v/>
      </c>
    </row>
    <row r="89" spans="2:15" s="21" customFormat="1">
      <c r="B89" s="15">
        <f t="shared" si="3"/>
        <v>81</v>
      </c>
      <c r="C89" s="26">
        <v>830</v>
      </c>
      <c r="D89" s="27" t="str">
        <f>IFERROR(VLOOKUP(C89,SRA!B:C,2,0),"")</f>
        <v>CARLOS ANTONIO DA SILVA</v>
      </c>
      <c r="E89" s="15" t="str">
        <f>IFERROR(VLOOKUP(C89,SRA!B:T,8,0),"")</f>
        <v>CLT</v>
      </c>
      <c r="F89" s="20" t="s">
        <v>452</v>
      </c>
      <c r="G89" s="15" t="str">
        <f>IFERROR(VLOOKUP(C89,SRA!B:T,5,0),"")</f>
        <v>TEC. EM ADM. E FIN.</v>
      </c>
      <c r="H89" s="11">
        <f>IFERROR(VLOOKUP(C89,SRA!B:T,18,0),"")</f>
        <v>5006.45</v>
      </c>
      <c r="I89" s="11">
        <f>IFERROR(VLOOKUP(C89,SRA!B:T,19,0),"")</f>
        <v>0</v>
      </c>
      <c r="J89" s="30">
        <f>IFERROR(VLOOKUP(C89,MARÇO!B:F,3,0),"0,00")</f>
        <v>5006.45</v>
      </c>
      <c r="K89" s="11">
        <f t="shared" si="2"/>
        <v>1662.7399999999998</v>
      </c>
      <c r="L89" s="30">
        <f>IFERROR(VLOOKUP(C89,MARÇO!B:H,7,0),"0,00")</f>
        <v>3343.71</v>
      </c>
      <c r="M89" s="25" t="str">
        <f>IFERROR(VLOOKUP(C89,FÉRIAS!C:D,2,0),"")</f>
        <v/>
      </c>
      <c r="N89" s="21" t="str">
        <f>IFERROR(VLOOKUP(C89,AFASTADOS!B:C,2,0),"")</f>
        <v/>
      </c>
    </row>
    <row r="90" spans="2:15" s="21" customFormat="1">
      <c r="B90" s="15">
        <f t="shared" si="3"/>
        <v>82</v>
      </c>
      <c r="C90" s="26">
        <v>863</v>
      </c>
      <c r="D90" s="27" t="str">
        <f>IFERROR(VLOOKUP(C90,SRA!B:C,2,0),"")</f>
        <v>JOSE AMARO DOS SANTOS</v>
      </c>
      <c r="E90" s="15" t="str">
        <f>IFERROR(VLOOKUP(C90,SRA!B:T,8,0),"")</f>
        <v>CLT</v>
      </c>
      <c r="F90" s="20" t="s">
        <v>452</v>
      </c>
      <c r="G90" s="15" t="str">
        <f>IFERROR(VLOOKUP(C90,SRA!B:T,5,0),"")</f>
        <v>ASS. DE SERVICOS</v>
      </c>
      <c r="H90" s="11">
        <f>IFERROR(VLOOKUP(C90,SRA!B:T,18,0),"")</f>
        <v>2539.21</v>
      </c>
      <c r="I90" s="11">
        <f>IFERROR(VLOOKUP(C90,SRA!B:T,19,0),"")</f>
        <v>0</v>
      </c>
      <c r="J90" s="30">
        <f>IFERROR(VLOOKUP(C90,MARÇO!B:F,3,0),"0,00")</f>
        <v>2542.0300000000002</v>
      </c>
      <c r="K90" s="11">
        <f t="shared" si="2"/>
        <v>1116.75</v>
      </c>
      <c r="L90" s="30">
        <f>IFERROR(VLOOKUP(C90,MARÇO!B:H,7,0),"0,00")</f>
        <v>1425.2800000000002</v>
      </c>
      <c r="M90" s="25" t="str">
        <f>IFERROR(VLOOKUP(C90,FÉRIAS!C:D,2,0),"")</f>
        <v/>
      </c>
      <c r="N90" s="21" t="str">
        <f>IFERROR(VLOOKUP(C90,AFASTADOS!B:C,2,0),"")</f>
        <v/>
      </c>
    </row>
    <row r="91" spans="2:15" s="21" customFormat="1">
      <c r="B91" s="15">
        <f t="shared" si="3"/>
        <v>83</v>
      </c>
      <c r="C91" s="26">
        <v>871</v>
      </c>
      <c r="D91" s="27" t="str">
        <f>IFERROR(VLOOKUP(C91,SRA!B:C,2,0),"")</f>
        <v>MARIA LUISA P DE LEMOS</v>
      </c>
      <c r="E91" s="15" t="str">
        <f>IFERROR(VLOOKUP(C91,SRA!B:T,8,0),"")</f>
        <v>CLT</v>
      </c>
      <c r="F91" s="20" t="s">
        <v>452</v>
      </c>
      <c r="G91" s="15" t="str">
        <f>IFERROR(VLOOKUP(C91,SRA!B:T,5,0),"")</f>
        <v>TEC. EM ADM. E FIN.</v>
      </c>
      <c r="H91" s="11">
        <f>IFERROR(VLOOKUP(C91,SRA!B:T,18,0),"")</f>
        <v>5383.74</v>
      </c>
      <c r="I91" s="11">
        <f>IFERROR(VLOOKUP(C91,SRA!B:T,19,0),"")</f>
        <v>0</v>
      </c>
      <c r="J91" s="30">
        <f>IFERROR(VLOOKUP(C91,MARÇO!B:F,3,0),"0,00")</f>
        <v>5383.75</v>
      </c>
      <c r="K91" s="11">
        <f t="shared" si="2"/>
        <v>2954.48</v>
      </c>
      <c r="L91" s="30">
        <f>IFERROR(VLOOKUP(C91,MARÇO!B:H,7,0),"0,00")</f>
        <v>2429.27</v>
      </c>
      <c r="M91" s="25" t="str">
        <f>IFERROR(VLOOKUP(C91,FÉRIAS!C:D,2,0),"")</f>
        <v/>
      </c>
      <c r="N91" s="21" t="str">
        <f>IFERROR(VLOOKUP(C91,AFASTADOS!B:C,2,0),"")</f>
        <v/>
      </c>
    </row>
    <row r="92" spans="2:15" s="21" customFormat="1">
      <c r="B92" s="15">
        <f t="shared" si="3"/>
        <v>84</v>
      </c>
      <c r="C92" s="26">
        <v>897</v>
      </c>
      <c r="D92" s="27" t="str">
        <f>IFERROR(VLOOKUP(C92,SRA!B:C,2,0),"")</f>
        <v>EUNICE DE ASSIS CALIXTO</v>
      </c>
      <c r="E92" s="15" t="str">
        <f>IFERROR(VLOOKUP(C92,SRA!B:T,8,0),"")</f>
        <v>CLT</v>
      </c>
      <c r="F92" s="20" t="s">
        <v>452</v>
      </c>
      <c r="G92" s="15" t="str">
        <f>IFERROR(VLOOKUP(C92,SRA!B:T,5,0),"")</f>
        <v>ASS. DE SERVICOS</v>
      </c>
      <c r="H92" s="11">
        <f>IFERROR(VLOOKUP(C92,SRA!B:T,18,0),"")</f>
        <v>1894.8</v>
      </c>
      <c r="I92" s="11">
        <f>IFERROR(VLOOKUP(C92,SRA!B:T,19,0),"")</f>
        <v>0</v>
      </c>
      <c r="J92" s="30">
        <f>IFERROR(VLOOKUP(C92,MARÇO!B:F,3,0),"0,00")</f>
        <v>1894.8</v>
      </c>
      <c r="K92" s="11">
        <f t="shared" si="2"/>
        <v>1610.9099999999999</v>
      </c>
      <c r="L92" s="30">
        <f>IFERROR(VLOOKUP(C92,MARÇO!B:H,7,0),"0,00")</f>
        <v>283.89</v>
      </c>
      <c r="M92" s="25" t="str">
        <f>IFERROR(VLOOKUP(C92,FÉRIAS!C:D,2,0),"")</f>
        <v/>
      </c>
      <c r="N92" s="21" t="str">
        <f>IFERROR(VLOOKUP(C92,AFASTADOS!B:C,2,0),"")</f>
        <v/>
      </c>
    </row>
    <row r="93" spans="2:15" s="21" customFormat="1">
      <c r="B93" s="15">
        <f t="shared" si="3"/>
        <v>85</v>
      </c>
      <c r="C93" s="26">
        <v>996</v>
      </c>
      <c r="D93" s="27" t="str">
        <f>IFERROR(VLOOKUP(C93,SRA!B:C,2,0),"")</f>
        <v>FIRMINO SIQUEIRA DA SILVA</v>
      </c>
      <c r="E93" s="15" t="str">
        <f>IFERROR(VLOOKUP(C93,SRA!B:T,8,0),"")</f>
        <v>CLT</v>
      </c>
      <c r="F93" s="20" t="s">
        <v>452</v>
      </c>
      <c r="G93" s="15" t="str">
        <f>IFERROR(VLOOKUP(C93,SRA!B:T,5,0),"")</f>
        <v>OP. DE PROD. IND.</v>
      </c>
      <c r="H93" s="11">
        <f>IFERROR(VLOOKUP(C93,SRA!B:T,18,0),"")</f>
        <v>3939.17</v>
      </c>
      <c r="I93" s="11">
        <f>IFERROR(VLOOKUP(C93,SRA!B:T,19,0),"")</f>
        <v>0</v>
      </c>
      <c r="J93" s="30">
        <f>IFERROR(VLOOKUP(C93,MARÇO!B:F,3,0),"0,00")</f>
        <v>3940.04</v>
      </c>
      <c r="K93" s="11">
        <f t="shared" si="2"/>
        <v>1419.2200000000003</v>
      </c>
      <c r="L93" s="30">
        <f>IFERROR(VLOOKUP(C93,MARÇO!B:H,7,0),"0,00")</f>
        <v>2520.8199999999997</v>
      </c>
      <c r="M93" s="25" t="str">
        <f>IFERROR(VLOOKUP(C93,FÉRIAS!C:D,2,0),"")</f>
        <v/>
      </c>
      <c r="N93" s="21" t="str">
        <f>IFERROR(VLOOKUP(C93,AFASTADOS!B:C,2,0),"")</f>
        <v/>
      </c>
    </row>
    <row r="94" spans="2:15" s="21" customFormat="1">
      <c r="B94" s="15">
        <f t="shared" si="3"/>
        <v>86</v>
      </c>
      <c r="C94" s="26">
        <v>1008</v>
      </c>
      <c r="D94" s="27" t="str">
        <f>IFERROR(VLOOKUP(C94,SRA!B:C,2,0),"")</f>
        <v>MARIO JOSE DO NASCIMENTO</v>
      </c>
      <c r="E94" s="15" t="str">
        <f>IFERROR(VLOOKUP(C94,SRA!B:T,8,0),"")</f>
        <v>CLT</v>
      </c>
      <c r="F94" s="20" t="s">
        <v>452</v>
      </c>
      <c r="G94" s="15" t="str">
        <f>IFERROR(VLOOKUP(C94,SRA!B:T,5,0),"")</f>
        <v>ASS. DE SERVICOS</v>
      </c>
      <c r="H94" s="11">
        <f>IFERROR(VLOOKUP(C94,SRA!B:T,18,0),"")</f>
        <v>2193.44</v>
      </c>
      <c r="I94" s="11">
        <f>IFERROR(VLOOKUP(C94,SRA!B:T,19,0),"")</f>
        <v>0</v>
      </c>
      <c r="J94" s="30">
        <f>IFERROR(VLOOKUP(C94,MARÇO!B:F,3,0),"0,00")</f>
        <v>2193.44</v>
      </c>
      <c r="K94" s="11">
        <f t="shared" si="2"/>
        <v>641.46</v>
      </c>
      <c r="L94" s="30">
        <f>IFERROR(VLOOKUP(C94,MARÇO!B:H,7,0),"0,00")</f>
        <v>1551.98</v>
      </c>
      <c r="M94" s="25" t="str">
        <f>IFERROR(VLOOKUP(C94,FÉRIAS!C:D,2,0),"")</f>
        <v/>
      </c>
      <c r="N94" s="21" t="str">
        <f>IFERROR(VLOOKUP(C94,AFASTADOS!B:C,2,0),"")</f>
        <v/>
      </c>
    </row>
    <row r="95" spans="2:15" s="21" customFormat="1">
      <c r="B95" s="15">
        <f t="shared" si="3"/>
        <v>87</v>
      </c>
      <c r="C95" s="26">
        <v>1037</v>
      </c>
      <c r="D95" s="27" t="str">
        <f>IFERROR(VLOOKUP(C95,SRA!B:C,2,0),"")</f>
        <v>DAVI INACIO FILHO</v>
      </c>
      <c r="E95" s="15" t="str">
        <f>IFERROR(VLOOKUP(C95,SRA!B:T,8,0),"")</f>
        <v>CLT</v>
      </c>
      <c r="F95" s="20" t="s">
        <v>452</v>
      </c>
      <c r="G95" s="15" t="str">
        <f>IFERROR(VLOOKUP(C95,SRA!B:T,5,0),"")</f>
        <v>OP. DE PROD. IND.</v>
      </c>
      <c r="H95" s="11">
        <f>IFERROR(VLOOKUP(C95,SRA!B:T,18,0),"")</f>
        <v>3751.6</v>
      </c>
      <c r="I95" s="11">
        <f>IFERROR(VLOOKUP(C95,SRA!B:T,19,0),"")</f>
        <v>0</v>
      </c>
      <c r="J95" s="30">
        <f>IFERROR(VLOOKUP(C95,MARÇO!B:F,3,0),"0,00")</f>
        <v>3751.6</v>
      </c>
      <c r="K95" s="11">
        <f t="shared" si="2"/>
        <v>1363.29</v>
      </c>
      <c r="L95" s="30">
        <f>IFERROR(VLOOKUP(C95,MARÇO!B:H,7,0),"0,00")</f>
        <v>2388.31</v>
      </c>
      <c r="M95" s="25" t="str">
        <f>IFERROR(VLOOKUP(C95,FÉRIAS!C:D,2,0),"")</f>
        <v/>
      </c>
      <c r="N95" s="21" t="str">
        <f>IFERROR(VLOOKUP(C95,AFASTADOS!B:C,2,0),"")</f>
        <v/>
      </c>
    </row>
    <row r="96" spans="2:15" s="21" customFormat="1">
      <c r="B96" s="15">
        <f t="shared" si="3"/>
        <v>88</v>
      </c>
      <c r="C96" s="26">
        <v>1051</v>
      </c>
      <c r="D96" s="27" t="str">
        <f>IFERROR(VLOOKUP(C96,SRA!B:C,2,0),"")</f>
        <v>GEORGE HAROLD DE B  WALMSLEY</v>
      </c>
      <c r="E96" s="15" t="str">
        <f>IFERROR(VLOOKUP(C96,SRA!B:T,8,0),"")</f>
        <v>CLT</v>
      </c>
      <c r="F96" s="20" t="s">
        <v>452</v>
      </c>
      <c r="G96" s="15" t="str">
        <f>IFERROR(VLOOKUP(C96,SRA!B:T,5,0),"")</f>
        <v>ANALISTA EM PCP</v>
      </c>
      <c r="H96" s="11">
        <f>IFERROR(VLOOKUP(C96,SRA!B:T,18,0),"")</f>
        <v>20171.89</v>
      </c>
      <c r="I96" s="11">
        <f>IFERROR(VLOOKUP(C96,SRA!B:T,19,0),"")</f>
        <v>0</v>
      </c>
      <c r="J96" s="30">
        <f>IFERROR(VLOOKUP(C96,MARÇO!B:F,3,0),"0,00")</f>
        <v>20171.89</v>
      </c>
      <c r="K96" s="11">
        <f t="shared" si="2"/>
        <v>7087.57</v>
      </c>
      <c r="L96" s="30">
        <f>IFERROR(VLOOKUP(C96,MARÇO!B:H,7,0),"0,00")</f>
        <v>13084.32</v>
      </c>
      <c r="M96" s="25" t="str">
        <f>IFERROR(VLOOKUP(C96,FÉRIAS!C:D,2,0),"")</f>
        <v/>
      </c>
      <c r="N96" s="21" t="str">
        <f>IFERROR(VLOOKUP(C96,AFASTADOS!B:C,2,0),"")</f>
        <v/>
      </c>
    </row>
    <row r="97" spans="2:14" s="21" customFormat="1">
      <c r="B97" s="15">
        <f t="shared" si="3"/>
        <v>89</v>
      </c>
      <c r="C97" s="26">
        <v>1056</v>
      </c>
      <c r="D97" s="27" t="str">
        <f>IFERROR(VLOOKUP(C97,SRA!B:C,2,0),"")</f>
        <v>VALERIA MARIA DA SILVA</v>
      </c>
      <c r="E97" s="15" t="str">
        <f>IFERROR(VLOOKUP(C97,SRA!B:T,8,0),"")</f>
        <v>CLT</v>
      </c>
      <c r="F97" s="20" t="s">
        <v>452</v>
      </c>
      <c r="G97" s="15" t="str">
        <f>IFERROR(VLOOKUP(C97,SRA!B:T,5,0),"")</f>
        <v>TEC.EM QUALIDADE IND</v>
      </c>
      <c r="H97" s="11">
        <f>IFERROR(VLOOKUP(C97,SRA!B:T,18,0),"")</f>
        <v>4540.99</v>
      </c>
      <c r="I97" s="11">
        <f>IFERROR(VLOOKUP(C97,SRA!B:T,19,0),"")</f>
        <v>0</v>
      </c>
      <c r="J97" s="30">
        <f>IFERROR(VLOOKUP(C97,MARÇO!B:F,3,0),"0,00")</f>
        <v>5006.1499999999996</v>
      </c>
      <c r="K97" s="11">
        <f t="shared" si="2"/>
        <v>2231.7499999999995</v>
      </c>
      <c r="L97" s="30">
        <f>IFERROR(VLOOKUP(C97,MARÇO!B:H,7,0),"0,00")</f>
        <v>2774.4</v>
      </c>
      <c r="M97" s="25" t="str">
        <f>IFERROR(VLOOKUP(C97,FÉRIAS!C:D,2,0),"")</f>
        <v/>
      </c>
      <c r="N97" s="21" t="str">
        <f>IFERROR(VLOOKUP(C97,AFASTADOS!B:C,2,0),"")</f>
        <v/>
      </c>
    </row>
    <row r="98" spans="2:14" s="21" customFormat="1">
      <c r="B98" s="15">
        <f t="shared" si="3"/>
        <v>90</v>
      </c>
      <c r="C98" s="26">
        <v>1071</v>
      </c>
      <c r="D98" s="27" t="str">
        <f>IFERROR(VLOOKUP(C98,SRA!B:C,2,0),"")</f>
        <v>MARIA JOSE DA HORA</v>
      </c>
      <c r="E98" s="15" t="str">
        <f>IFERROR(VLOOKUP(C98,SRA!B:T,8,0),"")</f>
        <v>CLT</v>
      </c>
      <c r="F98" s="20" t="s">
        <v>452</v>
      </c>
      <c r="G98" s="15" t="str">
        <f>IFERROR(VLOOKUP(C98,SRA!B:T,5,0),"")</f>
        <v>OP. DE PROD. IND.</v>
      </c>
      <c r="H98" s="11">
        <f>IFERROR(VLOOKUP(C98,SRA!B:T,18,0),"")</f>
        <v>2089.0100000000002</v>
      </c>
      <c r="I98" s="11">
        <f>IFERROR(VLOOKUP(C98,SRA!B:T,19,0),"")</f>
        <v>0</v>
      </c>
      <c r="J98" s="30">
        <f>IFERROR(VLOOKUP(C98,MARÇO!B:F,3,0),"0,00")</f>
        <v>2089.0100000000002</v>
      </c>
      <c r="K98" s="11">
        <f t="shared" si="2"/>
        <v>549.25000000000023</v>
      </c>
      <c r="L98" s="30">
        <f>IFERROR(VLOOKUP(C98,MARÇO!B:H,7,0),"0,00")</f>
        <v>1539.76</v>
      </c>
      <c r="M98" s="25" t="str">
        <f>IFERROR(VLOOKUP(C98,FÉRIAS!C:D,2,0),"")</f>
        <v/>
      </c>
      <c r="N98" s="21" t="str">
        <f>IFERROR(VLOOKUP(C98,AFASTADOS!B:C,2,0),"")</f>
        <v/>
      </c>
    </row>
    <row r="99" spans="2:14" s="21" customFormat="1">
      <c r="B99" s="15">
        <f t="shared" si="3"/>
        <v>91</v>
      </c>
      <c r="C99" s="26">
        <v>1080</v>
      </c>
      <c r="D99" s="27" t="str">
        <f>IFERROR(VLOOKUP(C99,SRA!B:C,2,0),"")</f>
        <v>VALDIRENE ANDRE PEREIRA</v>
      </c>
      <c r="E99" s="15" t="str">
        <f>IFERROR(VLOOKUP(C99,SRA!B:T,8,0),"")</f>
        <v>CLT</v>
      </c>
      <c r="F99" s="20" t="s">
        <v>452</v>
      </c>
      <c r="G99" s="15" t="str">
        <f>IFERROR(VLOOKUP(C99,SRA!B:T,5,0),"")</f>
        <v>TEC. EM ADM. E FIN.</v>
      </c>
      <c r="H99" s="11">
        <f>IFERROR(VLOOKUP(C99,SRA!B:T,18,0),"")</f>
        <v>4118.83</v>
      </c>
      <c r="I99" s="11">
        <f>IFERROR(VLOOKUP(C99,SRA!B:T,19,0),"")</f>
        <v>0</v>
      </c>
      <c r="J99" s="30">
        <f>IFERROR(VLOOKUP(C99,MARÇO!B:F,3,0),"0,00")</f>
        <v>4301.8900000000003</v>
      </c>
      <c r="K99" s="11">
        <f t="shared" si="2"/>
        <v>1930.13</v>
      </c>
      <c r="L99" s="30">
        <f>IFERROR(VLOOKUP(C99,MARÇO!B:H,7,0),"0,00")</f>
        <v>2371.7600000000002</v>
      </c>
      <c r="M99" s="25" t="str">
        <f>IFERROR(VLOOKUP(C99,FÉRIAS!C:D,2,0),"")</f>
        <v/>
      </c>
      <c r="N99" s="21" t="str">
        <f>IFERROR(VLOOKUP(C99,AFASTADOS!B:C,2,0),"")</f>
        <v/>
      </c>
    </row>
    <row r="100" spans="2:14" s="21" customFormat="1">
      <c r="B100" s="15">
        <f t="shared" si="3"/>
        <v>92</v>
      </c>
      <c r="C100" s="26">
        <v>1099</v>
      </c>
      <c r="D100" s="27" t="str">
        <f>IFERROR(VLOOKUP(C100,SRA!B:C,2,0),"")</f>
        <v>VALERIA DA SILVA SOUZA</v>
      </c>
      <c r="E100" s="15" t="str">
        <f>IFERROR(VLOOKUP(C100,SRA!B:T,8,0),"")</f>
        <v>CLT</v>
      </c>
      <c r="F100" s="20" t="s">
        <v>452</v>
      </c>
      <c r="G100" s="15" t="str">
        <f>IFERROR(VLOOKUP(C100,SRA!B:T,5,0),"")</f>
        <v>OP. DE PROD. IND.</v>
      </c>
      <c r="H100" s="11">
        <f>IFERROR(VLOOKUP(C100,SRA!B:T,18,0),"")</f>
        <v>3751.6</v>
      </c>
      <c r="I100" s="11">
        <f>IFERROR(VLOOKUP(C100,SRA!B:T,19,0),"")</f>
        <v>0</v>
      </c>
      <c r="J100" s="30">
        <f>IFERROR(VLOOKUP(C100,MARÇO!B:F,3,0),"0,00")</f>
        <v>4008.57</v>
      </c>
      <c r="K100" s="11">
        <f t="shared" si="2"/>
        <v>1465.0000000000005</v>
      </c>
      <c r="L100" s="30">
        <f>IFERROR(VLOOKUP(C100,MARÇO!B:H,7,0),"0,00")</f>
        <v>2543.5699999999997</v>
      </c>
      <c r="M100" s="25" t="str">
        <f>IFERROR(VLOOKUP(C100,FÉRIAS!C:D,2,0),"")</f>
        <v/>
      </c>
      <c r="N100" s="21" t="str">
        <f>IFERROR(VLOOKUP(C100,AFASTADOS!B:C,2,0),"")</f>
        <v/>
      </c>
    </row>
    <row r="101" spans="2:14" s="21" customFormat="1">
      <c r="B101" s="15">
        <f t="shared" si="3"/>
        <v>93</v>
      </c>
      <c r="C101" s="26">
        <v>1126</v>
      </c>
      <c r="D101" s="27" t="str">
        <f>IFERROR(VLOOKUP(C101,SRA!B:C,2,0),"")</f>
        <v>ALUISIO GOMES FERREIRA FILHO</v>
      </c>
      <c r="E101" s="15" t="str">
        <f>IFERROR(VLOOKUP(C101,SRA!B:T,8,0),"")</f>
        <v>CLT</v>
      </c>
      <c r="F101" s="20" t="s">
        <v>452</v>
      </c>
      <c r="G101" s="15" t="str">
        <f>IFERROR(VLOOKUP(C101,SRA!B:T,5,0),"")</f>
        <v>TEC. EM ADM. E FIN.</v>
      </c>
      <c r="H101" s="11">
        <f>IFERROR(VLOOKUP(C101,SRA!B:T,18,0),"")</f>
        <v>6439.54</v>
      </c>
      <c r="I101" s="11">
        <f>IFERROR(VLOOKUP(C101,SRA!B:T,19,0),"")</f>
        <v>0</v>
      </c>
      <c r="J101" s="30">
        <f>IFERROR(VLOOKUP(C101,MARÇO!B:F,3,0),"0,00")</f>
        <v>6439.55</v>
      </c>
      <c r="K101" s="11">
        <f t="shared" si="2"/>
        <v>2682.45</v>
      </c>
      <c r="L101" s="30">
        <f>IFERROR(VLOOKUP(C101,MARÇO!B:H,7,0),"0,00")</f>
        <v>3757.1000000000004</v>
      </c>
      <c r="M101" s="25" t="str">
        <f>IFERROR(VLOOKUP(C101,FÉRIAS!C:D,2,0),"")</f>
        <v/>
      </c>
      <c r="N101" s="21" t="str">
        <f>IFERROR(VLOOKUP(C101,AFASTADOS!B:C,2,0),"")</f>
        <v/>
      </c>
    </row>
    <row r="102" spans="2:14" s="21" customFormat="1">
      <c r="B102" s="15">
        <f t="shared" si="3"/>
        <v>94</v>
      </c>
      <c r="C102" s="26">
        <v>1135</v>
      </c>
      <c r="D102" s="27" t="str">
        <f>IFERROR(VLOOKUP(C102,SRA!B:C,2,0),"")</f>
        <v>ANTONIO LUIZ DOS SANTOS</v>
      </c>
      <c r="E102" s="15" t="str">
        <f>IFERROR(VLOOKUP(C102,SRA!B:T,8,0),"")</f>
        <v>CLT</v>
      </c>
      <c r="F102" s="20" t="s">
        <v>452</v>
      </c>
      <c r="G102" s="15" t="str">
        <f>IFERROR(VLOOKUP(C102,SRA!B:T,5,0),"")</f>
        <v>TEC. EM ADM. E FIN.</v>
      </c>
      <c r="H102" s="11">
        <f>IFERROR(VLOOKUP(C102,SRA!B:T,18,0),"")</f>
        <v>3388.55</v>
      </c>
      <c r="I102" s="11">
        <f>IFERROR(VLOOKUP(C102,SRA!B:T,19,0),"")</f>
        <v>0</v>
      </c>
      <c r="J102" s="30">
        <f>IFERROR(VLOOKUP(C102,MARÇO!B:F,3,0),"0,00")</f>
        <v>3388.55</v>
      </c>
      <c r="K102" s="11">
        <f t="shared" si="2"/>
        <v>1501.3500000000004</v>
      </c>
      <c r="L102" s="30">
        <f>IFERROR(VLOOKUP(C102,MARÇO!B:H,7,0),"0,00")</f>
        <v>1887.1999999999998</v>
      </c>
      <c r="M102" s="25" t="str">
        <f>IFERROR(VLOOKUP(C102,FÉRIAS!C:D,2,0),"")</f>
        <v/>
      </c>
      <c r="N102" s="21" t="str">
        <f>IFERROR(VLOOKUP(C102,AFASTADOS!B:C,2,0),"")</f>
        <v/>
      </c>
    </row>
    <row r="103" spans="2:14" s="21" customFormat="1">
      <c r="B103" s="15">
        <f t="shared" si="3"/>
        <v>95</v>
      </c>
      <c r="C103" s="26">
        <v>1159</v>
      </c>
      <c r="D103" s="27" t="str">
        <f>IFERROR(VLOOKUP(C103,SRA!B:C,2,0),"")</f>
        <v>VERA LUCIA MARIA C  DA SILVA</v>
      </c>
      <c r="E103" s="15" t="str">
        <f>IFERROR(VLOOKUP(C103,SRA!B:T,8,0),"")</f>
        <v>CLT</v>
      </c>
      <c r="F103" s="20" t="s">
        <v>452</v>
      </c>
      <c r="G103" s="15" t="str">
        <f>IFERROR(VLOOKUP(C103,SRA!B:T,5,0),"")</f>
        <v>OP. DE PROD. IND.</v>
      </c>
      <c r="H103" s="11">
        <f>IFERROR(VLOOKUP(C103,SRA!B:T,18,0),"")</f>
        <v>1894.8</v>
      </c>
      <c r="I103" s="11">
        <f>IFERROR(VLOOKUP(C103,SRA!B:T,19,0),"")</f>
        <v>0</v>
      </c>
      <c r="J103" s="30">
        <f>IFERROR(VLOOKUP(C103,MARÇO!B:F,3,0),"0,00")</f>
        <v>2539.9</v>
      </c>
      <c r="K103" s="11">
        <f t="shared" si="2"/>
        <v>1971.46</v>
      </c>
      <c r="L103" s="30">
        <f>IFERROR(VLOOKUP(C103,MARÇO!B:H,7,0),"0,00")</f>
        <v>568.44000000000005</v>
      </c>
      <c r="M103" s="25" t="str">
        <f>IFERROR(VLOOKUP(C103,FÉRIAS!C:D,2,0),"")</f>
        <v/>
      </c>
      <c r="N103" s="21" t="str">
        <f>IFERROR(VLOOKUP(C103,AFASTADOS!B:C,2,0),"")</f>
        <v/>
      </c>
    </row>
    <row r="104" spans="2:14" s="21" customFormat="1">
      <c r="B104" s="15">
        <f t="shared" si="3"/>
        <v>96</v>
      </c>
      <c r="C104" s="26">
        <v>1164</v>
      </c>
      <c r="D104" s="27" t="str">
        <f>IFERROR(VLOOKUP(C104,SRA!B:C,2,0),"")</f>
        <v>TERESINHA MARIA DE F  FELIX</v>
      </c>
      <c r="E104" s="15" t="str">
        <f>IFERROR(VLOOKUP(C104,SRA!B:T,8,0),"")</f>
        <v>CLT</v>
      </c>
      <c r="F104" s="20" t="s">
        <v>452</v>
      </c>
      <c r="G104" s="15" t="str">
        <f>IFERROR(VLOOKUP(C104,SRA!B:T,5,0),"")</f>
        <v>TEC. EM ADM. E FIN.</v>
      </c>
      <c r="H104" s="11">
        <f>IFERROR(VLOOKUP(C104,SRA!B:T,18,0),"")</f>
        <v>5256.75</v>
      </c>
      <c r="I104" s="11">
        <f>IFERROR(VLOOKUP(C104,SRA!B:T,19,0),"")</f>
        <v>0</v>
      </c>
      <c r="J104" s="30">
        <f>IFERROR(VLOOKUP(C104,MARÇO!B:F,3,0),"0,00")</f>
        <v>5256.75</v>
      </c>
      <c r="K104" s="11">
        <f t="shared" si="2"/>
        <v>2130.98</v>
      </c>
      <c r="L104" s="30">
        <f>IFERROR(VLOOKUP(C104,MARÇO!B:H,7,0),"0,00")</f>
        <v>3125.77</v>
      </c>
      <c r="M104" s="25" t="str">
        <f>IFERROR(VLOOKUP(C104,FÉRIAS!C:D,2,0),"")</f>
        <v/>
      </c>
      <c r="N104" s="21" t="str">
        <f>IFERROR(VLOOKUP(C104,AFASTADOS!B:C,2,0),"")</f>
        <v/>
      </c>
    </row>
    <row r="105" spans="2:14" s="21" customFormat="1">
      <c r="B105" s="15">
        <f t="shared" si="3"/>
        <v>97</v>
      </c>
      <c r="C105" s="26">
        <v>1169</v>
      </c>
      <c r="D105" s="27" t="str">
        <f>IFERROR(VLOOKUP(C105,SRA!B:C,2,0),"")</f>
        <v>MARIA DO CARMO SANTOS</v>
      </c>
      <c r="E105" s="15" t="str">
        <f>IFERROR(VLOOKUP(C105,SRA!B:T,8,0),"")</f>
        <v>CLT</v>
      </c>
      <c r="F105" s="20" t="s">
        <v>452</v>
      </c>
      <c r="G105" s="15" t="str">
        <f>IFERROR(VLOOKUP(C105,SRA!B:T,5,0),"")</f>
        <v>OP. DE PROD. IND.</v>
      </c>
      <c r="H105" s="11">
        <f>IFERROR(VLOOKUP(C105,SRA!B:T,18,0),"")</f>
        <v>3240.74</v>
      </c>
      <c r="I105" s="11">
        <f>IFERROR(VLOOKUP(C105,SRA!B:T,19,0),"")</f>
        <v>0</v>
      </c>
      <c r="J105" s="30">
        <f>IFERROR(VLOOKUP(C105,MARÇO!B:F,3,0),"0,00")</f>
        <v>3576.38</v>
      </c>
      <c r="K105" s="11">
        <f t="shared" si="2"/>
        <v>2030.5400000000002</v>
      </c>
      <c r="L105" s="30">
        <f>IFERROR(VLOOKUP(C105,MARÇO!B:H,7,0),"0,00")</f>
        <v>1545.84</v>
      </c>
      <c r="M105" s="25" t="str">
        <f>IFERROR(VLOOKUP(C105,FÉRIAS!C:D,2,0),"")</f>
        <v/>
      </c>
      <c r="N105" s="21" t="str">
        <f>IFERROR(VLOOKUP(C105,AFASTADOS!B:C,2,0),"")</f>
        <v/>
      </c>
    </row>
    <row r="106" spans="2:14" s="21" customFormat="1">
      <c r="B106" s="15">
        <f t="shared" si="3"/>
        <v>98</v>
      </c>
      <c r="C106" s="26">
        <v>1177</v>
      </c>
      <c r="D106" s="27" t="str">
        <f>IFERROR(VLOOKUP(C106,SRA!B:C,2,0),"")</f>
        <v>SELMA MARIA P DO NASCIMENTO</v>
      </c>
      <c r="E106" s="15" t="str">
        <f>IFERROR(VLOOKUP(C106,SRA!B:T,8,0),"")</f>
        <v>CLT</v>
      </c>
      <c r="F106" s="20" t="s">
        <v>452</v>
      </c>
      <c r="G106" s="15" t="str">
        <f>IFERROR(VLOOKUP(C106,SRA!B:T,5,0),"")</f>
        <v>TEC. EM ADM. E FIN.</v>
      </c>
      <c r="H106" s="11">
        <f>IFERROR(VLOOKUP(C106,SRA!B:T,18,0),"")</f>
        <v>3735.89</v>
      </c>
      <c r="I106" s="11">
        <f>IFERROR(VLOOKUP(C106,SRA!B:T,19,0),"")</f>
        <v>0</v>
      </c>
      <c r="J106" s="30">
        <f>IFERROR(VLOOKUP(C106,MARÇO!B:F,3,0),"0,00")</f>
        <v>3735.89</v>
      </c>
      <c r="K106" s="11">
        <f t="shared" si="2"/>
        <v>2276.96</v>
      </c>
      <c r="L106" s="30">
        <f>IFERROR(VLOOKUP(C106,MARÇO!B:H,7,0),"0,00")</f>
        <v>1458.93</v>
      </c>
      <c r="M106" s="25" t="str">
        <f>IFERROR(VLOOKUP(C106,FÉRIAS!C:D,2,0),"")</f>
        <v/>
      </c>
      <c r="N106" s="21" t="str">
        <f>IFERROR(VLOOKUP(C106,AFASTADOS!B:C,2,0),"")</f>
        <v/>
      </c>
    </row>
    <row r="107" spans="2:14" s="21" customFormat="1">
      <c r="B107" s="15">
        <f t="shared" si="3"/>
        <v>99</v>
      </c>
      <c r="C107" s="26">
        <v>1221</v>
      </c>
      <c r="D107" s="27" t="str">
        <f>IFERROR(VLOOKUP(C107,SRA!B:C,2,0),"")</f>
        <v>JOSE CARLOS TENORIO DE MELO</v>
      </c>
      <c r="E107" s="15" t="str">
        <f>IFERROR(VLOOKUP(C107,SRA!B:T,8,0),"")</f>
        <v>CLT</v>
      </c>
      <c r="F107" s="20" t="s">
        <v>452</v>
      </c>
      <c r="G107" s="15" t="str">
        <f>IFERROR(VLOOKUP(C107,SRA!B:T,5,0),"")</f>
        <v>ANALISTA EM PCP</v>
      </c>
      <c r="H107" s="11">
        <f>IFERROR(VLOOKUP(C107,SRA!B:T,18,0),"")</f>
        <v>9551.73</v>
      </c>
      <c r="I107" s="11">
        <f>IFERROR(VLOOKUP(C107,SRA!B:T,19,0),"")</f>
        <v>0</v>
      </c>
      <c r="J107" s="30">
        <f>IFERROR(VLOOKUP(C107,MARÇO!B:F,3,0),"0,00")</f>
        <v>9551.73</v>
      </c>
      <c r="K107" s="11">
        <f t="shared" si="2"/>
        <v>3300.6899999999996</v>
      </c>
      <c r="L107" s="30">
        <f>IFERROR(VLOOKUP(C107,MARÇO!B:H,7,0),"0,00")</f>
        <v>6251.04</v>
      </c>
      <c r="M107" s="25" t="str">
        <f>IFERROR(VLOOKUP(C107,FÉRIAS!C:D,2,0),"")</f>
        <v/>
      </c>
      <c r="N107" s="21" t="str">
        <f>IFERROR(VLOOKUP(C107,AFASTADOS!B:C,2,0),"")</f>
        <v/>
      </c>
    </row>
    <row r="108" spans="2:14" s="21" customFormat="1">
      <c r="B108" s="15">
        <f t="shared" si="3"/>
        <v>100</v>
      </c>
      <c r="C108" s="26">
        <v>1229</v>
      </c>
      <c r="D108" s="27" t="str">
        <f>IFERROR(VLOOKUP(C108,SRA!B:C,2,0),"")</f>
        <v>IVANETE RODRIGUES DOS SANTOS</v>
      </c>
      <c r="E108" s="15" t="str">
        <f>IFERROR(VLOOKUP(C108,SRA!B:T,8,0),"")</f>
        <v>CLT</v>
      </c>
      <c r="F108" s="20" t="s">
        <v>452</v>
      </c>
      <c r="G108" s="15" t="str">
        <f>IFERROR(VLOOKUP(C108,SRA!B:T,5,0),"")</f>
        <v>OP. DE PROD. IND.</v>
      </c>
      <c r="H108" s="11">
        <f>IFERROR(VLOOKUP(C108,SRA!B:T,18,0),"")</f>
        <v>3939.17</v>
      </c>
      <c r="I108" s="11">
        <f>IFERROR(VLOOKUP(C108,SRA!B:T,19,0),"")</f>
        <v>0</v>
      </c>
      <c r="J108" s="30">
        <f>IFERROR(VLOOKUP(C108,MARÇO!B:F,3,0),"0,00")</f>
        <v>4776.46</v>
      </c>
      <c r="K108" s="11">
        <f t="shared" si="2"/>
        <v>1982.73</v>
      </c>
      <c r="L108" s="30">
        <f>IFERROR(VLOOKUP(C108,MARÇO!B:H,7,0),"0,00")</f>
        <v>2793.73</v>
      </c>
      <c r="M108" s="25" t="str">
        <f>IFERROR(VLOOKUP(C108,FÉRIAS!C:D,2,0),"")</f>
        <v/>
      </c>
      <c r="N108" s="21" t="str">
        <f>IFERROR(VLOOKUP(C108,AFASTADOS!B:C,2,0),"")</f>
        <v/>
      </c>
    </row>
    <row r="109" spans="2:14" s="21" customFormat="1">
      <c r="B109" s="15">
        <f t="shared" si="3"/>
        <v>101</v>
      </c>
      <c r="C109" s="26">
        <v>1243</v>
      </c>
      <c r="D109" s="27" t="str">
        <f>IFERROR(VLOOKUP(C109,SRA!B:C,2,0),"")</f>
        <v>MARIA EUGENIA VILARIM LIMA</v>
      </c>
      <c r="E109" s="15" t="str">
        <f>IFERROR(VLOOKUP(C109,SRA!B:T,8,0),"")</f>
        <v>CLT</v>
      </c>
      <c r="F109" s="20" t="s">
        <v>452</v>
      </c>
      <c r="G109" s="15" t="str">
        <f>IFERROR(VLOOKUP(C109,SRA!B:T,5,0),"")</f>
        <v>OP. DE PROD. IND.</v>
      </c>
      <c r="H109" s="11">
        <f>IFERROR(VLOOKUP(C109,SRA!B:T,18,0),"")</f>
        <v>2539.21</v>
      </c>
      <c r="I109" s="11">
        <f>IFERROR(VLOOKUP(C109,SRA!B:T,19,0),"")</f>
        <v>0</v>
      </c>
      <c r="J109" s="30">
        <f>IFERROR(VLOOKUP(C109,MARÇO!B:F,3,0),"0,00")</f>
        <v>2539.21</v>
      </c>
      <c r="K109" s="11">
        <f t="shared" si="2"/>
        <v>1083.8899999999999</v>
      </c>
      <c r="L109" s="30">
        <f>IFERROR(VLOOKUP(C109,MARÇO!B:H,7,0),"0,00")</f>
        <v>1455.3200000000002</v>
      </c>
      <c r="M109" s="25" t="str">
        <f>IFERROR(VLOOKUP(C109,FÉRIAS!C:D,2,0),"")</f>
        <v/>
      </c>
      <c r="N109" s="21" t="str">
        <f>IFERROR(VLOOKUP(C109,AFASTADOS!B:C,2,0),"")</f>
        <v/>
      </c>
    </row>
    <row r="110" spans="2:14" s="21" customFormat="1">
      <c r="B110" s="15">
        <f t="shared" si="3"/>
        <v>102</v>
      </c>
      <c r="C110" s="26">
        <v>1258</v>
      </c>
      <c r="D110" s="27" t="str">
        <f>IFERROR(VLOOKUP(C110,SRA!B:C,2,0),"")</f>
        <v>ADIGALENE RODRIGUES DA SILVA</v>
      </c>
      <c r="E110" s="15" t="str">
        <f>IFERROR(VLOOKUP(C110,SRA!B:T,8,0),"")</f>
        <v>CLT</v>
      </c>
      <c r="F110" s="20" t="s">
        <v>452</v>
      </c>
      <c r="G110" s="15" t="str">
        <f>IFERROR(VLOOKUP(C110,SRA!B:T,5,0),"")</f>
        <v>TEC. EM ADM. E FIN.</v>
      </c>
      <c r="H110" s="11">
        <f>IFERROR(VLOOKUP(C110,SRA!B:T,18,0),"")</f>
        <v>6086.25</v>
      </c>
      <c r="I110" s="11">
        <f>IFERROR(VLOOKUP(C110,SRA!B:T,19,0),"")</f>
        <v>0</v>
      </c>
      <c r="J110" s="30">
        <f>IFERROR(VLOOKUP(C110,MARÇO!B:F,3,0),"0,00")</f>
        <v>6086.25</v>
      </c>
      <c r="K110" s="11">
        <f t="shared" si="2"/>
        <v>3995.6800000000003</v>
      </c>
      <c r="L110" s="30">
        <f>IFERROR(VLOOKUP(C110,MARÇO!B:H,7,0),"0,00")</f>
        <v>2090.5699999999997</v>
      </c>
      <c r="M110" s="25" t="str">
        <f>IFERROR(VLOOKUP(C110,FÉRIAS!C:D,2,0),"")</f>
        <v/>
      </c>
      <c r="N110" s="21" t="str">
        <f>IFERROR(VLOOKUP(C110,AFASTADOS!B:C,2,0),"")</f>
        <v/>
      </c>
    </row>
    <row r="111" spans="2:14" s="21" customFormat="1">
      <c r="B111" s="15">
        <f t="shared" si="3"/>
        <v>103</v>
      </c>
      <c r="C111" s="26">
        <v>1267</v>
      </c>
      <c r="D111" s="27" t="str">
        <f>IFERROR(VLOOKUP(C111,SRA!B:C,2,0),"")</f>
        <v>MARCO AURELIO O DE OLIVEIRA</v>
      </c>
      <c r="E111" s="15" t="str">
        <f>IFERROR(VLOOKUP(C111,SRA!B:T,8,0),"")</f>
        <v>CLT</v>
      </c>
      <c r="F111" s="20" t="s">
        <v>452</v>
      </c>
      <c r="G111" s="15" t="str">
        <f>IFERROR(VLOOKUP(C111,SRA!B:T,5,0),"")</f>
        <v>FARMACEUTICO IND</v>
      </c>
      <c r="H111" s="11">
        <f>IFERROR(VLOOKUP(C111,SRA!B:T,18,0),"")</f>
        <v>20600.89</v>
      </c>
      <c r="I111" s="11">
        <f>IFERROR(VLOOKUP(C111,SRA!B:T,19,0),"")</f>
        <v>0</v>
      </c>
      <c r="J111" s="30">
        <f>IFERROR(VLOOKUP(C111,MARÇO!B:F,3,0),"0,00")</f>
        <v>20600.89</v>
      </c>
      <c r="K111" s="11">
        <f t="shared" si="2"/>
        <v>7247.0399999999991</v>
      </c>
      <c r="L111" s="30">
        <f>IFERROR(VLOOKUP(C111,MARÇO!B:H,7,0),"0,00")</f>
        <v>13353.85</v>
      </c>
      <c r="M111" s="25" t="str">
        <f>IFERROR(VLOOKUP(C111,FÉRIAS!C:D,2,0),"")</f>
        <v/>
      </c>
      <c r="N111" s="21" t="str">
        <f>IFERROR(VLOOKUP(C111,AFASTADOS!B:C,2,0),"")</f>
        <v/>
      </c>
    </row>
    <row r="112" spans="2:14" s="21" customFormat="1">
      <c r="B112" s="15">
        <f t="shared" si="3"/>
        <v>104</v>
      </c>
      <c r="C112" s="26">
        <v>1269</v>
      </c>
      <c r="D112" s="27" t="str">
        <f>IFERROR(VLOOKUP(C112,SRA!B:C,2,0),"")</f>
        <v>VALDECY FERREIRA DA COSTA</v>
      </c>
      <c r="E112" s="15" t="str">
        <f>IFERROR(VLOOKUP(C112,SRA!B:T,8,0),"")</f>
        <v>CLT</v>
      </c>
      <c r="F112" s="20" t="s">
        <v>452</v>
      </c>
      <c r="G112" s="15" t="str">
        <f>IFERROR(VLOOKUP(C112,SRA!B:T,5,0),"")</f>
        <v>ASS. DE SERVICOS</v>
      </c>
      <c r="H112" s="11">
        <f>IFERROR(VLOOKUP(C112,SRA!B:T,18,0),"")</f>
        <v>1894.8</v>
      </c>
      <c r="I112" s="11">
        <f>IFERROR(VLOOKUP(C112,SRA!B:T,19,0),"")</f>
        <v>0</v>
      </c>
      <c r="J112" s="30">
        <f>IFERROR(VLOOKUP(C112,MARÇO!B:F,3,0),"0,00")</f>
        <v>1894.8</v>
      </c>
      <c r="K112" s="11">
        <f t="shared" si="2"/>
        <v>471.70999999999981</v>
      </c>
      <c r="L112" s="30">
        <f>IFERROR(VLOOKUP(C112,MARÇO!B:H,7,0),"0,00")</f>
        <v>1423.0900000000001</v>
      </c>
      <c r="M112" s="25" t="str">
        <f>IFERROR(VLOOKUP(C112,FÉRIAS!C:D,2,0),"")</f>
        <v/>
      </c>
      <c r="N112" s="21" t="str">
        <f>IFERROR(VLOOKUP(C112,AFASTADOS!B:C,2,0),"")</f>
        <v/>
      </c>
    </row>
    <row r="113" spans="2:14" s="21" customFormat="1">
      <c r="B113" s="15">
        <f t="shared" si="3"/>
        <v>105</v>
      </c>
      <c r="C113" s="26">
        <v>1328</v>
      </c>
      <c r="D113" s="27" t="str">
        <f>IFERROR(VLOOKUP(C113,SRA!B:C,2,0),"")</f>
        <v>LIZETE ALFREDINA DA SILVA</v>
      </c>
      <c r="E113" s="15" t="str">
        <f>IFERROR(VLOOKUP(C113,SRA!B:T,8,0),"")</f>
        <v>CLT</v>
      </c>
      <c r="F113" s="20" t="s">
        <v>452</v>
      </c>
      <c r="G113" s="15" t="str">
        <f>IFERROR(VLOOKUP(C113,SRA!B:T,5,0),"")</f>
        <v>TEC. EM ADM. E FIN.</v>
      </c>
      <c r="H113" s="11">
        <f>IFERROR(VLOOKUP(C113,SRA!B:T,18,0),"")</f>
        <v>3735.89</v>
      </c>
      <c r="I113" s="11">
        <f>IFERROR(VLOOKUP(C113,SRA!B:T,19,0),"")</f>
        <v>0</v>
      </c>
      <c r="J113" s="30">
        <f>IFERROR(VLOOKUP(C113,MARÇO!B:F,3,0),"0,00")</f>
        <v>3735.89</v>
      </c>
      <c r="K113" s="11">
        <f t="shared" si="2"/>
        <v>1633.27</v>
      </c>
      <c r="L113" s="30">
        <f>IFERROR(VLOOKUP(C113,MARÇO!B:H,7,0),"0,00")</f>
        <v>2102.62</v>
      </c>
      <c r="M113" s="25" t="str">
        <f>IFERROR(VLOOKUP(C113,FÉRIAS!C:D,2,0),"")</f>
        <v/>
      </c>
      <c r="N113" s="21" t="str">
        <f>IFERROR(VLOOKUP(C113,AFASTADOS!B:C,2,0),"")</f>
        <v/>
      </c>
    </row>
    <row r="114" spans="2:14" s="21" customFormat="1">
      <c r="B114" s="15">
        <f t="shared" si="3"/>
        <v>106</v>
      </c>
      <c r="C114" s="26">
        <v>1330</v>
      </c>
      <c r="D114" s="27" t="str">
        <f>IFERROR(VLOOKUP(C114,SRA!B:C,2,0),"")</f>
        <v>IVANISE MARIA DA LUZ SANTOS</v>
      </c>
      <c r="E114" s="15" t="str">
        <f>IFERROR(VLOOKUP(C114,SRA!B:T,8,0),"")</f>
        <v>CLT</v>
      </c>
      <c r="F114" s="20" t="s">
        <v>452</v>
      </c>
      <c r="G114" s="15" t="str">
        <f>IFERROR(VLOOKUP(C114,SRA!B:T,5,0),"")</f>
        <v>OP. DE PROD. IND.</v>
      </c>
      <c r="H114" s="11">
        <f>IFERROR(VLOOKUP(C114,SRA!B:T,18,0),"")</f>
        <v>3402.8</v>
      </c>
      <c r="I114" s="11">
        <f>IFERROR(VLOOKUP(C114,SRA!B:T,19,0),"")</f>
        <v>0</v>
      </c>
      <c r="J114" s="30">
        <f>IFERROR(VLOOKUP(C114,MARÇO!B:F,3,0),"0,00")</f>
        <v>4097.7</v>
      </c>
      <c r="K114" s="11">
        <f t="shared" si="2"/>
        <v>1827.63</v>
      </c>
      <c r="L114" s="30">
        <f>IFERROR(VLOOKUP(C114,MARÇO!B:H,7,0),"0,00")</f>
        <v>2270.0699999999997</v>
      </c>
      <c r="M114" s="25" t="str">
        <f>IFERROR(VLOOKUP(C114,FÉRIAS!C:D,2,0),"")</f>
        <v/>
      </c>
      <c r="N114" s="21" t="str">
        <f>IFERROR(VLOOKUP(C114,AFASTADOS!B:C,2,0),"")</f>
        <v/>
      </c>
    </row>
    <row r="115" spans="2:14" s="21" customFormat="1">
      <c r="B115" s="15">
        <f t="shared" si="3"/>
        <v>107</v>
      </c>
      <c r="C115" s="26">
        <v>1333</v>
      </c>
      <c r="D115" s="27" t="str">
        <f>IFERROR(VLOOKUP(C115,SRA!B:C,2,0),"")</f>
        <v>JORGE CUNHA OLIVEIRA</v>
      </c>
      <c r="E115" s="15" t="str">
        <f>IFERROR(VLOOKUP(C115,SRA!B:T,8,0),"")</f>
        <v>CLT</v>
      </c>
      <c r="F115" s="20" t="s">
        <v>452</v>
      </c>
      <c r="G115" s="15" t="str">
        <f>IFERROR(VLOOKUP(C115,SRA!B:T,5,0),"")</f>
        <v>OP. DE PROD. IND.</v>
      </c>
      <c r="H115" s="11">
        <f>IFERROR(VLOOKUP(C115,SRA!B:T,18,0),"")</f>
        <v>3751.6</v>
      </c>
      <c r="I115" s="11">
        <f>IFERROR(VLOOKUP(C115,SRA!B:T,19,0),"")</f>
        <v>0</v>
      </c>
      <c r="J115" s="30">
        <f>IFERROR(VLOOKUP(C115,MARÇO!B:F,3,0),"0,00")</f>
        <v>3751.6</v>
      </c>
      <c r="K115" s="11">
        <f t="shared" si="2"/>
        <v>1398.62</v>
      </c>
      <c r="L115" s="30">
        <f>IFERROR(VLOOKUP(C115,MARÇO!B:H,7,0),"0,00")</f>
        <v>2352.98</v>
      </c>
      <c r="M115" s="25" t="str">
        <f>IFERROR(VLOOKUP(C115,FÉRIAS!C:D,2,0),"")</f>
        <v/>
      </c>
      <c r="N115" s="21" t="str">
        <f>IFERROR(VLOOKUP(C115,AFASTADOS!B:C,2,0),"")</f>
        <v/>
      </c>
    </row>
    <row r="116" spans="2:14" s="21" customFormat="1">
      <c r="B116" s="15">
        <f t="shared" si="3"/>
        <v>108</v>
      </c>
      <c r="C116" s="26">
        <v>1337</v>
      </c>
      <c r="D116" s="27" t="str">
        <f>IFERROR(VLOOKUP(C116,SRA!B:C,2,0),"")</f>
        <v>ROSILDA BARBOSA DOS SANTOS</v>
      </c>
      <c r="E116" s="15" t="str">
        <f>IFERROR(VLOOKUP(C116,SRA!B:T,8,0),"")</f>
        <v>CLT</v>
      </c>
      <c r="F116" s="20" t="s">
        <v>452</v>
      </c>
      <c r="G116" s="15" t="str">
        <f>IFERROR(VLOOKUP(C116,SRA!B:T,5,0),"")</f>
        <v>TEC. EM ADM. E FIN.</v>
      </c>
      <c r="H116" s="11">
        <f>IFERROR(VLOOKUP(C116,SRA!B:T,18,0),"")</f>
        <v>4653.46</v>
      </c>
      <c r="I116" s="11">
        <f>IFERROR(VLOOKUP(C116,SRA!B:T,19,0),"")</f>
        <v>0</v>
      </c>
      <c r="J116" s="30">
        <f>IFERROR(VLOOKUP(C116,MARÇO!B:F,3,0),"0,00")</f>
        <v>4653.47</v>
      </c>
      <c r="K116" s="11">
        <f t="shared" si="2"/>
        <v>1414.9500000000003</v>
      </c>
      <c r="L116" s="30">
        <f>IFERROR(VLOOKUP(C116,MARÇO!B:H,7,0),"0,00")</f>
        <v>3238.52</v>
      </c>
      <c r="M116" s="25" t="str">
        <f>IFERROR(VLOOKUP(C116,FÉRIAS!C:D,2,0),"")</f>
        <v/>
      </c>
      <c r="N116" s="21" t="str">
        <f>IFERROR(VLOOKUP(C116,AFASTADOS!B:C,2,0),"")</f>
        <v/>
      </c>
    </row>
    <row r="117" spans="2:14" s="21" customFormat="1">
      <c r="B117" s="15">
        <f t="shared" si="3"/>
        <v>109</v>
      </c>
      <c r="C117" s="26">
        <v>1363</v>
      </c>
      <c r="D117" s="27" t="str">
        <f>IFERROR(VLOOKUP(C117,SRA!B:C,2,0),"")</f>
        <v>JOSE CARLOS FERREIRA DE ARRUDA</v>
      </c>
      <c r="E117" s="15" t="str">
        <f>IFERROR(VLOOKUP(C117,SRA!B:T,8,0),"")</f>
        <v>CLT</v>
      </c>
      <c r="F117" s="20" t="s">
        <v>452</v>
      </c>
      <c r="G117" s="15" t="str">
        <f>IFERROR(VLOOKUP(C117,SRA!B:T,5,0),"")</f>
        <v>TEC. EM ADM. E FIN.</v>
      </c>
      <c r="H117" s="11">
        <f>IFERROR(VLOOKUP(C117,SRA!B:T,18,0),"")</f>
        <v>4118.83</v>
      </c>
      <c r="I117" s="11">
        <f>IFERROR(VLOOKUP(C117,SRA!B:T,19,0),"")</f>
        <v>822.38</v>
      </c>
      <c r="J117" s="30">
        <f>IFERROR(VLOOKUP(C117,MARÇO!B:F,3,0),"0,00")</f>
        <v>4941.21</v>
      </c>
      <c r="K117" s="11">
        <f t="shared" si="2"/>
        <v>1755.6599999999999</v>
      </c>
      <c r="L117" s="30">
        <f>IFERROR(VLOOKUP(C117,MARÇO!B:H,7,0),"0,00")</f>
        <v>3185.55</v>
      </c>
      <c r="M117" s="25" t="str">
        <f>IFERROR(VLOOKUP(C117,FÉRIAS!C:D,2,0),"")</f>
        <v/>
      </c>
      <c r="N117" s="21" t="str">
        <f>IFERROR(VLOOKUP(C117,AFASTADOS!B:C,2,0),"")</f>
        <v/>
      </c>
    </row>
    <row r="118" spans="2:14" s="21" customFormat="1">
      <c r="B118" s="15">
        <f t="shared" si="3"/>
        <v>110</v>
      </c>
      <c r="C118" s="26">
        <v>1369</v>
      </c>
      <c r="D118" s="27" t="str">
        <f>IFERROR(VLOOKUP(C118,SRA!B:C,2,0),"")</f>
        <v>ELIANE BATISTA DE CASTILHO</v>
      </c>
      <c r="E118" s="15" t="str">
        <f>IFERROR(VLOOKUP(C118,SRA!B:T,8,0),"")</f>
        <v>CLT</v>
      </c>
      <c r="F118" s="20" t="s">
        <v>452</v>
      </c>
      <c r="G118" s="15" t="str">
        <f>IFERROR(VLOOKUP(C118,SRA!B:T,5,0),"")</f>
        <v>TEC.EM QUALIDADE IND</v>
      </c>
      <c r="H118" s="11">
        <f>IFERROR(VLOOKUP(C118,SRA!B:T,18,0),"")</f>
        <v>2528.58</v>
      </c>
      <c r="I118" s="11">
        <f>IFERROR(VLOOKUP(C118,SRA!B:T,19,0),"")</f>
        <v>0</v>
      </c>
      <c r="J118" s="30">
        <f>IFERROR(VLOOKUP(C118,MARÇO!B:F,3,0),"0,00")</f>
        <v>2984.73</v>
      </c>
      <c r="K118" s="11">
        <f t="shared" si="2"/>
        <v>1642.25</v>
      </c>
      <c r="L118" s="30">
        <f>IFERROR(VLOOKUP(C118,MARÇO!B:H,7,0),"0,00")</f>
        <v>1342.48</v>
      </c>
      <c r="M118" s="25" t="str">
        <f>IFERROR(VLOOKUP(C118,FÉRIAS!C:D,2,0),"")</f>
        <v/>
      </c>
      <c r="N118" s="21" t="str">
        <f>IFERROR(VLOOKUP(C118,AFASTADOS!B:C,2,0),"")</f>
        <v/>
      </c>
    </row>
    <row r="119" spans="2:14" s="21" customFormat="1">
      <c r="B119" s="15">
        <f t="shared" si="3"/>
        <v>111</v>
      </c>
      <c r="C119" s="26">
        <v>1393</v>
      </c>
      <c r="D119" s="27" t="str">
        <f>IFERROR(VLOOKUP(C119,SRA!B:C,2,0),"")</f>
        <v>MANOEL CORREIA DOS SANTOS</v>
      </c>
      <c r="E119" s="15" t="str">
        <f>IFERROR(VLOOKUP(C119,SRA!B:T,8,0),"")</f>
        <v>CLT</v>
      </c>
      <c r="F119" s="20" t="s">
        <v>452</v>
      </c>
      <c r="G119" s="15" t="str">
        <f>IFERROR(VLOOKUP(C119,SRA!B:T,5,0),"")</f>
        <v>TEC UTI TRA EFLUENTE</v>
      </c>
      <c r="H119" s="11">
        <f>IFERROR(VLOOKUP(C119,SRA!B:T,18,0),"")</f>
        <v>3735.89</v>
      </c>
      <c r="I119" s="11">
        <f>IFERROR(VLOOKUP(C119,SRA!B:T,19,0),"")</f>
        <v>0</v>
      </c>
      <c r="J119" s="30">
        <f>IFERROR(VLOOKUP(C119,MARÇO!B:F,3,0),"0,00")</f>
        <v>3735.89</v>
      </c>
      <c r="K119" s="11">
        <f t="shared" si="2"/>
        <v>1101.8699999999999</v>
      </c>
      <c r="L119" s="30">
        <f>IFERROR(VLOOKUP(C119,MARÇO!B:H,7,0),"0,00")</f>
        <v>2634.02</v>
      </c>
      <c r="M119" s="25" t="str">
        <f>IFERROR(VLOOKUP(C119,FÉRIAS!C:D,2,0),"")</f>
        <v/>
      </c>
      <c r="N119" s="21" t="str">
        <f>IFERROR(VLOOKUP(C119,AFASTADOS!B:C,2,0),"")</f>
        <v/>
      </c>
    </row>
    <row r="120" spans="2:14" s="21" customFormat="1">
      <c r="B120" s="15">
        <f t="shared" si="3"/>
        <v>112</v>
      </c>
      <c r="C120" s="26">
        <v>1413</v>
      </c>
      <c r="D120" s="27" t="str">
        <f>IFERROR(VLOOKUP(C120,SRA!B:C,2,0),"")</f>
        <v>LEDUAR GUEDES DE LIMA</v>
      </c>
      <c r="E120" s="15" t="str">
        <f>IFERROR(VLOOKUP(C120,SRA!B:T,8,0),"")</f>
        <v>CLT</v>
      </c>
      <c r="F120" s="20" t="s">
        <v>452</v>
      </c>
      <c r="G120" s="15" t="str">
        <f>IFERROR(VLOOKUP(C120,SRA!B:T,5,0),"")</f>
        <v>FARMACEUTICO IND</v>
      </c>
      <c r="H120" s="11">
        <f>IFERROR(VLOOKUP(C120,SRA!B:T,18,0),"")</f>
        <v>25121.260000000002</v>
      </c>
      <c r="I120" s="11">
        <f>IFERROR(VLOOKUP(C120,SRA!B:T,19,0),"")</f>
        <v>0</v>
      </c>
      <c r="J120" s="30">
        <f>IFERROR(VLOOKUP(C120,MARÇO!B:F,3,0),"0,00")</f>
        <v>25121.26</v>
      </c>
      <c r="K120" s="11">
        <f t="shared" si="2"/>
        <v>12797.899999999998</v>
      </c>
      <c r="L120" s="30">
        <f>IFERROR(VLOOKUP(C120,MARÇO!B:H,7,0),"0,00")</f>
        <v>12323.36</v>
      </c>
      <c r="M120" s="25" t="str">
        <f>IFERROR(VLOOKUP(C120,FÉRIAS!C:D,2,0),"")</f>
        <v/>
      </c>
      <c r="N120" s="21" t="str">
        <f>IFERROR(VLOOKUP(C120,AFASTADOS!B:C,2,0),"")</f>
        <v/>
      </c>
    </row>
    <row r="121" spans="2:14" s="21" customFormat="1">
      <c r="B121" s="15">
        <f t="shared" si="3"/>
        <v>113</v>
      </c>
      <c r="C121" s="26">
        <v>1418</v>
      </c>
      <c r="D121" s="27" t="str">
        <f>IFERROR(VLOOKUP(C121,SRA!B:C,2,0),"")</f>
        <v>ELVIS GOMES PEREIRA</v>
      </c>
      <c r="E121" s="15" t="str">
        <f>IFERROR(VLOOKUP(C121,SRA!B:T,8,0),"")</f>
        <v>CLT</v>
      </c>
      <c r="F121" s="20" t="s">
        <v>452</v>
      </c>
      <c r="G121" s="15" t="str">
        <f>IFERROR(VLOOKUP(C121,SRA!B:T,5,0),"")</f>
        <v>TEC. COMERCIAL</v>
      </c>
      <c r="H121" s="11">
        <f>IFERROR(VLOOKUP(C121,SRA!B:T,18,0),"")</f>
        <v>4540.99</v>
      </c>
      <c r="I121" s="11">
        <f>IFERROR(VLOOKUP(C121,SRA!B:T,19,0),"")</f>
        <v>1800</v>
      </c>
      <c r="J121" s="30">
        <f>IFERROR(VLOOKUP(C121,MARÇO!B:F,3,0),"0,00")</f>
        <v>8556.08</v>
      </c>
      <c r="K121" s="11">
        <f t="shared" si="2"/>
        <v>8556.08</v>
      </c>
      <c r="L121" s="30">
        <f>IFERROR(VLOOKUP(C121,MARÇO!B:H,7,0),"0,00")</f>
        <v>0</v>
      </c>
      <c r="M121" s="25" t="str">
        <f>IFERROR(VLOOKUP(C121,FÉRIAS!C:D,2,0),"")</f>
        <v/>
      </c>
      <c r="N121" s="21" t="str">
        <f>IFERROR(VLOOKUP(C121,AFASTADOS!B:C,2,0),"")</f>
        <v/>
      </c>
    </row>
    <row r="122" spans="2:14" s="21" customFormat="1">
      <c r="B122" s="15">
        <f t="shared" si="3"/>
        <v>114</v>
      </c>
      <c r="C122" s="26">
        <v>1427</v>
      </c>
      <c r="D122" s="27" t="str">
        <f>IFERROR(VLOOKUP(C122,SRA!B:C,2,0),"")</f>
        <v>ANA MARIA ELOI DA H  DA SILVA</v>
      </c>
      <c r="E122" s="15" t="str">
        <f>IFERROR(VLOOKUP(C122,SRA!B:T,8,0),"")</f>
        <v>CLT</v>
      </c>
      <c r="F122" s="20" t="s">
        <v>452</v>
      </c>
      <c r="G122" s="15" t="str">
        <f>IFERROR(VLOOKUP(C122,SRA!B:T,5,0),"")</f>
        <v>FARMACEUTICO IND</v>
      </c>
      <c r="H122" s="11">
        <f>IFERROR(VLOOKUP(C122,SRA!B:T,18,0),"")</f>
        <v>13395.16</v>
      </c>
      <c r="I122" s="11">
        <f>IFERROR(VLOOKUP(C122,SRA!B:T,19,0),"")</f>
        <v>0</v>
      </c>
      <c r="J122" s="30">
        <f>IFERROR(VLOOKUP(C122,MARÇO!B:F,3,0),"0,00")</f>
        <v>13395.16</v>
      </c>
      <c r="K122" s="11">
        <f t="shared" si="2"/>
        <v>4604.5399999999991</v>
      </c>
      <c r="L122" s="30">
        <f>IFERROR(VLOOKUP(C122,MARÇO!B:H,7,0),"0,00")</f>
        <v>8790.6200000000008</v>
      </c>
      <c r="M122" s="25" t="str">
        <f>IFERROR(VLOOKUP(C122,FÉRIAS!C:D,2,0),"")</f>
        <v/>
      </c>
      <c r="N122" s="21" t="str">
        <f>IFERROR(VLOOKUP(C122,AFASTADOS!B:C,2,0),"")</f>
        <v/>
      </c>
    </row>
    <row r="123" spans="2:14" s="21" customFormat="1">
      <c r="B123" s="15">
        <f t="shared" si="3"/>
        <v>115</v>
      </c>
      <c r="C123" s="26">
        <v>1429</v>
      </c>
      <c r="D123" s="27" t="str">
        <f>IFERROR(VLOOKUP(C123,SRA!B:C,2,0),"")</f>
        <v>JOSE HENRIQUE DA PAZ</v>
      </c>
      <c r="E123" s="15" t="str">
        <f>IFERROR(VLOOKUP(C123,SRA!B:T,8,0),"")</f>
        <v>CLT</v>
      </c>
      <c r="F123" s="20" t="s">
        <v>452</v>
      </c>
      <c r="G123" s="15" t="str">
        <f>IFERROR(VLOOKUP(C123,SRA!B:T,5,0),"")</f>
        <v>OP. PROD. IND. (D)</v>
      </c>
      <c r="H123" s="11">
        <f>IFERROR(VLOOKUP(C123,SRA!B:T,18,0),"")</f>
        <v>4886.07</v>
      </c>
      <c r="I123" s="11">
        <f>IFERROR(VLOOKUP(C123,SRA!B:T,19,0),"")</f>
        <v>0</v>
      </c>
      <c r="J123" s="30">
        <f>IFERROR(VLOOKUP(C123,MARÇO!B:F,3,0),"0,00")</f>
        <v>4886.07</v>
      </c>
      <c r="K123" s="11">
        <f t="shared" si="2"/>
        <v>1174.1499999999996</v>
      </c>
      <c r="L123" s="30">
        <f>IFERROR(VLOOKUP(C123,MARÇO!B:H,7,0),"0,00")</f>
        <v>3711.92</v>
      </c>
      <c r="M123" s="25" t="str">
        <f>IFERROR(VLOOKUP(C123,FÉRIAS!C:D,2,0),"")</f>
        <v/>
      </c>
      <c r="N123" s="21" t="str">
        <f>IFERROR(VLOOKUP(C123,AFASTADOS!B:C,2,0),"")</f>
        <v/>
      </c>
    </row>
    <row r="124" spans="2:14" s="21" customFormat="1">
      <c r="B124" s="15">
        <f t="shared" si="3"/>
        <v>116</v>
      </c>
      <c r="C124" s="26">
        <v>1454</v>
      </c>
      <c r="D124" s="27" t="str">
        <f>IFERROR(VLOOKUP(C124,SRA!B:C,2,0),"")</f>
        <v>MAURICIO LOPES DA SILVA</v>
      </c>
      <c r="E124" s="15" t="str">
        <f>IFERROR(VLOOKUP(C124,SRA!B:T,8,0),"")</f>
        <v>CLT</v>
      </c>
      <c r="F124" s="20" t="s">
        <v>452</v>
      </c>
      <c r="G124" s="15" t="str">
        <f>IFERROR(VLOOKUP(C124,SRA!B:T,5,0),"")</f>
        <v>OP. PROD. IND. (D)</v>
      </c>
      <c r="H124" s="11">
        <f>IFERROR(VLOOKUP(C124,SRA!B:T,18,0),"")</f>
        <v>4473.6100000000006</v>
      </c>
      <c r="I124" s="11">
        <f>IFERROR(VLOOKUP(C124,SRA!B:T,19,0),"")</f>
        <v>0</v>
      </c>
      <c r="J124" s="30">
        <f>IFERROR(VLOOKUP(C124,MARÇO!B:F,3,0),"0,00")</f>
        <v>4473.6099999999997</v>
      </c>
      <c r="K124" s="11">
        <f t="shared" si="2"/>
        <v>2288.6699999999996</v>
      </c>
      <c r="L124" s="30">
        <f>IFERROR(VLOOKUP(C124,MARÇO!B:H,7,0),"0,00")</f>
        <v>2184.94</v>
      </c>
      <c r="M124" s="25" t="str">
        <f>IFERROR(VLOOKUP(C124,FÉRIAS!C:D,2,0),"")</f>
        <v/>
      </c>
      <c r="N124" s="21" t="str">
        <f>IFERROR(VLOOKUP(C124,AFASTADOS!B:C,2,0),"")</f>
        <v/>
      </c>
    </row>
    <row r="125" spans="2:14" s="21" customFormat="1">
      <c r="B125" s="15">
        <f t="shared" si="3"/>
        <v>117</v>
      </c>
      <c r="C125" s="26">
        <v>1475</v>
      </c>
      <c r="D125" s="27" t="str">
        <f>IFERROR(VLOOKUP(C125,SRA!B:C,2,0),"")</f>
        <v>MARTA ARAUJO DA F  SANTANA</v>
      </c>
      <c r="E125" s="15" t="str">
        <f>IFERROR(VLOOKUP(C125,SRA!B:T,8,0),"")</f>
        <v>CLT</v>
      </c>
      <c r="F125" s="20" t="s">
        <v>452</v>
      </c>
      <c r="G125" s="15" t="str">
        <f>IFERROR(VLOOKUP(C125,SRA!B:T,5,0),"")</f>
        <v>TEC. CONTABIL</v>
      </c>
      <c r="H125" s="11">
        <f>IFERROR(VLOOKUP(C125,SRA!B:T,18,0),"")</f>
        <v>3735.89</v>
      </c>
      <c r="I125" s="11">
        <f>IFERROR(VLOOKUP(C125,SRA!B:T,19,0),"")</f>
        <v>0</v>
      </c>
      <c r="J125" s="30">
        <f>IFERROR(VLOOKUP(C125,MARÇO!B:F,3,0),"0,00")</f>
        <v>3735.89</v>
      </c>
      <c r="K125" s="11">
        <f t="shared" si="2"/>
        <v>574.86000000000013</v>
      </c>
      <c r="L125" s="30">
        <f>IFERROR(VLOOKUP(C125,MARÇO!B:H,7,0),"0,00")</f>
        <v>3161.0299999999997</v>
      </c>
      <c r="M125" s="25" t="str">
        <f>IFERROR(VLOOKUP(C125,FÉRIAS!C:D,2,0),"")</f>
        <v/>
      </c>
      <c r="N125" s="21" t="str">
        <f>IFERROR(VLOOKUP(C125,AFASTADOS!B:C,2,0),"")</f>
        <v/>
      </c>
    </row>
    <row r="126" spans="2:14" s="21" customFormat="1">
      <c r="B126" s="15">
        <f t="shared" si="3"/>
        <v>118</v>
      </c>
      <c r="C126" s="26">
        <v>1483</v>
      </c>
      <c r="D126" s="27" t="str">
        <f>IFERROR(VLOOKUP(C126,SRA!B:C,2,0),"")</f>
        <v>REGINA LEANDRO SANTOS DE LIMA</v>
      </c>
      <c r="E126" s="15" t="str">
        <f>IFERROR(VLOOKUP(C126,SRA!B:T,8,0),"")</f>
        <v>CLT</v>
      </c>
      <c r="F126" s="20" t="s">
        <v>452</v>
      </c>
      <c r="G126" s="15" t="str">
        <f>IFERROR(VLOOKUP(C126,SRA!B:T,5,0),"")</f>
        <v>OP. DE PROD. IND.</v>
      </c>
      <c r="H126" s="11">
        <f>IFERROR(VLOOKUP(C126,SRA!B:T,18,0),"")</f>
        <v>2089.0100000000002</v>
      </c>
      <c r="I126" s="11">
        <f>IFERROR(VLOOKUP(C126,SRA!B:T,19,0),"")</f>
        <v>0</v>
      </c>
      <c r="J126" s="30">
        <f>IFERROR(VLOOKUP(C126,MARÇO!B:F,3,0),"0,00")</f>
        <v>2089.0100000000002</v>
      </c>
      <c r="K126" s="11">
        <f t="shared" si="2"/>
        <v>1609.6600000000003</v>
      </c>
      <c r="L126" s="30">
        <f>IFERROR(VLOOKUP(C126,MARÇO!B:H,7,0),"0,00")</f>
        <v>479.35</v>
      </c>
      <c r="M126" s="25" t="str">
        <f>IFERROR(VLOOKUP(C126,FÉRIAS!C:D,2,0),"")</f>
        <v/>
      </c>
      <c r="N126" s="21" t="str">
        <f>IFERROR(VLOOKUP(C126,AFASTADOS!B:C,2,0),"")</f>
        <v/>
      </c>
    </row>
    <row r="127" spans="2:14" s="21" customFormat="1">
      <c r="B127" s="15">
        <f t="shared" si="3"/>
        <v>119</v>
      </c>
      <c r="C127" s="26">
        <v>1522</v>
      </c>
      <c r="D127" s="27" t="str">
        <f>IFERROR(VLOOKUP(C127,SRA!B:C,2,0),"")</f>
        <v>TEREZINHA P  DA SILVA CORREIA</v>
      </c>
      <c r="E127" s="15" t="str">
        <f>IFERROR(VLOOKUP(C127,SRA!B:T,8,0),"")</f>
        <v>CLT</v>
      </c>
      <c r="F127" s="20" t="s">
        <v>452</v>
      </c>
      <c r="G127" s="15" t="str">
        <f>IFERROR(VLOOKUP(C127,SRA!B:T,5,0),"")</f>
        <v>OP. DE PROD. IND.</v>
      </c>
      <c r="H127" s="11">
        <f>IFERROR(VLOOKUP(C127,SRA!B:T,18,0),"")</f>
        <v>1804.58</v>
      </c>
      <c r="I127" s="11">
        <f>IFERROR(VLOOKUP(C127,SRA!B:T,19,0),"")</f>
        <v>0</v>
      </c>
      <c r="J127" s="30">
        <f>IFERROR(VLOOKUP(C127,MARÇO!B:F,3,0),"0,00")</f>
        <v>1804.58</v>
      </c>
      <c r="K127" s="11">
        <f t="shared" si="2"/>
        <v>362.09000000000015</v>
      </c>
      <c r="L127" s="30">
        <f>IFERROR(VLOOKUP(C127,MARÇO!B:H,7,0),"0,00")</f>
        <v>1442.4899999999998</v>
      </c>
      <c r="M127" s="25" t="str">
        <f>IFERROR(VLOOKUP(C127,FÉRIAS!C:D,2,0),"")</f>
        <v/>
      </c>
      <c r="N127" s="21" t="str">
        <f>IFERROR(VLOOKUP(C127,AFASTADOS!B:C,2,0),"")</f>
        <v/>
      </c>
    </row>
    <row r="128" spans="2:14" s="21" customFormat="1">
      <c r="B128" s="15">
        <f t="shared" si="3"/>
        <v>120</v>
      </c>
      <c r="C128" s="26">
        <v>1536</v>
      </c>
      <c r="D128" s="27" t="str">
        <f>IFERROR(VLOOKUP(C128,SRA!B:C,2,0),"")</f>
        <v>MARIA ADRIAO DA SILVA</v>
      </c>
      <c r="E128" s="15" t="str">
        <f>IFERROR(VLOOKUP(C128,SRA!B:T,8,0),"")</f>
        <v>CLT</v>
      </c>
      <c r="F128" s="20" t="s">
        <v>464</v>
      </c>
      <c r="G128" s="15" t="str">
        <f>IFERROR(VLOOKUP(C128,SRA!B:T,5,0),"")</f>
        <v>TEC. EM ADM. E FIN.</v>
      </c>
      <c r="H128" s="11">
        <f>IFERROR(VLOOKUP(C128,SRA!B:T,18,0),"")</f>
        <v>3388.55</v>
      </c>
      <c r="I128" s="11">
        <f>IFERROR(VLOOKUP(C128,SRA!B:T,19,0),"")</f>
        <v>0</v>
      </c>
      <c r="J128" s="30">
        <f>IFERROR(VLOOKUP(C128,MARÇO!B:F,3,0),"0,00")</f>
        <v>5534.64</v>
      </c>
      <c r="K128" s="11">
        <f t="shared" si="2"/>
        <v>4470.6400000000003</v>
      </c>
      <c r="L128" s="30">
        <f>IFERROR(VLOOKUP(C128,MARÇO!B:H,7,0),"0,00")</f>
        <v>1064</v>
      </c>
      <c r="M128" s="25" t="str">
        <f>IFERROR(VLOOKUP(C128,FÉRIAS!C:D,2,0),"")</f>
        <v>MARIA ADRIAO DA SILVA</v>
      </c>
      <c r="N128" s="21" t="str">
        <f>IFERROR(VLOOKUP(C128,AFASTADOS!B:C,2,0),"")</f>
        <v/>
      </c>
    </row>
    <row r="129" spans="2:14" s="21" customFormat="1">
      <c r="B129" s="15">
        <f t="shared" si="3"/>
        <v>121</v>
      </c>
      <c r="C129" s="26">
        <v>1545</v>
      </c>
      <c r="D129" s="27" t="str">
        <f>IFERROR(VLOOKUP(C129,SRA!B:C,2,0),"")</f>
        <v>HERON VILAR DE ANDRADE</v>
      </c>
      <c r="E129" s="15" t="str">
        <f>IFERROR(VLOOKUP(C129,SRA!B:T,8,0),"")</f>
        <v>CLT</v>
      </c>
      <c r="F129" s="20" t="s">
        <v>452</v>
      </c>
      <c r="G129" s="15" t="str">
        <f>IFERROR(VLOOKUP(C129,SRA!B:T,5,0),"")</f>
        <v>ASS. DE SERVICOS</v>
      </c>
      <c r="H129" s="11">
        <f>IFERROR(VLOOKUP(C129,SRA!B:T,18,0),"")</f>
        <v>4050.18</v>
      </c>
      <c r="I129" s="11">
        <f>IFERROR(VLOOKUP(C129,SRA!B:T,19,0),"")</f>
        <v>0</v>
      </c>
      <c r="J129" s="30">
        <f>IFERROR(VLOOKUP(C129,MARÇO!B:F,3,0),"0,00")</f>
        <v>4671.5</v>
      </c>
      <c r="K129" s="11">
        <f t="shared" si="2"/>
        <v>3294.44</v>
      </c>
      <c r="L129" s="30">
        <f>IFERROR(VLOOKUP(C129,MARÇO!B:H,7,0),"0,00")</f>
        <v>1377.06</v>
      </c>
      <c r="M129" s="25" t="str">
        <f>IFERROR(VLOOKUP(C129,FÉRIAS!C:D,2,0),"")</f>
        <v/>
      </c>
      <c r="N129" s="21" t="str">
        <f>IFERROR(VLOOKUP(C129,AFASTADOS!B:C,2,0),"")</f>
        <v/>
      </c>
    </row>
    <row r="130" spans="2:14" s="21" customFormat="1">
      <c r="B130" s="15">
        <f t="shared" si="3"/>
        <v>122</v>
      </c>
      <c r="C130" s="26">
        <v>1549</v>
      </c>
      <c r="D130" s="27" t="str">
        <f>IFERROR(VLOOKUP(C130,SRA!B:C,2,0),"")</f>
        <v>JOSE JOAQUIM DA SILVA FILHO</v>
      </c>
      <c r="E130" s="15" t="str">
        <f>IFERROR(VLOOKUP(C130,SRA!B:T,8,0),"")</f>
        <v>CLT</v>
      </c>
      <c r="F130" s="20" t="s">
        <v>452</v>
      </c>
      <c r="G130" s="15" t="str">
        <f>IFERROR(VLOOKUP(C130,SRA!B:T,5,0),"")</f>
        <v>TEC. EM ADM. E FIN.</v>
      </c>
      <c r="H130" s="11">
        <f>IFERROR(VLOOKUP(C130,SRA!B:T,18,0),"")</f>
        <v>3922.69</v>
      </c>
      <c r="I130" s="11">
        <f>IFERROR(VLOOKUP(C130,SRA!B:T,19,0),"")</f>
        <v>0</v>
      </c>
      <c r="J130" s="30">
        <f>IFERROR(VLOOKUP(C130,MARÇO!B:F,3,0),"0,00")</f>
        <v>3922.69</v>
      </c>
      <c r="K130" s="11">
        <f t="shared" si="2"/>
        <v>659.54999999999973</v>
      </c>
      <c r="L130" s="30">
        <f>IFERROR(VLOOKUP(C130,MARÇO!B:H,7,0),"0,00")</f>
        <v>3263.1400000000003</v>
      </c>
      <c r="M130" s="25" t="str">
        <f>IFERROR(VLOOKUP(C130,FÉRIAS!C:D,2,0),"")</f>
        <v/>
      </c>
      <c r="N130" s="21" t="str">
        <f>IFERROR(VLOOKUP(C130,AFASTADOS!B:C,2,0),"")</f>
        <v/>
      </c>
    </row>
    <row r="131" spans="2:14" s="21" customFormat="1">
      <c r="B131" s="15">
        <f t="shared" si="3"/>
        <v>123</v>
      </c>
      <c r="C131" s="26">
        <v>1553</v>
      </c>
      <c r="D131" s="27" t="str">
        <f>IFERROR(VLOOKUP(C131,SRA!B:C,2,0),"")</f>
        <v>MARIA DO CARMO A DOS SANTOS</v>
      </c>
      <c r="E131" s="15" t="str">
        <f>IFERROR(VLOOKUP(C131,SRA!B:T,8,0),"")</f>
        <v>CLT</v>
      </c>
      <c r="F131" s="20" t="s">
        <v>452</v>
      </c>
      <c r="G131" s="15" t="str">
        <f>IFERROR(VLOOKUP(C131,SRA!B:T,5,0),"")</f>
        <v>OP. DE PROD. IND.</v>
      </c>
      <c r="H131" s="11">
        <f>IFERROR(VLOOKUP(C131,SRA!B:T,18,0),"")</f>
        <v>3751.6</v>
      </c>
      <c r="I131" s="11">
        <f>IFERROR(VLOOKUP(C131,SRA!B:T,19,0),"")</f>
        <v>0</v>
      </c>
      <c r="J131" s="30">
        <f>IFERROR(VLOOKUP(C131,MARÇO!B:F,3,0),"0,00")</f>
        <v>3751.6</v>
      </c>
      <c r="K131" s="11">
        <f t="shared" si="2"/>
        <v>529.20000000000027</v>
      </c>
      <c r="L131" s="30">
        <f>IFERROR(VLOOKUP(C131,MARÇO!B:H,7,0),"0,00")</f>
        <v>3222.3999999999996</v>
      </c>
      <c r="M131" s="25" t="str">
        <f>IFERROR(VLOOKUP(C131,FÉRIAS!C:D,2,0),"")</f>
        <v/>
      </c>
      <c r="N131" s="21" t="str">
        <f>IFERROR(VLOOKUP(C131,AFASTADOS!B:C,2,0),"")</f>
        <v/>
      </c>
    </row>
    <row r="132" spans="2:14" s="21" customFormat="1">
      <c r="B132" s="15">
        <f t="shared" si="3"/>
        <v>124</v>
      </c>
      <c r="C132" s="26">
        <v>1554</v>
      </c>
      <c r="D132" s="27" t="str">
        <f>IFERROR(VLOOKUP(C132,SRA!B:C,2,0),"")</f>
        <v>SONEIDE P DO NASCIMENTO CORREA</v>
      </c>
      <c r="E132" s="15" t="str">
        <f>IFERROR(VLOOKUP(C132,SRA!B:T,8,0),"")</f>
        <v>CLT</v>
      </c>
      <c r="F132" s="20" t="s">
        <v>452</v>
      </c>
      <c r="G132" s="15" t="str">
        <f>IFERROR(VLOOKUP(C132,SRA!B:T,5,0),"")</f>
        <v>TEC. EM ADM. E FIN.</v>
      </c>
      <c r="H132" s="11">
        <f>IFERROR(VLOOKUP(C132,SRA!B:T,18,0),"")</f>
        <v>5795.59</v>
      </c>
      <c r="I132" s="11">
        <f>IFERROR(VLOOKUP(C132,SRA!B:T,19,0),"")</f>
        <v>0</v>
      </c>
      <c r="J132" s="30">
        <f>IFERROR(VLOOKUP(C132,MARÇO!B:F,3,0),"0,00")</f>
        <v>5795.59</v>
      </c>
      <c r="K132" s="11">
        <f t="shared" si="2"/>
        <v>3487.9100000000003</v>
      </c>
      <c r="L132" s="30">
        <f>IFERROR(VLOOKUP(C132,MARÇO!B:H,7,0),"0,00")</f>
        <v>2307.6799999999998</v>
      </c>
      <c r="M132" s="25" t="str">
        <f>IFERROR(VLOOKUP(C132,FÉRIAS!C:D,2,0),"")</f>
        <v/>
      </c>
      <c r="N132" s="21" t="str">
        <f>IFERROR(VLOOKUP(C132,AFASTADOS!B:C,2,0),"")</f>
        <v/>
      </c>
    </row>
    <row r="133" spans="2:14" s="21" customFormat="1">
      <c r="B133" s="15">
        <f t="shared" si="3"/>
        <v>125</v>
      </c>
      <c r="C133" s="26">
        <v>1561</v>
      </c>
      <c r="D133" s="27" t="str">
        <f>IFERROR(VLOOKUP(C133,SRA!B:C,2,0),"")</f>
        <v>ANDRE LUIZ MACIEL FERREIRA</v>
      </c>
      <c r="E133" s="15" t="str">
        <f>IFERROR(VLOOKUP(C133,SRA!B:T,8,0),"")</f>
        <v>CLT</v>
      </c>
      <c r="F133" s="20" t="s">
        <v>452</v>
      </c>
      <c r="G133" s="15" t="str">
        <f>IFERROR(VLOOKUP(C133,SRA!B:T,5,0),"")</f>
        <v>OP. DE PROD. IND.</v>
      </c>
      <c r="H133" s="11">
        <f>IFERROR(VLOOKUP(C133,SRA!B:T,18,0),"")</f>
        <v>1804.58</v>
      </c>
      <c r="I133" s="11">
        <f>IFERROR(VLOOKUP(C133,SRA!B:T,19,0),"")</f>
        <v>0</v>
      </c>
      <c r="J133" s="30">
        <f>IFERROR(VLOOKUP(C133,MARÇO!B:F,3,0),"0,00")</f>
        <v>1804.58</v>
      </c>
      <c r="K133" s="11">
        <f t="shared" si="2"/>
        <v>692.2</v>
      </c>
      <c r="L133" s="30">
        <f>IFERROR(VLOOKUP(C133,MARÇO!B:H,7,0),"0,00")</f>
        <v>1112.3799999999999</v>
      </c>
      <c r="M133" s="25" t="str">
        <f>IFERROR(VLOOKUP(C133,FÉRIAS!C:D,2,0),"")</f>
        <v/>
      </c>
      <c r="N133" s="21" t="str">
        <f>IFERROR(VLOOKUP(C133,AFASTADOS!B:C,2,0),"")</f>
        <v/>
      </c>
    </row>
    <row r="134" spans="2:14" s="21" customFormat="1">
      <c r="B134" s="15">
        <f t="shared" si="3"/>
        <v>126</v>
      </c>
      <c r="C134" s="26">
        <v>1588</v>
      </c>
      <c r="D134" s="27" t="str">
        <f>IFERROR(VLOOKUP(C134,SRA!B:C,2,0),"")</f>
        <v>MARIA ANDREA DOS SANTOS</v>
      </c>
      <c r="E134" s="15" t="str">
        <f>IFERROR(VLOOKUP(C134,SRA!B:T,8,0),"")</f>
        <v>CLT</v>
      </c>
      <c r="F134" s="20" t="s">
        <v>452</v>
      </c>
      <c r="G134" s="15" t="str">
        <f>IFERROR(VLOOKUP(C134,SRA!B:T,5,0),"")</f>
        <v>OP. DE PROD. IND.</v>
      </c>
      <c r="H134" s="11">
        <f>IFERROR(VLOOKUP(C134,SRA!B:T,18,0),"")</f>
        <v>1894.8</v>
      </c>
      <c r="I134" s="11">
        <f>IFERROR(VLOOKUP(C134,SRA!B:T,19,0),"")</f>
        <v>0</v>
      </c>
      <c r="J134" s="30">
        <f>IFERROR(VLOOKUP(C134,MARÇO!B:F,3,0),"0,00")</f>
        <v>1894.8</v>
      </c>
      <c r="K134" s="11">
        <f t="shared" si="2"/>
        <v>1468.4499999999998</v>
      </c>
      <c r="L134" s="30">
        <f>IFERROR(VLOOKUP(C134,MARÇO!B:H,7,0),"0,00")</f>
        <v>426.35</v>
      </c>
      <c r="M134" s="25" t="str">
        <f>IFERROR(VLOOKUP(C134,FÉRIAS!C:D,2,0),"")</f>
        <v/>
      </c>
      <c r="N134" s="21" t="str">
        <f>IFERROR(VLOOKUP(C134,AFASTADOS!B:C,2,0),"")</f>
        <v/>
      </c>
    </row>
    <row r="135" spans="2:14" s="21" customFormat="1">
      <c r="B135" s="15">
        <f t="shared" si="3"/>
        <v>127</v>
      </c>
      <c r="C135" s="26">
        <v>1589</v>
      </c>
      <c r="D135" s="27" t="str">
        <f>IFERROR(VLOOKUP(C135,SRA!B:C,2,0),"")</f>
        <v>SEVERINA DE SANTANA NEVES</v>
      </c>
      <c r="E135" s="15" t="str">
        <f>IFERROR(VLOOKUP(C135,SRA!B:T,8,0),"")</f>
        <v>CLT</v>
      </c>
      <c r="F135" s="20" t="s">
        <v>452</v>
      </c>
      <c r="G135" s="15" t="str">
        <f>IFERROR(VLOOKUP(C135,SRA!B:T,5,0),"")</f>
        <v>OP. DE PROD. IND.</v>
      </c>
      <c r="H135" s="11">
        <f>IFERROR(VLOOKUP(C135,SRA!B:T,18,0),"")</f>
        <v>1804.58</v>
      </c>
      <c r="I135" s="11">
        <f>IFERROR(VLOOKUP(C135,SRA!B:T,19,0),"")</f>
        <v>0</v>
      </c>
      <c r="J135" s="30">
        <f>IFERROR(VLOOKUP(C135,MARÇO!B:F,3,0),"0,00")</f>
        <v>1804.58</v>
      </c>
      <c r="K135" s="11">
        <f t="shared" si="2"/>
        <v>621.25</v>
      </c>
      <c r="L135" s="30">
        <f>IFERROR(VLOOKUP(C135,MARÇO!B:H,7,0),"0,00")</f>
        <v>1183.33</v>
      </c>
      <c r="M135" s="25" t="str">
        <f>IFERROR(VLOOKUP(C135,FÉRIAS!C:D,2,0),"")</f>
        <v/>
      </c>
      <c r="N135" s="21" t="str">
        <f>IFERROR(VLOOKUP(C135,AFASTADOS!B:C,2,0),"")</f>
        <v/>
      </c>
    </row>
    <row r="136" spans="2:14" s="21" customFormat="1">
      <c r="B136" s="15">
        <f t="shared" si="3"/>
        <v>128</v>
      </c>
      <c r="C136" s="26">
        <v>1596</v>
      </c>
      <c r="D136" s="27" t="str">
        <f>IFERROR(VLOOKUP(C136,SRA!B:C,2,0),"")</f>
        <v>IVANE FRANCISCO DE AZEVEDO</v>
      </c>
      <c r="E136" s="15" t="str">
        <f>IFERROR(VLOOKUP(C136,SRA!B:T,8,0),"")</f>
        <v>CLT</v>
      </c>
      <c r="F136" s="20" t="s">
        <v>452</v>
      </c>
      <c r="G136" s="15" t="str">
        <f>IFERROR(VLOOKUP(C136,SRA!B:T,5,0),"")</f>
        <v>TELEFONISTA</v>
      </c>
      <c r="H136" s="11">
        <f>IFERROR(VLOOKUP(C136,SRA!B:T,18,0),"")</f>
        <v>2539.21</v>
      </c>
      <c r="I136" s="11">
        <f>IFERROR(VLOOKUP(C136,SRA!B:T,19,0),"")</f>
        <v>0</v>
      </c>
      <c r="J136" s="30">
        <f>IFERROR(VLOOKUP(C136,MARÇO!B:F,3,0),"0,00")</f>
        <v>2539.21</v>
      </c>
      <c r="K136" s="11">
        <f t="shared" si="2"/>
        <v>1761.83</v>
      </c>
      <c r="L136" s="30">
        <f>IFERROR(VLOOKUP(C136,MARÇO!B:H,7,0),"0,00")</f>
        <v>777.38</v>
      </c>
      <c r="M136" s="25" t="str">
        <f>IFERROR(VLOOKUP(C136,FÉRIAS!C:D,2,0),"")</f>
        <v/>
      </c>
      <c r="N136" s="21" t="str">
        <f>IFERROR(VLOOKUP(C136,AFASTADOS!B:C,2,0),"")</f>
        <v/>
      </c>
    </row>
    <row r="137" spans="2:14" s="21" customFormat="1">
      <c r="B137" s="15">
        <f t="shared" si="3"/>
        <v>129</v>
      </c>
      <c r="C137" s="26">
        <v>1597</v>
      </c>
      <c r="D137" s="27" t="str">
        <f>IFERROR(VLOOKUP(C137,SRA!B:C,2,0),"")</f>
        <v>DILMA NEUZA DAS MERCES</v>
      </c>
      <c r="E137" s="15" t="str">
        <f>IFERROR(VLOOKUP(C137,SRA!B:T,8,0),"")</f>
        <v>CLT</v>
      </c>
      <c r="F137" s="20" t="s">
        <v>452</v>
      </c>
      <c r="G137" s="15" t="str">
        <f>IFERROR(VLOOKUP(C137,SRA!B:T,5,0),"")</f>
        <v>TEC. EM ADM. E FIN.</v>
      </c>
      <c r="H137" s="11">
        <f>IFERROR(VLOOKUP(C137,SRA!B:T,18,0),"")</f>
        <v>3735.89</v>
      </c>
      <c r="I137" s="11">
        <f>IFERROR(VLOOKUP(C137,SRA!B:T,19,0),"")</f>
        <v>0</v>
      </c>
      <c r="J137" s="30">
        <f>IFERROR(VLOOKUP(C137,MARÇO!B:F,3,0),"0,00")</f>
        <v>3735.89</v>
      </c>
      <c r="K137" s="11">
        <f t="shared" ref="K137:K200" si="4">J137-L137</f>
        <v>2133.0199999999995</v>
      </c>
      <c r="L137" s="30">
        <f>IFERROR(VLOOKUP(C137,MARÇO!B:H,7,0),"0,00")</f>
        <v>1602.8700000000001</v>
      </c>
      <c r="M137" s="25" t="str">
        <f>IFERROR(VLOOKUP(C137,FÉRIAS!C:D,2,0),"")</f>
        <v/>
      </c>
      <c r="N137" s="21" t="str">
        <f>IFERROR(VLOOKUP(C137,AFASTADOS!B:C,2,0),"")</f>
        <v/>
      </c>
    </row>
    <row r="138" spans="2:14" s="21" customFormat="1">
      <c r="B138" s="15">
        <f t="shared" ref="B138:B201" si="5">B137+1</f>
        <v>130</v>
      </c>
      <c r="C138" s="26">
        <v>1631</v>
      </c>
      <c r="D138" s="27" t="str">
        <f>IFERROR(VLOOKUP(C138,SRA!B:C,2,0),"")</f>
        <v>GERSON MARTINS DA SILVA</v>
      </c>
      <c r="E138" s="15" t="str">
        <f>IFERROR(VLOOKUP(C138,SRA!B:T,8,0),"")</f>
        <v>CLT</v>
      </c>
      <c r="F138" s="20" t="s">
        <v>452</v>
      </c>
      <c r="G138" s="15" t="str">
        <f>IFERROR(VLOOKUP(C138,SRA!B:T,5,0),"")</f>
        <v>ASS. DE SERVICOS</v>
      </c>
      <c r="H138" s="11">
        <f>IFERROR(VLOOKUP(C138,SRA!B:T,18,0),"")</f>
        <v>2303.15</v>
      </c>
      <c r="I138" s="11">
        <f>IFERROR(VLOOKUP(C138,SRA!B:T,19,0),"")</f>
        <v>0</v>
      </c>
      <c r="J138" s="30">
        <f>IFERROR(VLOOKUP(C138,MARÇO!B:F,3,0),"0,00")</f>
        <v>2303.15</v>
      </c>
      <c r="K138" s="11">
        <f t="shared" si="4"/>
        <v>1123.19</v>
      </c>
      <c r="L138" s="30">
        <f>IFERROR(VLOOKUP(C138,MARÇO!B:H,7,0),"0,00")</f>
        <v>1179.96</v>
      </c>
      <c r="M138" s="25" t="str">
        <f>IFERROR(VLOOKUP(C138,FÉRIAS!C:D,2,0),"")</f>
        <v/>
      </c>
      <c r="N138" s="21" t="str">
        <f>IFERROR(VLOOKUP(C138,AFASTADOS!B:C,2,0),"")</f>
        <v/>
      </c>
    </row>
    <row r="139" spans="2:14" s="21" customFormat="1">
      <c r="B139" s="15">
        <f t="shared" si="5"/>
        <v>131</v>
      </c>
      <c r="C139" s="26">
        <v>1641</v>
      </c>
      <c r="D139" s="27" t="str">
        <f>IFERROR(VLOOKUP(C139,SRA!B:C,2,0),"")</f>
        <v>JOAO FELICIANO ALVES</v>
      </c>
      <c r="E139" s="15" t="str">
        <f>IFERROR(VLOOKUP(C139,SRA!B:T,8,0),"")</f>
        <v>CLT</v>
      </c>
      <c r="F139" s="20" t="s">
        <v>452</v>
      </c>
      <c r="G139" s="15" t="str">
        <f>IFERROR(VLOOKUP(C139,SRA!B:T,5,0),"")</f>
        <v>OP. DE PROD. IND.</v>
      </c>
      <c r="H139" s="11">
        <f>IFERROR(VLOOKUP(C139,SRA!B:T,18,0),"")</f>
        <v>2303.15</v>
      </c>
      <c r="I139" s="11">
        <f>IFERROR(VLOOKUP(C139,SRA!B:T,19,0),"")</f>
        <v>0</v>
      </c>
      <c r="J139" s="30">
        <f>IFERROR(VLOOKUP(C139,MARÇO!B:F,3,0),"0,00")</f>
        <v>2770.25</v>
      </c>
      <c r="K139" s="11">
        <f t="shared" si="4"/>
        <v>1028.48</v>
      </c>
      <c r="L139" s="30">
        <f>IFERROR(VLOOKUP(C139,MARÇO!B:H,7,0),"0,00")</f>
        <v>1741.77</v>
      </c>
      <c r="M139" s="25" t="str">
        <f>IFERROR(VLOOKUP(C139,FÉRIAS!C:D,2,0),"")</f>
        <v/>
      </c>
      <c r="N139" s="21" t="str">
        <f>IFERROR(VLOOKUP(C139,AFASTADOS!B:C,2,0),"")</f>
        <v/>
      </c>
    </row>
    <row r="140" spans="2:14" s="21" customFormat="1">
      <c r="B140" s="15">
        <f t="shared" si="5"/>
        <v>132</v>
      </c>
      <c r="C140" s="26">
        <v>1650</v>
      </c>
      <c r="D140" s="27" t="str">
        <f>IFERROR(VLOOKUP(C140,SRA!B:C,2,0),"")</f>
        <v>JANETE MARIA DA SILVA</v>
      </c>
      <c r="E140" s="15" t="str">
        <f>IFERROR(VLOOKUP(C140,SRA!B:T,8,0),"")</f>
        <v>CLT</v>
      </c>
      <c r="F140" s="20" t="s">
        <v>452</v>
      </c>
      <c r="G140" s="15" t="str">
        <f>IFERROR(VLOOKUP(C140,SRA!B:T,5,0),"")</f>
        <v>OP. DE PROD. IND.</v>
      </c>
      <c r="H140" s="11">
        <f>IFERROR(VLOOKUP(C140,SRA!B:T,18,0),"")</f>
        <v>2089.0100000000002</v>
      </c>
      <c r="I140" s="11">
        <f>IFERROR(VLOOKUP(C140,SRA!B:T,19,0),"")</f>
        <v>0</v>
      </c>
      <c r="J140" s="30">
        <f>IFERROR(VLOOKUP(C140,MARÇO!B:F,3,0),"0,00")</f>
        <v>2089.0100000000002</v>
      </c>
      <c r="K140" s="11">
        <f t="shared" si="4"/>
        <v>1583.0500000000002</v>
      </c>
      <c r="L140" s="30">
        <f>IFERROR(VLOOKUP(C140,MARÇO!B:H,7,0),"0,00")</f>
        <v>505.96000000000004</v>
      </c>
      <c r="M140" s="25" t="str">
        <f>IFERROR(VLOOKUP(C140,FÉRIAS!C:D,2,0),"")</f>
        <v/>
      </c>
      <c r="N140" s="21" t="str">
        <f>IFERROR(VLOOKUP(C140,AFASTADOS!B:C,2,0),"")</f>
        <v/>
      </c>
    </row>
    <row r="141" spans="2:14" s="21" customFormat="1">
      <c r="B141" s="15">
        <f t="shared" si="5"/>
        <v>133</v>
      </c>
      <c r="C141" s="26">
        <v>1652</v>
      </c>
      <c r="D141" s="27" t="str">
        <f>IFERROR(VLOOKUP(C141,SRA!B:C,2,0),"")</f>
        <v>ROMILDO NUNES DIAS</v>
      </c>
      <c r="E141" s="15" t="str">
        <f>IFERROR(VLOOKUP(C141,SRA!B:T,8,0),"")</f>
        <v>CLT</v>
      </c>
      <c r="F141" s="20" t="s">
        <v>452</v>
      </c>
      <c r="G141" s="15" t="str">
        <f>IFERROR(VLOOKUP(C141,SRA!B:T,5,0),"")</f>
        <v>OP. DE PROD. IND.</v>
      </c>
      <c r="H141" s="11">
        <f>IFERROR(VLOOKUP(C141,SRA!B:T,18,0),"")</f>
        <v>2089.0100000000002</v>
      </c>
      <c r="I141" s="11">
        <f>IFERROR(VLOOKUP(C141,SRA!B:T,19,0),"")</f>
        <v>0</v>
      </c>
      <c r="J141" s="30">
        <f>IFERROR(VLOOKUP(C141,MARÇO!B:F,3,0),"0,00")</f>
        <v>2528.4499999999998</v>
      </c>
      <c r="K141" s="11">
        <f t="shared" si="4"/>
        <v>344.69999999999982</v>
      </c>
      <c r="L141" s="30">
        <f>IFERROR(VLOOKUP(C141,MARÇO!B:H,7,0),"0,00")</f>
        <v>2183.75</v>
      </c>
      <c r="M141" s="25" t="str">
        <f>IFERROR(VLOOKUP(C141,FÉRIAS!C:D,2,0),"")</f>
        <v/>
      </c>
      <c r="N141" s="21" t="str">
        <f>IFERROR(VLOOKUP(C141,AFASTADOS!B:C,2,0),"")</f>
        <v/>
      </c>
    </row>
    <row r="142" spans="2:14" s="21" customFormat="1">
      <c r="B142" s="15">
        <f t="shared" si="5"/>
        <v>134</v>
      </c>
      <c r="C142" s="26">
        <v>1665</v>
      </c>
      <c r="D142" s="27" t="str">
        <f>IFERROR(VLOOKUP(C142,SRA!B:C,2,0),"")</f>
        <v>LUZIA BERNARDO DE SOUSA</v>
      </c>
      <c r="E142" s="15" t="str">
        <f>IFERROR(VLOOKUP(C142,SRA!B:T,8,0),"")</f>
        <v>CLT</v>
      </c>
      <c r="F142" s="20" t="s">
        <v>452</v>
      </c>
      <c r="G142" s="15" t="str">
        <f>IFERROR(VLOOKUP(C142,SRA!B:T,5,0),"")</f>
        <v>TELEFONISTA</v>
      </c>
      <c r="H142" s="11">
        <f>IFERROR(VLOOKUP(C142,SRA!B:T,18,0),"")</f>
        <v>2303.15</v>
      </c>
      <c r="I142" s="11">
        <f>IFERROR(VLOOKUP(C142,SRA!B:T,19,0),"")</f>
        <v>0</v>
      </c>
      <c r="J142" s="30">
        <f>IFERROR(VLOOKUP(C142,MARÇO!B:F,3,0),"0,00")</f>
        <v>2303.15</v>
      </c>
      <c r="K142" s="11">
        <f t="shared" si="4"/>
        <v>1296.3700000000001</v>
      </c>
      <c r="L142" s="30">
        <f>IFERROR(VLOOKUP(C142,MARÇO!B:H,7,0),"0,00")</f>
        <v>1006.78</v>
      </c>
      <c r="M142" s="25" t="str">
        <f>IFERROR(VLOOKUP(C142,FÉRIAS!C:D,2,0),"")</f>
        <v/>
      </c>
      <c r="N142" s="21" t="str">
        <f>IFERROR(VLOOKUP(C142,AFASTADOS!B:C,2,0),"")</f>
        <v/>
      </c>
    </row>
    <row r="143" spans="2:14" s="21" customFormat="1">
      <c r="B143" s="15">
        <f t="shared" si="5"/>
        <v>135</v>
      </c>
      <c r="C143" s="26">
        <v>1674</v>
      </c>
      <c r="D143" s="27" t="str">
        <f>IFERROR(VLOOKUP(C143,SRA!B:C,2,0),"")</f>
        <v>MARIA HELENA FERREIRA DA SILVA</v>
      </c>
      <c r="E143" s="15" t="str">
        <f>IFERROR(VLOOKUP(C143,SRA!B:T,8,0),"")</f>
        <v>CLT</v>
      </c>
      <c r="F143" s="20" t="s">
        <v>452</v>
      </c>
      <c r="G143" s="15" t="str">
        <f>IFERROR(VLOOKUP(C143,SRA!B:T,5,0),"")</f>
        <v>OP. DE PROD. IND.</v>
      </c>
      <c r="H143" s="11">
        <f>IFERROR(VLOOKUP(C143,SRA!B:T,18,0),"")</f>
        <v>1894.8</v>
      </c>
      <c r="I143" s="11">
        <f>IFERROR(VLOOKUP(C143,SRA!B:T,19,0),"")</f>
        <v>0</v>
      </c>
      <c r="J143" s="30">
        <f>IFERROR(VLOOKUP(C143,MARÇO!B:F,3,0),"0,00")</f>
        <v>1894.8</v>
      </c>
      <c r="K143" s="11">
        <f t="shared" si="4"/>
        <v>1111.8399999999999</v>
      </c>
      <c r="L143" s="30">
        <f>IFERROR(VLOOKUP(C143,MARÇO!B:H,7,0),"0,00")</f>
        <v>782.96</v>
      </c>
      <c r="M143" s="25" t="str">
        <f>IFERROR(VLOOKUP(C143,FÉRIAS!C:D,2,0),"")</f>
        <v/>
      </c>
      <c r="N143" s="21" t="str">
        <f>IFERROR(VLOOKUP(C143,AFASTADOS!B:C,2,0),"")</f>
        <v/>
      </c>
    </row>
    <row r="144" spans="2:14" s="21" customFormat="1">
      <c r="B144" s="15">
        <f t="shared" si="5"/>
        <v>136</v>
      </c>
      <c r="C144" s="26">
        <v>1682</v>
      </c>
      <c r="D144" s="27" t="str">
        <f>IFERROR(VLOOKUP(C144,SRA!B:C,2,0),"")</f>
        <v>MOISES MARTINS DE MELO NETO</v>
      </c>
      <c r="E144" s="15" t="str">
        <f>IFERROR(VLOOKUP(C144,SRA!B:T,8,0),"")</f>
        <v>CLT</v>
      </c>
      <c r="F144" s="20" t="s">
        <v>452</v>
      </c>
      <c r="G144" s="15" t="str">
        <f>IFERROR(VLOOKUP(C144,SRA!B:T,5,0),"")</f>
        <v>VIGILANTE 2</v>
      </c>
      <c r="H144" s="11">
        <f>IFERROR(VLOOKUP(C144,SRA!B:T,18,0),"")</f>
        <v>3086.45</v>
      </c>
      <c r="I144" s="11">
        <f>IFERROR(VLOOKUP(C144,SRA!B:T,19,0),"")</f>
        <v>0</v>
      </c>
      <c r="J144" s="30">
        <f>IFERROR(VLOOKUP(C144,MARÇO!B:F,3,0),"0,00")</f>
        <v>4012.39</v>
      </c>
      <c r="K144" s="11">
        <f t="shared" si="4"/>
        <v>1669.1999999999998</v>
      </c>
      <c r="L144" s="30">
        <f>IFERROR(VLOOKUP(C144,MARÇO!B:H,7,0),"0,00")</f>
        <v>2343.19</v>
      </c>
      <c r="M144" s="25" t="str">
        <f>IFERROR(VLOOKUP(C144,FÉRIAS!C:D,2,0),"")</f>
        <v/>
      </c>
      <c r="N144" s="21" t="str">
        <f>IFERROR(VLOOKUP(C144,AFASTADOS!B:C,2,0),"")</f>
        <v/>
      </c>
    </row>
    <row r="145" spans="2:14" s="21" customFormat="1">
      <c r="B145" s="15">
        <f t="shared" si="5"/>
        <v>137</v>
      </c>
      <c r="C145" s="26">
        <v>1683</v>
      </c>
      <c r="D145" s="27" t="str">
        <f>IFERROR(VLOOKUP(C145,SRA!B:C,2,0),"")</f>
        <v>ADEMIR LOPES DA SILVA</v>
      </c>
      <c r="E145" s="15" t="str">
        <f>IFERROR(VLOOKUP(C145,SRA!B:T,8,0),"")</f>
        <v>CLT</v>
      </c>
      <c r="F145" s="20" t="s">
        <v>452</v>
      </c>
      <c r="G145" s="15" t="str">
        <f>IFERROR(VLOOKUP(C145,SRA!B:T,5,0),"")</f>
        <v>VIGILANTE 2</v>
      </c>
      <c r="H145" s="11">
        <f>IFERROR(VLOOKUP(C145,SRA!B:T,18,0),"")</f>
        <v>3086.45</v>
      </c>
      <c r="I145" s="11">
        <f>IFERROR(VLOOKUP(C145,SRA!B:T,19,0),"")</f>
        <v>0</v>
      </c>
      <c r="J145" s="30">
        <f>IFERROR(VLOOKUP(C145,MARÇO!B:F,3,0),"0,00")</f>
        <v>4012.39</v>
      </c>
      <c r="K145" s="11">
        <f t="shared" si="4"/>
        <v>2132.56</v>
      </c>
      <c r="L145" s="30">
        <f>IFERROR(VLOOKUP(C145,MARÇO!B:H,7,0),"0,00")</f>
        <v>1879.83</v>
      </c>
      <c r="M145" s="25" t="str">
        <f>IFERROR(VLOOKUP(C145,FÉRIAS!C:D,2,0),"")</f>
        <v/>
      </c>
      <c r="N145" s="21" t="str">
        <f>IFERROR(VLOOKUP(C145,AFASTADOS!B:C,2,0),"")</f>
        <v/>
      </c>
    </row>
    <row r="146" spans="2:14" s="21" customFormat="1">
      <c r="B146" s="15">
        <f t="shared" si="5"/>
        <v>138</v>
      </c>
      <c r="C146" s="26">
        <v>1726</v>
      </c>
      <c r="D146" s="27" t="str">
        <f>IFERROR(VLOOKUP(C146,SRA!B:C,2,0),"")</f>
        <v>JOSE CARLOS VIEIRA</v>
      </c>
      <c r="E146" s="15" t="str">
        <f>IFERROR(VLOOKUP(C146,SRA!B:T,8,0),"")</f>
        <v>CLT</v>
      </c>
      <c r="F146" s="20" t="s">
        <v>464</v>
      </c>
      <c r="G146" s="15" t="str">
        <f>IFERROR(VLOOKUP(C146,SRA!B:T,5,0),"")</f>
        <v>VIGILANTE 2</v>
      </c>
      <c r="H146" s="11">
        <f>IFERROR(VLOOKUP(C146,SRA!B:T,18,0),"")</f>
        <v>3086.45</v>
      </c>
      <c r="I146" s="11">
        <f>IFERROR(VLOOKUP(C146,SRA!B:T,19,0),"")</f>
        <v>0</v>
      </c>
      <c r="J146" s="30">
        <f>IFERROR(VLOOKUP(C146,MARÇO!B:F,3,0),"0,00")</f>
        <v>6687.31</v>
      </c>
      <c r="K146" s="11">
        <f t="shared" si="4"/>
        <v>5528.42</v>
      </c>
      <c r="L146" s="30">
        <f>IFERROR(VLOOKUP(C146,MARÇO!B:H,7,0),"0,00")</f>
        <v>1158.8900000000001</v>
      </c>
      <c r="M146" s="25" t="str">
        <f>IFERROR(VLOOKUP(C146,FÉRIAS!C:D,2,0),"")</f>
        <v>JOSE CARLOS VIEIRA</v>
      </c>
      <c r="N146" s="21" t="str">
        <f>IFERROR(VLOOKUP(C146,AFASTADOS!B:C,2,0),"")</f>
        <v/>
      </c>
    </row>
    <row r="147" spans="2:14" s="21" customFormat="1">
      <c r="B147" s="15">
        <f t="shared" si="5"/>
        <v>139</v>
      </c>
      <c r="C147" s="26">
        <v>1741</v>
      </c>
      <c r="D147" s="27" t="str">
        <f>IFERROR(VLOOKUP(C147,SRA!B:C,2,0),"")</f>
        <v>MARCONDES C  DE OLIVEIRA</v>
      </c>
      <c r="E147" s="15" t="str">
        <f>IFERROR(VLOOKUP(C147,SRA!B:T,8,0),"")</f>
        <v>CLT</v>
      </c>
      <c r="F147" s="20" t="s">
        <v>452</v>
      </c>
      <c r="G147" s="15" t="str">
        <f>IFERROR(VLOOKUP(C147,SRA!B:T,5,0),"")</f>
        <v>OP. DE PROD. IND.</v>
      </c>
      <c r="H147" s="11">
        <f>IFERROR(VLOOKUP(C147,SRA!B:T,18,0),"")</f>
        <v>3240.74</v>
      </c>
      <c r="I147" s="11">
        <f>IFERROR(VLOOKUP(C147,SRA!B:T,19,0),"")</f>
        <v>0</v>
      </c>
      <c r="J147" s="30">
        <f>IFERROR(VLOOKUP(C147,MARÇO!B:F,3,0),"0,00")</f>
        <v>3272.04</v>
      </c>
      <c r="K147" s="11">
        <f t="shared" si="4"/>
        <v>957</v>
      </c>
      <c r="L147" s="30">
        <f>IFERROR(VLOOKUP(C147,MARÇO!B:H,7,0),"0,00")</f>
        <v>2315.04</v>
      </c>
      <c r="M147" s="25" t="str">
        <f>IFERROR(VLOOKUP(C147,FÉRIAS!C:D,2,0),"")</f>
        <v/>
      </c>
      <c r="N147" s="21" t="str">
        <f>IFERROR(VLOOKUP(C147,AFASTADOS!B:C,2,0),"")</f>
        <v/>
      </c>
    </row>
    <row r="148" spans="2:14" s="21" customFormat="1">
      <c r="B148" s="15">
        <f t="shared" si="5"/>
        <v>140</v>
      </c>
      <c r="C148" s="26">
        <v>1749</v>
      </c>
      <c r="D148" s="27" t="str">
        <f>IFERROR(VLOOKUP(C148,SRA!B:C,2,0),"")</f>
        <v>MANOEL MARTINS LEITE NETO</v>
      </c>
      <c r="E148" s="15" t="str">
        <f>IFERROR(VLOOKUP(C148,SRA!B:T,8,0),"")</f>
        <v>CLT</v>
      </c>
      <c r="F148" s="20" t="s">
        <v>452</v>
      </c>
      <c r="G148" s="15" t="str">
        <f>IFERROR(VLOOKUP(C148,SRA!B:T,5,0),"")</f>
        <v>TEC. EM ADM. E FIN.</v>
      </c>
      <c r="H148" s="11">
        <f>IFERROR(VLOOKUP(C148,SRA!B:T,18,0),"")</f>
        <v>2293.4899999999998</v>
      </c>
      <c r="I148" s="11">
        <f>IFERROR(VLOOKUP(C148,SRA!B:T,19,0),"")</f>
        <v>0</v>
      </c>
      <c r="J148" s="30">
        <f>IFERROR(VLOOKUP(C148,MARÇO!B:F,3,0),"0,00")</f>
        <v>2293.4899999999998</v>
      </c>
      <c r="K148" s="11">
        <f t="shared" si="4"/>
        <v>979.35999999999967</v>
      </c>
      <c r="L148" s="30">
        <f>IFERROR(VLOOKUP(C148,MARÇO!B:H,7,0),"0,00")</f>
        <v>1314.13</v>
      </c>
      <c r="M148" s="25" t="str">
        <f>IFERROR(VLOOKUP(C148,FÉRIAS!C:D,2,0),"")</f>
        <v/>
      </c>
      <c r="N148" s="21" t="str">
        <f>IFERROR(VLOOKUP(C148,AFASTADOS!B:C,2,0),"")</f>
        <v/>
      </c>
    </row>
    <row r="149" spans="2:14" s="21" customFormat="1">
      <c r="B149" s="15">
        <f t="shared" si="5"/>
        <v>141</v>
      </c>
      <c r="C149" s="26">
        <v>1774</v>
      </c>
      <c r="D149" s="27" t="str">
        <f>IFERROR(VLOOKUP(C149,SRA!B:C,2,0),"")</f>
        <v>FRANCISCO DE ASSIS BEZERRA</v>
      </c>
      <c r="E149" s="15" t="str">
        <f>IFERROR(VLOOKUP(C149,SRA!B:T,8,0),"")</f>
        <v>CLT</v>
      </c>
      <c r="F149" s="20" t="s">
        <v>452</v>
      </c>
      <c r="G149" s="15" t="str">
        <f>IFERROR(VLOOKUP(C149,SRA!B:T,5,0),"")</f>
        <v>OP. DE PROD. IND.</v>
      </c>
      <c r="H149" s="11">
        <f>IFERROR(VLOOKUP(C149,SRA!B:T,18,0),"")</f>
        <v>2418.31</v>
      </c>
      <c r="I149" s="11">
        <f>IFERROR(VLOOKUP(C149,SRA!B:T,19,0),"")</f>
        <v>0</v>
      </c>
      <c r="J149" s="30">
        <f>IFERROR(VLOOKUP(C149,MARÇO!B:F,3,0),"0,00")</f>
        <v>2419.4699999999998</v>
      </c>
      <c r="K149" s="11">
        <f t="shared" si="4"/>
        <v>670.43999999999983</v>
      </c>
      <c r="L149" s="30">
        <f>IFERROR(VLOOKUP(C149,MARÇO!B:H,7,0),"0,00")</f>
        <v>1749.03</v>
      </c>
      <c r="M149" s="25" t="str">
        <f>IFERROR(VLOOKUP(C149,FÉRIAS!C:D,2,0),"")</f>
        <v/>
      </c>
      <c r="N149" s="21" t="str">
        <f>IFERROR(VLOOKUP(C149,AFASTADOS!B:C,2,0),"")</f>
        <v/>
      </c>
    </row>
    <row r="150" spans="2:14" s="21" customFormat="1">
      <c r="B150" s="15">
        <f t="shared" si="5"/>
        <v>142</v>
      </c>
      <c r="C150" s="26">
        <v>1794</v>
      </c>
      <c r="D150" s="27" t="str">
        <f>IFERROR(VLOOKUP(C150,SRA!B:C,2,0),"")</f>
        <v>LUCIENE MARIA DE ANDRADE</v>
      </c>
      <c r="E150" s="15" t="str">
        <f>IFERROR(VLOOKUP(C150,SRA!B:T,8,0),"")</f>
        <v>CLT</v>
      </c>
      <c r="F150" s="20" t="s">
        <v>452</v>
      </c>
      <c r="G150" s="15" t="str">
        <f>IFERROR(VLOOKUP(C150,SRA!B:T,5,0),"")</f>
        <v>TEC.EM QUALIDADE IND</v>
      </c>
      <c r="H150" s="11">
        <f>IFERROR(VLOOKUP(C150,SRA!B:T,18,0),"")</f>
        <v>4324.78</v>
      </c>
      <c r="I150" s="11">
        <f>IFERROR(VLOOKUP(C150,SRA!B:T,19,0),"")</f>
        <v>0</v>
      </c>
      <c r="J150" s="30">
        <f>IFERROR(VLOOKUP(C150,MARÇO!B:F,3,0),"0,00")</f>
        <v>4777.76</v>
      </c>
      <c r="K150" s="11">
        <f t="shared" si="4"/>
        <v>2602.48</v>
      </c>
      <c r="L150" s="30">
        <f>IFERROR(VLOOKUP(C150,MARÇO!B:H,7,0),"0,00")</f>
        <v>2175.2800000000002</v>
      </c>
      <c r="M150" s="25" t="str">
        <f>IFERROR(VLOOKUP(C150,FÉRIAS!C:D,2,0),"")</f>
        <v/>
      </c>
      <c r="N150" s="21" t="str">
        <f>IFERROR(VLOOKUP(C150,AFASTADOS!B:C,2,0),"")</f>
        <v/>
      </c>
    </row>
    <row r="151" spans="2:14" s="21" customFormat="1">
      <c r="B151" s="15">
        <f t="shared" si="5"/>
        <v>143</v>
      </c>
      <c r="C151" s="26">
        <v>1796</v>
      </c>
      <c r="D151" s="27" t="str">
        <f>IFERROR(VLOOKUP(C151,SRA!B:C,2,0),"")</f>
        <v>NEUZA ANUNCIACAO COELHO</v>
      </c>
      <c r="E151" s="15" t="str">
        <f>IFERROR(VLOOKUP(C151,SRA!B:T,8,0),"")</f>
        <v>CLT</v>
      </c>
      <c r="F151" s="20" t="s">
        <v>452</v>
      </c>
      <c r="G151" s="15" t="str">
        <f>IFERROR(VLOOKUP(C151,SRA!B:T,5,0),"")</f>
        <v>OP. DE PROD. IND.</v>
      </c>
      <c r="H151" s="11">
        <f>IFERROR(VLOOKUP(C151,SRA!B:T,18,0),"")</f>
        <v>1894.8</v>
      </c>
      <c r="I151" s="11">
        <f>IFERROR(VLOOKUP(C151,SRA!B:T,19,0),"")</f>
        <v>0</v>
      </c>
      <c r="J151" s="30">
        <f>IFERROR(VLOOKUP(C151,MARÇO!B:F,3,0),"0,00")</f>
        <v>1894.8</v>
      </c>
      <c r="K151" s="11">
        <f t="shared" si="4"/>
        <v>436.66999999999985</v>
      </c>
      <c r="L151" s="30">
        <f>IFERROR(VLOOKUP(C151,MARÇO!B:H,7,0),"0,00")</f>
        <v>1458.13</v>
      </c>
      <c r="M151" s="25" t="str">
        <f>IFERROR(VLOOKUP(C151,FÉRIAS!C:D,2,0),"")</f>
        <v/>
      </c>
      <c r="N151" s="21" t="str">
        <f>IFERROR(VLOOKUP(C151,AFASTADOS!B:C,2,0),"")</f>
        <v/>
      </c>
    </row>
    <row r="152" spans="2:14" s="21" customFormat="1">
      <c r="B152" s="15">
        <f t="shared" si="5"/>
        <v>144</v>
      </c>
      <c r="C152" s="26">
        <v>1809</v>
      </c>
      <c r="D152" s="27" t="str">
        <f>IFERROR(VLOOKUP(C152,SRA!B:C,2,0),"")</f>
        <v>JOSE IRANILDO DE ANDRADE SILVA</v>
      </c>
      <c r="E152" s="15" t="str">
        <f>IFERROR(VLOOKUP(C152,SRA!B:T,8,0),"")</f>
        <v>CLT</v>
      </c>
      <c r="F152" s="20" t="s">
        <v>452</v>
      </c>
      <c r="G152" s="15" t="str">
        <f>IFERROR(VLOOKUP(C152,SRA!B:T,5,0),"")</f>
        <v>TEC.EM MAN. MEC. IND</v>
      </c>
      <c r="H152" s="11">
        <f>IFERROR(VLOOKUP(C152,SRA!B:T,18,0),"")</f>
        <v>3227.19</v>
      </c>
      <c r="I152" s="11">
        <f>IFERROR(VLOOKUP(C152,SRA!B:T,19,0),"")</f>
        <v>0</v>
      </c>
      <c r="J152" s="30">
        <f>IFERROR(VLOOKUP(C152,MARÇO!B:F,3,0),"0,00")</f>
        <v>5120.3500000000004</v>
      </c>
      <c r="K152" s="11">
        <f t="shared" si="4"/>
        <v>2137.6200000000003</v>
      </c>
      <c r="L152" s="30">
        <f>IFERROR(VLOOKUP(C152,MARÇO!B:H,7,0),"0,00")</f>
        <v>2982.73</v>
      </c>
      <c r="M152" s="25" t="str">
        <f>IFERROR(VLOOKUP(C152,FÉRIAS!C:D,2,0),"")</f>
        <v/>
      </c>
      <c r="N152" s="21" t="str">
        <f>IFERROR(VLOOKUP(C152,AFASTADOS!B:C,2,0),"")</f>
        <v/>
      </c>
    </row>
    <row r="153" spans="2:14" s="21" customFormat="1">
      <c r="B153" s="15">
        <f t="shared" si="5"/>
        <v>145</v>
      </c>
      <c r="C153" s="26">
        <v>1821</v>
      </c>
      <c r="D153" s="27" t="str">
        <f>IFERROR(VLOOKUP(C153,SRA!B:C,2,0),"")</f>
        <v>CARLOS STENIO DE DEUS</v>
      </c>
      <c r="E153" s="15" t="str">
        <f>IFERROR(VLOOKUP(C153,SRA!B:T,8,0),"")</f>
        <v>CLT</v>
      </c>
      <c r="F153" s="20" t="s">
        <v>452</v>
      </c>
      <c r="G153" s="15" t="str">
        <f>IFERROR(VLOOKUP(C153,SRA!B:T,5,0),"")</f>
        <v>MOTORISTA 2</v>
      </c>
      <c r="H153" s="11">
        <f>IFERROR(VLOOKUP(C153,SRA!B:T,18,0),"")</f>
        <v>4100.2700000000004</v>
      </c>
      <c r="I153" s="11">
        <f>IFERROR(VLOOKUP(C153,SRA!B:T,19,0),"")</f>
        <v>0</v>
      </c>
      <c r="J153" s="30">
        <f>IFERROR(VLOOKUP(C153,MARÇO!B:F,3,0),"0,00")</f>
        <v>4302.95</v>
      </c>
      <c r="K153" s="11">
        <f t="shared" si="4"/>
        <v>2908.8599999999997</v>
      </c>
      <c r="L153" s="30">
        <f>IFERROR(VLOOKUP(C153,MARÇO!B:H,7,0),"0,00")</f>
        <v>1394.09</v>
      </c>
      <c r="M153" s="25" t="str">
        <f>IFERROR(VLOOKUP(C153,FÉRIAS!C:D,2,0),"")</f>
        <v/>
      </c>
      <c r="N153" s="21" t="str">
        <f>IFERROR(VLOOKUP(C153,AFASTADOS!B:C,2,0),"")</f>
        <v/>
      </c>
    </row>
    <row r="154" spans="2:14" s="21" customFormat="1">
      <c r="B154" s="15">
        <f t="shared" si="5"/>
        <v>146</v>
      </c>
      <c r="C154" s="26">
        <v>1822</v>
      </c>
      <c r="D154" s="27" t="str">
        <f>IFERROR(VLOOKUP(C154,SRA!B:C,2,0),"")</f>
        <v>GILMAR BEZERRA DE OLIVEIRA</v>
      </c>
      <c r="E154" s="15" t="str">
        <f>IFERROR(VLOOKUP(C154,SRA!B:T,8,0),"")</f>
        <v>CLT</v>
      </c>
      <c r="F154" s="20" t="s">
        <v>452</v>
      </c>
      <c r="G154" s="15" t="str">
        <f>IFERROR(VLOOKUP(C154,SRA!B:T,5,0),"")</f>
        <v>ASS. DE SERVICOS</v>
      </c>
      <c r="H154" s="11">
        <f>IFERROR(VLOOKUP(C154,SRA!B:T,18,0),"")</f>
        <v>1718.63</v>
      </c>
      <c r="I154" s="11">
        <f>IFERROR(VLOOKUP(C154,SRA!B:T,19,0),"")</f>
        <v>0</v>
      </c>
      <c r="J154" s="30">
        <f>IFERROR(VLOOKUP(C154,MARÇO!B:F,3,0),"0,00")</f>
        <v>1718.63</v>
      </c>
      <c r="K154" s="11">
        <f t="shared" si="4"/>
        <v>391.30999999999995</v>
      </c>
      <c r="L154" s="30">
        <f>IFERROR(VLOOKUP(C154,MARÇO!B:H,7,0),"0,00")</f>
        <v>1327.3200000000002</v>
      </c>
      <c r="M154" s="25" t="str">
        <f>IFERROR(VLOOKUP(C154,FÉRIAS!C:D,2,0),"")</f>
        <v/>
      </c>
      <c r="N154" s="21" t="str">
        <f>IFERROR(VLOOKUP(C154,AFASTADOS!B:C,2,0),"")</f>
        <v/>
      </c>
    </row>
    <row r="155" spans="2:14" s="21" customFormat="1">
      <c r="B155" s="15">
        <f t="shared" si="5"/>
        <v>147</v>
      </c>
      <c r="C155" s="26">
        <v>1906</v>
      </c>
      <c r="D155" s="27" t="str">
        <f>IFERROR(VLOOKUP(C155,SRA!B:C,2,0),"")</f>
        <v>IZABEL CRISTINA F DE ARRUDA</v>
      </c>
      <c r="E155" s="15" t="str">
        <f>IFERROR(VLOOKUP(C155,SRA!B:T,8,0),"")</f>
        <v>CLT</v>
      </c>
      <c r="F155" s="20" t="s">
        <v>452</v>
      </c>
      <c r="G155" s="15" t="str">
        <f>IFERROR(VLOOKUP(C155,SRA!B:T,5,0),"")</f>
        <v>TEC. EM ADM. E FIN.</v>
      </c>
      <c r="H155" s="11">
        <f>IFERROR(VLOOKUP(C155,SRA!B:T,18,0),"")</f>
        <v>3558</v>
      </c>
      <c r="I155" s="11">
        <f>IFERROR(VLOOKUP(C155,SRA!B:T,19,0),"")</f>
        <v>0</v>
      </c>
      <c r="J155" s="30">
        <f>IFERROR(VLOOKUP(C155,MARÇO!B:F,3,0),"0,00")</f>
        <v>3558</v>
      </c>
      <c r="K155" s="11">
        <f t="shared" si="4"/>
        <v>1527.06</v>
      </c>
      <c r="L155" s="30">
        <f>IFERROR(VLOOKUP(C155,MARÇO!B:H,7,0),"0,00")</f>
        <v>2030.94</v>
      </c>
      <c r="M155" s="25" t="str">
        <f>IFERROR(VLOOKUP(C155,FÉRIAS!C:D,2,0),"")</f>
        <v/>
      </c>
      <c r="N155" s="21" t="str">
        <f>IFERROR(VLOOKUP(C155,AFASTADOS!B:C,2,0),"")</f>
        <v/>
      </c>
    </row>
    <row r="156" spans="2:14" s="21" customFormat="1">
      <c r="B156" s="15">
        <f t="shared" si="5"/>
        <v>148</v>
      </c>
      <c r="C156" s="26">
        <v>1908</v>
      </c>
      <c r="D156" s="27" t="str">
        <f>IFERROR(VLOOKUP(C156,SRA!B:C,2,0),"")</f>
        <v>LUCIA MARIA ARAUJO LAVOR</v>
      </c>
      <c r="E156" s="15" t="str">
        <f>IFERROR(VLOOKUP(C156,SRA!B:T,8,0),"")</f>
        <v>CLT</v>
      </c>
      <c r="F156" s="20" t="s">
        <v>464</v>
      </c>
      <c r="G156" s="15" t="str">
        <f>IFERROR(VLOOKUP(C156,SRA!B:T,5,0),"")</f>
        <v>TEC. EM ADM. E FIN.</v>
      </c>
      <c r="H156" s="11">
        <f>IFERROR(VLOOKUP(C156,SRA!B:T,18,0),"")</f>
        <v>3922.69</v>
      </c>
      <c r="I156" s="11">
        <f>IFERROR(VLOOKUP(C156,SRA!B:T,19,0),"")</f>
        <v>3900</v>
      </c>
      <c r="J156" s="30">
        <f>IFERROR(VLOOKUP(C156,MARÇO!B:F,3,0),"0,00")</f>
        <v>8620.58</v>
      </c>
      <c r="K156" s="11">
        <f t="shared" si="4"/>
        <v>5412.62</v>
      </c>
      <c r="L156" s="30">
        <f>IFERROR(VLOOKUP(C156,MARÇO!B:H,7,0),"0,00")</f>
        <v>3207.96</v>
      </c>
      <c r="M156" s="25" t="str">
        <f>IFERROR(VLOOKUP(C156,FÉRIAS!C:D,2,0),"")</f>
        <v>LUCIA MARIA ARAUJO LAVOR</v>
      </c>
      <c r="N156" s="21" t="str">
        <f>IFERROR(VLOOKUP(C156,AFASTADOS!B:C,2,0),"")</f>
        <v/>
      </c>
    </row>
    <row r="157" spans="2:14" s="21" customFormat="1">
      <c r="B157" s="15">
        <f t="shared" si="5"/>
        <v>149</v>
      </c>
      <c r="C157" s="26">
        <v>1909</v>
      </c>
      <c r="D157" s="27" t="str">
        <f>IFERROR(VLOOKUP(C157,SRA!B:C,2,0),"")</f>
        <v>IVANILDO BATISTA DA SILVA</v>
      </c>
      <c r="E157" s="15" t="str">
        <f>IFERROR(VLOOKUP(C157,SRA!B:T,8,0),"")</f>
        <v>CLT</v>
      </c>
      <c r="F157" s="20" t="s">
        <v>452</v>
      </c>
      <c r="G157" s="15" t="str">
        <f>IFERROR(VLOOKUP(C157,SRA!B:T,5,0),"")</f>
        <v>OP. DE PROD. IND.</v>
      </c>
      <c r="H157" s="11">
        <f>IFERROR(VLOOKUP(C157,SRA!B:T,18,0),"")</f>
        <v>3086.45</v>
      </c>
      <c r="I157" s="11">
        <f>IFERROR(VLOOKUP(C157,SRA!B:T,19,0),"")</f>
        <v>0</v>
      </c>
      <c r="J157" s="30">
        <f>IFERROR(VLOOKUP(C157,MARÇO!B:F,3,0),"0,00")</f>
        <v>3086.45</v>
      </c>
      <c r="K157" s="11">
        <f t="shared" si="4"/>
        <v>622.9699999999998</v>
      </c>
      <c r="L157" s="30">
        <f>IFERROR(VLOOKUP(C157,MARÇO!B:H,7,0),"0,00")</f>
        <v>2463.48</v>
      </c>
      <c r="M157" s="25" t="str">
        <f>IFERROR(VLOOKUP(C157,FÉRIAS!C:D,2,0),"")</f>
        <v/>
      </c>
      <c r="N157" s="21" t="str">
        <f>IFERROR(VLOOKUP(C157,AFASTADOS!B:C,2,0),"")</f>
        <v/>
      </c>
    </row>
    <row r="158" spans="2:14" s="21" customFormat="1">
      <c r="B158" s="15">
        <f t="shared" si="5"/>
        <v>150</v>
      </c>
      <c r="C158" s="26">
        <v>1916</v>
      </c>
      <c r="D158" s="27" t="str">
        <f>IFERROR(VLOOKUP(C158,SRA!B:C,2,0),"")</f>
        <v>FABIOLA ALBUQUERQUE PINHEIRO</v>
      </c>
      <c r="E158" s="15" t="str">
        <f>IFERROR(VLOOKUP(C158,SRA!B:T,8,0),"")</f>
        <v>CLT</v>
      </c>
      <c r="F158" s="20" t="s">
        <v>464</v>
      </c>
      <c r="G158" s="15" t="str">
        <f>IFERROR(VLOOKUP(C158,SRA!B:T,5,0),"")</f>
        <v>TEC.ADM.FINANCAS II</v>
      </c>
      <c r="H158" s="11">
        <f>IFERROR(VLOOKUP(C158,SRA!B:T,18,0),"")</f>
        <v>2835.42</v>
      </c>
      <c r="I158" s="11">
        <f>IFERROR(VLOOKUP(C158,SRA!B:T,19,0),"")</f>
        <v>0</v>
      </c>
      <c r="J158" s="30">
        <f>IFERROR(VLOOKUP(C158,MARÇO!B:F,3,0),"0,00")</f>
        <v>7561.11</v>
      </c>
      <c r="K158" s="11">
        <f t="shared" si="4"/>
        <v>4127.6099999999997</v>
      </c>
      <c r="L158" s="30">
        <f>IFERROR(VLOOKUP(C158,MARÇO!B:H,7,0),"0,00")</f>
        <v>3433.5</v>
      </c>
      <c r="M158" s="25" t="str">
        <f>IFERROR(VLOOKUP(C158,FÉRIAS!C:D,2,0),"")</f>
        <v>FABIOLA ALBUQUERQUE PINHEIRO</v>
      </c>
      <c r="N158" s="21" t="str">
        <f>IFERROR(VLOOKUP(C158,AFASTADOS!B:C,2,0),"")</f>
        <v/>
      </c>
    </row>
    <row r="159" spans="2:14" s="21" customFormat="1">
      <c r="B159" s="15">
        <f t="shared" si="5"/>
        <v>151</v>
      </c>
      <c r="C159" s="26">
        <v>1924</v>
      </c>
      <c r="D159" s="27" t="str">
        <f>IFERROR(VLOOKUP(C159,SRA!B:C,2,0),"")</f>
        <v>CARLOS HENRIQUE LIMA DE MELO</v>
      </c>
      <c r="E159" s="15" t="str">
        <f>IFERROR(VLOOKUP(C159,SRA!B:T,8,0),"")</f>
        <v>CLT</v>
      </c>
      <c r="F159" s="20" t="s">
        <v>452</v>
      </c>
      <c r="G159" s="15" t="str">
        <f>IFERROR(VLOOKUP(C159,SRA!B:T,5,0),"")</f>
        <v>TEC. EM ADM. E FIN.</v>
      </c>
      <c r="H159" s="11">
        <f>IFERROR(VLOOKUP(C159,SRA!B:T,18,0),"")</f>
        <v>7247.41</v>
      </c>
      <c r="I159" s="11">
        <f>IFERROR(VLOOKUP(C159,SRA!B:T,19,0),"")</f>
        <v>0</v>
      </c>
      <c r="J159" s="30">
        <f>IFERROR(VLOOKUP(C159,MARÇO!B:F,3,0),"0,00")</f>
        <v>7579.14</v>
      </c>
      <c r="K159" s="11">
        <f t="shared" si="4"/>
        <v>3709.0300000000007</v>
      </c>
      <c r="L159" s="30">
        <f>IFERROR(VLOOKUP(C159,MARÇO!B:H,7,0),"0,00")</f>
        <v>3870.1099999999997</v>
      </c>
      <c r="M159" s="25" t="str">
        <f>IFERROR(VLOOKUP(C159,FÉRIAS!C:D,2,0),"")</f>
        <v/>
      </c>
      <c r="N159" s="21" t="str">
        <f>IFERROR(VLOOKUP(C159,AFASTADOS!B:C,2,0),"")</f>
        <v/>
      </c>
    </row>
    <row r="160" spans="2:14" s="21" customFormat="1">
      <c r="B160" s="15">
        <f t="shared" si="5"/>
        <v>152</v>
      </c>
      <c r="C160" s="26">
        <v>1927</v>
      </c>
      <c r="D160" s="27" t="str">
        <f>IFERROR(VLOOKUP(C160,SRA!B:C,2,0),"")</f>
        <v>RITA DE CASSIA CHAGAS</v>
      </c>
      <c r="E160" s="15" t="str">
        <f>IFERROR(VLOOKUP(C160,SRA!B:T,8,0),"")</f>
        <v>CLT</v>
      </c>
      <c r="F160" s="20" t="s">
        <v>452</v>
      </c>
      <c r="G160" s="15" t="str">
        <f>IFERROR(VLOOKUP(C160,SRA!B:T,5,0),"")</f>
        <v>OP. DE PROD. IND.</v>
      </c>
      <c r="H160" s="11">
        <f>IFERROR(VLOOKUP(C160,SRA!B:T,18,0),"")</f>
        <v>5388.92</v>
      </c>
      <c r="I160" s="11">
        <f>IFERROR(VLOOKUP(C160,SRA!B:T,19,0),"")</f>
        <v>0</v>
      </c>
      <c r="J160" s="30">
        <f>IFERROR(VLOOKUP(C160,MARÇO!B:F,3,0),"0,00")</f>
        <v>5388.92</v>
      </c>
      <c r="K160" s="11">
        <f t="shared" si="4"/>
        <v>2594.4499999999998</v>
      </c>
      <c r="L160" s="30">
        <f>IFERROR(VLOOKUP(C160,MARÇO!B:H,7,0),"0,00")</f>
        <v>2794.4700000000003</v>
      </c>
      <c r="M160" s="25" t="str">
        <f>IFERROR(VLOOKUP(C160,FÉRIAS!C:D,2,0),"")</f>
        <v/>
      </c>
      <c r="N160" s="21" t="str">
        <f>IFERROR(VLOOKUP(C160,AFASTADOS!B:C,2,0),"")</f>
        <v/>
      </c>
    </row>
    <row r="161" spans="2:14" s="21" customFormat="1">
      <c r="B161" s="15">
        <f t="shared" si="5"/>
        <v>153</v>
      </c>
      <c r="C161" s="26">
        <v>1932</v>
      </c>
      <c r="D161" s="27" t="str">
        <f>IFERROR(VLOOKUP(C161,SRA!B:C,2,0),"")</f>
        <v>ROSILENE MARIA ANACLETO</v>
      </c>
      <c r="E161" s="15" t="str">
        <f>IFERROR(VLOOKUP(C161,SRA!B:T,8,0),"")</f>
        <v>CLT</v>
      </c>
      <c r="F161" s="20" t="s">
        <v>452</v>
      </c>
      <c r="G161" s="15" t="str">
        <f>IFERROR(VLOOKUP(C161,SRA!B:T,5,0),"")</f>
        <v>TEC. EM ADM. E FIN.</v>
      </c>
      <c r="H161" s="11">
        <f>IFERROR(VLOOKUP(C161,SRA!B:T,18,0),"")</f>
        <v>6861.55</v>
      </c>
      <c r="I161" s="11">
        <f>IFERROR(VLOOKUP(C161,SRA!B:T,19,0),"")</f>
        <v>0</v>
      </c>
      <c r="J161" s="30">
        <f>IFERROR(VLOOKUP(C161,MARÇO!B:F,3,0),"0,00")</f>
        <v>10185.07</v>
      </c>
      <c r="K161" s="11">
        <f t="shared" si="4"/>
        <v>2630.1800000000003</v>
      </c>
      <c r="L161" s="30">
        <f>IFERROR(VLOOKUP(C161,MARÇO!B:H,7,0),"0,00")</f>
        <v>7554.8899999999994</v>
      </c>
      <c r="M161" s="25" t="str">
        <f>IFERROR(VLOOKUP(C161,FÉRIAS!C:D,2,0),"")</f>
        <v/>
      </c>
      <c r="N161" s="21" t="str">
        <f>IFERROR(VLOOKUP(C161,AFASTADOS!B:C,2,0),"")</f>
        <v/>
      </c>
    </row>
    <row r="162" spans="2:14" s="21" customFormat="1">
      <c r="B162" s="15">
        <f t="shared" si="5"/>
        <v>154</v>
      </c>
      <c r="C162" s="26">
        <v>1937</v>
      </c>
      <c r="D162" s="27" t="str">
        <f>IFERROR(VLOOKUP(C162,SRA!B:C,2,0),"")</f>
        <v>RILDA MARIA DA SILVA</v>
      </c>
      <c r="E162" s="15" t="str">
        <f>IFERROR(VLOOKUP(C162,SRA!B:T,8,0),"")</f>
        <v>CLT</v>
      </c>
      <c r="F162" s="20" t="s">
        <v>452</v>
      </c>
      <c r="G162" s="15" t="str">
        <f>IFERROR(VLOOKUP(C162,SRA!B:T,5,0),"")</f>
        <v>OP. PROD. IND. (D)</v>
      </c>
      <c r="H162" s="11">
        <f>IFERROR(VLOOKUP(C162,SRA!B:T,18,0),"")</f>
        <v>3334.45</v>
      </c>
      <c r="I162" s="11">
        <f>IFERROR(VLOOKUP(C162,SRA!B:T,19,0),"")</f>
        <v>0</v>
      </c>
      <c r="J162" s="30">
        <f>IFERROR(VLOOKUP(C162,MARÇO!B:F,3,0),"0,00")</f>
        <v>3334.45</v>
      </c>
      <c r="K162" s="11">
        <f t="shared" si="4"/>
        <v>1628.0399999999997</v>
      </c>
      <c r="L162" s="30">
        <f>IFERROR(VLOOKUP(C162,MARÇO!B:H,7,0),"0,00")</f>
        <v>1706.41</v>
      </c>
      <c r="M162" s="25" t="str">
        <f>IFERROR(VLOOKUP(C162,FÉRIAS!C:D,2,0),"")</f>
        <v/>
      </c>
      <c r="N162" s="21" t="str">
        <f>IFERROR(VLOOKUP(C162,AFASTADOS!B:C,2,0),"")</f>
        <v/>
      </c>
    </row>
    <row r="163" spans="2:14" s="21" customFormat="1">
      <c r="B163" s="15">
        <f t="shared" si="5"/>
        <v>155</v>
      </c>
      <c r="C163" s="26">
        <v>1980</v>
      </c>
      <c r="D163" s="27" t="str">
        <f>IFERROR(VLOOKUP(C163,SRA!B:C,2,0),"")</f>
        <v>MANOEL NETO DINIZ</v>
      </c>
      <c r="E163" s="15" t="str">
        <f>IFERROR(VLOOKUP(C163,SRA!B:T,8,0),"")</f>
        <v>CLT</v>
      </c>
      <c r="F163" s="20" t="s">
        <v>476</v>
      </c>
      <c r="G163" s="15" t="str">
        <f>IFERROR(VLOOKUP(C163,SRA!B:T,5,0),"")</f>
        <v>TEC.EM MAN. MEC. IND</v>
      </c>
      <c r="H163" s="11">
        <f>IFERROR(VLOOKUP(C163,SRA!B:T,18,0),"")</f>
        <v>12621.8</v>
      </c>
      <c r="I163" s="11">
        <f>IFERROR(VLOOKUP(C163,SRA!B:T,19,0),"")</f>
        <v>0</v>
      </c>
      <c r="J163" s="30">
        <f>IFERROR(VLOOKUP(C163,MARÇO!B:F,3,0),"0,00")</f>
        <v>20468.25</v>
      </c>
      <c r="K163" s="11">
        <f t="shared" si="4"/>
        <v>20468.25</v>
      </c>
      <c r="L163" s="30">
        <f>IFERROR(VLOOKUP(C163,MARÇO!B:H,7,0),"0,00")</f>
        <v>0</v>
      </c>
      <c r="M163" s="25" t="str">
        <f>IFERROR(VLOOKUP(C163,FÉRIAS!C:D,2,0),"")</f>
        <v/>
      </c>
      <c r="N163" s="21" t="str">
        <f>IFERROR(VLOOKUP(C163,AFASTADOS!B:C,2,0),"")</f>
        <v>MANOEL NETO DINIZ</v>
      </c>
    </row>
    <row r="164" spans="2:14" s="21" customFormat="1">
      <c r="B164" s="15">
        <f t="shared" si="5"/>
        <v>156</v>
      </c>
      <c r="C164" s="26">
        <v>1999</v>
      </c>
      <c r="D164" s="27" t="str">
        <f>IFERROR(VLOOKUP(C164,SRA!B:C,2,0),"")</f>
        <v>ELIAS RIBEIRO DA SILVA FILHO</v>
      </c>
      <c r="E164" s="15" t="str">
        <f>IFERROR(VLOOKUP(C164,SRA!B:T,8,0),"")</f>
        <v>CLT</v>
      </c>
      <c r="F164" s="20" t="s">
        <v>452</v>
      </c>
      <c r="G164" s="15" t="str">
        <f>IFERROR(VLOOKUP(C164,SRA!B:T,5,0),"")</f>
        <v>TEC. EM OPTICA</v>
      </c>
      <c r="H164" s="11">
        <f>IFERROR(VLOOKUP(C164,SRA!B:T,18,0),"")</f>
        <v>2655</v>
      </c>
      <c r="I164" s="11">
        <f>IFERROR(VLOOKUP(C164,SRA!B:T,19,0),"")</f>
        <v>0</v>
      </c>
      <c r="J164" s="30">
        <f>IFERROR(VLOOKUP(C164,MARÇO!B:F,3,0),"0,00")</f>
        <v>2655</v>
      </c>
      <c r="K164" s="11">
        <f t="shared" si="4"/>
        <v>1406.51</v>
      </c>
      <c r="L164" s="30">
        <f>IFERROR(VLOOKUP(C164,MARÇO!B:H,7,0),"0,00")</f>
        <v>1248.49</v>
      </c>
      <c r="M164" s="25" t="str">
        <f>IFERROR(VLOOKUP(C164,FÉRIAS!C:D,2,0),"")</f>
        <v/>
      </c>
      <c r="N164" s="21" t="str">
        <f>IFERROR(VLOOKUP(C164,AFASTADOS!B:C,2,0),"")</f>
        <v/>
      </c>
    </row>
    <row r="165" spans="2:14" s="21" customFormat="1">
      <c r="B165" s="15">
        <f t="shared" si="5"/>
        <v>157</v>
      </c>
      <c r="C165" s="26">
        <v>2008</v>
      </c>
      <c r="D165" s="27" t="str">
        <f>IFERROR(VLOOKUP(C165,SRA!B:C,2,0),"")</f>
        <v>AMAURI GONCALO DA SILVA</v>
      </c>
      <c r="E165" s="15" t="str">
        <f>IFERROR(VLOOKUP(C165,SRA!B:T,8,0),"")</f>
        <v>CLT</v>
      </c>
      <c r="F165" s="20" t="s">
        <v>452</v>
      </c>
      <c r="G165" s="15" t="str">
        <f>IFERROR(VLOOKUP(C165,SRA!B:T,5,0),"")</f>
        <v>OP. DE PROD. IND.</v>
      </c>
      <c r="H165" s="11">
        <f>IFERROR(VLOOKUP(C165,SRA!B:T,18,0),"")</f>
        <v>3572.94</v>
      </c>
      <c r="I165" s="11">
        <f>IFERROR(VLOOKUP(C165,SRA!B:T,19,0),"")</f>
        <v>0</v>
      </c>
      <c r="J165" s="30">
        <f>IFERROR(VLOOKUP(C165,MARÇO!B:F,3,0),"0,00")</f>
        <v>3572.94</v>
      </c>
      <c r="K165" s="11">
        <f t="shared" si="4"/>
        <v>401.45000000000027</v>
      </c>
      <c r="L165" s="30">
        <f>IFERROR(VLOOKUP(C165,MARÇO!B:H,7,0),"0,00")</f>
        <v>3171.49</v>
      </c>
      <c r="M165" s="25" t="str">
        <f>IFERROR(VLOOKUP(C165,FÉRIAS!C:D,2,0),"")</f>
        <v/>
      </c>
      <c r="N165" s="21" t="str">
        <f>IFERROR(VLOOKUP(C165,AFASTADOS!B:C,2,0),"")</f>
        <v/>
      </c>
    </row>
    <row r="166" spans="2:14" s="21" customFormat="1">
      <c r="B166" s="15">
        <f t="shared" si="5"/>
        <v>158</v>
      </c>
      <c r="C166" s="26">
        <v>2015</v>
      </c>
      <c r="D166" s="27" t="str">
        <f>IFERROR(VLOOKUP(C166,SRA!B:C,2,0),"")</f>
        <v>MARIA SANDRA PONTES MENDONCA</v>
      </c>
      <c r="E166" s="15" t="str">
        <f>IFERROR(VLOOKUP(C166,SRA!B:T,8,0),"")</f>
        <v>CLT</v>
      </c>
      <c r="F166" s="20" t="s">
        <v>452</v>
      </c>
      <c r="G166" s="15" t="str">
        <f>IFERROR(VLOOKUP(C166,SRA!B:T,5,0),"")</f>
        <v>OP. DE PROD. IND.</v>
      </c>
      <c r="H166" s="11">
        <f>IFERROR(VLOOKUP(C166,SRA!B:T,18,0),"")</f>
        <v>10548.02</v>
      </c>
      <c r="I166" s="11">
        <f>IFERROR(VLOOKUP(C166,SRA!B:T,19,0),"")</f>
        <v>0</v>
      </c>
      <c r="J166" s="30">
        <f>IFERROR(VLOOKUP(C166,MARÇO!B:F,3,0),"0,00")</f>
        <v>10548.02</v>
      </c>
      <c r="K166" s="11">
        <f t="shared" si="4"/>
        <v>3875.5500000000011</v>
      </c>
      <c r="L166" s="30">
        <f>IFERROR(VLOOKUP(C166,MARÇO!B:H,7,0),"0,00")</f>
        <v>6672.4699999999993</v>
      </c>
      <c r="M166" s="25" t="str">
        <f>IFERROR(VLOOKUP(C166,FÉRIAS!C:D,2,0),"")</f>
        <v/>
      </c>
      <c r="N166" s="21" t="str">
        <f>IFERROR(VLOOKUP(C166,AFASTADOS!B:C,2,0),"")</f>
        <v/>
      </c>
    </row>
    <row r="167" spans="2:14" s="21" customFormat="1">
      <c r="B167" s="15">
        <f t="shared" si="5"/>
        <v>159</v>
      </c>
      <c r="C167" s="26">
        <v>2019</v>
      </c>
      <c r="D167" s="27" t="str">
        <f>IFERROR(VLOOKUP(C167,SRA!B:C,2,0),"")</f>
        <v>MARCOS DO NASCIMENTO</v>
      </c>
      <c r="E167" s="15" t="str">
        <f>IFERROR(VLOOKUP(C167,SRA!B:T,8,0),"")</f>
        <v>CLT</v>
      </c>
      <c r="F167" s="20" t="s">
        <v>452</v>
      </c>
      <c r="G167" s="15" t="str">
        <f>IFERROR(VLOOKUP(C167,SRA!B:T,5,0),"")</f>
        <v>TEC. EM OPTICA</v>
      </c>
      <c r="H167" s="11">
        <f>IFERROR(VLOOKUP(C167,SRA!B:T,18,0),"")</f>
        <v>2184.27</v>
      </c>
      <c r="I167" s="11">
        <f>IFERROR(VLOOKUP(C167,SRA!B:T,19,0),"")</f>
        <v>0</v>
      </c>
      <c r="J167" s="30">
        <f>IFERROR(VLOOKUP(C167,MARÇO!B:F,3,0),"0,00")</f>
        <v>2184.27</v>
      </c>
      <c r="K167" s="11">
        <f t="shared" si="4"/>
        <v>509.54999999999995</v>
      </c>
      <c r="L167" s="30">
        <f>IFERROR(VLOOKUP(C167,MARÇO!B:H,7,0),"0,00")</f>
        <v>1674.72</v>
      </c>
      <c r="M167" s="25" t="str">
        <f>IFERROR(VLOOKUP(C167,FÉRIAS!C:D,2,0),"")</f>
        <v/>
      </c>
      <c r="N167" s="21" t="str">
        <f>IFERROR(VLOOKUP(C167,AFASTADOS!B:C,2,0),"")</f>
        <v/>
      </c>
    </row>
    <row r="168" spans="2:14" s="21" customFormat="1">
      <c r="B168" s="15">
        <f t="shared" si="5"/>
        <v>160</v>
      </c>
      <c r="C168" s="26">
        <v>2038</v>
      </c>
      <c r="D168" s="27" t="str">
        <f>IFERROR(VLOOKUP(C168,SRA!B:C,2,0),"")</f>
        <v>IRONILDA FERREIRA DA SILVA</v>
      </c>
      <c r="E168" s="15" t="str">
        <f>IFERROR(VLOOKUP(C168,SRA!B:T,8,0),"")</f>
        <v>CLT</v>
      </c>
      <c r="F168" s="20" t="s">
        <v>452</v>
      </c>
      <c r="G168" s="15" t="str">
        <f>IFERROR(VLOOKUP(C168,SRA!B:T,5,0),"")</f>
        <v>OP. DE PROD. IND.</v>
      </c>
      <c r="H168" s="11">
        <f>IFERROR(VLOOKUP(C168,SRA!B:T,18,0),"")</f>
        <v>3683.2200000000003</v>
      </c>
      <c r="I168" s="11">
        <f>IFERROR(VLOOKUP(C168,SRA!B:T,19,0),"")</f>
        <v>0</v>
      </c>
      <c r="J168" s="30">
        <f>IFERROR(VLOOKUP(C168,MARÇO!B:F,3,0),"0,00")</f>
        <v>3683.22</v>
      </c>
      <c r="K168" s="11">
        <f t="shared" si="4"/>
        <v>2064.96</v>
      </c>
      <c r="L168" s="30">
        <f>IFERROR(VLOOKUP(C168,MARÇO!B:H,7,0),"0,00")</f>
        <v>1618.26</v>
      </c>
      <c r="M168" s="25" t="str">
        <f>IFERROR(VLOOKUP(C168,FÉRIAS!C:D,2,0),"")</f>
        <v/>
      </c>
      <c r="N168" s="21" t="str">
        <f>IFERROR(VLOOKUP(C168,AFASTADOS!B:C,2,0),"")</f>
        <v/>
      </c>
    </row>
    <row r="169" spans="2:14" s="21" customFormat="1">
      <c r="B169" s="15">
        <f t="shared" si="5"/>
        <v>161</v>
      </c>
      <c r="C169" s="26">
        <v>2043</v>
      </c>
      <c r="D169" s="27" t="str">
        <f>IFERROR(VLOOKUP(C169,SRA!B:C,2,0),"")</f>
        <v>JOAO LUIZ BRAGA DE PONTES</v>
      </c>
      <c r="E169" s="15" t="str">
        <f>IFERROR(VLOOKUP(C169,SRA!B:T,8,0),"")</f>
        <v>CLT</v>
      </c>
      <c r="F169" s="20" t="s">
        <v>452</v>
      </c>
      <c r="G169" s="15" t="str">
        <f>IFERROR(VLOOKUP(C169,SRA!B:T,5,0),"")</f>
        <v>OP. DE PROD. IND.</v>
      </c>
      <c r="H169" s="11">
        <f>IFERROR(VLOOKUP(C169,SRA!B:T,18,0),"")</f>
        <v>3402.84</v>
      </c>
      <c r="I169" s="11">
        <f>IFERROR(VLOOKUP(C169,SRA!B:T,19,0),"")</f>
        <v>0</v>
      </c>
      <c r="J169" s="30">
        <f>IFERROR(VLOOKUP(C169,MARÇO!B:F,3,0),"0,00")</f>
        <v>4997.49</v>
      </c>
      <c r="K169" s="11">
        <f t="shared" si="4"/>
        <v>1659.12</v>
      </c>
      <c r="L169" s="30">
        <f>IFERROR(VLOOKUP(C169,MARÇO!B:H,7,0),"0,00")</f>
        <v>3338.37</v>
      </c>
      <c r="M169" s="25" t="str">
        <f>IFERROR(VLOOKUP(C169,FÉRIAS!C:D,2,0),"")</f>
        <v/>
      </c>
      <c r="N169" s="21" t="str">
        <f>IFERROR(VLOOKUP(C169,AFASTADOS!B:C,2,0),"")</f>
        <v/>
      </c>
    </row>
    <row r="170" spans="2:14" s="21" customFormat="1">
      <c r="B170" s="15">
        <f t="shared" si="5"/>
        <v>162</v>
      </c>
      <c r="C170" s="26">
        <v>2052</v>
      </c>
      <c r="D170" s="27" t="str">
        <f>IFERROR(VLOOKUP(C170,SRA!B:C,2,0),"")</f>
        <v>JOSE FERNANDO PEREIRA DA COSTA</v>
      </c>
      <c r="E170" s="15" t="str">
        <f>IFERROR(VLOOKUP(C170,SRA!B:T,8,0),"")</f>
        <v>CLT</v>
      </c>
      <c r="F170" s="20" t="s">
        <v>452</v>
      </c>
      <c r="G170" s="15" t="str">
        <f>IFERROR(VLOOKUP(C170,SRA!B:T,5,0),"")</f>
        <v>OP. DE PROD. IND.</v>
      </c>
      <c r="H170" s="11">
        <f>IFERROR(VLOOKUP(C170,SRA!B:T,18,0),"")</f>
        <v>3572.94</v>
      </c>
      <c r="I170" s="11">
        <f>IFERROR(VLOOKUP(C170,SRA!B:T,19,0),"")</f>
        <v>0</v>
      </c>
      <c r="J170" s="30">
        <f>IFERROR(VLOOKUP(C170,MARÇO!B:F,3,0),"0,00")</f>
        <v>4359.5600000000004</v>
      </c>
      <c r="K170" s="11">
        <f t="shared" si="4"/>
        <v>2962.8</v>
      </c>
      <c r="L170" s="30">
        <f>IFERROR(VLOOKUP(C170,MARÇO!B:H,7,0),"0,00")</f>
        <v>1396.76</v>
      </c>
      <c r="M170" s="25" t="str">
        <f>IFERROR(VLOOKUP(C170,FÉRIAS!C:D,2,0),"")</f>
        <v/>
      </c>
      <c r="N170" s="21" t="str">
        <f>IFERROR(VLOOKUP(C170,AFASTADOS!B:C,2,0),"")</f>
        <v/>
      </c>
    </row>
    <row r="171" spans="2:14" s="21" customFormat="1">
      <c r="B171" s="15">
        <f t="shared" si="5"/>
        <v>163</v>
      </c>
      <c r="C171" s="26">
        <v>2063</v>
      </c>
      <c r="D171" s="27" t="str">
        <f>IFERROR(VLOOKUP(C171,SRA!B:C,2,0),"")</f>
        <v>JOAQUIM PEDRO CARNEIRO C NETO</v>
      </c>
      <c r="E171" s="15" t="str">
        <f>IFERROR(VLOOKUP(C171,SRA!B:T,8,0),"")</f>
        <v>CLT</v>
      </c>
      <c r="F171" s="20" t="s">
        <v>452</v>
      </c>
      <c r="G171" s="15" t="str">
        <f>IFERROR(VLOOKUP(C171,SRA!B:T,5,0),"")</f>
        <v>ANA MANUT ELET IND</v>
      </c>
      <c r="H171" s="11">
        <f>IFERROR(VLOOKUP(C171,SRA!B:T,18,0),"")</f>
        <v>14935.510000000002</v>
      </c>
      <c r="I171" s="11">
        <f>IFERROR(VLOOKUP(C171,SRA!B:T,19,0),"")</f>
        <v>0</v>
      </c>
      <c r="J171" s="30">
        <f>IFERROR(VLOOKUP(C171,MARÇO!B:F,3,0),"0,00")</f>
        <v>14935.51</v>
      </c>
      <c r="K171" s="11">
        <f t="shared" si="4"/>
        <v>5155.9100000000017</v>
      </c>
      <c r="L171" s="30">
        <f>IFERROR(VLOOKUP(C171,MARÇO!B:H,7,0),"0,00")</f>
        <v>9779.5999999999985</v>
      </c>
      <c r="M171" s="25" t="str">
        <f>IFERROR(VLOOKUP(C171,FÉRIAS!C:D,2,0),"")</f>
        <v/>
      </c>
      <c r="N171" s="21" t="str">
        <f>IFERROR(VLOOKUP(C171,AFASTADOS!B:C,2,0),"")</f>
        <v/>
      </c>
    </row>
    <row r="172" spans="2:14" s="21" customFormat="1">
      <c r="B172" s="15">
        <f t="shared" si="5"/>
        <v>164</v>
      </c>
      <c r="C172" s="20">
        <v>2065</v>
      </c>
      <c r="D172" s="27" t="str">
        <f>IFERROR(VLOOKUP(C172,SRA!B:C,2,0),"")</f>
        <v>MARIA CLAUDIA DE A  LIMA LEMOS</v>
      </c>
      <c r="E172" s="15" t="str">
        <f>IFERROR(VLOOKUP(C172,SRA!B:T,8,0),"")</f>
        <v>CLT</v>
      </c>
      <c r="F172" s="20" t="s">
        <v>476</v>
      </c>
      <c r="G172" s="15" t="str">
        <f>IFERROR(VLOOKUP(C172,SRA!B:T,5,0),"")</f>
        <v>ANALISTA EM RH III</v>
      </c>
      <c r="H172" s="11">
        <f>IFERROR(VLOOKUP(C172,SRA!B:T,18,0),"")</f>
        <v>6027.01</v>
      </c>
      <c r="I172" s="11">
        <f>IFERROR(VLOOKUP(C172,SRA!B:T,19,0),"")</f>
        <v>0</v>
      </c>
      <c r="J172" s="30" t="str">
        <f>IFERROR(VLOOKUP(C172,MARÇO!B:F,3,0),"0,00")</f>
        <v>0,00</v>
      </c>
      <c r="K172" s="11">
        <f t="shared" si="4"/>
        <v>0</v>
      </c>
      <c r="L172" s="30" t="str">
        <f>IFERROR(VLOOKUP(C172,MARÇO!B:H,7,0),"0,00")</f>
        <v>0,00</v>
      </c>
      <c r="M172" s="25" t="str">
        <f>IFERROR(VLOOKUP(C172,FÉRIAS!C:D,2,0),"")</f>
        <v/>
      </c>
      <c r="N172" s="21" t="str">
        <f>IFERROR(VLOOKUP(C172,AFASTADOS!B:C,2,0),"")</f>
        <v>MARIA CLAUDIA DE A  LIMA LEMOS</v>
      </c>
    </row>
    <row r="173" spans="2:14" s="21" customFormat="1">
      <c r="B173" s="15">
        <f t="shared" si="5"/>
        <v>165</v>
      </c>
      <c r="C173" s="26">
        <v>2069</v>
      </c>
      <c r="D173" s="27" t="str">
        <f>IFERROR(VLOOKUP(C173,SRA!B:C,2,0),"")</f>
        <v>SELMA VERONICA VIEIRA RAMOS</v>
      </c>
      <c r="E173" s="15" t="str">
        <f>IFERROR(VLOOKUP(C173,SRA!B:T,8,0),"")</f>
        <v>CLT</v>
      </c>
      <c r="F173" s="20" t="s">
        <v>452</v>
      </c>
      <c r="G173" s="15" t="str">
        <f>IFERROR(VLOOKUP(C173,SRA!B:T,5,0),"")</f>
        <v>FARMACEUTICO IND</v>
      </c>
      <c r="H173" s="11">
        <f>IFERROR(VLOOKUP(C173,SRA!B:T,18,0),"")</f>
        <v>19047.21</v>
      </c>
      <c r="I173" s="11">
        <f>IFERROR(VLOOKUP(C173,SRA!B:T,19,0),"")</f>
        <v>0</v>
      </c>
      <c r="J173" s="30">
        <f>IFERROR(VLOOKUP(C173,MARÇO!B:F,3,0),"0,00")</f>
        <v>19047.21</v>
      </c>
      <c r="K173" s="11">
        <f t="shared" si="4"/>
        <v>6623.73</v>
      </c>
      <c r="L173" s="30">
        <f>IFERROR(VLOOKUP(C173,MARÇO!B:H,7,0),"0,00")</f>
        <v>12423.48</v>
      </c>
      <c r="M173" s="25" t="str">
        <f>IFERROR(VLOOKUP(C173,FÉRIAS!C:D,2,0),"")</f>
        <v/>
      </c>
      <c r="N173" s="21" t="str">
        <f>IFERROR(VLOOKUP(C173,AFASTADOS!B:C,2,0),"")</f>
        <v/>
      </c>
    </row>
    <row r="174" spans="2:14" s="21" customFormat="1">
      <c r="B174" s="15">
        <f t="shared" si="5"/>
        <v>166</v>
      </c>
      <c r="C174" s="26">
        <v>2086</v>
      </c>
      <c r="D174" s="27" t="str">
        <f>IFERROR(VLOOKUP(C174,SRA!B:C,2,0),"")</f>
        <v>ALBANITA LUCIANA DA SILVA</v>
      </c>
      <c r="E174" s="15" t="str">
        <f>IFERROR(VLOOKUP(C174,SRA!B:T,8,0),"")</f>
        <v>CLT</v>
      </c>
      <c r="F174" s="20" t="s">
        <v>452</v>
      </c>
      <c r="G174" s="15" t="str">
        <f>IFERROR(VLOOKUP(C174,SRA!B:T,5,0),"")</f>
        <v>ASS. DE SERVICOS</v>
      </c>
      <c r="H174" s="11">
        <f>IFERROR(VLOOKUP(C174,SRA!B:T,18,0),"")</f>
        <v>1804.58</v>
      </c>
      <c r="I174" s="11">
        <f>IFERROR(VLOOKUP(C174,SRA!B:T,19,0),"")</f>
        <v>822.38</v>
      </c>
      <c r="J174" s="30">
        <f>IFERROR(VLOOKUP(C174,MARÇO!B:F,3,0),"0,00")</f>
        <v>2626.96</v>
      </c>
      <c r="K174" s="11">
        <f t="shared" si="4"/>
        <v>1560.3400000000001</v>
      </c>
      <c r="L174" s="30">
        <f>IFERROR(VLOOKUP(C174,MARÇO!B:H,7,0),"0,00")</f>
        <v>1066.6199999999999</v>
      </c>
      <c r="M174" s="25" t="str">
        <f>IFERROR(VLOOKUP(C174,FÉRIAS!C:D,2,0),"")</f>
        <v/>
      </c>
      <c r="N174" s="21" t="str">
        <f>IFERROR(VLOOKUP(C174,AFASTADOS!B:C,2,0),"")</f>
        <v/>
      </c>
    </row>
    <row r="175" spans="2:14" s="21" customFormat="1">
      <c r="B175" s="15">
        <f t="shared" si="5"/>
        <v>167</v>
      </c>
      <c r="C175" s="26">
        <v>2093</v>
      </c>
      <c r="D175" s="27" t="str">
        <f>IFERROR(VLOOKUP(C175,SRA!B:C,2,0),"")</f>
        <v>GILBERTO RIBEIRO DA SILVA</v>
      </c>
      <c r="E175" s="15" t="str">
        <f>IFERROR(VLOOKUP(C175,SRA!B:T,8,0),"")</f>
        <v>CLT</v>
      </c>
      <c r="F175" s="20" t="s">
        <v>452</v>
      </c>
      <c r="G175" s="15" t="str">
        <f>IFERROR(VLOOKUP(C175,SRA!B:T,5,0),"")</f>
        <v>TEC. EM OPTICA</v>
      </c>
      <c r="H175" s="11">
        <f>IFERROR(VLOOKUP(C175,SRA!B:T,18,0),"")</f>
        <v>2184.27</v>
      </c>
      <c r="I175" s="11">
        <f>IFERROR(VLOOKUP(C175,SRA!B:T,19,0),"")</f>
        <v>0</v>
      </c>
      <c r="J175" s="30">
        <f>IFERROR(VLOOKUP(C175,MARÇO!B:F,3,0),"0,00")</f>
        <v>3196.1</v>
      </c>
      <c r="K175" s="11">
        <f t="shared" si="4"/>
        <v>2453.4499999999998</v>
      </c>
      <c r="L175" s="30">
        <f>IFERROR(VLOOKUP(C175,MARÇO!B:H,7,0),"0,00")</f>
        <v>742.65</v>
      </c>
      <c r="M175" s="25" t="str">
        <f>IFERROR(VLOOKUP(C175,FÉRIAS!C:D,2,0),"")</f>
        <v/>
      </c>
      <c r="N175" s="21" t="str">
        <f>IFERROR(VLOOKUP(C175,AFASTADOS!B:C,2,0),"")</f>
        <v/>
      </c>
    </row>
    <row r="176" spans="2:14" s="21" customFormat="1">
      <c r="B176" s="15">
        <f t="shared" si="5"/>
        <v>168</v>
      </c>
      <c r="C176" s="26">
        <v>2096</v>
      </c>
      <c r="D176" s="27" t="str">
        <f>IFERROR(VLOOKUP(C176,SRA!B:C,2,0),"")</f>
        <v>MARCELO MORAIS DE OLIVEIRA</v>
      </c>
      <c r="E176" s="15" t="str">
        <f>IFERROR(VLOOKUP(C176,SRA!B:T,8,0),"")</f>
        <v>CLT</v>
      </c>
      <c r="F176" s="20" t="s">
        <v>452</v>
      </c>
      <c r="G176" s="15" t="str">
        <f>IFERROR(VLOOKUP(C176,SRA!B:T,5,0),"")</f>
        <v>VIGILANTE 2</v>
      </c>
      <c r="H176" s="11">
        <f>IFERROR(VLOOKUP(C176,SRA!B:T,18,0),"")</f>
        <v>3086.45</v>
      </c>
      <c r="I176" s="11">
        <f>IFERROR(VLOOKUP(C176,SRA!B:T,19,0),"")</f>
        <v>0</v>
      </c>
      <c r="J176" s="30">
        <f>IFERROR(VLOOKUP(C176,MARÇO!B:F,3,0),"0,00")</f>
        <v>4012.38</v>
      </c>
      <c r="K176" s="11">
        <f t="shared" si="4"/>
        <v>1937.6599999999999</v>
      </c>
      <c r="L176" s="30">
        <f>IFERROR(VLOOKUP(C176,MARÇO!B:H,7,0),"0,00")</f>
        <v>2074.7200000000003</v>
      </c>
      <c r="M176" s="25" t="str">
        <f>IFERROR(VLOOKUP(C176,FÉRIAS!C:D,2,0),"")</f>
        <v/>
      </c>
      <c r="N176" s="21" t="str">
        <f>IFERROR(VLOOKUP(C176,AFASTADOS!B:C,2,0),"")</f>
        <v/>
      </c>
    </row>
    <row r="177" spans="2:14" s="21" customFormat="1">
      <c r="B177" s="15">
        <f t="shared" si="5"/>
        <v>169</v>
      </c>
      <c r="C177" s="26">
        <v>2101</v>
      </c>
      <c r="D177" s="27" t="str">
        <f>IFERROR(VLOOKUP(C177,SRA!B:C,2,0),"")</f>
        <v>JOSE LUCIANO CANDIDO DA SILVA</v>
      </c>
      <c r="E177" s="15" t="str">
        <f>IFERROR(VLOOKUP(C177,SRA!B:T,8,0),"")</f>
        <v>CLT</v>
      </c>
      <c r="F177" s="20" t="s">
        <v>452</v>
      </c>
      <c r="G177" s="15" t="str">
        <f>IFERROR(VLOOKUP(C177,SRA!B:T,5,0),"")</f>
        <v>OP. DE PROD. IND.</v>
      </c>
      <c r="H177" s="11">
        <f>IFERROR(VLOOKUP(C177,SRA!B:T,18,0),"")</f>
        <v>3086.45</v>
      </c>
      <c r="I177" s="11">
        <f>IFERROR(VLOOKUP(C177,SRA!B:T,19,0),"")</f>
        <v>0</v>
      </c>
      <c r="J177" s="30">
        <f>IFERROR(VLOOKUP(C177,MARÇO!B:F,3,0),"0,00")</f>
        <v>7578.29</v>
      </c>
      <c r="K177" s="11">
        <f t="shared" si="4"/>
        <v>6528.9</v>
      </c>
      <c r="L177" s="30">
        <f>IFERROR(VLOOKUP(C177,MARÇO!B:H,7,0),"0,00")</f>
        <v>1049.3900000000001</v>
      </c>
      <c r="M177" s="25" t="str">
        <f>IFERROR(VLOOKUP(C177,FÉRIAS!C:D,2,0),"")</f>
        <v/>
      </c>
      <c r="N177" s="21" t="str">
        <f>IFERROR(VLOOKUP(C177,AFASTADOS!B:C,2,0),"")</f>
        <v/>
      </c>
    </row>
    <row r="178" spans="2:14" s="21" customFormat="1">
      <c r="B178" s="15">
        <f t="shared" si="5"/>
        <v>170</v>
      </c>
      <c r="C178" s="26">
        <v>2115</v>
      </c>
      <c r="D178" s="27" t="str">
        <f>IFERROR(VLOOKUP(C178,SRA!B:C,2,0),"")</f>
        <v>SEVERINO JOSE RAMOS DE SOUZA</v>
      </c>
      <c r="E178" s="15" t="str">
        <f>IFERROR(VLOOKUP(C178,SRA!B:T,8,0),"")</f>
        <v>CLT</v>
      </c>
      <c r="F178" s="20" t="s">
        <v>452</v>
      </c>
      <c r="G178" s="15" t="str">
        <f>IFERROR(VLOOKUP(C178,SRA!B:T,5,0),"")</f>
        <v>VIGILANTE 2</v>
      </c>
      <c r="H178" s="11">
        <f>IFERROR(VLOOKUP(C178,SRA!B:T,18,0),"")</f>
        <v>3086.45</v>
      </c>
      <c r="I178" s="11">
        <f>IFERROR(VLOOKUP(C178,SRA!B:T,19,0),"")</f>
        <v>0</v>
      </c>
      <c r="J178" s="30">
        <f>IFERROR(VLOOKUP(C178,MARÇO!B:F,3,0),"0,00")</f>
        <v>4012.38</v>
      </c>
      <c r="K178" s="11">
        <f t="shared" si="4"/>
        <v>1084.7600000000002</v>
      </c>
      <c r="L178" s="30">
        <f>IFERROR(VLOOKUP(C178,MARÇO!B:H,7,0),"0,00")</f>
        <v>2927.62</v>
      </c>
      <c r="M178" s="25" t="str">
        <f>IFERROR(VLOOKUP(C178,FÉRIAS!C:D,2,0),"")</f>
        <v/>
      </c>
      <c r="N178" s="21" t="str">
        <f>IFERROR(VLOOKUP(C178,AFASTADOS!B:C,2,0),"")</f>
        <v/>
      </c>
    </row>
    <row r="179" spans="2:14" s="21" customFormat="1">
      <c r="B179" s="15">
        <f t="shared" si="5"/>
        <v>171</v>
      </c>
      <c r="C179" s="26">
        <v>2117</v>
      </c>
      <c r="D179" s="27" t="str">
        <f>IFERROR(VLOOKUP(C179,SRA!B:C,2,0),"")</f>
        <v>WILSON JOSE QUEIROZ DE LIMA</v>
      </c>
      <c r="E179" s="15" t="str">
        <f>IFERROR(VLOOKUP(C179,SRA!B:T,8,0),"")</f>
        <v>CLT</v>
      </c>
      <c r="F179" s="20" t="s">
        <v>452</v>
      </c>
      <c r="G179" s="15" t="str">
        <f>IFERROR(VLOOKUP(C179,SRA!B:T,5,0),"")</f>
        <v>ASS. DE SERVICOS</v>
      </c>
      <c r="H179" s="11">
        <f>IFERROR(VLOOKUP(C179,SRA!B:T,18,0),"")</f>
        <v>2303.15</v>
      </c>
      <c r="I179" s="11">
        <f>IFERROR(VLOOKUP(C179,SRA!B:T,19,0),"")</f>
        <v>0</v>
      </c>
      <c r="J179" s="30">
        <f>IFERROR(VLOOKUP(C179,MARÇO!B:F,3,0),"0,00")</f>
        <v>2303.15</v>
      </c>
      <c r="K179" s="11">
        <f t="shared" si="4"/>
        <v>428.73</v>
      </c>
      <c r="L179" s="30">
        <f>IFERROR(VLOOKUP(C179,MARÇO!B:H,7,0),"0,00")</f>
        <v>1874.42</v>
      </c>
      <c r="M179" s="25" t="str">
        <f>IFERROR(VLOOKUP(C179,FÉRIAS!C:D,2,0),"")</f>
        <v/>
      </c>
      <c r="N179" s="21" t="str">
        <f>IFERROR(VLOOKUP(C179,AFASTADOS!B:C,2,0),"")</f>
        <v/>
      </c>
    </row>
    <row r="180" spans="2:14" s="21" customFormat="1">
      <c r="B180" s="15">
        <f t="shared" si="5"/>
        <v>172</v>
      </c>
      <c r="C180" s="26">
        <v>2120</v>
      </c>
      <c r="D180" s="27" t="str">
        <f>IFERROR(VLOOKUP(C180,SRA!B:C,2,0),"")</f>
        <v>ANTONIO SOARES DE MELO</v>
      </c>
      <c r="E180" s="15" t="str">
        <f>IFERROR(VLOOKUP(C180,SRA!B:T,8,0),"")</f>
        <v>CLT</v>
      </c>
      <c r="F180" s="20" t="s">
        <v>464</v>
      </c>
      <c r="G180" s="15" t="str">
        <f>IFERROR(VLOOKUP(C180,SRA!B:T,5,0),"")</f>
        <v>ASS. DE SERVICOS</v>
      </c>
      <c r="H180" s="11">
        <f>IFERROR(VLOOKUP(C180,SRA!B:T,18,0),"")</f>
        <v>2448.33</v>
      </c>
      <c r="I180" s="11">
        <f>IFERROR(VLOOKUP(C180,SRA!B:T,19,0),"")</f>
        <v>0</v>
      </c>
      <c r="J180" s="30">
        <f>IFERROR(VLOOKUP(C180,MARÇO!B:F,3,0),"0,00")</f>
        <v>3917.33</v>
      </c>
      <c r="K180" s="11">
        <f t="shared" si="4"/>
        <v>2743.13</v>
      </c>
      <c r="L180" s="30">
        <f>IFERROR(VLOOKUP(C180,MARÇO!B:H,7,0),"0,00")</f>
        <v>1174.2</v>
      </c>
      <c r="M180" s="25" t="str">
        <f>IFERROR(VLOOKUP(C180,FÉRIAS!C:D,2,0),"")</f>
        <v>ANTONIO SOARES DE MELO</v>
      </c>
      <c r="N180" s="21" t="str">
        <f>IFERROR(VLOOKUP(C180,AFASTADOS!B:C,2,0),"")</f>
        <v/>
      </c>
    </row>
    <row r="181" spans="2:14" s="21" customFormat="1">
      <c r="B181" s="15">
        <f t="shared" si="5"/>
        <v>173</v>
      </c>
      <c r="C181" s="26">
        <v>2121</v>
      </c>
      <c r="D181" s="27" t="str">
        <f>IFERROR(VLOOKUP(C181,SRA!B:C,2,0),"")</f>
        <v>SAMUEL MAURICIO</v>
      </c>
      <c r="E181" s="15" t="str">
        <f>IFERROR(VLOOKUP(C181,SRA!B:T,8,0),"")</f>
        <v>CLT</v>
      </c>
      <c r="F181" s="20" t="s">
        <v>452</v>
      </c>
      <c r="G181" s="15" t="str">
        <f>IFERROR(VLOOKUP(C181,SRA!B:T,5,0),"")</f>
        <v>TEC. EM OPTICA</v>
      </c>
      <c r="H181" s="11">
        <f>IFERROR(VLOOKUP(C181,SRA!B:T,18,0),"")</f>
        <v>2184.27</v>
      </c>
      <c r="I181" s="11">
        <f>IFERROR(VLOOKUP(C181,SRA!B:T,19,0),"")</f>
        <v>0</v>
      </c>
      <c r="J181" s="30">
        <f>IFERROR(VLOOKUP(C181,MARÇO!B:F,3,0),"0,00")</f>
        <v>2184.27</v>
      </c>
      <c r="K181" s="11">
        <f t="shared" si="4"/>
        <v>846.86000000000013</v>
      </c>
      <c r="L181" s="30">
        <f>IFERROR(VLOOKUP(C181,MARÇO!B:H,7,0),"0,00")</f>
        <v>1337.4099999999999</v>
      </c>
      <c r="M181" s="25" t="str">
        <f>IFERROR(VLOOKUP(C181,FÉRIAS!C:D,2,0),"")</f>
        <v/>
      </c>
      <c r="N181" s="21" t="str">
        <f>IFERROR(VLOOKUP(C181,AFASTADOS!B:C,2,0),"")</f>
        <v/>
      </c>
    </row>
    <row r="182" spans="2:14" s="21" customFormat="1">
      <c r="B182" s="15">
        <f t="shared" si="5"/>
        <v>174</v>
      </c>
      <c r="C182" s="26">
        <v>2124</v>
      </c>
      <c r="D182" s="27" t="str">
        <f>IFERROR(VLOOKUP(C182,SRA!B:C,2,0),"")</f>
        <v>JOSE ALVES FIGUEIREDO FILHO</v>
      </c>
      <c r="E182" s="15" t="str">
        <f>IFERROR(VLOOKUP(C182,SRA!B:T,8,0),"")</f>
        <v>CLT</v>
      </c>
      <c r="F182" s="20" t="s">
        <v>452</v>
      </c>
      <c r="G182" s="15" t="str">
        <f>IFERROR(VLOOKUP(C182,SRA!B:T,5,0),"")</f>
        <v>VIGILANTE 2</v>
      </c>
      <c r="H182" s="11">
        <f>IFERROR(VLOOKUP(C182,SRA!B:T,18,0),"")</f>
        <v>3086.45</v>
      </c>
      <c r="I182" s="11">
        <f>IFERROR(VLOOKUP(C182,SRA!B:T,19,0),"")</f>
        <v>0</v>
      </c>
      <c r="J182" s="30">
        <f>IFERROR(VLOOKUP(C182,MARÇO!B:F,3,0),"0,00")</f>
        <v>4012.39</v>
      </c>
      <c r="K182" s="11">
        <f t="shared" si="4"/>
        <v>1214.6299999999997</v>
      </c>
      <c r="L182" s="30">
        <f>IFERROR(VLOOKUP(C182,MARÇO!B:H,7,0),"0,00")</f>
        <v>2797.76</v>
      </c>
      <c r="M182" s="25" t="str">
        <f>IFERROR(VLOOKUP(C182,FÉRIAS!C:D,2,0),"")</f>
        <v/>
      </c>
      <c r="N182" s="21" t="str">
        <f>IFERROR(VLOOKUP(C182,AFASTADOS!B:C,2,0),"")</f>
        <v/>
      </c>
    </row>
    <row r="183" spans="2:14" s="21" customFormat="1">
      <c r="B183" s="15">
        <f t="shared" si="5"/>
        <v>175</v>
      </c>
      <c r="C183" s="26">
        <v>2125</v>
      </c>
      <c r="D183" s="27" t="str">
        <f>IFERROR(VLOOKUP(C183,SRA!B:C,2,0),"")</f>
        <v>GILMAR GALVAO SANTANA</v>
      </c>
      <c r="E183" s="15" t="str">
        <f>IFERROR(VLOOKUP(C183,SRA!B:T,8,0),"")</f>
        <v>CLT</v>
      </c>
      <c r="F183" s="20" t="s">
        <v>452</v>
      </c>
      <c r="G183" s="15" t="str">
        <f>IFERROR(VLOOKUP(C183,SRA!B:T,5,0),"")</f>
        <v>OP. DE PROD. IND.</v>
      </c>
      <c r="H183" s="11">
        <f>IFERROR(VLOOKUP(C183,SRA!B:T,18,0),"")</f>
        <v>3402.8</v>
      </c>
      <c r="I183" s="11">
        <f>IFERROR(VLOOKUP(C183,SRA!B:T,19,0),"")</f>
        <v>822.38</v>
      </c>
      <c r="J183" s="30">
        <f>IFERROR(VLOOKUP(C183,MARÇO!B:F,3,0),"0,00")</f>
        <v>4225.18</v>
      </c>
      <c r="K183" s="11">
        <f t="shared" si="4"/>
        <v>1729.21</v>
      </c>
      <c r="L183" s="30">
        <f>IFERROR(VLOOKUP(C183,MARÇO!B:H,7,0),"0,00")</f>
        <v>2495.9700000000003</v>
      </c>
      <c r="M183" s="25" t="str">
        <f>IFERROR(VLOOKUP(C183,FÉRIAS!C:D,2,0),"")</f>
        <v/>
      </c>
      <c r="N183" s="21" t="str">
        <f>IFERROR(VLOOKUP(C183,AFASTADOS!B:C,2,0),"")</f>
        <v/>
      </c>
    </row>
    <row r="184" spans="2:14" s="21" customFormat="1">
      <c r="B184" s="15">
        <f t="shared" si="5"/>
        <v>176</v>
      </c>
      <c r="C184" s="26">
        <v>2126</v>
      </c>
      <c r="D184" s="27" t="str">
        <f>IFERROR(VLOOKUP(C184,SRA!B:C,2,0),"")</f>
        <v>JAFFE JOSE LIMA XAVIER</v>
      </c>
      <c r="E184" s="15" t="str">
        <f>IFERROR(VLOOKUP(C184,SRA!B:T,8,0),"")</f>
        <v>CLT</v>
      </c>
      <c r="F184" s="20" t="s">
        <v>452</v>
      </c>
      <c r="G184" s="15" t="str">
        <f>IFERROR(VLOOKUP(C184,SRA!B:T,5,0),"")</f>
        <v>OP. DE PROD. IND.</v>
      </c>
      <c r="H184" s="11">
        <f>IFERROR(VLOOKUP(C184,SRA!B:T,18,0),"")</f>
        <v>3402.8</v>
      </c>
      <c r="I184" s="11">
        <f>IFERROR(VLOOKUP(C184,SRA!B:T,19,0),"")</f>
        <v>0</v>
      </c>
      <c r="J184" s="30">
        <f>IFERROR(VLOOKUP(C184,MARÇO!B:F,3,0),"0,00")</f>
        <v>3402.8</v>
      </c>
      <c r="K184" s="11">
        <f t="shared" si="4"/>
        <v>2047.8500000000004</v>
      </c>
      <c r="L184" s="30">
        <f>IFERROR(VLOOKUP(C184,MARÇO!B:H,7,0),"0,00")</f>
        <v>1354.9499999999998</v>
      </c>
      <c r="M184" s="25" t="str">
        <f>IFERROR(VLOOKUP(C184,FÉRIAS!C:D,2,0),"")</f>
        <v/>
      </c>
      <c r="N184" s="21" t="str">
        <f>IFERROR(VLOOKUP(C184,AFASTADOS!B:C,2,0),"")</f>
        <v/>
      </c>
    </row>
    <row r="185" spans="2:14" s="21" customFormat="1">
      <c r="B185" s="15">
        <f t="shared" si="5"/>
        <v>177</v>
      </c>
      <c r="C185" s="26">
        <v>2128</v>
      </c>
      <c r="D185" s="27" t="str">
        <f>IFERROR(VLOOKUP(C185,SRA!B:C,2,0),"")</f>
        <v>JORGE DA SILVA LIMA</v>
      </c>
      <c r="E185" s="15" t="str">
        <f>IFERROR(VLOOKUP(C185,SRA!B:T,8,0),"")</f>
        <v>CLT</v>
      </c>
      <c r="F185" s="20" t="s">
        <v>452</v>
      </c>
      <c r="G185" s="15" t="str">
        <f>IFERROR(VLOOKUP(C185,SRA!B:T,5,0),"")</f>
        <v>OP. DE PROD. IND.</v>
      </c>
      <c r="H185" s="11">
        <f>IFERROR(VLOOKUP(C185,SRA!B:T,18,0),"")</f>
        <v>9343.7000000000007</v>
      </c>
      <c r="I185" s="11">
        <f>IFERROR(VLOOKUP(C185,SRA!B:T,19,0),"")</f>
        <v>0</v>
      </c>
      <c r="J185" s="30">
        <f>IFERROR(VLOOKUP(C185,MARÇO!B:F,3,0),"0,00")</f>
        <v>9343.7000000000007</v>
      </c>
      <c r="K185" s="11">
        <f t="shared" si="4"/>
        <v>5456.6900000000005</v>
      </c>
      <c r="L185" s="30">
        <f>IFERROR(VLOOKUP(C185,MARÇO!B:H,7,0),"0,00")</f>
        <v>3887.01</v>
      </c>
      <c r="M185" s="25" t="str">
        <f>IFERROR(VLOOKUP(C185,FÉRIAS!C:D,2,0),"")</f>
        <v/>
      </c>
      <c r="N185" s="21" t="str">
        <f>IFERROR(VLOOKUP(C185,AFASTADOS!B:C,2,0),"")</f>
        <v/>
      </c>
    </row>
    <row r="186" spans="2:14" s="21" customFormat="1">
      <c r="B186" s="15">
        <f t="shared" si="5"/>
        <v>178</v>
      </c>
      <c r="C186" s="26">
        <v>2129</v>
      </c>
      <c r="D186" s="27" t="str">
        <f>IFERROR(VLOOKUP(C186,SRA!B:C,2,0),"")</f>
        <v>RICARDO JORGE XAVIER</v>
      </c>
      <c r="E186" s="15" t="str">
        <f>IFERROR(VLOOKUP(C186,SRA!B:T,8,0),"")</f>
        <v>CLT</v>
      </c>
      <c r="F186" s="20" t="s">
        <v>452</v>
      </c>
      <c r="G186" s="15" t="str">
        <f>IFERROR(VLOOKUP(C186,SRA!B:T,5,0),"")</f>
        <v>TEC UTI TRA EFLUENTE</v>
      </c>
      <c r="H186" s="11">
        <f>IFERROR(VLOOKUP(C186,SRA!B:T,18,0),"")</f>
        <v>1981.2</v>
      </c>
      <c r="I186" s="11">
        <f>IFERROR(VLOOKUP(C186,SRA!B:T,19,0),"")</f>
        <v>0</v>
      </c>
      <c r="J186" s="30">
        <f>IFERROR(VLOOKUP(C186,MARÇO!B:F,3,0),"0,00")</f>
        <v>2893.49</v>
      </c>
      <c r="K186" s="11">
        <f t="shared" si="4"/>
        <v>1152.6299999999997</v>
      </c>
      <c r="L186" s="30">
        <f>IFERROR(VLOOKUP(C186,MARÇO!B:H,7,0),"0,00")</f>
        <v>1740.8600000000001</v>
      </c>
      <c r="M186" s="25" t="str">
        <f>IFERROR(VLOOKUP(C186,FÉRIAS!C:D,2,0),"")</f>
        <v/>
      </c>
      <c r="N186" s="21" t="str">
        <f>IFERROR(VLOOKUP(C186,AFASTADOS!B:C,2,0),"")</f>
        <v/>
      </c>
    </row>
    <row r="187" spans="2:14" s="21" customFormat="1">
      <c r="B187" s="15">
        <f t="shared" si="5"/>
        <v>179</v>
      </c>
      <c r="C187" s="26">
        <v>2130</v>
      </c>
      <c r="D187" s="27" t="str">
        <f>IFERROR(VLOOKUP(C187,SRA!B:C,2,0),"")</f>
        <v>HELVIO MOZART MONTENEGRO</v>
      </c>
      <c r="E187" s="15" t="str">
        <f>IFERROR(VLOOKUP(C187,SRA!B:T,8,0),"")</f>
        <v>CLT</v>
      </c>
      <c r="F187" s="20" t="s">
        <v>452</v>
      </c>
      <c r="G187" s="15" t="str">
        <f>IFERROR(VLOOKUP(C187,SRA!B:T,5,0),"")</f>
        <v>TEC EM UTI CALDEIRA</v>
      </c>
      <c r="H187" s="11">
        <f>IFERROR(VLOOKUP(C187,SRA!B:T,18,0),"")</f>
        <v>1981.2</v>
      </c>
      <c r="I187" s="11">
        <f>IFERROR(VLOOKUP(C187,SRA!B:T,19,0),"")</f>
        <v>0</v>
      </c>
      <c r="J187" s="30">
        <f>IFERROR(VLOOKUP(C187,MARÇO!B:F,3,0),"0,00")</f>
        <v>1981.2</v>
      </c>
      <c r="K187" s="11">
        <f t="shared" si="4"/>
        <v>576.83999999999992</v>
      </c>
      <c r="L187" s="30">
        <f>IFERROR(VLOOKUP(C187,MARÇO!B:H,7,0),"0,00")</f>
        <v>1404.3600000000001</v>
      </c>
      <c r="M187" s="25" t="str">
        <f>IFERROR(VLOOKUP(C187,FÉRIAS!C:D,2,0),"")</f>
        <v/>
      </c>
      <c r="N187" s="21" t="str">
        <f>IFERROR(VLOOKUP(C187,AFASTADOS!B:C,2,0),"")</f>
        <v/>
      </c>
    </row>
    <row r="188" spans="2:14" s="21" customFormat="1">
      <c r="B188" s="15">
        <f t="shared" si="5"/>
        <v>180</v>
      </c>
      <c r="C188" s="26">
        <v>2131</v>
      </c>
      <c r="D188" s="27" t="str">
        <f>IFERROR(VLOOKUP(C188,SRA!B:C,2,0),"")</f>
        <v>ALEXANDRE BARBOSA DA SILVA</v>
      </c>
      <c r="E188" s="15" t="str">
        <f>IFERROR(VLOOKUP(C188,SRA!B:T,8,0),"")</f>
        <v>CLT</v>
      </c>
      <c r="F188" s="20" t="s">
        <v>452</v>
      </c>
      <c r="G188" s="15" t="str">
        <f>IFERROR(VLOOKUP(C188,SRA!B:T,5,0),"")</f>
        <v>OP. DE PROD. IND.</v>
      </c>
      <c r="H188" s="11">
        <f>IFERROR(VLOOKUP(C188,SRA!B:T,18,0),"")</f>
        <v>3402.82</v>
      </c>
      <c r="I188" s="11">
        <f>IFERROR(VLOOKUP(C188,SRA!B:T,19,0),"")</f>
        <v>0</v>
      </c>
      <c r="J188" s="30">
        <f>IFERROR(VLOOKUP(C188,MARÇO!B:F,3,0),"0,00")</f>
        <v>4104.7</v>
      </c>
      <c r="K188" s="11">
        <f t="shared" si="4"/>
        <v>2525.89</v>
      </c>
      <c r="L188" s="30">
        <f>IFERROR(VLOOKUP(C188,MARÇO!B:H,7,0),"0,00")</f>
        <v>1578.81</v>
      </c>
      <c r="M188" s="25" t="str">
        <f>IFERROR(VLOOKUP(C188,FÉRIAS!C:D,2,0),"")</f>
        <v/>
      </c>
      <c r="N188" s="21" t="str">
        <f>IFERROR(VLOOKUP(C188,AFASTADOS!B:C,2,0),"")</f>
        <v/>
      </c>
    </row>
    <row r="189" spans="2:14" s="21" customFormat="1">
      <c r="B189" s="15">
        <f t="shared" si="5"/>
        <v>181</v>
      </c>
      <c r="C189" s="26">
        <v>2134</v>
      </c>
      <c r="D189" s="27" t="str">
        <f>IFERROR(VLOOKUP(C189,SRA!B:C,2,0),"")</f>
        <v>ROSIVALDO SATIRO DOS SANTOS</v>
      </c>
      <c r="E189" s="15" t="str">
        <f>IFERROR(VLOOKUP(C189,SRA!B:T,8,0),"")</f>
        <v>CLT</v>
      </c>
      <c r="F189" s="20" t="s">
        <v>452</v>
      </c>
      <c r="G189" s="15" t="str">
        <f>IFERROR(VLOOKUP(C189,SRA!B:T,5,0),"")</f>
        <v>OP. DE PROD. IND.</v>
      </c>
      <c r="H189" s="11">
        <f>IFERROR(VLOOKUP(C189,SRA!B:T,18,0),"")</f>
        <v>3402.8</v>
      </c>
      <c r="I189" s="11">
        <f>IFERROR(VLOOKUP(C189,SRA!B:T,19,0),"")</f>
        <v>0</v>
      </c>
      <c r="J189" s="30">
        <f>IFERROR(VLOOKUP(C189,MARÇO!B:F,3,0),"0,00")</f>
        <v>3402.8</v>
      </c>
      <c r="K189" s="11">
        <f t="shared" si="4"/>
        <v>1920.9500000000003</v>
      </c>
      <c r="L189" s="30">
        <f>IFERROR(VLOOKUP(C189,MARÇO!B:H,7,0),"0,00")</f>
        <v>1481.85</v>
      </c>
      <c r="M189" s="25" t="str">
        <f>IFERROR(VLOOKUP(C189,FÉRIAS!C:D,2,0),"")</f>
        <v/>
      </c>
      <c r="N189" s="21" t="str">
        <f>IFERROR(VLOOKUP(C189,AFASTADOS!B:C,2,0),"")</f>
        <v/>
      </c>
    </row>
    <row r="190" spans="2:14" s="21" customFormat="1">
      <c r="B190" s="15">
        <f t="shared" si="5"/>
        <v>182</v>
      </c>
      <c r="C190" s="26">
        <v>2136</v>
      </c>
      <c r="D190" s="27" t="str">
        <f>IFERROR(VLOOKUP(C190,SRA!B:C,2,0),"")</f>
        <v>GESIEL DAVID DE CASTRO</v>
      </c>
      <c r="E190" s="15" t="str">
        <f>IFERROR(VLOOKUP(C190,SRA!B:T,8,0),"")</f>
        <v>CLT</v>
      </c>
      <c r="F190" s="20" t="s">
        <v>452</v>
      </c>
      <c r="G190" s="15" t="str">
        <f>IFERROR(VLOOKUP(C190,SRA!B:T,5,0),"")</f>
        <v>ASS. DE SERVICOS</v>
      </c>
      <c r="H190" s="11">
        <f>IFERROR(VLOOKUP(C190,SRA!B:T,18,0),"")</f>
        <v>1989.53</v>
      </c>
      <c r="I190" s="11">
        <f>IFERROR(VLOOKUP(C190,SRA!B:T,19,0),"")</f>
        <v>822.38</v>
      </c>
      <c r="J190" s="30">
        <f>IFERROR(VLOOKUP(C190,MARÇO!B:F,3,0),"0,00")</f>
        <v>2811.91</v>
      </c>
      <c r="K190" s="11">
        <f t="shared" si="4"/>
        <v>919.86999999999989</v>
      </c>
      <c r="L190" s="30">
        <f>IFERROR(VLOOKUP(C190,MARÇO!B:H,7,0),"0,00")</f>
        <v>1892.04</v>
      </c>
      <c r="M190" s="25" t="str">
        <f>IFERROR(VLOOKUP(C190,FÉRIAS!C:D,2,0),"")</f>
        <v/>
      </c>
      <c r="N190" s="21" t="str">
        <f>IFERROR(VLOOKUP(C190,AFASTADOS!B:C,2,0),"")</f>
        <v/>
      </c>
    </row>
    <row r="191" spans="2:14" s="21" customFormat="1">
      <c r="B191" s="15">
        <f t="shared" si="5"/>
        <v>183</v>
      </c>
      <c r="C191" s="26">
        <v>2137</v>
      </c>
      <c r="D191" s="27" t="str">
        <f>IFERROR(VLOOKUP(C191,SRA!B:C,2,0),"")</f>
        <v>FRANCISCO DE ASSIS DE OLIVEIRA</v>
      </c>
      <c r="E191" s="15" t="str">
        <f>IFERROR(VLOOKUP(C191,SRA!B:T,8,0),"")</f>
        <v>CLT</v>
      </c>
      <c r="F191" s="20" t="s">
        <v>452</v>
      </c>
      <c r="G191" s="15" t="str">
        <f>IFERROR(VLOOKUP(C191,SRA!B:T,5,0),"")</f>
        <v>ANALISTA CONTABIL</v>
      </c>
      <c r="H191" s="11">
        <f>IFERROR(VLOOKUP(C191,SRA!B:T,18,0),"")</f>
        <v>8534.67</v>
      </c>
      <c r="I191" s="11">
        <f>IFERROR(VLOOKUP(C191,SRA!B:T,19,0),"")</f>
        <v>0</v>
      </c>
      <c r="J191" s="30">
        <f>IFERROR(VLOOKUP(C191,MARÇO!B:F,3,0),"0,00")</f>
        <v>12950.84</v>
      </c>
      <c r="K191" s="11">
        <f t="shared" si="4"/>
        <v>8680.7900000000009</v>
      </c>
      <c r="L191" s="30">
        <f>IFERROR(VLOOKUP(C191,MARÇO!B:H,7,0),"0,00")</f>
        <v>4270.05</v>
      </c>
      <c r="M191" s="25" t="str">
        <f>IFERROR(VLOOKUP(C191,FÉRIAS!C:D,2,0),"")</f>
        <v/>
      </c>
      <c r="N191" s="21" t="str">
        <f>IFERROR(VLOOKUP(C191,AFASTADOS!B:C,2,0),"")</f>
        <v/>
      </c>
    </row>
    <row r="192" spans="2:14" s="21" customFormat="1">
      <c r="B192" s="15">
        <f t="shared" si="5"/>
        <v>184</v>
      </c>
      <c r="C192" s="26">
        <v>2140</v>
      </c>
      <c r="D192" s="27" t="str">
        <f>IFERROR(VLOOKUP(C192,SRA!B:C,2,0),"")</f>
        <v>LUCIENE PEREIRA DE A NASCIMENT</v>
      </c>
      <c r="E192" s="15" t="str">
        <f>IFERROR(VLOOKUP(C192,SRA!B:T,8,0),"")</f>
        <v>CLT</v>
      </c>
      <c r="F192" s="20" t="s">
        <v>452</v>
      </c>
      <c r="G192" s="15" t="str">
        <f>IFERROR(VLOOKUP(C192,SRA!B:T,5,0),"")</f>
        <v>OP. PROD. IND. (D)</v>
      </c>
      <c r="H192" s="11">
        <f>IFERROR(VLOOKUP(C192,SRA!B:T,18,0),"")</f>
        <v>5750.5</v>
      </c>
      <c r="I192" s="11">
        <f>IFERROR(VLOOKUP(C192,SRA!B:T,19,0),"")</f>
        <v>0</v>
      </c>
      <c r="J192" s="30">
        <f>IFERROR(VLOOKUP(C192,MARÇO!B:F,3,0),"0,00")</f>
        <v>7912.42</v>
      </c>
      <c r="K192" s="11">
        <f t="shared" si="4"/>
        <v>2021.1100000000006</v>
      </c>
      <c r="L192" s="30">
        <f>IFERROR(VLOOKUP(C192,MARÇO!B:H,7,0),"0,00")</f>
        <v>5891.3099999999995</v>
      </c>
      <c r="M192" s="25" t="str">
        <f>IFERROR(VLOOKUP(C192,FÉRIAS!C:D,2,0),"")</f>
        <v/>
      </c>
      <c r="N192" s="21" t="str">
        <f>IFERROR(VLOOKUP(C192,AFASTADOS!B:C,2,0),"")</f>
        <v/>
      </c>
    </row>
    <row r="193" spans="2:14" s="21" customFormat="1">
      <c r="B193" s="15">
        <f t="shared" si="5"/>
        <v>185</v>
      </c>
      <c r="C193" s="26">
        <v>2143</v>
      </c>
      <c r="D193" s="27" t="str">
        <f>IFERROR(VLOOKUP(C193,SRA!B:C,2,0),"")</f>
        <v>RUBEM JOSE DOS S DE PAULA</v>
      </c>
      <c r="E193" s="15" t="str">
        <f>IFERROR(VLOOKUP(C193,SRA!B:T,8,0),"")</f>
        <v>CLT</v>
      </c>
      <c r="F193" s="20" t="s">
        <v>452</v>
      </c>
      <c r="G193" s="15" t="str">
        <f>IFERROR(VLOOKUP(C193,SRA!B:T,5,0),"")</f>
        <v>OP. DE PROD. IND.</v>
      </c>
      <c r="H193" s="11">
        <f>IFERROR(VLOOKUP(C193,SRA!B:T,18,0),"")</f>
        <v>1989.53</v>
      </c>
      <c r="I193" s="11">
        <f>IFERROR(VLOOKUP(C193,SRA!B:T,19,0),"")</f>
        <v>0</v>
      </c>
      <c r="J193" s="30">
        <f>IFERROR(VLOOKUP(C193,MARÇO!B:F,3,0),"0,00")</f>
        <v>1989.53</v>
      </c>
      <c r="K193" s="11">
        <f t="shared" si="4"/>
        <v>508.11999999999989</v>
      </c>
      <c r="L193" s="30">
        <f>IFERROR(VLOOKUP(C193,MARÇO!B:H,7,0),"0,00")</f>
        <v>1481.41</v>
      </c>
      <c r="M193" s="25" t="str">
        <f>IFERROR(VLOOKUP(C193,FÉRIAS!C:D,2,0),"")</f>
        <v/>
      </c>
      <c r="N193" s="21" t="str">
        <f>IFERROR(VLOOKUP(C193,AFASTADOS!B:C,2,0),"")</f>
        <v/>
      </c>
    </row>
    <row r="194" spans="2:14" s="21" customFormat="1">
      <c r="B194" s="15">
        <f t="shared" si="5"/>
        <v>186</v>
      </c>
      <c r="C194" s="26">
        <v>2145</v>
      </c>
      <c r="D194" s="27" t="str">
        <f>IFERROR(VLOOKUP(C194,SRA!B:C,2,0),"")</f>
        <v>EVERALDO DA SILVA CABRAL</v>
      </c>
      <c r="E194" s="15" t="str">
        <f>IFERROR(VLOOKUP(C194,SRA!B:T,8,0),"")</f>
        <v>CLT</v>
      </c>
      <c r="F194" s="20" t="s">
        <v>452</v>
      </c>
      <c r="G194" s="15" t="str">
        <f>IFERROR(VLOOKUP(C194,SRA!B:T,5,0),"")</f>
        <v>OP. DE PROD. IND.</v>
      </c>
      <c r="H194" s="11">
        <f>IFERROR(VLOOKUP(C194,SRA!B:T,18,0),"")</f>
        <v>3402.8</v>
      </c>
      <c r="I194" s="11">
        <f>IFERROR(VLOOKUP(C194,SRA!B:T,19,0),"")</f>
        <v>0</v>
      </c>
      <c r="J194" s="30">
        <f>IFERROR(VLOOKUP(C194,MARÇO!B:F,3,0),"0,00")</f>
        <v>3402.8</v>
      </c>
      <c r="K194" s="11">
        <f t="shared" si="4"/>
        <v>1244.52</v>
      </c>
      <c r="L194" s="30">
        <f>IFERROR(VLOOKUP(C194,MARÇO!B:H,7,0),"0,00")</f>
        <v>2158.2800000000002</v>
      </c>
      <c r="M194" s="25" t="str">
        <f>IFERROR(VLOOKUP(C194,FÉRIAS!C:D,2,0),"")</f>
        <v/>
      </c>
      <c r="N194" s="21" t="str">
        <f>IFERROR(VLOOKUP(C194,AFASTADOS!B:C,2,0),"")</f>
        <v/>
      </c>
    </row>
    <row r="195" spans="2:14" s="21" customFormat="1">
      <c r="B195" s="15">
        <f t="shared" si="5"/>
        <v>187</v>
      </c>
      <c r="C195" s="26">
        <v>2146</v>
      </c>
      <c r="D195" s="27" t="str">
        <f>IFERROR(VLOOKUP(C195,SRA!B:C,2,0),"")</f>
        <v>ROGERIO BARROS DOS SANTOS</v>
      </c>
      <c r="E195" s="15" t="str">
        <f>IFERROR(VLOOKUP(C195,SRA!B:T,8,0),"")</f>
        <v>CLT</v>
      </c>
      <c r="F195" s="20" t="s">
        <v>452</v>
      </c>
      <c r="G195" s="15" t="str">
        <f>IFERROR(VLOOKUP(C195,SRA!B:T,5,0),"")</f>
        <v>OP. DE PROD. IND.</v>
      </c>
      <c r="H195" s="11">
        <f>IFERROR(VLOOKUP(C195,SRA!B:T,18,0),"")</f>
        <v>2939.44</v>
      </c>
      <c r="I195" s="11">
        <f>IFERROR(VLOOKUP(C195,SRA!B:T,19,0),"")</f>
        <v>0</v>
      </c>
      <c r="J195" s="30">
        <f>IFERROR(VLOOKUP(C195,MARÇO!B:F,3,0),"0,00")</f>
        <v>3266.83</v>
      </c>
      <c r="K195" s="11">
        <f t="shared" si="4"/>
        <v>1325.1399999999999</v>
      </c>
      <c r="L195" s="30">
        <f>IFERROR(VLOOKUP(C195,MARÇO!B:H,7,0),"0,00")</f>
        <v>1941.69</v>
      </c>
      <c r="M195" s="25" t="str">
        <f>IFERROR(VLOOKUP(C195,FÉRIAS!C:D,2,0),"")</f>
        <v/>
      </c>
      <c r="N195" s="21" t="str">
        <f>IFERROR(VLOOKUP(C195,AFASTADOS!B:C,2,0),"")</f>
        <v/>
      </c>
    </row>
    <row r="196" spans="2:14" s="21" customFormat="1">
      <c r="B196" s="15">
        <f t="shared" si="5"/>
        <v>188</v>
      </c>
      <c r="C196" s="26">
        <v>2149</v>
      </c>
      <c r="D196" s="27" t="str">
        <f>IFERROR(VLOOKUP(C196,SRA!B:C,2,0),"")</f>
        <v>CARLOS AUGUSTO O  DA SILVA</v>
      </c>
      <c r="E196" s="15" t="str">
        <f>IFERROR(VLOOKUP(C196,SRA!B:T,8,0),"")</f>
        <v>CLT</v>
      </c>
      <c r="F196" s="20" t="s">
        <v>452</v>
      </c>
      <c r="G196" s="15" t="str">
        <f>IFERROR(VLOOKUP(C196,SRA!B:T,5,0),"")</f>
        <v>OP. DE PROD. IND.</v>
      </c>
      <c r="H196" s="11">
        <f>IFERROR(VLOOKUP(C196,SRA!B:T,18,0),"")</f>
        <v>2939.44</v>
      </c>
      <c r="I196" s="11">
        <f>IFERROR(VLOOKUP(C196,SRA!B:T,19,0),"")</f>
        <v>0</v>
      </c>
      <c r="J196" s="30">
        <f>IFERROR(VLOOKUP(C196,MARÇO!B:F,3,0),"0,00")</f>
        <v>2939.44</v>
      </c>
      <c r="K196" s="11">
        <f t="shared" si="4"/>
        <v>997.3900000000001</v>
      </c>
      <c r="L196" s="30">
        <f>IFERROR(VLOOKUP(C196,MARÇO!B:H,7,0),"0,00")</f>
        <v>1942.05</v>
      </c>
      <c r="M196" s="25" t="str">
        <f>IFERROR(VLOOKUP(C196,FÉRIAS!C:D,2,0),"")</f>
        <v/>
      </c>
      <c r="N196" s="21" t="str">
        <f>IFERROR(VLOOKUP(C196,AFASTADOS!B:C,2,0),"")</f>
        <v/>
      </c>
    </row>
    <row r="197" spans="2:14" s="21" customFormat="1">
      <c r="B197" s="15">
        <f t="shared" si="5"/>
        <v>189</v>
      </c>
      <c r="C197" s="26">
        <v>2151</v>
      </c>
      <c r="D197" s="27" t="str">
        <f>IFERROR(VLOOKUP(C197,SRA!B:C,2,0),"")</f>
        <v>JUREMA MARIA BONGALHARDO</v>
      </c>
      <c r="E197" s="15" t="str">
        <f>IFERROR(VLOOKUP(C197,SRA!B:T,8,0),"")</f>
        <v>CLT</v>
      </c>
      <c r="F197" s="20" t="s">
        <v>452</v>
      </c>
      <c r="G197" s="15" t="str">
        <f>IFERROR(VLOOKUP(C197,SRA!B:T,5,0),"")</f>
        <v>OP. PROD. IND. (D)</v>
      </c>
      <c r="H197" s="11">
        <f>IFERROR(VLOOKUP(C197,SRA!B:T,18,0),"")</f>
        <v>3066.27</v>
      </c>
      <c r="I197" s="11">
        <f>IFERROR(VLOOKUP(C197,SRA!B:T,19,0),"")</f>
        <v>0</v>
      </c>
      <c r="J197" s="30">
        <f>IFERROR(VLOOKUP(C197,MARÇO!B:F,3,0),"0,00")</f>
        <v>3066.27</v>
      </c>
      <c r="K197" s="11">
        <f t="shared" si="4"/>
        <v>525.04</v>
      </c>
      <c r="L197" s="30">
        <f>IFERROR(VLOOKUP(C197,MARÇO!B:H,7,0),"0,00")</f>
        <v>2541.23</v>
      </c>
      <c r="M197" s="25" t="str">
        <f>IFERROR(VLOOKUP(C197,FÉRIAS!C:D,2,0),"")</f>
        <v/>
      </c>
      <c r="N197" s="21" t="str">
        <f>IFERROR(VLOOKUP(C197,AFASTADOS!B:C,2,0),"")</f>
        <v/>
      </c>
    </row>
    <row r="198" spans="2:14" s="21" customFormat="1">
      <c r="B198" s="15">
        <f t="shared" si="5"/>
        <v>190</v>
      </c>
      <c r="C198" s="26">
        <v>2153</v>
      </c>
      <c r="D198" s="27" t="str">
        <f>IFERROR(VLOOKUP(C198,SRA!B:C,2,0),"")</f>
        <v>SERGIO PEREIRA DA COSTA</v>
      </c>
      <c r="E198" s="15" t="str">
        <f>IFERROR(VLOOKUP(C198,SRA!B:T,8,0),"")</f>
        <v>CLT</v>
      </c>
      <c r="F198" s="20" t="s">
        <v>452</v>
      </c>
      <c r="G198" s="15" t="str">
        <f>IFERROR(VLOOKUP(C198,SRA!B:T,5,0),"")</f>
        <v>OP. DE PROD. IND.</v>
      </c>
      <c r="H198" s="11">
        <f>IFERROR(VLOOKUP(C198,SRA!B:T,18,0),"")</f>
        <v>3572.94</v>
      </c>
      <c r="I198" s="11">
        <f>IFERROR(VLOOKUP(C198,SRA!B:T,19,0),"")</f>
        <v>0</v>
      </c>
      <c r="J198" s="30">
        <f>IFERROR(VLOOKUP(C198,MARÇO!B:F,3,0),"0,00")</f>
        <v>3572.94</v>
      </c>
      <c r="K198" s="11">
        <f t="shared" si="4"/>
        <v>1850.0900000000001</v>
      </c>
      <c r="L198" s="30">
        <f>IFERROR(VLOOKUP(C198,MARÇO!B:H,7,0),"0,00")</f>
        <v>1722.85</v>
      </c>
      <c r="M198" s="25" t="str">
        <f>IFERROR(VLOOKUP(C198,FÉRIAS!C:D,2,0),"")</f>
        <v/>
      </c>
      <c r="N198" s="21" t="str">
        <f>IFERROR(VLOOKUP(C198,AFASTADOS!B:C,2,0),"")</f>
        <v/>
      </c>
    </row>
    <row r="199" spans="2:14" s="21" customFormat="1">
      <c r="B199" s="15">
        <f t="shared" si="5"/>
        <v>191</v>
      </c>
      <c r="C199" s="26">
        <v>2156</v>
      </c>
      <c r="D199" s="27" t="str">
        <f>IFERROR(VLOOKUP(C199,SRA!B:C,2,0),"")</f>
        <v>EDLEUSA LUCIA BATISTA DA SILVA</v>
      </c>
      <c r="E199" s="15" t="str">
        <f>IFERROR(VLOOKUP(C199,SRA!B:T,8,0),"")</f>
        <v>CLT</v>
      </c>
      <c r="F199" s="20" t="s">
        <v>452</v>
      </c>
      <c r="G199" s="15" t="str">
        <f>IFERROR(VLOOKUP(C199,SRA!B:T,5,0),"")</f>
        <v>TEC. EM ADM. E FIN.</v>
      </c>
      <c r="H199" s="11">
        <f>IFERROR(VLOOKUP(C199,SRA!B:T,18,0),"")</f>
        <v>3388.55</v>
      </c>
      <c r="I199" s="11">
        <f>IFERROR(VLOOKUP(C199,SRA!B:T,19,0),"")</f>
        <v>0</v>
      </c>
      <c r="J199" s="30">
        <f>IFERROR(VLOOKUP(C199,MARÇO!B:F,3,0),"0,00")</f>
        <v>3388.55</v>
      </c>
      <c r="K199" s="11">
        <f t="shared" si="4"/>
        <v>2087.3300000000004</v>
      </c>
      <c r="L199" s="30">
        <f>IFERROR(VLOOKUP(C199,MARÇO!B:H,7,0),"0,00")</f>
        <v>1301.2199999999998</v>
      </c>
      <c r="M199" s="25" t="str">
        <f>IFERROR(VLOOKUP(C199,FÉRIAS!C:D,2,0),"")</f>
        <v/>
      </c>
      <c r="N199" s="21" t="str">
        <f>IFERROR(VLOOKUP(C199,AFASTADOS!B:C,2,0),"")</f>
        <v/>
      </c>
    </row>
    <row r="200" spans="2:14" s="21" customFormat="1">
      <c r="B200" s="15">
        <f t="shared" si="5"/>
        <v>192</v>
      </c>
      <c r="C200" s="26">
        <v>2159</v>
      </c>
      <c r="D200" s="27" t="str">
        <f>IFERROR(VLOOKUP(C200,SRA!B:C,2,0),"")</f>
        <v>FREDERICO JOSE C  DA NOBREGA</v>
      </c>
      <c r="E200" s="15" t="str">
        <f>IFERROR(VLOOKUP(C200,SRA!B:T,8,0),"")</f>
        <v>CLT</v>
      </c>
      <c r="F200" s="20" t="s">
        <v>452</v>
      </c>
      <c r="G200" s="15" t="str">
        <f>IFERROR(VLOOKUP(C200,SRA!B:T,5,0),"")</f>
        <v>TEC. EM ADM. E FIN.</v>
      </c>
      <c r="H200" s="11">
        <f>IFERROR(VLOOKUP(C200,SRA!B:T,18,0),"")</f>
        <v>6341.09</v>
      </c>
      <c r="I200" s="11">
        <f>IFERROR(VLOOKUP(C200,SRA!B:T,19,0),"")</f>
        <v>0</v>
      </c>
      <c r="J200" s="30">
        <f>IFERROR(VLOOKUP(C200,MARÇO!B:F,3,0),"0,00")</f>
        <v>6341.09</v>
      </c>
      <c r="K200" s="11">
        <f t="shared" si="4"/>
        <v>1611.8199999999997</v>
      </c>
      <c r="L200" s="30">
        <f>IFERROR(VLOOKUP(C200,MARÇO!B:H,7,0),"0,00")</f>
        <v>4729.2700000000004</v>
      </c>
      <c r="M200" s="25" t="str">
        <f>IFERROR(VLOOKUP(C200,FÉRIAS!C:D,2,0),"")</f>
        <v/>
      </c>
      <c r="N200" s="21" t="str">
        <f>IFERROR(VLOOKUP(C200,AFASTADOS!B:C,2,0),"")</f>
        <v/>
      </c>
    </row>
    <row r="201" spans="2:14" s="21" customFormat="1">
      <c r="B201" s="15">
        <f t="shared" si="5"/>
        <v>193</v>
      </c>
      <c r="C201" s="26">
        <v>2161</v>
      </c>
      <c r="D201" s="27" t="str">
        <f>IFERROR(VLOOKUP(C201,SRA!B:C,2,0),"")</f>
        <v>WLADIMIR MACHADO DO E  SANTO</v>
      </c>
      <c r="E201" s="15" t="str">
        <f>IFERROR(VLOOKUP(C201,SRA!B:T,8,0),"")</f>
        <v>CLT</v>
      </c>
      <c r="F201" s="20" t="s">
        <v>452</v>
      </c>
      <c r="G201" s="15" t="str">
        <f>IFERROR(VLOOKUP(C201,SRA!B:T,5,0),"")</f>
        <v>OP. PROD. IND. (D)</v>
      </c>
      <c r="H201" s="11">
        <f>IFERROR(VLOOKUP(C201,SRA!B:T,18,0),"")</f>
        <v>4708.18</v>
      </c>
      <c r="I201" s="11">
        <f>IFERROR(VLOOKUP(C201,SRA!B:T,19,0),"")</f>
        <v>0</v>
      </c>
      <c r="J201" s="30">
        <f>IFERROR(VLOOKUP(C201,MARÇO!B:F,3,0),"0,00")</f>
        <v>5660.7</v>
      </c>
      <c r="K201" s="11">
        <f t="shared" ref="K201:K264" si="6">J201-L201</f>
        <v>3513.0499999999997</v>
      </c>
      <c r="L201" s="30">
        <f>IFERROR(VLOOKUP(C201,MARÇO!B:H,7,0),"0,00")</f>
        <v>2147.65</v>
      </c>
      <c r="M201" s="25" t="str">
        <f>IFERROR(VLOOKUP(C201,FÉRIAS!C:D,2,0),"")</f>
        <v/>
      </c>
      <c r="N201" s="21" t="str">
        <f>IFERROR(VLOOKUP(C201,AFASTADOS!B:C,2,0),"")</f>
        <v/>
      </c>
    </row>
    <row r="202" spans="2:14" s="21" customFormat="1">
      <c r="B202" s="15">
        <f t="shared" ref="B202:B265" si="7">B201+1</f>
        <v>194</v>
      </c>
      <c r="C202" s="26">
        <v>2181</v>
      </c>
      <c r="D202" s="27" t="str">
        <f>IFERROR(VLOOKUP(C202,SRA!B:C,2,0),"")</f>
        <v>ELCY SILVA DE ARAUJO</v>
      </c>
      <c r="E202" s="15" t="str">
        <f>IFERROR(VLOOKUP(C202,SRA!B:T,8,0),"")</f>
        <v>CLT</v>
      </c>
      <c r="F202" s="20" t="s">
        <v>464</v>
      </c>
      <c r="G202" s="15" t="str">
        <f>IFERROR(VLOOKUP(C202,SRA!B:T,5,0),"")</f>
        <v>FARMACEUTICO IND</v>
      </c>
      <c r="H202" s="11">
        <f>IFERROR(VLOOKUP(C202,SRA!B:T,18,0),"")</f>
        <v>11575.9</v>
      </c>
      <c r="I202" s="11">
        <f>IFERROR(VLOOKUP(C202,SRA!B:T,19,0),"")</f>
        <v>0</v>
      </c>
      <c r="J202" s="30">
        <f>IFERROR(VLOOKUP(C202,MARÇO!B:F,3,0),"0,00")</f>
        <v>12219.01</v>
      </c>
      <c r="K202" s="11">
        <f t="shared" si="6"/>
        <v>8074.71</v>
      </c>
      <c r="L202" s="30">
        <f>IFERROR(VLOOKUP(C202,MARÇO!B:H,7,0),"0,00")</f>
        <v>4144.3</v>
      </c>
      <c r="M202" s="25" t="str">
        <f>IFERROR(VLOOKUP(C202,FÉRIAS!C:D,2,0),"")</f>
        <v>ELCY SILVA DE ARAUJO</v>
      </c>
      <c r="N202" s="21" t="str">
        <f>IFERROR(VLOOKUP(C202,AFASTADOS!B:C,2,0),"")</f>
        <v/>
      </c>
    </row>
    <row r="203" spans="2:14" s="21" customFormat="1">
      <c r="B203" s="15">
        <f t="shared" si="7"/>
        <v>195</v>
      </c>
      <c r="C203" s="26">
        <v>2330</v>
      </c>
      <c r="D203" s="27" t="str">
        <f>IFERROR(VLOOKUP(C203,SRA!B:C,2,0),"")</f>
        <v>ERICK RENAN PEREIRA DE ACIOLI</v>
      </c>
      <c r="E203" s="15" t="str">
        <f>IFERROR(VLOOKUP(C203,SRA!B:T,8,0),"")</f>
        <v>CLT</v>
      </c>
      <c r="F203" s="20" t="s">
        <v>452</v>
      </c>
      <c r="G203" s="15" t="str">
        <f>IFERROR(VLOOKUP(C203,SRA!B:T,5,0),"")</f>
        <v>ANALISTA INFORMATICA</v>
      </c>
      <c r="H203" s="11">
        <f>IFERROR(VLOOKUP(C203,SRA!B:T,18,0),"")</f>
        <v>4619.41</v>
      </c>
      <c r="I203" s="11">
        <f>IFERROR(VLOOKUP(C203,SRA!B:T,19,0),"")</f>
        <v>2312.9499999999998</v>
      </c>
      <c r="J203" s="30">
        <f>IFERROR(VLOOKUP(C203,MARÇO!B:F,3,0),"0,00")</f>
        <v>6932.36</v>
      </c>
      <c r="K203" s="11">
        <f t="shared" si="6"/>
        <v>1635.3499999999995</v>
      </c>
      <c r="L203" s="30">
        <f>IFERROR(VLOOKUP(C203,MARÇO!B:H,7,0),"0,00")</f>
        <v>5297.01</v>
      </c>
      <c r="M203" s="25" t="str">
        <f>IFERROR(VLOOKUP(C203,FÉRIAS!C:D,2,0),"")</f>
        <v/>
      </c>
      <c r="N203" s="21" t="str">
        <f>IFERROR(VLOOKUP(C203,AFASTADOS!B:C,2,0),"")</f>
        <v/>
      </c>
    </row>
    <row r="204" spans="2:14" s="21" customFormat="1">
      <c r="B204" s="15">
        <f t="shared" si="7"/>
        <v>196</v>
      </c>
      <c r="C204" s="26">
        <v>2337</v>
      </c>
      <c r="D204" s="27" t="str">
        <f>IFERROR(VLOOKUP(C204,SRA!B:C,2,0),"")</f>
        <v>FLAVIA PATRICIA M  MEDEIROS</v>
      </c>
      <c r="E204" s="15" t="str">
        <f>IFERROR(VLOOKUP(C204,SRA!B:T,8,0),"")</f>
        <v>CLT</v>
      </c>
      <c r="F204" s="20" t="s">
        <v>452</v>
      </c>
      <c r="G204" s="15" t="str">
        <f>IFERROR(VLOOKUP(C204,SRA!B:T,5,0),"")</f>
        <v>FARMACEUTICO IND</v>
      </c>
      <c r="H204" s="11">
        <f>IFERROR(VLOOKUP(C204,SRA!B:T,18,0),"")</f>
        <v>5714.73</v>
      </c>
      <c r="I204" s="11">
        <f>IFERROR(VLOOKUP(C204,SRA!B:T,19,0),"")</f>
        <v>2312.9499999999998</v>
      </c>
      <c r="J204" s="30">
        <f>IFERROR(VLOOKUP(C204,MARÇO!B:F,3,0),"0,00")</f>
        <v>8107.48</v>
      </c>
      <c r="K204" s="11">
        <f t="shared" si="6"/>
        <v>2578.5199999999995</v>
      </c>
      <c r="L204" s="30">
        <f>IFERROR(VLOOKUP(C204,MARÇO!B:H,7,0),"0,00")</f>
        <v>5528.96</v>
      </c>
      <c r="M204" s="25" t="str">
        <f>IFERROR(VLOOKUP(C204,FÉRIAS!C:D,2,0),"")</f>
        <v/>
      </c>
      <c r="N204" s="21" t="str">
        <f>IFERROR(VLOOKUP(C204,AFASTADOS!B:C,2,0),"")</f>
        <v/>
      </c>
    </row>
    <row r="205" spans="2:14" s="21" customFormat="1">
      <c r="B205" s="15">
        <f t="shared" si="7"/>
        <v>197</v>
      </c>
      <c r="C205" s="26">
        <v>2339</v>
      </c>
      <c r="D205" s="27" t="str">
        <f>IFERROR(VLOOKUP(C205,SRA!B:C,2,0),"")</f>
        <v>DEBORAH BEZERRA MONTEIRO</v>
      </c>
      <c r="E205" s="15" t="str">
        <f>IFERROR(VLOOKUP(C205,SRA!B:T,8,0),"")</f>
        <v>CLT</v>
      </c>
      <c r="F205" s="20" t="s">
        <v>452</v>
      </c>
      <c r="G205" s="15" t="str">
        <f>IFERROR(VLOOKUP(C205,SRA!B:T,5,0),"")</f>
        <v>FARMACEUTICO IND</v>
      </c>
      <c r="H205" s="11">
        <f>IFERROR(VLOOKUP(C205,SRA!B:T,18,0),"")</f>
        <v>9459.5499999999993</v>
      </c>
      <c r="I205" s="11">
        <f>IFERROR(VLOOKUP(C205,SRA!B:T,19,0),"")</f>
        <v>0</v>
      </c>
      <c r="J205" s="30">
        <f>IFERROR(VLOOKUP(C205,MARÇO!B:F,3,0),"0,00")</f>
        <v>10946.44</v>
      </c>
      <c r="K205" s="11">
        <f t="shared" si="6"/>
        <v>3323.7800000000007</v>
      </c>
      <c r="L205" s="30">
        <f>IFERROR(VLOOKUP(C205,MARÇO!B:H,7,0),"0,00")</f>
        <v>7622.66</v>
      </c>
      <c r="M205" s="25" t="str">
        <f>IFERROR(VLOOKUP(C205,FÉRIAS!C:D,2,0),"")</f>
        <v/>
      </c>
      <c r="N205" s="21" t="str">
        <f>IFERROR(VLOOKUP(C205,AFASTADOS!B:C,2,0),"")</f>
        <v/>
      </c>
    </row>
    <row r="206" spans="2:14" s="21" customFormat="1">
      <c r="B206" s="15">
        <f t="shared" si="7"/>
        <v>198</v>
      </c>
      <c r="C206" s="26">
        <v>2342</v>
      </c>
      <c r="D206" s="27" t="str">
        <f>IFERROR(VLOOKUP(C206,SRA!B:C,2,0),"")</f>
        <v>MARCOS ANDRE CUNHA DE OLIVEIRA</v>
      </c>
      <c r="E206" s="15" t="str">
        <f>IFERROR(VLOOKUP(C206,SRA!B:T,8,0),"")</f>
        <v>CLT</v>
      </c>
      <c r="F206" s="20" t="s">
        <v>452</v>
      </c>
      <c r="G206" s="15" t="str">
        <f>IFERROR(VLOOKUP(C206,SRA!B:T,5,0),"")</f>
        <v>FARMACEUTICO IND</v>
      </c>
      <c r="H206" s="11">
        <f>IFERROR(VLOOKUP(C206,SRA!B:T,18,0),"")</f>
        <v>5714.73</v>
      </c>
      <c r="I206" s="11">
        <f>IFERROR(VLOOKUP(C206,SRA!B:T,19,0),"")</f>
        <v>2312.9499999999998</v>
      </c>
      <c r="J206" s="30">
        <f>IFERROR(VLOOKUP(C206,MARÇO!B:F,3,0),"0,00")</f>
        <v>8027.68</v>
      </c>
      <c r="K206" s="11">
        <f t="shared" si="6"/>
        <v>4446.7100000000009</v>
      </c>
      <c r="L206" s="30">
        <f>IFERROR(VLOOKUP(C206,MARÇO!B:H,7,0),"0,00")</f>
        <v>3580.97</v>
      </c>
      <c r="M206" s="25" t="str">
        <f>IFERROR(VLOOKUP(C206,FÉRIAS!C:D,2,0),"")</f>
        <v/>
      </c>
      <c r="N206" s="21" t="str">
        <f>IFERROR(VLOOKUP(C206,AFASTADOS!B:C,2,0),"")</f>
        <v/>
      </c>
    </row>
    <row r="207" spans="2:14" s="21" customFormat="1">
      <c r="B207" s="15">
        <f t="shared" si="7"/>
        <v>199</v>
      </c>
      <c r="C207" s="26">
        <v>2344</v>
      </c>
      <c r="D207" s="27" t="str">
        <f>IFERROR(VLOOKUP(C207,SRA!B:C,2,0),"")</f>
        <v>AMANDA TATIANE C  DE OLIVEIRA</v>
      </c>
      <c r="E207" s="15" t="str">
        <f>IFERROR(VLOOKUP(C207,SRA!B:T,8,0),"")</f>
        <v>CLT</v>
      </c>
      <c r="F207" s="20" t="s">
        <v>452</v>
      </c>
      <c r="G207" s="15" t="str">
        <f>IFERROR(VLOOKUP(C207,SRA!B:T,5,0),"")</f>
        <v>ANALISTA QUALI IND</v>
      </c>
      <c r="H207" s="11">
        <f>IFERROR(VLOOKUP(C207,SRA!B:T,18,0),"")</f>
        <v>5714.73</v>
      </c>
      <c r="I207" s="11">
        <f>IFERROR(VLOOKUP(C207,SRA!B:T,19,0),"")</f>
        <v>2312.9499999999998</v>
      </c>
      <c r="J207" s="30">
        <f>IFERROR(VLOOKUP(C207,MARÇO!B:F,3,0),"0,00")</f>
        <v>8027.68</v>
      </c>
      <c r="K207" s="11">
        <f t="shared" si="6"/>
        <v>1976.6200000000008</v>
      </c>
      <c r="L207" s="30">
        <f>IFERROR(VLOOKUP(C207,MARÇO!B:H,7,0),"0,00")</f>
        <v>6051.0599999999995</v>
      </c>
      <c r="M207" s="25" t="str">
        <f>IFERROR(VLOOKUP(C207,FÉRIAS!C:D,2,0),"")</f>
        <v/>
      </c>
      <c r="N207" s="21" t="str">
        <f>IFERROR(VLOOKUP(C207,AFASTADOS!B:C,2,0),"")</f>
        <v/>
      </c>
    </row>
    <row r="208" spans="2:14" s="21" customFormat="1">
      <c r="B208" s="15">
        <f t="shared" si="7"/>
        <v>200</v>
      </c>
      <c r="C208" s="26">
        <v>2351</v>
      </c>
      <c r="D208" s="27" t="str">
        <f>IFERROR(VLOOKUP(C208,SRA!B:C,2,0),"")</f>
        <v>CLAUDIA SALVINA DE SANTANA</v>
      </c>
      <c r="E208" s="15" t="str">
        <f>IFERROR(VLOOKUP(C208,SRA!B:T,8,0),"")</f>
        <v>CLT</v>
      </c>
      <c r="F208" s="20" t="s">
        <v>452</v>
      </c>
      <c r="G208" s="15" t="str">
        <f>IFERROR(VLOOKUP(C208,SRA!B:T,5,0),"")</f>
        <v>OP. DE PROD. IND.</v>
      </c>
      <c r="H208" s="11">
        <f>IFERROR(VLOOKUP(C208,SRA!B:T,18,0),"")</f>
        <v>1636.79</v>
      </c>
      <c r="I208" s="11">
        <f>IFERROR(VLOOKUP(C208,SRA!B:T,19,0),"")</f>
        <v>0</v>
      </c>
      <c r="J208" s="30">
        <f>IFERROR(VLOOKUP(C208,MARÇO!B:F,3,0),"0,00")</f>
        <v>1636.79</v>
      </c>
      <c r="K208" s="11">
        <f t="shared" si="6"/>
        <v>1219.92</v>
      </c>
      <c r="L208" s="30">
        <f>IFERROR(VLOOKUP(C208,MARÇO!B:H,7,0),"0,00")</f>
        <v>416.87</v>
      </c>
      <c r="M208" s="25" t="str">
        <f>IFERROR(VLOOKUP(C208,FÉRIAS!C:D,2,0),"")</f>
        <v/>
      </c>
      <c r="N208" s="21" t="str">
        <f>IFERROR(VLOOKUP(C208,AFASTADOS!B:C,2,0),"")</f>
        <v/>
      </c>
    </row>
    <row r="209" spans="2:14" s="21" customFormat="1">
      <c r="B209" s="15">
        <f t="shared" si="7"/>
        <v>201</v>
      </c>
      <c r="C209" s="26">
        <v>2363</v>
      </c>
      <c r="D209" s="27" t="str">
        <f>IFERROR(VLOOKUP(C209,SRA!B:C,2,0),"")</f>
        <v>MIRIAM ALVES BASTOS DA SILVA</v>
      </c>
      <c r="E209" s="15" t="str">
        <f>IFERROR(VLOOKUP(C209,SRA!B:T,8,0),"")</f>
        <v>CLT</v>
      </c>
      <c r="F209" s="20" t="s">
        <v>452</v>
      </c>
      <c r="G209" s="15" t="str">
        <f>IFERROR(VLOOKUP(C209,SRA!B:T,5,0),"")</f>
        <v>OP. PROD. IND. (D)</v>
      </c>
      <c r="H209" s="11">
        <f>IFERROR(VLOOKUP(C209,SRA!B:T,18,0),"")</f>
        <v>1989.55</v>
      </c>
      <c r="I209" s="11">
        <f>IFERROR(VLOOKUP(C209,SRA!B:T,19,0),"")</f>
        <v>0</v>
      </c>
      <c r="J209" s="30">
        <f>IFERROR(VLOOKUP(C209,MARÇO!B:F,3,0),"0,00")</f>
        <v>2879.81</v>
      </c>
      <c r="K209" s="11">
        <f t="shared" si="6"/>
        <v>1870.1599999999999</v>
      </c>
      <c r="L209" s="30">
        <f>IFERROR(VLOOKUP(C209,MARÇO!B:H,7,0),"0,00")</f>
        <v>1009.6500000000001</v>
      </c>
      <c r="M209" s="25" t="str">
        <f>IFERROR(VLOOKUP(C209,FÉRIAS!C:D,2,0),"")</f>
        <v/>
      </c>
      <c r="N209" s="21" t="str">
        <f>IFERROR(VLOOKUP(C209,AFASTADOS!B:C,2,0),"")</f>
        <v/>
      </c>
    </row>
    <row r="210" spans="2:14" s="21" customFormat="1">
      <c r="B210" s="15">
        <f t="shared" si="7"/>
        <v>202</v>
      </c>
      <c r="C210" s="26">
        <v>2367</v>
      </c>
      <c r="D210" s="27" t="str">
        <f>IFERROR(VLOOKUP(C210,SRA!B:C,2,0),"")</f>
        <v>PRISCILLA RODRIGUES P DA SILVA</v>
      </c>
      <c r="E210" s="15" t="str">
        <f>IFERROR(VLOOKUP(C210,SRA!B:T,8,0),"")</f>
        <v>CLT</v>
      </c>
      <c r="F210" s="20" t="s">
        <v>452</v>
      </c>
      <c r="G210" s="15" t="str">
        <f>IFERROR(VLOOKUP(C210,SRA!B:T,5,0),"")</f>
        <v>TEC.EM QUALIDADE IND</v>
      </c>
      <c r="H210" s="11">
        <f>IFERROR(VLOOKUP(C210,SRA!B:T,18,0),"")</f>
        <v>1886.84</v>
      </c>
      <c r="I210" s="11">
        <f>IFERROR(VLOOKUP(C210,SRA!B:T,19,0),"")</f>
        <v>0</v>
      </c>
      <c r="J210" s="30">
        <f>IFERROR(VLOOKUP(C210,MARÇO!B:F,3,0),"0,00")</f>
        <v>7210.82</v>
      </c>
      <c r="K210" s="11">
        <f t="shared" si="6"/>
        <v>2719.4299999999994</v>
      </c>
      <c r="L210" s="30">
        <f>IFERROR(VLOOKUP(C210,MARÇO!B:H,7,0),"0,00")</f>
        <v>4491.3900000000003</v>
      </c>
      <c r="M210" s="25" t="str">
        <f>IFERROR(VLOOKUP(C210,FÉRIAS!C:D,2,0),"")</f>
        <v/>
      </c>
      <c r="N210" s="21" t="str">
        <f>IFERROR(VLOOKUP(C210,AFASTADOS!B:C,2,0),"")</f>
        <v/>
      </c>
    </row>
    <row r="211" spans="2:14" s="21" customFormat="1">
      <c r="B211" s="15">
        <f t="shared" si="7"/>
        <v>203</v>
      </c>
      <c r="C211" s="26">
        <v>2371</v>
      </c>
      <c r="D211" s="27" t="str">
        <f>IFERROR(VLOOKUP(C211,SRA!B:C,2,0),"")</f>
        <v>SUZELLE TRAJANO BENTO</v>
      </c>
      <c r="E211" s="15" t="str">
        <f>IFERROR(VLOOKUP(C211,SRA!B:T,8,0),"")</f>
        <v>CLT</v>
      </c>
      <c r="F211" s="20" t="s">
        <v>476</v>
      </c>
      <c r="G211" s="15" t="str">
        <f>IFERROR(VLOOKUP(C211,SRA!B:T,5,0),"")</f>
        <v>TEC EM SEG DO TRAB.</v>
      </c>
      <c r="H211" s="11">
        <f>IFERROR(VLOOKUP(C211,SRA!B:T,18,0),"")</f>
        <v>2408.17</v>
      </c>
      <c r="I211" s="11">
        <f>IFERROR(VLOOKUP(C211,SRA!B:T,19,0),"")</f>
        <v>0</v>
      </c>
      <c r="J211" s="30">
        <f>IFERROR(VLOOKUP(C211,MARÇO!B:F,3,0),"0,00")</f>
        <v>12421.41</v>
      </c>
      <c r="K211" s="11">
        <f t="shared" si="6"/>
        <v>12421.41</v>
      </c>
      <c r="L211" s="30">
        <f>IFERROR(VLOOKUP(C211,MARÇO!B:H,7,0),"0,00")</f>
        <v>0</v>
      </c>
      <c r="M211" s="25" t="str">
        <f>IFERROR(VLOOKUP(C211,FÉRIAS!C:D,2,0),"")</f>
        <v/>
      </c>
      <c r="N211" s="21" t="str">
        <f>IFERROR(VLOOKUP(C211,AFASTADOS!B:C,2,0),"")</f>
        <v>SUZELLE TRAJANO BENTO</v>
      </c>
    </row>
    <row r="212" spans="2:14" s="21" customFormat="1">
      <c r="B212" s="15">
        <f t="shared" si="7"/>
        <v>204</v>
      </c>
      <c r="C212" s="26">
        <v>2382</v>
      </c>
      <c r="D212" s="27" t="str">
        <f>IFERROR(VLOOKUP(C212,SRA!B:C,2,0),"")</f>
        <v>AILA KARLA MOTA SANTANA</v>
      </c>
      <c r="E212" s="15" t="str">
        <f>IFERROR(VLOOKUP(C212,SRA!B:T,8,0),"")</f>
        <v>CLT</v>
      </c>
      <c r="F212" s="20" t="s">
        <v>452</v>
      </c>
      <c r="G212" s="15" t="str">
        <f>IFERROR(VLOOKUP(C212,SRA!B:T,5,0),"")</f>
        <v>FARMACEUTICO IND</v>
      </c>
      <c r="H212" s="11">
        <f>IFERROR(VLOOKUP(C212,SRA!B:T,18,0),"")</f>
        <v>5714.73</v>
      </c>
      <c r="I212" s="11">
        <f>IFERROR(VLOOKUP(C212,SRA!B:T,19,0),"")</f>
        <v>6657.79</v>
      </c>
      <c r="J212" s="30">
        <f>IFERROR(VLOOKUP(C212,MARÇO!B:F,3,0),"0,00")</f>
        <v>12372.61</v>
      </c>
      <c r="K212" s="11">
        <f t="shared" si="6"/>
        <v>3171.4799999999996</v>
      </c>
      <c r="L212" s="30">
        <f>IFERROR(VLOOKUP(C212,MARÇO!B:H,7,0),"0,00")</f>
        <v>9201.130000000001</v>
      </c>
      <c r="M212" s="25" t="str">
        <f>IFERROR(VLOOKUP(C212,FÉRIAS!C:D,2,0),"")</f>
        <v/>
      </c>
      <c r="N212" s="21" t="str">
        <f>IFERROR(VLOOKUP(C212,AFASTADOS!B:C,2,0),"")</f>
        <v/>
      </c>
    </row>
    <row r="213" spans="2:14" s="21" customFormat="1">
      <c r="B213" s="15">
        <f t="shared" si="7"/>
        <v>205</v>
      </c>
      <c r="C213" s="26">
        <v>2384</v>
      </c>
      <c r="D213" s="27" t="str">
        <f>IFERROR(VLOOKUP(C213,SRA!B:C,2,0),"")</f>
        <v>KATIA MIRANDA DE ARAUJO LOPES</v>
      </c>
      <c r="E213" s="15" t="str">
        <f>IFERROR(VLOOKUP(C213,SRA!B:T,8,0),"")</f>
        <v>CLT</v>
      </c>
      <c r="F213" s="20" t="s">
        <v>452</v>
      </c>
      <c r="G213" s="15" t="str">
        <f>IFERROR(VLOOKUP(C213,SRA!B:T,5,0),"")</f>
        <v>TEC.EM QUALIDADE IND</v>
      </c>
      <c r="H213" s="11">
        <f>IFERROR(VLOOKUP(C213,SRA!B:T,18,0),"")</f>
        <v>1886.84</v>
      </c>
      <c r="I213" s="11">
        <f>IFERROR(VLOOKUP(C213,SRA!B:T,19,0),"")</f>
        <v>0</v>
      </c>
      <c r="J213" s="30">
        <f>IFERROR(VLOOKUP(C213,MARÇO!B:F,3,0),"0,00")</f>
        <v>2342.9899999999998</v>
      </c>
      <c r="K213" s="11">
        <f t="shared" si="6"/>
        <v>258.30999999999949</v>
      </c>
      <c r="L213" s="30">
        <f>IFERROR(VLOOKUP(C213,MARÇO!B:H,7,0),"0,00")</f>
        <v>2084.6800000000003</v>
      </c>
      <c r="M213" s="25" t="str">
        <f>IFERROR(VLOOKUP(C213,FÉRIAS!C:D,2,0),"")</f>
        <v/>
      </c>
      <c r="N213" s="21" t="str">
        <f>IFERROR(VLOOKUP(C213,AFASTADOS!B:C,2,0),"")</f>
        <v/>
      </c>
    </row>
    <row r="214" spans="2:14" s="21" customFormat="1">
      <c r="B214" s="15">
        <f t="shared" si="7"/>
        <v>206</v>
      </c>
      <c r="C214" s="26">
        <v>2392</v>
      </c>
      <c r="D214" s="27" t="str">
        <f>IFERROR(VLOOKUP(C214,SRA!B:C,2,0),"")</f>
        <v>KLEYTON DA SILVA A PEREIRA</v>
      </c>
      <c r="E214" s="15" t="str">
        <f>IFERROR(VLOOKUP(C214,SRA!B:T,8,0),"")</f>
        <v>CLT</v>
      </c>
      <c r="F214" s="20" t="s">
        <v>452</v>
      </c>
      <c r="G214" s="15" t="str">
        <f>IFERROR(VLOOKUP(C214,SRA!B:T,5,0),"")</f>
        <v>TEC UTI TRA EFLUENTE</v>
      </c>
      <c r="H214" s="11">
        <f>IFERROR(VLOOKUP(C214,SRA!B:T,18,0),"")</f>
        <v>1886.84</v>
      </c>
      <c r="I214" s="11">
        <f>IFERROR(VLOOKUP(C214,SRA!B:T,19,0),"")</f>
        <v>2312.9499999999998</v>
      </c>
      <c r="J214" s="30">
        <f>IFERROR(VLOOKUP(C214,MARÇO!B:F,3,0),"0,00")</f>
        <v>4199.79</v>
      </c>
      <c r="K214" s="11">
        <f t="shared" si="6"/>
        <v>1782.85</v>
      </c>
      <c r="L214" s="30">
        <f>IFERROR(VLOOKUP(C214,MARÇO!B:H,7,0),"0,00")</f>
        <v>2416.94</v>
      </c>
      <c r="M214" s="25" t="str">
        <f>IFERROR(VLOOKUP(C214,FÉRIAS!C:D,2,0),"")</f>
        <v/>
      </c>
      <c r="N214" s="21" t="str">
        <f>IFERROR(VLOOKUP(C214,AFASTADOS!B:C,2,0),"")</f>
        <v/>
      </c>
    </row>
    <row r="215" spans="2:14" s="21" customFormat="1">
      <c r="B215" s="15">
        <f t="shared" si="7"/>
        <v>207</v>
      </c>
      <c r="C215" s="20">
        <v>2406</v>
      </c>
      <c r="D215" s="27" t="str">
        <f>IFERROR(VLOOKUP(C215,SRA!B:C,2,0),"")</f>
        <v>DEYSE MARIA DOS SANTOS SILVA</v>
      </c>
      <c r="E215" s="15" t="str">
        <f>IFERROR(VLOOKUP(C215,SRA!B:T,8,0),"")</f>
        <v>CLT</v>
      </c>
      <c r="F215" s="20" t="s">
        <v>452</v>
      </c>
      <c r="G215" s="15" t="str">
        <f>IFERROR(VLOOKUP(C215,SRA!B:T,5,0),"")</f>
        <v>OP. DE PROD. IND.</v>
      </c>
      <c r="H215" s="11">
        <f>IFERROR(VLOOKUP(C215,SRA!B:T,18,0),"")</f>
        <v>1484.61</v>
      </c>
      <c r="I215" s="11">
        <f>IFERROR(VLOOKUP(C215,SRA!B:T,19,0),"")</f>
        <v>0</v>
      </c>
      <c r="J215" s="30">
        <f>IFERROR(VLOOKUP(C215,MARÇO!B:F,3,0),"0,00")</f>
        <v>2030.41</v>
      </c>
      <c r="K215" s="11">
        <f t="shared" si="6"/>
        <v>816.99</v>
      </c>
      <c r="L215" s="30">
        <f>IFERROR(VLOOKUP(C215,MARÇO!B:H,7,0),"0,00")</f>
        <v>1213.42</v>
      </c>
      <c r="M215" s="25" t="str">
        <f>IFERROR(VLOOKUP(C215,FÉRIAS!C:D,2,0),"")</f>
        <v/>
      </c>
      <c r="N215" s="21" t="str">
        <f>IFERROR(VLOOKUP(C215,AFASTADOS!B:C,2,0),"")</f>
        <v/>
      </c>
    </row>
    <row r="216" spans="2:14" s="21" customFormat="1">
      <c r="B216" s="15">
        <f t="shared" si="7"/>
        <v>208</v>
      </c>
      <c r="C216" s="26">
        <v>2415</v>
      </c>
      <c r="D216" s="27" t="str">
        <f>IFERROR(VLOOKUP(C216,SRA!B:C,2,0),"")</f>
        <v>SILVIA RENATA QUEIROZ DE FARIA</v>
      </c>
      <c r="E216" s="15" t="str">
        <f>IFERROR(VLOOKUP(C216,SRA!B:T,8,0),"")</f>
        <v>CLT</v>
      </c>
      <c r="F216" s="20" t="s">
        <v>452</v>
      </c>
      <c r="G216" s="15" t="str">
        <f>IFERROR(VLOOKUP(C216,SRA!B:T,5,0),"")</f>
        <v>FARMACEUTICO IND</v>
      </c>
      <c r="H216" s="11">
        <f>IFERROR(VLOOKUP(C216,SRA!B:T,18,0),"")</f>
        <v>5714.73</v>
      </c>
      <c r="I216" s="11">
        <f>IFERROR(VLOOKUP(C216,SRA!B:T,19,0),"")</f>
        <v>6657.79</v>
      </c>
      <c r="J216" s="30">
        <f>IFERROR(VLOOKUP(C216,MARÇO!B:F,3,0),"0,00")</f>
        <v>12372.52</v>
      </c>
      <c r="K216" s="11">
        <f t="shared" si="6"/>
        <v>3171.4500000000007</v>
      </c>
      <c r="L216" s="30">
        <f>IFERROR(VLOOKUP(C216,MARÇO!B:H,7,0),"0,00")</f>
        <v>9201.07</v>
      </c>
      <c r="M216" s="25" t="str">
        <f>IFERROR(VLOOKUP(C216,FÉRIAS!C:D,2,0),"")</f>
        <v/>
      </c>
      <c r="N216" s="21" t="str">
        <f>IFERROR(VLOOKUP(C216,AFASTADOS!B:C,2,0),"")</f>
        <v/>
      </c>
    </row>
    <row r="217" spans="2:14" s="21" customFormat="1">
      <c r="B217" s="15">
        <f t="shared" si="7"/>
        <v>209</v>
      </c>
      <c r="C217" s="26">
        <v>2420</v>
      </c>
      <c r="D217" s="27" t="str">
        <f>IFERROR(VLOOKUP(C217,SRA!B:C,2,0),"")</f>
        <v>TEREZA RAQUEL F ALMEIDA</v>
      </c>
      <c r="E217" s="15" t="str">
        <f>IFERROR(VLOOKUP(C217,SRA!B:T,8,0),"")</f>
        <v>CLT</v>
      </c>
      <c r="F217" s="20" t="s">
        <v>452</v>
      </c>
      <c r="G217" s="15" t="str">
        <f>IFERROR(VLOOKUP(C217,SRA!B:T,5,0),"")</f>
        <v>FARMACEUTICO IND</v>
      </c>
      <c r="H217" s="11">
        <f>IFERROR(VLOOKUP(C217,SRA!B:T,18,0),"")</f>
        <v>5714.73</v>
      </c>
      <c r="I217" s="11">
        <f>IFERROR(VLOOKUP(C217,SRA!B:T,19,0),"")</f>
        <v>6657.79</v>
      </c>
      <c r="J217" s="30">
        <f>IFERROR(VLOOKUP(C217,MARÇO!B:F,3,0),"0,00")</f>
        <v>12704.25</v>
      </c>
      <c r="K217" s="11">
        <f t="shared" si="6"/>
        <v>3158.41</v>
      </c>
      <c r="L217" s="30">
        <f>IFERROR(VLOOKUP(C217,MARÇO!B:H,7,0),"0,00")</f>
        <v>9545.84</v>
      </c>
      <c r="M217" s="25" t="str">
        <f>IFERROR(VLOOKUP(C217,FÉRIAS!C:D,2,0),"")</f>
        <v/>
      </c>
      <c r="N217" s="21" t="str">
        <f>IFERROR(VLOOKUP(C217,AFASTADOS!B:C,2,0),"")</f>
        <v/>
      </c>
    </row>
    <row r="218" spans="2:14" s="21" customFormat="1">
      <c r="B218" s="15">
        <f t="shared" si="7"/>
        <v>210</v>
      </c>
      <c r="C218" s="26">
        <v>2421</v>
      </c>
      <c r="D218" s="27" t="str">
        <f>IFERROR(VLOOKUP(C218,SRA!B:C,2,0),"")</f>
        <v>ANA CLAUDIA NUNES DE MOURA</v>
      </c>
      <c r="E218" s="15" t="str">
        <f>IFERROR(VLOOKUP(C218,SRA!B:T,8,0),"")</f>
        <v>CLT</v>
      </c>
      <c r="F218" s="20" t="s">
        <v>452</v>
      </c>
      <c r="G218" s="15" t="str">
        <f>IFERROR(VLOOKUP(C218,SRA!B:T,5,0),"")</f>
        <v>ANALISTA EM RH</v>
      </c>
      <c r="H218" s="11">
        <f>IFERROR(VLOOKUP(C218,SRA!B:T,18,0),"")</f>
        <v>3619.43</v>
      </c>
      <c r="I218" s="11">
        <f>IFERROR(VLOOKUP(C218,SRA!B:T,19,0),"")</f>
        <v>2312.9499999999998</v>
      </c>
      <c r="J218" s="30">
        <f>IFERROR(VLOOKUP(C218,MARÇO!B:F,3,0),"0,00")</f>
        <v>5932.38</v>
      </c>
      <c r="K218" s="11">
        <f t="shared" si="6"/>
        <v>1264.7200000000003</v>
      </c>
      <c r="L218" s="30">
        <f>IFERROR(VLOOKUP(C218,MARÇO!B:H,7,0),"0,00")</f>
        <v>4667.66</v>
      </c>
      <c r="M218" s="25" t="str">
        <f>IFERROR(VLOOKUP(C218,FÉRIAS!C:D,2,0),"")</f>
        <v/>
      </c>
      <c r="N218" s="21" t="str">
        <f>IFERROR(VLOOKUP(C218,AFASTADOS!B:C,2,0),"")</f>
        <v/>
      </c>
    </row>
    <row r="219" spans="2:14" s="21" customFormat="1">
      <c r="B219" s="15">
        <f t="shared" si="7"/>
        <v>211</v>
      </c>
      <c r="C219" s="26">
        <v>2437</v>
      </c>
      <c r="D219" s="27" t="str">
        <f>IFERROR(VLOOKUP(C219,SRA!B:C,2,0),"")</f>
        <v>CLAUDILENE DE LIMA</v>
      </c>
      <c r="E219" s="15" t="str">
        <f>IFERROR(VLOOKUP(C219,SRA!B:T,8,0),"")</f>
        <v>CLT</v>
      </c>
      <c r="F219" s="20" t="s">
        <v>452</v>
      </c>
      <c r="G219" s="15" t="str">
        <f>IFERROR(VLOOKUP(C219,SRA!B:T,5,0),"")</f>
        <v>TEC.EM QUALIDADE IND</v>
      </c>
      <c r="H219" s="11">
        <f>IFERROR(VLOOKUP(C219,SRA!B:T,18,0),"")</f>
        <v>1886.84</v>
      </c>
      <c r="I219" s="11">
        <f>IFERROR(VLOOKUP(C219,SRA!B:T,19,0),"")</f>
        <v>0</v>
      </c>
      <c r="J219" s="30">
        <f>IFERROR(VLOOKUP(C219,MARÇO!B:F,3,0),"0,00")</f>
        <v>1886.84</v>
      </c>
      <c r="K219" s="11">
        <f t="shared" si="6"/>
        <v>447.87999999999988</v>
      </c>
      <c r="L219" s="30">
        <f>IFERROR(VLOOKUP(C219,MARÇO!B:H,7,0),"0,00")</f>
        <v>1438.96</v>
      </c>
      <c r="M219" s="25" t="str">
        <f>IFERROR(VLOOKUP(C219,FÉRIAS!C:D,2,0),"")</f>
        <v/>
      </c>
      <c r="N219" s="21" t="str">
        <f>IFERROR(VLOOKUP(C219,AFASTADOS!B:C,2,0),"")</f>
        <v/>
      </c>
    </row>
    <row r="220" spans="2:14" s="21" customFormat="1">
      <c r="B220" s="15">
        <f t="shared" si="7"/>
        <v>212</v>
      </c>
      <c r="C220" s="26">
        <v>2440</v>
      </c>
      <c r="D220" s="27" t="str">
        <f>IFERROR(VLOOKUP(C220,SRA!B:C,2,0),"")</f>
        <v>ELIANE MOREIRA DE SOUZA</v>
      </c>
      <c r="E220" s="15" t="str">
        <f>IFERROR(VLOOKUP(C220,SRA!B:T,8,0),"")</f>
        <v>CLT</v>
      </c>
      <c r="F220" s="20" t="s">
        <v>452</v>
      </c>
      <c r="G220" s="15" t="str">
        <f>IFERROR(VLOOKUP(C220,SRA!B:T,5,0),"")</f>
        <v>OP. DE PROD. IND.</v>
      </c>
      <c r="H220" s="11">
        <f>IFERROR(VLOOKUP(C220,SRA!B:T,18,0),"")</f>
        <v>1989.55</v>
      </c>
      <c r="I220" s="11">
        <f>IFERROR(VLOOKUP(C220,SRA!B:T,19,0),"")</f>
        <v>1284.97</v>
      </c>
      <c r="J220" s="30">
        <f>IFERROR(VLOOKUP(C220,MARÇO!B:F,3,0),"0,00")</f>
        <v>4506.3</v>
      </c>
      <c r="K220" s="11">
        <f t="shared" si="6"/>
        <v>1445.2400000000002</v>
      </c>
      <c r="L220" s="30">
        <f>IFERROR(VLOOKUP(C220,MARÇO!B:H,7,0),"0,00")</f>
        <v>3061.06</v>
      </c>
      <c r="M220" s="25" t="str">
        <f>IFERROR(VLOOKUP(C220,FÉRIAS!C:D,2,0),"")</f>
        <v/>
      </c>
      <c r="N220" s="21" t="str">
        <f>IFERROR(VLOOKUP(C220,AFASTADOS!B:C,2,0),"")</f>
        <v/>
      </c>
    </row>
    <row r="221" spans="2:14" s="21" customFormat="1">
      <c r="B221" s="15">
        <f t="shared" si="7"/>
        <v>213</v>
      </c>
      <c r="C221" s="26">
        <v>2443</v>
      </c>
      <c r="D221" s="27" t="str">
        <f>IFERROR(VLOOKUP(C221,SRA!B:C,2,0),"")</f>
        <v>GEYZA JANAINA FERREIRA L ALVES</v>
      </c>
      <c r="E221" s="15" t="str">
        <f>IFERROR(VLOOKUP(C221,SRA!B:T,8,0),"")</f>
        <v>CLT</v>
      </c>
      <c r="F221" s="20" t="s">
        <v>452</v>
      </c>
      <c r="G221" s="15" t="str">
        <f>IFERROR(VLOOKUP(C221,SRA!B:T,5,0),"")</f>
        <v>OP. DE PROD. IND.</v>
      </c>
      <c r="H221" s="11">
        <f>IFERROR(VLOOKUP(C221,SRA!B:T,18,0),"")</f>
        <v>1636.79</v>
      </c>
      <c r="I221" s="11">
        <f>IFERROR(VLOOKUP(C221,SRA!B:T,19,0),"")</f>
        <v>0</v>
      </c>
      <c r="J221" s="30">
        <f>IFERROR(VLOOKUP(C221,MARÇO!B:F,3,0),"0,00")</f>
        <v>1698.83</v>
      </c>
      <c r="K221" s="11">
        <f t="shared" si="6"/>
        <v>475.94000000000005</v>
      </c>
      <c r="L221" s="30">
        <f>IFERROR(VLOOKUP(C221,MARÇO!B:H,7,0),"0,00")</f>
        <v>1222.8899999999999</v>
      </c>
      <c r="M221" s="25" t="str">
        <f>IFERROR(VLOOKUP(C221,FÉRIAS!C:D,2,0),"")</f>
        <v/>
      </c>
      <c r="N221" s="21" t="str">
        <f>IFERROR(VLOOKUP(C221,AFASTADOS!B:C,2,0),"")</f>
        <v/>
      </c>
    </row>
    <row r="222" spans="2:14" s="21" customFormat="1">
      <c r="B222" s="15">
        <f t="shared" si="7"/>
        <v>214</v>
      </c>
      <c r="C222" s="26">
        <v>2448</v>
      </c>
      <c r="D222" s="27" t="str">
        <f>IFERROR(VLOOKUP(C222,SRA!B:C,2,0),"")</f>
        <v>JULIO CESAR DA SILVA</v>
      </c>
      <c r="E222" s="15" t="str">
        <f>IFERROR(VLOOKUP(C222,SRA!B:T,8,0),"")</f>
        <v>CLT</v>
      </c>
      <c r="F222" s="20" t="s">
        <v>452</v>
      </c>
      <c r="G222" s="15" t="str">
        <f>IFERROR(VLOOKUP(C222,SRA!B:T,5,0),"")</f>
        <v>OP. DE PROD. IND.</v>
      </c>
      <c r="H222" s="11">
        <f>IFERROR(VLOOKUP(C222,SRA!B:T,18,0),"")</f>
        <v>1636.79</v>
      </c>
      <c r="I222" s="11">
        <f>IFERROR(VLOOKUP(C222,SRA!B:T,19,0),"")</f>
        <v>0</v>
      </c>
      <c r="J222" s="30">
        <f>IFERROR(VLOOKUP(C222,MARÇO!B:F,3,0),"0,00")</f>
        <v>1866.64</v>
      </c>
      <c r="K222" s="11">
        <f t="shared" si="6"/>
        <v>700.7</v>
      </c>
      <c r="L222" s="30">
        <f>IFERROR(VLOOKUP(C222,MARÇO!B:H,7,0),"0,00")</f>
        <v>1165.94</v>
      </c>
      <c r="M222" s="25" t="str">
        <f>IFERROR(VLOOKUP(C222,FÉRIAS!C:D,2,0),"")</f>
        <v/>
      </c>
      <c r="N222" s="21" t="str">
        <f>IFERROR(VLOOKUP(C222,AFASTADOS!B:C,2,0),"")</f>
        <v/>
      </c>
    </row>
    <row r="223" spans="2:14" s="21" customFormat="1">
      <c r="B223" s="15">
        <f t="shared" si="7"/>
        <v>215</v>
      </c>
      <c r="C223" s="26">
        <v>2451</v>
      </c>
      <c r="D223" s="27" t="str">
        <f>IFERROR(VLOOKUP(C223,SRA!B:C,2,0),"")</f>
        <v>MANUELLA BOMFIM DA SILVA</v>
      </c>
      <c r="E223" s="15" t="str">
        <f>IFERROR(VLOOKUP(C223,SRA!B:T,8,0),"")</f>
        <v>CLT</v>
      </c>
      <c r="F223" s="20" t="s">
        <v>452</v>
      </c>
      <c r="G223" s="15" t="str">
        <f>IFERROR(VLOOKUP(C223,SRA!B:T,5,0),"")</f>
        <v>OP. DE PROD. IND.</v>
      </c>
      <c r="H223" s="11">
        <f>IFERROR(VLOOKUP(C223,SRA!B:T,18,0),"")</f>
        <v>1636.79</v>
      </c>
      <c r="I223" s="11">
        <f>IFERROR(VLOOKUP(C223,SRA!B:T,19,0),"")</f>
        <v>0</v>
      </c>
      <c r="J223" s="30">
        <f>IFERROR(VLOOKUP(C223,MARÇO!B:F,3,0),"0,00")</f>
        <v>1698.83</v>
      </c>
      <c r="K223" s="11">
        <f t="shared" si="6"/>
        <v>258.94000000000005</v>
      </c>
      <c r="L223" s="30">
        <f>IFERROR(VLOOKUP(C223,MARÇO!B:H,7,0),"0,00")</f>
        <v>1439.8899999999999</v>
      </c>
      <c r="M223" s="25" t="str">
        <f>IFERROR(VLOOKUP(C223,FÉRIAS!C:D,2,0),"")</f>
        <v/>
      </c>
      <c r="N223" s="21" t="str">
        <f>IFERROR(VLOOKUP(C223,AFASTADOS!B:C,2,0),"")</f>
        <v/>
      </c>
    </row>
    <row r="224" spans="2:14" s="21" customFormat="1">
      <c r="B224" s="15">
        <f t="shared" si="7"/>
        <v>216</v>
      </c>
      <c r="C224" s="26">
        <v>2460</v>
      </c>
      <c r="D224" s="27" t="str">
        <f>IFERROR(VLOOKUP(C224,SRA!B:C,2,0),"")</f>
        <v>VIVIANE OLIMPIO DOS SANTOS</v>
      </c>
      <c r="E224" s="15" t="str">
        <f>IFERROR(VLOOKUP(C224,SRA!B:T,8,0),"")</f>
        <v>CLT</v>
      </c>
      <c r="F224" s="20" t="s">
        <v>452</v>
      </c>
      <c r="G224" s="15" t="str">
        <f>IFERROR(VLOOKUP(C224,SRA!B:T,5,0),"")</f>
        <v>OP. DE PROD. IND.</v>
      </c>
      <c r="H224" s="11">
        <f>IFERROR(VLOOKUP(C224,SRA!B:T,18,0),"")</f>
        <v>1636.79</v>
      </c>
      <c r="I224" s="11">
        <f>IFERROR(VLOOKUP(C224,SRA!B:T,19,0),"")</f>
        <v>0</v>
      </c>
      <c r="J224" s="30">
        <f>IFERROR(VLOOKUP(C224,MARÇO!B:F,3,0),"0,00")</f>
        <v>2092.7399999999998</v>
      </c>
      <c r="K224" s="11">
        <f t="shared" si="6"/>
        <v>743.01999999999975</v>
      </c>
      <c r="L224" s="30">
        <f>IFERROR(VLOOKUP(C224,MARÇO!B:H,7,0),"0,00")</f>
        <v>1349.72</v>
      </c>
      <c r="M224" s="25" t="str">
        <f>IFERROR(VLOOKUP(C224,FÉRIAS!C:D,2,0),"")</f>
        <v/>
      </c>
      <c r="N224" s="21" t="str">
        <f>IFERROR(VLOOKUP(C224,AFASTADOS!B:C,2,0),"")</f>
        <v/>
      </c>
    </row>
    <row r="225" spans="2:14" s="21" customFormat="1">
      <c r="B225" s="15">
        <f t="shared" si="7"/>
        <v>217</v>
      </c>
      <c r="C225" s="26">
        <v>2468</v>
      </c>
      <c r="D225" s="27" t="str">
        <f>IFERROR(VLOOKUP(C225,SRA!B:C,2,0),"")</f>
        <v>ANA GERTRUDES DE A F GUERRA</v>
      </c>
      <c r="E225" s="15" t="str">
        <f>IFERROR(VLOOKUP(C225,SRA!B:T,8,0),"")</f>
        <v>CLT</v>
      </c>
      <c r="F225" s="20" t="s">
        <v>452</v>
      </c>
      <c r="G225" s="15" t="str">
        <f>IFERROR(VLOOKUP(C225,SRA!B:T,5,0),"")</f>
        <v>TEC. EM ADM. E FIN.</v>
      </c>
      <c r="H225" s="11">
        <f>IFERROR(VLOOKUP(C225,SRA!B:T,18,0),"")</f>
        <v>1981.2</v>
      </c>
      <c r="I225" s="11">
        <f>IFERROR(VLOOKUP(C225,SRA!B:T,19,0),"")</f>
        <v>6212.95</v>
      </c>
      <c r="J225" s="30">
        <f>IFERROR(VLOOKUP(C225,MARÇO!B:F,3,0),"0,00")</f>
        <v>8525.8799999999992</v>
      </c>
      <c r="K225" s="11">
        <f t="shared" si="6"/>
        <v>3667.49</v>
      </c>
      <c r="L225" s="30">
        <f>IFERROR(VLOOKUP(C225,MARÇO!B:H,7,0),"0,00")</f>
        <v>4858.3899999999994</v>
      </c>
      <c r="M225" s="25" t="str">
        <f>IFERROR(VLOOKUP(C225,FÉRIAS!C:D,2,0),"")</f>
        <v/>
      </c>
      <c r="N225" s="21" t="str">
        <f>IFERROR(VLOOKUP(C225,AFASTADOS!B:C,2,0),"")</f>
        <v/>
      </c>
    </row>
    <row r="226" spans="2:14" s="21" customFormat="1">
      <c r="B226" s="15">
        <f t="shared" si="7"/>
        <v>218</v>
      </c>
      <c r="C226" s="26">
        <v>2474</v>
      </c>
      <c r="D226" s="27" t="str">
        <f>IFERROR(VLOOKUP(C226,SRA!B:C,2,0),"")</f>
        <v>MARIA ROSEANE DOS A CLEMENTINO</v>
      </c>
      <c r="E226" s="15" t="str">
        <f>IFERROR(VLOOKUP(C226,SRA!B:T,8,0),"")</f>
        <v>CLT</v>
      </c>
      <c r="F226" s="20" t="s">
        <v>452</v>
      </c>
      <c r="G226" s="15" t="str">
        <f>IFERROR(VLOOKUP(C226,SRA!B:T,5,0),"")</f>
        <v>FARMACEUTICO IND</v>
      </c>
      <c r="H226" s="11">
        <f>IFERROR(VLOOKUP(C226,SRA!B:T,18,0),"")</f>
        <v>5714.73</v>
      </c>
      <c r="I226" s="11">
        <f>IFERROR(VLOOKUP(C226,SRA!B:T,19,0),"")</f>
        <v>6657.79</v>
      </c>
      <c r="J226" s="30">
        <f>IFERROR(VLOOKUP(C226,MARÇO!B:F,3,0),"0,00")</f>
        <v>12704.25</v>
      </c>
      <c r="K226" s="11">
        <f t="shared" si="6"/>
        <v>3870.2900000000009</v>
      </c>
      <c r="L226" s="30">
        <f>IFERROR(VLOOKUP(C226,MARÇO!B:H,7,0),"0,00")</f>
        <v>8833.9599999999991</v>
      </c>
      <c r="M226" s="25" t="str">
        <f>IFERROR(VLOOKUP(C226,FÉRIAS!C:D,2,0),"")</f>
        <v/>
      </c>
      <c r="N226" s="21" t="str">
        <f>IFERROR(VLOOKUP(C226,AFASTADOS!B:C,2,0),"")</f>
        <v/>
      </c>
    </row>
    <row r="227" spans="2:14" s="21" customFormat="1">
      <c r="B227" s="15">
        <f t="shared" si="7"/>
        <v>219</v>
      </c>
      <c r="C227" s="26">
        <v>2478</v>
      </c>
      <c r="D227" s="27" t="str">
        <f>IFERROR(VLOOKUP(C227,SRA!B:C,2,0),"")</f>
        <v>ROGERIO MOURA VIEIRA</v>
      </c>
      <c r="E227" s="15" t="str">
        <f>IFERROR(VLOOKUP(C227,SRA!B:T,8,0),"")</f>
        <v>CLT</v>
      </c>
      <c r="F227" s="20" t="s">
        <v>452</v>
      </c>
      <c r="G227" s="15" t="str">
        <f>IFERROR(VLOOKUP(C227,SRA!B:T,5,0),"")</f>
        <v>ANA ASS FARMACEUTICA</v>
      </c>
      <c r="H227" s="11">
        <f>IFERROR(VLOOKUP(C227,SRA!B:T,18,0),"")</f>
        <v>5092.91</v>
      </c>
      <c r="I227" s="11">
        <f>IFERROR(VLOOKUP(C227,SRA!B:T,19,0),"")</f>
        <v>0</v>
      </c>
      <c r="J227" s="30">
        <f>IFERROR(VLOOKUP(C227,MARÇO!B:F,3,0),"0,00")</f>
        <v>5092.91</v>
      </c>
      <c r="K227" s="11">
        <f t="shared" si="6"/>
        <v>1063.42</v>
      </c>
      <c r="L227" s="30">
        <f>IFERROR(VLOOKUP(C227,MARÇO!B:H,7,0),"0,00")</f>
        <v>4029.49</v>
      </c>
      <c r="M227" s="25" t="str">
        <f>IFERROR(VLOOKUP(C227,FÉRIAS!C:D,2,0),"")</f>
        <v/>
      </c>
      <c r="N227" s="21" t="str">
        <f>IFERROR(VLOOKUP(C227,AFASTADOS!B:C,2,0),"")</f>
        <v/>
      </c>
    </row>
    <row r="228" spans="2:14" s="21" customFormat="1">
      <c r="B228" s="15">
        <f t="shared" si="7"/>
        <v>220</v>
      </c>
      <c r="C228" s="26">
        <v>2481</v>
      </c>
      <c r="D228" s="27" t="str">
        <f>IFERROR(VLOOKUP(C228,SRA!B:C,2,0),"")</f>
        <v>RAFAELLA MICHELLE DE L MIRANDA</v>
      </c>
      <c r="E228" s="15" t="str">
        <f>IFERROR(VLOOKUP(C228,SRA!B:T,8,0),"")</f>
        <v>CLT</v>
      </c>
      <c r="F228" s="20" t="s">
        <v>452</v>
      </c>
      <c r="G228" s="15" t="str">
        <f>IFERROR(VLOOKUP(C228,SRA!B:T,5,0),"")</f>
        <v>ANA ASS FARMACEUTICA</v>
      </c>
      <c r="H228" s="11">
        <f>IFERROR(VLOOKUP(C228,SRA!B:T,18,0),"")</f>
        <v>5092.91</v>
      </c>
      <c r="I228" s="11">
        <f>IFERROR(VLOOKUP(C228,SRA!B:T,19,0),"")</f>
        <v>0</v>
      </c>
      <c r="J228" s="30">
        <f>IFERROR(VLOOKUP(C228,MARÇO!B:F,3,0),"0,00")</f>
        <v>5092.91</v>
      </c>
      <c r="K228" s="11">
        <f t="shared" si="6"/>
        <v>1709.4899999999998</v>
      </c>
      <c r="L228" s="30">
        <f>IFERROR(VLOOKUP(C228,MARÇO!B:H,7,0),"0,00")</f>
        <v>3383.42</v>
      </c>
      <c r="M228" s="25" t="str">
        <f>IFERROR(VLOOKUP(C228,FÉRIAS!C:D,2,0),"")</f>
        <v/>
      </c>
      <c r="N228" s="21" t="str">
        <f>IFERROR(VLOOKUP(C228,AFASTADOS!B:C,2,0),"")</f>
        <v/>
      </c>
    </row>
    <row r="229" spans="2:14" s="21" customFormat="1">
      <c r="B229" s="15">
        <f t="shared" si="7"/>
        <v>221</v>
      </c>
      <c r="C229" s="26">
        <v>2484</v>
      </c>
      <c r="D229" s="27" t="str">
        <f>IFERROR(VLOOKUP(C229,SRA!B:C,2,0),"")</f>
        <v>ARLEY ANDERSON TAVARES MOREIRA</v>
      </c>
      <c r="E229" s="15" t="str">
        <f>IFERROR(VLOOKUP(C229,SRA!B:T,8,0),"")</f>
        <v>CLT</v>
      </c>
      <c r="F229" s="20" t="s">
        <v>452</v>
      </c>
      <c r="G229" s="15" t="str">
        <f>IFERROR(VLOOKUP(C229,SRA!B:T,5,0),"")</f>
        <v>ANA ASS FARMACEUTICA</v>
      </c>
      <c r="H229" s="11">
        <f>IFERROR(VLOOKUP(C229,SRA!B:T,18,0),"")</f>
        <v>5347.55</v>
      </c>
      <c r="I229" s="11">
        <f>IFERROR(VLOOKUP(C229,SRA!B:T,19,0),"")</f>
        <v>0</v>
      </c>
      <c r="J229" s="30">
        <f>IFERROR(VLOOKUP(C229,MARÇO!B:F,3,0),"0,00")</f>
        <v>5347.55</v>
      </c>
      <c r="K229" s="11">
        <f t="shared" si="6"/>
        <v>1673.25</v>
      </c>
      <c r="L229" s="30">
        <f>IFERROR(VLOOKUP(C229,MARÇO!B:H,7,0),"0,00")</f>
        <v>3674.3</v>
      </c>
      <c r="M229" s="25" t="str">
        <f>IFERROR(VLOOKUP(C229,FÉRIAS!C:D,2,0),"")</f>
        <v/>
      </c>
      <c r="N229" s="21" t="str">
        <f>IFERROR(VLOOKUP(C229,AFASTADOS!B:C,2,0),"")</f>
        <v/>
      </c>
    </row>
    <row r="230" spans="2:14" s="21" customFormat="1">
      <c r="B230" s="15">
        <f t="shared" si="7"/>
        <v>222</v>
      </c>
      <c r="C230" s="26">
        <v>2493</v>
      </c>
      <c r="D230" s="27" t="str">
        <f>IFERROR(VLOOKUP(C230,SRA!B:C,2,0),"")</f>
        <v>CRISTIANE R  DE O  GONCALVES</v>
      </c>
      <c r="E230" s="15" t="str">
        <f>IFERROR(VLOOKUP(C230,SRA!B:T,8,0),"")</f>
        <v>CLT</v>
      </c>
      <c r="F230" s="20" t="s">
        <v>452</v>
      </c>
      <c r="G230" s="15" t="str">
        <f>IFERROR(VLOOKUP(C230,SRA!B:T,5,0),"")</f>
        <v>TEC. EM ADM. E FIN.</v>
      </c>
      <c r="H230" s="11">
        <f>IFERROR(VLOOKUP(C230,SRA!B:T,18,0),"")</f>
        <v>1981.2</v>
      </c>
      <c r="I230" s="11">
        <f>IFERROR(VLOOKUP(C230,SRA!B:T,19,0),"")</f>
        <v>0</v>
      </c>
      <c r="J230" s="30">
        <f>IFERROR(VLOOKUP(C230,MARÇO!B:F,3,0),"0,00")</f>
        <v>2326.29</v>
      </c>
      <c r="K230" s="11">
        <f t="shared" si="6"/>
        <v>1652.6799999999998</v>
      </c>
      <c r="L230" s="30">
        <f>IFERROR(VLOOKUP(C230,MARÇO!B:H,7,0),"0,00")</f>
        <v>673.61</v>
      </c>
      <c r="M230" s="25" t="str">
        <f>IFERROR(VLOOKUP(C230,FÉRIAS!C:D,2,0),"")</f>
        <v/>
      </c>
      <c r="N230" s="21" t="str">
        <f>IFERROR(VLOOKUP(C230,AFASTADOS!B:C,2,0),"")</f>
        <v/>
      </c>
    </row>
    <row r="231" spans="2:14" s="21" customFormat="1">
      <c r="B231" s="15">
        <f t="shared" si="7"/>
        <v>223</v>
      </c>
      <c r="C231" s="26">
        <v>2498</v>
      </c>
      <c r="D231" s="27" t="str">
        <f>IFERROR(VLOOKUP(C231,SRA!B:C,2,0),"")</f>
        <v>TEREZINHA DE J  DE L  M  NETA</v>
      </c>
      <c r="E231" s="15" t="str">
        <f>IFERROR(VLOOKUP(C231,SRA!B:T,8,0),"")</f>
        <v>CLT</v>
      </c>
      <c r="F231" s="20" t="s">
        <v>452</v>
      </c>
      <c r="G231" s="15" t="str">
        <f>IFERROR(VLOOKUP(C231,SRA!B:T,5,0),"")</f>
        <v>TEC. EM OPTICA</v>
      </c>
      <c r="H231" s="11">
        <f>IFERROR(VLOOKUP(C231,SRA!B:T,18,0),"")</f>
        <v>1886.84</v>
      </c>
      <c r="I231" s="11">
        <f>IFERROR(VLOOKUP(C231,SRA!B:T,19,0),"")</f>
        <v>0</v>
      </c>
      <c r="J231" s="30">
        <f>IFERROR(VLOOKUP(C231,MARÇO!B:F,3,0),"0,00")</f>
        <v>2344.36</v>
      </c>
      <c r="K231" s="11">
        <f t="shared" si="6"/>
        <v>1154.1300000000001</v>
      </c>
      <c r="L231" s="30">
        <f>IFERROR(VLOOKUP(C231,MARÇO!B:H,7,0),"0,00")</f>
        <v>1190.23</v>
      </c>
      <c r="M231" s="25" t="str">
        <f>IFERROR(VLOOKUP(C231,FÉRIAS!C:D,2,0),"")</f>
        <v/>
      </c>
      <c r="N231" s="21" t="str">
        <f>IFERROR(VLOOKUP(C231,AFASTADOS!B:C,2,0),"")</f>
        <v/>
      </c>
    </row>
    <row r="232" spans="2:14" s="21" customFormat="1">
      <c r="B232" s="15">
        <f t="shared" si="7"/>
        <v>224</v>
      </c>
      <c r="C232" s="26">
        <v>2502</v>
      </c>
      <c r="D232" s="27" t="str">
        <f>IFERROR(VLOOKUP(C232,SRA!B:C,2,0),"")</f>
        <v>PAULO ROBERTO DA SILVA CUNHA</v>
      </c>
      <c r="E232" s="15" t="str">
        <f>IFERROR(VLOOKUP(C232,SRA!B:T,8,0),"")</f>
        <v>CLT</v>
      </c>
      <c r="F232" s="20" t="s">
        <v>452</v>
      </c>
      <c r="G232" s="15" t="str">
        <f>IFERROR(VLOOKUP(C232,SRA!B:T,5,0),"")</f>
        <v>TEC. EM OPTICA</v>
      </c>
      <c r="H232" s="11">
        <f>IFERROR(VLOOKUP(C232,SRA!B:T,18,0),"")</f>
        <v>1886.84</v>
      </c>
      <c r="I232" s="11">
        <f>IFERROR(VLOOKUP(C232,SRA!B:T,19,0),"")</f>
        <v>0</v>
      </c>
      <c r="J232" s="30">
        <f>IFERROR(VLOOKUP(C232,MARÇO!B:F,3,0),"0,00")</f>
        <v>1886.84</v>
      </c>
      <c r="K232" s="11">
        <f t="shared" si="6"/>
        <v>1088.46</v>
      </c>
      <c r="L232" s="30">
        <f>IFERROR(VLOOKUP(C232,MARÇO!B:H,7,0),"0,00")</f>
        <v>798.38</v>
      </c>
      <c r="M232" s="25" t="str">
        <f>IFERROR(VLOOKUP(C232,FÉRIAS!C:D,2,0),"")</f>
        <v/>
      </c>
      <c r="N232" s="21" t="str">
        <f>IFERROR(VLOOKUP(C232,AFASTADOS!B:C,2,0),"")</f>
        <v/>
      </c>
    </row>
    <row r="233" spans="2:14" s="21" customFormat="1">
      <c r="B233" s="15">
        <f t="shared" si="7"/>
        <v>225</v>
      </c>
      <c r="C233" s="26">
        <v>2503</v>
      </c>
      <c r="D233" s="27" t="str">
        <f>IFERROR(VLOOKUP(C233,SRA!B:C,2,0),"")</f>
        <v>TACIZO LUIZ PEREIRA DA SILVA</v>
      </c>
      <c r="E233" s="15" t="str">
        <f>IFERROR(VLOOKUP(C233,SRA!B:T,8,0),"")</f>
        <v>CLT</v>
      </c>
      <c r="F233" s="20" t="s">
        <v>452</v>
      </c>
      <c r="G233" s="15" t="str">
        <f>IFERROR(VLOOKUP(C233,SRA!B:T,5,0),"")</f>
        <v>ANA ASS FARMACEUTICA</v>
      </c>
      <c r="H233" s="11">
        <f>IFERROR(VLOOKUP(C233,SRA!B:T,18,0),"")</f>
        <v>5092.91</v>
      </c>
      <c r="I233" s="11">
        <f>IFERROR(VLOOKUP(C233,SRA!B:T,19,0),"")</f>
        <v>0</v>
      </c>
      <c r="J233" s="30">
        <f>IFERROR(VLOOKUP(C233,MARÇO!B:F,3,0),"0,00")</f>
        <v>5092.91</v>
      </c>
      <c r="K233" s="11">
        <f t="shared" si="6"/>
        <v>1478.8199999999997</v>
      </c>
      <c r="L233" s="30">
        <f>IFERROR(VLOOKUP(C233,MARÇO!B:H,7,0),"0,00")</f>
        <v>3614.09</v>
      </c>
      <c r="M233" s="25" t="str">
        <f>IFERROR(VLOOKUP(C233,FÉRIAS!C:D,2,0),"")</f>
        <v/>
      </c>
      <c r="N233" s="21" t="str">
        <f>IFERROR(VLOOKUP(C233,AFASTADOS!B:C,2,0),"")</f>
        <v/>
      </c>
    </row>
    <row r="234" spans="2:14" s="21" customFormat="1">
      <c r="B234" s="15">
        <f t="shared" si="7"/>
        <v>226</v>
      </c>
      <c r="C234" s="26">
        <v>2512</v>
      </c>
      <c r="D234" s="27" t="str">
        <f>IFERROR(VLOOKUP(C234,SRA!B:C,2,0),"")</f>
        <v>JOSENILDO JOSE TORRES</v>
      </c>
      <c r="E234" s="15" t="str">
        <f>IFERROR(VLOOKUP(C234,SRA!B:T,8,0),"")</f>
        <v>CLT</v>
      </c>
      <c r="F234" s="20" t="s">
        <v>452</v>
      </c>
      <c r="G234" s="15" t="str">
        <f>IFERROR(VLOOKUP(C234,SRA!B:T,5,0),"")</f>
        <v>ANA ASS FARMACEUTICA</v>
      </c>
      <c r="H234" s="11">
        <f>IFERROR(VLOOKUP(C234,SRA!B:T,18,0),"")</f>
        <v>5092.91</v>
      </c>
      <c r="I234" s="11">
        <f>IFERROR(VLOOKUP(C234,SRA!B:T,19,0),"")</f>
        <v>0</v>
      </c>
      <c r="J234" s="30">
        <f>IFERROR(VLOOKUP(C234,MARÇO!B:F,3,0),"0,00")</f>
        <v>5092.91</v>
      </c>
      <c r="K234" s="11">
        <f t="shared" si="6"/>
        <v>1301.1099999999997</v>
      </c>
      <c r="L234" s="30">
        <f>IFERROR(VLOOKUP(C234,MARÇO!B:H,7,0),"0,00")</f>
        <v>3791.8</v>
      </c>
      <c r="M234" s="25" t="str">
        <f>IFERROR(VLOOKUP(C234,FÉRIAS!C:D,2,0),"")</f>
        <v/>
      </c>
      <c r="N234" s="21" t="str">
        <f>IFERROR(VLOOKUP(C234,AFASTADOS!B:C,2,0),"")</f>
        <v/>
      </c>
    </row>
    <row r="235" spans="2:14" s="21" customFormat="1">
      <c r="B235" s="15">
        <f t="shared" si="7"/>
        <v>227</v>
      </c>
      <c r="C235" s="26">
        <v>2514</v>
      </c>
      <c r="D235" s="27" t="str">
        <f>IFERROR(VLOOKUP(C235,SRA!B:C,2,0),"")</f>
        <v>JULIANA CAVALCANTI DE SOUSA</v>
      </c>
      <c r="E235" s="15" t="str">
        <f>IFERROR(VLOOKUP(C235,SRA!B:T,8,0),"")</f>
        <v>CLT</v>
      </c>
      <c r="F235" s="20" t="s">
        <v>452</v>
      </c>
      <c r="G235" s="15" t="str">
        <f>IFERROR(VLOOKUP(C235,SRA!B:T,5,0),"")</f>
        <v>TEC. EM ADM. E FIN.</v>
      </c>
      <c r="H235" s="11">
        <f>IFERROR(VLOOKUP(C235,SRA!B:T,18,0),"")</f>
        <v>1981.21</v>
      </c>
      <c r="I235" s="11">
        <f>IFERROR(VLOOKUP(C235,SRA!B:T,19,0),"")</f>
        <v>822.38</v>
      </c>
      <c r="J235" s="30">
        <f>IFERROR(VLOOKUP(C235,MARÇO!B:F,3,0),"0,00")</f>
        <v>2803.59</v>
      </c>
      <c r="K235" s="11">
        <f t="shared" si="6"/>
        <v>757.33000000000015</v>
      </c>
      <c r="L235" s="30">
        <f>IFERROR(VLOOKUP(C235,MARÇO!B:H,7,0),"0,00")</f>
        <v>2046.26</v>
      </c>
      <c r="M235" s="25" t="str">
        <f>IFERROR(VLOOKUP(C235,FÉRIAS!C:D,2,0),"")</f>
        <v/>
      </c>
      <c r="N235" s="21" t="str">
        <f>IFERROR(VLOOKUP(C235,AFASTADOS!B:C,2,0),"")</f>
        <v/>
      </c>
    </row>
    <row r="236" spans="2:14" s="21" customFormat="1">
      <c r="B236" s="15">
        <f t="shared" si="7"/>
        <v>228</v>
      </c>
      <c r="C236" s="26">
        <v>2520</v>
      </c>
      <c r="D236" s="27" t="str">
        <f>IFERROR(VLOOKUP(C236,SRA!B:C,2,0),"")</f>
        <v>SELMA CRISTIANIA LIMA RORIZ</v>
      </c>
      <c r="E236" s="15" t="str">
        <f>IFERROR(VLOOKUP(C236,SRA!B:T,8,0),"")</f>
        <v>CLT</v>
      </c>
      <c r="F236" s="20" t="s">
        <v>452</v>
      </c>
      <c r="G236" s="15" t="str">
        <f>IFERROR(VLOOKUP(C236,SRA!B:T,5,0),"")</f>
        <v>TEC. EM ADM. E FIN.</v>
      </c>
      <c r="H236" s="11">
        <f>IFERROR(VLOOKUP(C236,SRA!B:T,18,0),"")</f>
        <v>1981.2</v>
      </c>
      <c r="I236" s="11">
        <f>IFERROR(VLOOKUP(C236,SRA!B:T,19,0),"")</f>
        <v>0</v>
      </c>
      <c r="J236" s="30">
        <f>IFERROR(VLOOKUP(C236,MARÇO!B:F,3,0),"0,00")</f>
        <v>1981.2</v>
      </c>
      <c r="K236" s="11">
        <f t="shared" si="6"/>
        <v>1063.79</v>
      </c>
      <c r="L236" s="30">
        <f>IFERROR(VLOOKUP(C236,MARÇO!B:H,7,0),"0,00")</f>
        <v>917.41000000000008</v>
      </c>
      <c r="M236" s="25" t="str">
        <f>IFERROR(VLOOKUP(C236,FÉRIAS!C:D,2,0),"")</f>
        <v/>
      </c>
      <c r="N236" s="21" t="str">
        <f>IFERROR(VLOOKUP(C236,AFASTADOS!B:C,2,0),"")</f>
        <v/>
      </c>
    </row>
    <row r="237" spans="2:14" s="21" customFormat="1">
      <c r="B237" s="15">
        <f t="shared" si="7"/>
        <v>229</v>
      </c>
      <c r="C237" s="26">
        <v>2523</v>
      </c>
      <c r="D237" s="27" t="str">
        <f>IFERROR(VLOOKUP(C237,SRA!B:C,2,0),"")</f>
        <v>JANISSON COELHO DE VASCONCELOS</v>
      </c>
      <c r="E237" s="15" t="str">
        <f>IFERROR(VLOOKUP(C237,SRA!B:T,8,0),"")</f>
        <v>CLT</v>
      </c>
      <c r="F237" s="20" t="s">
        <v>452</v>
      </c>
      <c r="G237" s="15" t="str">
        <f>IFERROR(VLOOKUP(C237,SRA!B:T,5,0),"")</f>
        <v>TEC. EM ADM. E FIN.</v>
      </c>
      <c r="H237" s="11">
        <f>IFERROR(VLOOKUP(C237,SRA!B:T,18,0),"")</f>
        <v>1981.2</v>
      </c>
      <c r="I237" s="11">
        <f>IFERROR(VLOOKUP(C237,SRA!B:T,19,0),"")</f>
        <v>214.7</v>
      </c>
      <c r="J237" s="30">
        <f>IFERROR(VLOOKUP(C237,MARÇO!B:F,3,0),"0,00")</f>
        <v>2195.9</v>
      </c>
      <c r="K237" s="11">
        <f t="shared" si="6"/>
        <v>441.17000000000007</v>
      </c>
      <c r="L237" s="30">
        <f>IFERROR(VLOOKUP(C237,MARÇO!B:H,7,0),"0,00")</f>
        <v>1754.73</v>
      </c>
      <c r="M237" s="25" t="str">
        <f>IFERROR(VLOOKUP(C237,FÉRIAS!C:D,2,0),"")</f>
        <v/>
      </c>
      <c r="N237" s="21" t="str">
        <f>IFERROR(VLOOKUP(C237,AFASTADOS!B:C,2,0),"")</f>
        <v/>
      </c>
    </row>
    <row r="238" spans="2:14" s="21" customFormat="1">
      <c r="B238" s="15">
        <f t="shared" si="7"/>
        <v>230</v>
      </c>
      <c r="C238" s="26">
        <v>2525</v>
      </c>
      <c r="D238" s="27" t="str">
        <f>IFERROR(VLOOKUP(C238,SRA!B:C,2,0),"")</f>
        <v>FABIANE TAVARES DE SOUZA</v>
      </c>
      <c r="E238" s="15" t="str">
        <f>IFERROR(VLOOKUP(C238,SRA!B:T,8,0),"")</f>
        <v>CLT</v>
      </c>
      <c r="F238" s="20" t="s">
        <v>452</v>
      </c>
      <c r="G238" s="15" t="str">
        <f>IFERROR(VLOOKUP(C238,SRA!B:T,5,0),"")</f>
        <v>TEC. EM ADM. E FIN.</v>
      </c>
      <c r="H238" s="11">
        <f>IFERROR(VLOOKUP(C238,SRA!B:T,18,0),"")</f>
        <v>1981.2</v>
      </c>
      <c r="I238" s="11">
        <f>IFERROR(VLOOKUP(C238,SRA!B:T,19,0),"")</f>
        <v>214.7</v>
      </c>
      <c r="J238" s="30">
        <f>IFERROR(VLOOKUP(C238,MARÇO!B:F,3,0),"0,00")</f>
        <v>2195.9</v>
      </c>
      <c r="K238" s="11">
        <f t="shared" si="6"/>
        <v>204.11999999999989</v>
      </c>
      <c r="L238" s="30">
        <f>IFERROR(VLOOKUP(C238,MARÇO!B:H,7,0),"0,00")</f>
        <v>1991.7800000000002</v>
      </c>
      <c r="M238" s="25" t="str">
        <f>IFERROR(VLOOKUP(C238,FÉRIAS!C:D,2,0),"")</f>
        <v/>
      </c>
      <c r="N238" s="21" t="str">
        <f>IFERROR(VLOOKUP(C238,AFASTADOS!B:C,2,0),"")</f>
        <v/>
      </c>
    </row>
    <row r="239" spans="2:14" s="21" customFormat="1">
      <c r="B239" s="15">
        <f t="shared" si="7"/>
        <v>231</v>
      </c>
      <c r="C239" s="26">
        <v>2526</v>
      </c>
      <c r="D239" s="27" t="str">
        <f>IFERROR(VLOOKUP(C239,SRA!B:C,2,0),"")</f>
        <v>JARBAS FERREIRA DE LIMA JUNIOR</v>
      </c>
      <c r="E239" s="15" t="str">
        <f>IFERROR(VLOOKUP(C239,SRA!B:T,8,0),"")</f>
        <v>CLT</v>
      </c>
      <c r="F239" s="20" t="s">
        <v>452</v>
      </c>
      <c r="G239" s="15" t="str">
        <f>IFERROR(VLOOKUP(C239,SRA!B:T,5,0),"")</f>
        <v>TEC.EM MAN. ELE. IND</v>
      </c>
      <c r="H239" s="11">
        <f>IFERROR(VLOOKUP(C239,SRA!B:T,18,0),"")</f>
        <v>1886.84</v>
      </c>
      <c r="I239" s="11">
        <f>IFERROR(VLOOKUP(C239,SRA!B:T,19,0),"")</f>
        <v>1284.97</v>
      </c>
      <c r="J239" s="30">
        <f>IFERROR(VLOOKUP(C239,MARÇO!B:F,3,0),"0,00")</f>
        <v>3737.89</v>
      </c>
      <c r="K239" s="11">
        <f t="shared" si="6"/>
        <v>1458.2199999999998</v>
      </c>
      <c r="L239" s="30">
        <f>IFERROR(VLOOKUP(C239,MARÇO!B:H,7,0),"0,00")</f>
        <v>2279.67</v>
      </c>
      <c r="M239" s="25" t="str">
        <f>IFERROR(VLOOKUP(C239,FÉRIAS!C:D,2,0),"")</f>
        <v/>
      </c>
      <c r="N239" s="21" t="str">
        <f>IFERROR(VLOOKUP(C239,AFASTADOS!B:C,2,0),"")</f>
        <v/>
      </c>
    </row>
    <row r="240" spans="2:14" s="21" customFormat="1">
      <c r="B240" s="15">
        <f t="shared" si="7"/>
        <v>232</v>
      </c>
      <c r="C240" s="26">
        <v>2530</v>
      </c>
      <c r="D240" s="27" t="str">
        <f>IFERROR(VLOOKUP(C240,SRA!B:C,2,0),"")</f>
        <v>ARLEILDA MENDES DA SILVA</v>
      </c>
      <c r="E240" s="15" t="str">
        <f>IFERROR(VLOOKUP(C240,SRA!B:T,8,0),"")</f>
        <v>CLT</v>
      </c>
      <c r="F240" s="20" t="s">
        <v>452</v>
      </c>
      <c r="G240" s="15" t="str">
        <f>IFERROR(VLOOKUP(C240,SRA!B:T,5,0),"")</f>
        <v>OP. DE PROD. IND.</v>
      </c>
      <c r="H240" s="11">
        <f>IFERROR(VLOOKUP(C240,SRA!B:T,18,0),"")</f>
        <v>1636.79</v>
      </c>
      <c r="I240" s="11">
        <f>IFERROR(VLOOKUP(C240,SRA!B:T,19,0),"")</f>
        <v>0</v>
      </c>
      <c r="J240" s="30">
        <f>IFERROR(VLOOKUP(C240,MARÇO!B:F,3,0),"0,00")</f>
        <v>1636.79</v>
      </c>
      <c r="K240" s="11">
        <f t="shared" si="6"/>
        <v>550.22</v>
      </c>
      <c r="L240" s="30">
        <f>IFERROR(VLOOKUP(C240,MARÇO!B:H,7,0),"0,00")</f>
        <v>1086.57</v>
      </c>
      <c r="M240" s="25" t="str">
        <f>IFERROR(VLOOKUP(C240,FÉRIAS!C:D,2,0),"")</f>
        <v/>
      </c>
      <c r="N240" s="21" t="str">
        <f>IFERROR(VLOOKUP(C240,AFASTADOS!B:C,2,0),"")</f>
        <v/>
      </c>
    </row>
    <row r="241" spans="2:14" s="21" customFormat="1">
      <c r="B241" s="15">
        <f t="shared" si="7"/>
        <v>233</v>
      </c>
      <c r="C241" s="26">
        <v>2534</v>
      </c>
      <c r="D241" s="27" t="str">
        <f>IFERROR(VLOOKUP(C241,SRA!B:C,2,0),"")</f>
        <v>EMANUEL MESSIAS RIBEIRO COSTA</v>
      </c>
      <c r="E241" s="15" t="str">
        <f>IFERROR(VLOOKUP(C241,SRA!B:T,8,0),"")</f>
        <v>CLT</v>
      </c>
      <c r="F241" s="20" t="s">
        <v>452</v>
      </c>
      <c r="G241" s="15" t="str">
        <f>IFERROR(VLOOKUP(C241,SRA!B:T,5,0),"")</f>
        <v>OP. DE PROD. IND.</v>
      </c>
      <c r="H241" s="11">
        <f>IFERROR(VLOOKUP(C241,SRA!B:T,18,0),"")</f>
        <v>1636.79</v>
      </c>
      <c r="I241" s="11">
        <f>IFERROR(VLOOKUP(C241,SRA!B:T,19,0),"")</f>
        <v>0</v>
      </c>
      <c r="J241" s="30">
        <f>IFERROR(VLOOKUP(C241,MARÇO!B:F,3,0),"0,00")</f>
        <v>1636.79</v>
      </c>
      <c r="K241" s="11">
        <f t="shared" si="6"/>
        <v>484.75</v>
      </c>
      <c r="L241" s="30">
        <f>IFERROR(VLOOKUP(C241,MARÇO!B:H,7,0),"0,00")</f>
        <v>1152.04</v>
      </c>
      <c r="M241" s="25" t="str">
        <f>IFERROR(VLOOKUP(C241,FÉRIAS!C:D,2,0),"")</f>
        <v/>
      </c>
      <c r="N241" s="21" t="str">
        <f>IFERROR(VLOOKUP(C241,AFASTADOS!B:C,2,0),"")</f>
        <v/>
      </c>
    </row>
    <row r="242" spans="2:14" s="21" customFormat="1">
      <c r="B242" s="15">
        <f t="shared" si="7"/>
        <v>234</v>
      </c>
      <c r="C242" s="26">
        <v>2539</v>
      </c>
      <c r="D242" s="27" t="str">
        <f>IFERROR(VLOOKUP(C242,SRA!B:C,2,0),"")</f>
        <v>JOSENILDA BEZERRA DA SILVA</v>
      </c>
      <c r="E242" s="15" t="str">
        <f>IFERROR(VLOOKUP(C242,SRA!B:T,8,0),"")</f>
        <v>CLT</v>
      </c>
      <c r="F242" s="20" t="s">
        <v>464</v>
      </c>
      <c r="G242" s="15" t="str">
        <f>IFERROR(VLOOKUP(C242,SRA!B:T,5,0),"")</f>
        <v>OP. DE PROD. IND.(C)</v>
      </c>
      <c r="H242" s="11">
        <f>IFERROR(VLOOKUP(C242,SRA!B:T,18,0),"")</f>
        <v>1894.81</v>
      </c>
      <c r="I242" s="11">
        <f>IFERROR(VLOOKUP(C242,SRA!B:T,19,0),"")</f>
        <v>0</v>
      </c>
      <c r="J242" s="30">
        <f>IFERROR(VLOOKUP(C242,MARÇO!B:F,3,0),"0,00")</f>
        <v>2729.64</v>
      </c>
      <c r="K242" s="11">
        <f t="shared" si="6"/>
        <v>2729.64</v>
      </c>
      <c r="L242" s="30">
        <f>IFERROR(VLOOKUP(C242,MARÇO!B:H,7,0),"0,00")</f>
        <v>0</v>
      </c>
      <c r="M242" s="25" t="str">
        <f>IFERROR(VLOOKUP(C242,FÉRIAS!C:D,2,0),"")</f>
        <v>JOSENILDA BEZERRA DA SILVA</v>
      </c>
      <c r="N242" s="21" t="str">
        <f>IFERROR(VLOOKUP(C242,AFASTADOS!B:C,2,0),"")</f>
        <v/>
      </c>
    </row>
    <row r="243" spans="2:14" s="21" customFormat="1">
      <c r="B243" s="15">
        <f t="shared" si="7"/>
        <v>235</v>
      </c>
      <c r="C243" s="26">
        <v>2541</v>
      </c>
      <c r="D243" s="27" t="str">
        <f>IFERROR(VLOOKUP(C243,SRA!B:C,2,0),"")</f>
        <v>MARCELA SALLES DA SILVA</v>
      </c>
      <c r="E243" s="15" t="str">
        <f>IFERROR(VLOOKUP(C243,SRA!B:T,8,0),"")</f>
        <v>CLT</v>
      </c>
      <c r="F243" s="20" t="s">
        <v>452</v>
      </c>
      <c r="G243" s="15" t="str">
        <f>IFERROR(VLOOKUP(C243,SRA!B:T,5,0),"")</f>
        <v>OP. DE PROD. IND.</v>
      </c>
      <c r="H243" s="11">
        <f>IFERROR(VLOOKUP(C243,SRA!B:T,18,0),"")</f>
        <v>1636.79</v>
      </c>
      <c r="I243" s="11">
        <f>IFERROR(VLOOKUP(C243,SRA!B:T,19,0),"")</f>
        <v>0</v>
      </c>
      <c r="J243" s="30">
        <f>IFERROR(VLOOKUP(C243,MARÇO!B:F,3,0),"0,00")</f>
        <v>1636.79</v>
      </c>
      <c r="K243" s="11">
        <f t="shared" si="6"/>
        <v>1114.8499999999999</v>
      </c>
      <c r="L243" s="30">
        <f>IFERROR(VLOOKUP(C243,MARÇO!B:H,7,0),"0,00")</f>
        <v>521.94000000000005</v>
      </c>
      <c r="M243" s="25" t="str">
        <f>IFERROR(VLOOKUP(C243,FÉRIAS!C:D,2,0),"")</f>
        <v/>
      </c>
      <c r="N243" s="21" t="str">
        <f>IFERROR(VLOOKUP(C243,AFASTADOS!B:C,2,0),"")</f>
        <v/>
      </c>
    </row>
    <row r="244" spans="2:14" s="21" customFormat="1">
      <c r="B244" s="15">
        <f t="shared" si="7"/>
        <v>236</v>
      </c>
      <c r="C244" s="26">
        <v>2547</v>
      </c>
      <c r="D244" s="27" t="str">
        <f>IFERROR(VLOOKUP(C244,SRA!B:C,2,0),"")</f>
        <v>CYNTHIA RODRIGUES DE ALMEIDA</v>
      </c>
      <c r="E244" s="15" t="str">
        <f>IFERROR(VLOOKUP(C244,SRA!B:T,8,0),"")</f>
        <v>CLT</v>
      </c>
      <c r="F244" s="20" t="s">
        <v>476</v>
      </c>
      <c r="G244" s="15" t="str">
        <f>IFERROR(VLOOKUP(C244,SRA!B:T,5,0),"")</f>
        <v>TEC. EM ADM. E FIN.</v>
      </c>
      <c r="H244" s="11">
        <f>IFERROR(VLOOKUP(C244,SRA!B:T,18,0),"")</f>
        <v>1981.21</v>
      </c>
      <c r="I244" s="11">
        <f>IFERROR(VLOOKUP(C244,SRA!B:T,19,0),"")</f>
        <v>0</v>
      </c>
      <c r="J244" s="30">
        <f>IFERROR(VLOOKUP(C244,MARÇO!B:F,3,0),"0,00")</f>
        <v>9651.35</v>
      </c>
      <c r="K244" s="11">
        <f t="shared" si="6"/>
        <v>9651.35</v>
      </c>
      <c r="L244" s="30">
        <f>IFERROR(VLOOKUP(C244,MARÇO!B:H,7,0),"0,00")</f>
        <v>0</v>
      </c>
      <c r="M244" s="25" t="str">
        <f>IFERROR(VLOOKUP(C244,FÉRIAS!C:D,2,0),"")</f>
        <v/>
      </c>
      <c r="N244" s="21" t="str">
        <f>IFERROR(VLOOKUP(C244,AFASTADOS!B:C,2,0),"")</f>
        <v>CYNTHIA RODRIGUES DE ALMEIDA</v>
      </c>
    </row>
    <row r="245" spans="2:14" s="21" customFormat="1">
      <c r="B245" s="15">
        <f t="shared" si="7"/>
        <v>237</v>
      </c>
      <c r="C245" s="26">
        <v>2548</v>
      </c>
      <c r="D245" s="27" t="str">
        <f>IFERROR(VLOOKUP(C245,SRA!B:C,2,0),"")</f>
        <v>ELIANA PEREIRA SANTANA</v>
      </c>
      <c r="E245" s="15" t="str">
        <f>IFERROR(VLOOKUP(C245,SRA!B:T,8,0),"")</f>
        <v>CLT</v>
      </c>
      <c r="F245" s="20" t="s">
        <v>452</v>
      </c>
      <c r="G245" s="15" t="str">
        <f>IFERROR(VLOOKUP(C245,SRA!B:T,5,0),"")</f>
        <v>TEC. EM ADM. E FIN.</v>
      </c>
      <c r="H245" s="11">
        <f>IFERROR(VLOOKUP(C245,SRA!B:T,18,0),"")</f>
        <v>2080.27</v>
      </c>
      <c r="I245" s="11">
        <f>IFERROR(VLOOKUP(C245,SRA!B:T,19,0),"")</f>
        <v>1566.44</v>
      </c>
      <c r="J245" s="30">
        <f>IFERROR(VLOOKUP(C245,MARÇO!B:F,3,0),"0,00")</f>
        <v>4310.17</v>
      </c>
      <c r="K245" s="11">
        <f t="shared" si="6"/>
        <v>1349.1599999999999</v>
      </c>
      <c r="L245" s="30">
        <f>IFERROR(VLOOKUP(C245,MARÇO!B:H,7,0),"0,00")</f>
        <v>2961.01</v>
      </c>
      <c r="M245" s="25" t="str">
        <f>IFERROR(VLOOKUP(C245,FÉRIAS!C:D,2,0),"")</f>
        <v/>
      </c>
      <c r="N245" s="21" t="str">
        <f>IFERROR(VLOOKUP(C245,AFASTADOS!B:C,2,0),"")</f>
        <v/>
      </c>
    </row>
    <row r="246" spans="2:14" s="21" customFormat="1">
      <c r="B246" s="15">
        <f t="shared" si="7"/>
        <v>238</v>
      </c>
      <c r="C246" s="26">
        <v>2553</v>
      </c>
      <c r="D246" s="27" t="str">
        <f>IFERROR(VLOOKUP(C246,SRA!B:C,2,0),"")</f>
        <v>LIVIA DA SILVA LIMA</v>
      </c>
      <c r="E246" s="15" t="str">
        <f>IFERROR(VLOOKUP(C246,SRA!B:T,8,0),"")</f>
        <v>CLT</v>
      </c>
      <c r="F246" s="20" t="s">
        <v>452</v>
      </c>
      <c r="G246" s="15" t="str">
        <f>IFERROR(VLOOKUP(C246,SRA!B:T,5,0),"")</f>
        <v>TEC. EM ADM. E FIN.</v>
      </c>
      <c r="H246" s="11">
        <f>IFERROR(VLOOKUP(C246,SRA!B:T,18,0),"")</f>
        <v>1981.2</v>
      </c>
      <c r="I246" s="11">
        <f>IFERROR(VLOOKUP(C246,SRA!B:T,19,0),"")</f>
        <v>822.38</v>
      </c>
      <c r="J246" s="30">
        <f>IFERROR(VLOOKUP(C246,MARÇO!B:F,3,0),"0,00")</f>
        <v>3135.31</v>
      </c>
      <c r="K246" s="11">
        <f t="shared" si="6"/>
        <v>626.15999999999985</v>
      </c>
      <c r="L246" s="30">
        <f>IFERROR(VLOOKUP(C246,MARÇO!B:H,7,0),"0,00")</f>
        <v>2509.15</v>
      </c>
      <c r="M246" s="25" t="str">
        <f>IFERROR(VLOOKUP(C246,FÉRIAS!C:D,2,0),"")</f>
        <v/>
      </c>
      <c r="N246" s="21" t="str">
        <f>IFERROR(VLOOKUP(C246,AFASTADOS!B:C,2,0),"")</f>
        <v/>
      </c>
    </row>
    <row r="247" spans="2:14" s="21" customFormat="1">
      <c r="B247" s="15">
        <f t="shared" si="7"/>
        <v>239</v>
      </c>
      <c r="C247" s="26">
        <v>2559</v>
      </c>
      <c r="D247" s="27" t="str">
        <f>IFERROR(VLOOKUP(C247,SRA!B:C,2,0),"")</f>
        <v>SANDRO DE MIRANDA SANTOS</v>
      </c>
      <c r="E247" s="15" t="str">
        <f>IFERROR(VLOOKUP(C247,SRA!B:T,8,0),"")</f>
        <v>CLT</v>
      </c>
      <c r="F247" s="20" t="s">
        <v>452</v>
      </c>
      <c r="G247" s="15" t="str">
        <f>IFERROR(VLOOKUP(C247,SRA!B:T,5,0),"")</f>
        <v>TEC. EM ADM. E FIN.</v>
      </c>
      <c r="H247" s="11">
        <f>IFERROR(VLOOKUP(C247,SRA!B:T,18,0),"")</f>
        <v>1981.2</v>
      </c>
      <c r="I247" s="11">
        <f>IFERROR(VLOOKUP(C247,SRA!B:T,19,0),"")</f>
        <v>0</v>
      </c>
      <c r="J247" s="30">
        <f>IFERROR(VLOOKUP(C247,MARÇO!B:F,3,0),"0,00")</f>
        <v>1981.2</v>
      </c>
      <c r="K247" s="11">
        <f t="shared" si="6"/>
        <v>945.54</v>
      </c>
      <c r="L247" s="30">
        <f>IFERROR(VLOOKUP(C247,MARÇO!B:H,7,0),"0,00")</f>
        <v>1035.6600000000001</v>
      </c>
      <c r="M247" s="25" t="str">
        <f>IFERROR(VLOOKUP(C247,FÉRIAS!C:D,2,0),"")</f>
        <v/>
      </c>
      <c r="N247" s="21" t="str">
        <f>IFERROR(VLOOKUP(C247,AFASTADOS!B:C,2,0),"")</f>
        <v/>
      </c>
    </row>
    <row r="248" spans="2:14" s="21" customFormat="1">
      <c r="B248" s="15">
        <f t="shared" si="7"/>
        <v>240</v>
      </c>
      <c r="C248" s="26">
        <v>2562</v>
      </c>
      <c r="D248" s="27" t="str">
        <f>IFERROR(VLOOKUP(C248,SRA!B:C,2,0),"")</f>
        <v>ERIKA MARQUES BEZERRA</v>
      </c>
      <c r="E248" s="15" t="str">
        <f>IFERROR(VLOOKUP(C248,SRA!B:T,8,0),"")</f>
        <v>CLT</v>
      </c>
      <c r="F248" s="20" t="s">
        <v>452</v>
      </c>
      <c r="G248" s="15" t="str">
        <f>IFERROR(VLOOKUP(C248,SRA!B:T,5,0),"")</f>
        <v>ANA ASS FARMACEUTICA</v>
      </c>
      <c r="H248" s="11">
        <f>IFERROR(VLOOKUP(C248,SRA!B:T,18,0),"")</f>
        <v>5092.91</v>
      </c>
      <c r="I248" s="11">
        <f>IFERROR(VLOOKUP(C248,SRA!B:T,19,0),"")</f>
        <v>0</v>
      </c>
      <c r="J248" s="30">
        <f>IFERROR(VLOOKUP(C248,MARÇO!B:F,3,0),"0,00")</f>
        <v>5149.5</v>
      </c>
      <c r="K248" s="11">
        <f t="shared" si="6"/>
        <v>2547.23</v>
      </c>
      <c r="L248" s="30">
        <f>IFERROR(VLOOKUP(C248,MARÇO!B:H,7,0),"0,00")</f>
        <v>2602.27</v>
      </c>
      <c r="M248" s="25" t="str">
        <f>IFERROR(VLOOKUP(C248,FÉRIAS!C:D,2,0),"")</f>
        <v/>
      </c>
      <c r="N248" s="21" t="str">
        <f>IFERROR(VLOOKUP(C248,AFASTADOS!B:C,2,0),"")</f>
        <v/>
      </c>
    </row>
    <row r="249" spans="2:14" s="21" customFormat="1">
      <c r="B249" s="15">
        <f t="shared" si="7"/>
        <v>241</v>
      </c>
      <c r="C249" s="26">
        <v>2568</v>
      </c>
      <c r="D249" s="27" t="str">
        <f>IFERROR(VLOOKUP(C249,SRA!B:C,2,0),"")</f>
        <v>CATARINA DANIELLE DA S AMORIM</v>
      </c>
      <c r="E249" s="15" t="str">
        <f>IFERROR(VLOOKUP(C249,SRA!B:T,8,0),"")</f>
        <v>CLT</v>
      </c>
      <c r="F249" s="20" t="s">
        <v>452</v>
      </c>
      <c r="G249" s="15" t="str">
        <f>IFERROR(VLOOKUP(C249,SRA!B:T,5,0),"")</f>
        <v>ANA ASS FARMACEUTICA</v>
      </c>
      <c r="H249" s="11">
        <f>IFERROR(VLOOKUP(C249,SRA!B:T,18,0),"")</f>
        <v>5092.91</v>
      </c>
      <c r="I249" s="11">
        <f>IFERROR(VLOOKUP(C249,SRA!B:T,19,0),"")</f>
        <v>0</v>
      </c>
      <c r="J249" s="30">
        <f>IFERROR(VLOOKUP(C249,MARÇO!B:F,3,0),"0,00")</f>
        <v>5092.91</v>
      </c>
      <c r="K249" s="11">
        <f t="shared" si="6"/>
        <v>2943.46</v>
      </c>
      <c r="L249" s="30">
        <f>IFERROR(VLOOKUP(C249,MARÇO!B:H,7,0),"0,00")</f>
        <v>2149.4499999999998</v>
      </c>
      <c r="M249" s="25" t="str">
        <f>IFERROR(VLOOKUP(C249,FÉRIAS!C:D,2,0),"")</f>
        <v/>
      </c>
      <c r="N249" s="21" t="str">
        <f>IFERROR(VLOOKUP(C249,AFASTADOS!B:C,2,0),"")</f>
        <v/>
      </c>
    </row>
    <row r="250" spans="2:14" s="21" customFormat="1">
      <c r="B250" s="15">
        <f t="shared" si="7"/>
        <v>242</v>
      </c>
      <c r="C250" s="26">
        <v>2574</v>
      </c>
      <c r="D250" s="27" t="str">
        <f>IFERROR(VLOOKUP(C250,SRA!B:C,2,0),"")</f>
        <v>ANDERSON SANTOS DE LIMA FARIAS</v>
      </c>
      <c r="E250" s="15" t="str">
        <f>IFERROR(VLOOKUP(C250,SRA!B:T,8,0),"")</f>
        <v>CLT</v>
      </c>
      <c r="F250" s="20" t="s">
        <v>452</v>
      </c>
      <c r="G250" s="15" t="str">
        <f>IFERROR(VLOOKUP(C250,SRA!B:T,5,0),"")</f>
        <v>TEC. EM ADM. E FIN.</v>
      </c>
      <c r="H250" s="11">
        <f>IFERROR(VLOOKUP(C250,SRA!B:T,18,0),"")</f>
        <v>2080.27</v>
      </c>
      <c r="I250" s="11">
        <f>IFERROR(VLOOKUP(C250,SRA!B:T,19,0),"")</f>
        <v>2312.9499999999998</v>
      </c>
      <c r="J250" s="30">
        <f>IFERROR(VLOOKUP(C250,MARÇO!B:F,3,0),"0,00")</f>
        <v>4393.22</v>
      </c>
      <c r="K250" s="11">
        <f t="shared" si="6"/>
        <v>789.68000000000029</v>
      </c>
      <c r="L250" s="30">
        <f>IFERROR(VLOOKUP(C250,MARÇO!B:H,7,0),"0,00")</f>
        <v>3603.54</v>
      </c>
      <c r="M250" s="25" t="str">
        <f>IFERROR(VLOOKUP(C250,FÉRIAS!C:D,2,0),"")</f>
        <v/>
      </c>
      <c r="N250" s="21" t="str">
        <f>IFERROR(VLOOKUP(C250,AFASTADOS!B:C,2,0),"")</f>
        <v/>
      </c>
    </row>
    <row r="251" spans="2:14" s="21" customFormat="1">
      <c r="B251" s="15">
        <f t="shared" si="7"/>
        <v>243</v>
      </c>
      <c r="C251" s="26">
        <v>2577</v>
      </c>
      <c r="D251" s="27" t="str">
        <f>IFERROR(VLOOKUP(C251,SRA!B:C,2,0),"")</f>
        <v>CARLA CRISTINA OLIVEIRA MATOS</v>
      </c>
      <c r="E251" s="15" t="str">
        <f>IFERROR(VLOOKUP(C251,SRA!B:T,8,0),"")</f>
        <v>CLT</v>
      </c>
      <c r="F251" s="20" t="s">
        <v>452</v>
      </c>
      <c r="G251" s="15" t="str">
        <f>IFERROR(VLOOKUP(C251,SRA!B:T,5,0),"")</f>
        <v>TEC. EM ADM. E FIN.</v>
      </c>
      <c r="H251" s="11">
        <f>IFERROR(VLOOKUP(C251,SRA!B:T,18,0),"")</f>
        <v>1981.2</v>
      </c>
      <c r="I251" s="11">
        <f>IFERROR(VLOOKUP(C251,SRA!B:T,19,0),"")</f>
        <v>822.38</v>
      </c>
      <c r="J251" s="30">
        <f>IFERROR(VLOOKUP(C251,MARÇO!B:F,3,0),"0,00")</f>
        <v>2803.58</v>
      </c>
      <c r="K251" s="11">
        <f t="shared" si="6"/>
        <v>673.77999999999975</v>
      </c>
      <c r="L251" s="30">
        <f>IFERROR(VLOOKUP(C251,MARÇO!B:H,7,0),"0,00")</f>
        <v>2129.8000000000002</v>
      </c>
      <c r="M251" s="25" t="str">
        <f>IFERROR(VLOOKUP(C251,FÉRIAS!C:D,2,0),"")</f>
        <v/>
      </c>
      <c r="N251" s="21" t="str">
        <f>IFERROR(VLOOKUP(C251,AFASTADOS!B:C,2,0),"")</f>
        <v/>
      </c>
    </row>
    <row r="252" spans="2:14" s="21" customFormat="1">
      <c r="B252" s="15">
        <f t="shared" si="7"/>
        <v>244</v>
      </c>
      <c r="C252" s="26">
        <v>2584</v>
      </c>
      <c r="D252" s="27" t="str">
        <f>IFERROR(VLOOKUP(C252,SRA!B:C,2,0),"")</f>
        <v>HELIA MARIA ALEXANDRE DE SOUZA</v>
      </c>
      <c r="E252" s="15" t="str">
        <f>IFERROR(VLOOKUP(C252,SRA!B:T,8,0),"")</f>
        <v>CLT</v>
      </c>
      <c r="F252" s="20" t="s">
        <v>452</v>
      </c>
      <c r="G252" s="15" t="str">
        <f>IFERROR(VLOOKUP(C252,SRA!B:T,5,0),"")</f>
        <v>TEC. EM ADM. E FIN.</v>
      </c>
      <c r="H252" s="11">
        <f>IFERROR(VLOOKUP(C252,SRA!B:T,18,0),"")</f>
        <v>1981.21</v>
      </c>
      <c r="I252" s="11">
        <f>IFERROR(VLOOKUP(C252,SRA!B:T,19,0),"")</f>
        <v>0</v>
      </c>
      <c r="J252" s="30">
        <f>IFERROR(VLOOKUP(C252,MARÇO!B:F,3,0),"0,00")</f>
        <v>1981.21</v>
      </c>
      <c r="K252" s="11">
        <f t="shared" si="6"/>
        <v>437.49</v>
      </c>
      <c r="L252" s="30">
        <f>IFERROR(VLOOKUP(C252,MARÇO!B:H,7,0),"0,00")</f>
        <v>1543.72</v>
      </c>
      <c r="M252" s="25" t="str">
        <f>IFERROR(VLOOKUP(C252,FÉRIAS!C:D,2,0),"")</f>
        <v/>
      </c>
      <c r="N252" s="21" t="str">
        <f>IFERROR(VLOOKUP(C252,AFASTADOS!B:C,2,0),"")</f>
        <v/>
      </c>
    </row>
    <row r="253" spans="2:14" s="21" customFormat="1">
      <c r="B253" s="15">
        <f t="shared" si="7"/>
        <v>245</v>
      </c>
      <c r="C253" s="26">
        <v>2585</v>
      </c>
      <c r="D253" s="27" t="str">
        <f>IFERROR(VLOOKUP(C253,SRA!B:C,2,0),"")</f>
        <v>HELIO DO N BARBOZA JUNIOR</v>
      </c>
      <c r="E253" s="15" t="str">
        <f>IFERROR(VLOOKUP(C253,SRA!B:T,8,0),"")</f>
        <v>CLT</v>
      </c>
      <c r="F253" s="20" t="s">
        <v>476</v>
      </c>
      <c r="G253" s="15" t="str">
        <f>IFERROR(VLOOKUP(C253,SRA!B:T,5,0),"")</f>
        <v>TEC. EM ADM. E FIN.</v>
      </c>
      <c r="H253" s="11">
        <f>IFERROR(VLOOKUP(C253,SRA!B:T,18,0),"")</f>
        <v>1981.2</v>
      </c>
      <c r="I253" s="11">
        <f>IFERROR(VLOOKUP(C253,SRA!B:T,19,0),"")</f>
        <v>0</v>
      </c>
      <c r="J253" s="30">
        <f>IFERROR(VLOOKUP(C253,MARÇO!B:F,3,0),"0,00")</f>
        <v>3590.69</v>
      </c>
      <c r="K253" s="11">
        <f t="shared" si="6"/>
        <v>3590.69</v>
      </c>
      <c r="L253" s="30">
        <f>IFERROR(VLOOKUP(C253,MARÇO!B:H,7,0),"0,00")</f>
        <v>0</v>
      </c>
      <c r="M253" s="25" t="str">
        <f>IFERROR(VLOOKUP(C253,FÉRIAS!C:D,2,0),"")</f>
        <v/>
      </c>
      <c r="N253" s="21" t="str">
        <f>IFERROR(VLOOKUP(C253,AFASTADOS!B:C,2,0),"")</f>
        <v>HELIO DO N BARBOZA JUNIOR</v>
      </c>
    </row>
    <row r="254" spans="2:14" s="21" customFormat="1">
      <c r="B254" s="15">
        <f t="shared" si="7"/>
        <v>246</v>
      </c>
      <c r="C254" s="26">
        <v>2586</v>
      </c>
      <c r="D254" s="27" t="str">
        <f>IFERROR(VLOOKUP(C254,SRA!B:C,2,0),"")</f>
        <v>JAQUELINE P F DE OLIVEIRA</v>
      </c>
      <c r="E254" s="15" t="str">
        <f>IFERROR(VLOOKUP(C254,SRA!B:T,8,0),"")</f>
        <v>CLT</v>
      </c>
      <c r="F254" s="20" t="s">
        <v>452</v>
      </c>
      <c r="G254" s="15" t="str">
        <f>IFERROR(VLOOKUP(C254,SRA!B:T,5,0),"")</f>
        <v>TEC. EM ADM. E FIN.</v>
      </c>
      <c r="H254" s="11">
        <f>IFERROR(VLOOKUP(C254,SRA!B:T,18,0),"")</f>
        <v>1981.2</v>
      </c>
      <c r="I254" s="11">
        <f>IFERROR(VLOOKUP(C254,SRA!B:T,19,0),"")</f>
        <v>0</v>
      </c>
      <c r="J254" s="30">
        <f>IFERROR(VLOOKUP(C254,MARÇO!B:F,3,0),"0,00")</f>
        <v>2474.63</v>
      </c>
      <c r="K254" s="11">
        <f t="shared" si="6"/>
        <v>802.98</v>
      </c>
      <c r="L254" s="30">
        <f>IFERROR(VLOOKUP(C254,MARÇO!B:H,7,0),"0,00")</f>
        <v>1671.65</v>
      </c>
      <c r="M254" s="25" t="str">
        <f>IFERROR(VLOOKUP(C254,FÉRIAS!C:D,2,0),"")</f>
        <v/>
      </c>
      <c r="N254" s="21" t="str">
        <f>IFERROR(VLOOKUP(C254,AFASTADOS!B:C,2,0),"")</f>
        <v/>
      </c>
    </row>
    <row r="255" spans="2:14" s="21" customFormat="1">
      <c r="B255" s="15">
        <f t="shared" si="7"/>
        <v>247</v>
      </c>
      <c r="C255" s="26">
        <v>2588</v>
      </c>
      <c r="D255" s="27" t="str">
        <f>IFERROR(VLOOKUP(C255,SRA!B:C,2,0),"")</f>
        <v>JOSE NEVES DA SILVA JUNIOR</v>
      </c>
      <c r="E255" s="15" t="str">
        <f>IFERROR(VLOOKUP(C255,SRA!B:T,8,0),"")</f>
        <v>CLT</v>
      </c>
      <c r="F255" s="20" t="s">
        <v>452</v>
      </c>
      <c r="G255" s="15" t="str">
        <f>IFERROR(VLOOKUP(C255,SRA!B:T,5,0),"")</f>
        <v>TEC. EM ADM. E FIN.</v>
      </c>
      <c r="H255" s="11">
        <f>IFERROR(VLOOKUP(C255,SRA!B:T,18,0),"")</f>
        <v>1981.2</v>
      </c>
      <c r="I255" s="11">
        <f>IFERROR(VLOOKUP(C255,SRA!B:T,19,0),"")</f>
        <v>4112.95</v>
      </c>
      <c r="J255" s="30">
        <f>IFERROR(VLOOKUP(C255,MARÇO!B:F,3,0),"0,00")</f>
        <v>6094.15</v>
      </c>
      <c r="K255" s="11">
        <f t="shared" si="6"/>
        <v>2283.0999999999995</v>
      </c>
      <c r="L255" s="30">
        <f>IFERROR(VLOOKUP(C255,MARÇO!B:H,7,0),"0,00")</f>
        <v>3811.05</v>
      </c>
      <c r="M255" s="25" t="str">
        <f>IFERROR(VLOOKUP(C255,FÉRIAS!C:D,2,0),"")</f>
        <v/>
      </c>
      <c r="N255" s="21" t="str">
        <f>IFERROR(VLOOKUP(C255,AFASTADOS!B:C,2,0),"")</f>
        <v/>
      </c>
    </row>
    <row r="256" spans="2:14" s="21" customFormat="1">
      <c r="B256" s="15">
        <f t="shared" si="7"/>
        <v>248</v>
      </c>
      <c r="C256" s="26">
        <v>2596</v>
      </c>
      <c r="D256" s="27" t="str">
        <f>IFERROR(VLOOKUP(C256,SRA!B:C,2,0),"")</f>
        <v>WELLIDA CRISTIANE DE M  GUERRA</v>
      </c>
      <c r="E256" s="15" t="str">
        <f>IFERROR(VLOOKUP(C256,SRA!B:T,8,0),"")</f>
        <v>CLT</v>
      </c>
      <c r="F256" s="20" t="s">
        <v>452</v>
      </c>
      <c r="G256" s="15" t="str">
        <f>IFERROR(VLOOKUP(C256,SRA!B:T,5,0),"")</f>
        <v>TEC. EM ADM. E FIN.</v>
      </c>
      <c r="H256" s="11">
        <f>IFERROR(VLOOKUP(C256,SRA!B:T,18,0),"")</f>
        <v>1981.2</v>
      </c>
      <c r="I256" s="11">
        <f>IFERROR(VLOOKUP(C256,SRA!B:T,19,0),"")</f>
        <v>0</v>
      </c>
      <c r="J256" s="30">
        <f>IFERROR(VLOOKUP(C256,MARÇO!B:F,3,0),"0,00")</f>
        <v>2412.5500000000002</v>
      </c>
      <c r="K256" s="11">
        <f t="shared" si="6"/>
        <v>980.16000000000008</v>
      </c>
      <c r="L256" s="30">
        <f>IFERROR(VLOOKUP(C256,MARÇO!B:H,7,0),"0,00")</f>
        <v>1432.39</v>
      </c>
      <c r="M256" s="25" t="str">
        <f>IFERROR(VLOOKUP(C256,FÉRIAS!C:D,2,0),"")</f>
        <v/>
      </c>
      <c r="N256" s="21" t="str">
        <f>IFERROR(VLOOKUP(C256,AFASTADOS!B:C,2,0),"")</f>
        <v/>
      </c>
    </row>
    <row r="257" spans="2:14" s="21" customFormat="1">
      <c r="B257" s="15">
        <f t="shared" si="7"/>
        <v>249</v>
      </c>
      <c r="C257" s="26">
        <v>2602</v>
      </c>
      <c r="D257" s="27" t="str">
        <f>IFERROR(VLOOKUP(C257,SRA!B:C,2,0),"")</f>
        <v>DIANA ATALECIA NEVES DE SA</v>
      </c>
      <c r="E257" s="15" t="str">
        <f>IFERROR(VLOOKUP(C257,SRA!B:T,8,0),"")</f>
        <v>CLT</v>
      </c>
      <c r="F257" s="20" t="s">
        <v>452</v>
      </c>
      <c r="G257" s="15" t="str">
        <f>IFERROR(VLOOKUP(C257,SRA!B:T,5,0),"")</f>
        <v>ANA ASS FARMACEUTICA</v>
      </c>
      <c r="H257" s="11">
        <f>IFERROR(VLOOKUP(C257,SRA!B:T,18,0),"")</f>
        <v>5092.91</v>
      </c>
      <c r="I257" s="11">
        <f>IFERROR(VLOOKUP(C257,SRA!B:T,19,0),"")</f>
        <v>0</v>
      </c>
      <c r="J257" s="30">
        <f>IFERROR(VLOOKUP(C257,MARÇO!B:F,3,0),"0,00")</f>
        <v>5092.91</v>
      </c>
      <c r="K257" s="11">
        <f t="shared" si="6"/>
        <v>923.6899999999996</v>
      </c>
      <c r="L257" s="30">
        <f>IFERROR(VLOOKUP(C257,MARÇO!B:H,7,0),"0,00")</f>
        <v>4169.22</v>
      </c>
      <c r="M257" s="25" t="str">
        <f>IFERROR(VLOOKUP(C257,FÉRIAS!C:D,2,0),"")</f>
        <v/>
      </c>
      <c r="N257" s="21" t="str">
        <f>IFERROR(VLOOKUP(C257,AFASTADOS!B:C,2,0),"")</f>
        <v/>
      </c>
    </row>
    <row r="258" spans="2:14" s="21" customFormat="1">
      <c r="B258" s="15">
        <f t="shared" si="7"/>
        <v>250</v>
      </c>
      <c r="C258" s="26">
        <v>2604</v>
      </c>
      <c r="D258" s="27" t="str">
        <f>IFERROR(VLOOKUP(C258,SRA!B:C,2,0),"")</f>
        <v>JAMINE K  G  DA ROCHA MARTINS</v>
      </c>
      <c r="E258" s="15" t="str">
        <f>IFERROR(VLOOKUP(C258,SRA!B:T,8,0),"")</f>
        <v>CLT</v>
      </c>
      <c r="F258" s="20" t="s">
        <v>452</v>
      </c>
      <c r="G258" s="15" t="str">
        <f>IFERROR(VLOOKUP(C258,SRA!B:T,5,0),"")</f>
        <v>ANA ASS FARMACEUTICA</v>
      </c>
      <c r="H258" s="11">
        <f>IFERROR(VLOOKUP(C258,SRA!B:T,18,0),"")</f>
        <v>5092.91</v>
      </c>
      <c r="I258" s="11">
        <f>IFERROR(VLOOKUP(C258,SRA!B:T,19,0),"")</f>
        <v>0</v>
      </c>
      <c r="J258" s="30">
        <f>IFERROR(VLOOKUP(C258,MARÇO!B:F,3,0),"0,00")</f>
        <v>5092.91</v>
      </c>
      <c r="K258" s="11">
        <f t="shared" si="6"/>
        <v>1938.6</v>
      </c>
      <c r="L258" s="30">
        <f>IFERROR(VLOOKUP(C258,MARÇO!B:H,7,0),"0,00")</f>
        <v>3154.31</v>
      </c>
      <c r="M258" s="25" t="str">
        <f>IFERROR(VLOOKUP(C258,FÉRIAS!C:D,2,0),"")</f>
        <v/>
      </c>
      <c r="N258" s="21" t="str">
        <f>IFERROR(VLOOKUP(C258,AFASTADOS!B:C,2,0),"")</f>
        <v/>
      </c>
    </row>
    <row r="259" spans="2:14" s="21" customFormat="1">
      <c r="B259" s="15">
        <f t="shared" si="7"/>
        <v>251</v>
      </c>
      <c r="C259" s="26">
        <v>2614</v>
      </c>
      <c r="D259" s="27" t="str">
        <f>IFERROR(VLOOKUP(C259,SRA!B:C,2,0),"")</f>
        <v>EDVANIA GOMES DE SOUZA PONTES</v>
      </c>
      <c r="E259" s="15" t="str">
        <f>IFERROR(VLOOKUP(C259,SRA!B:T,8,0),"")</f>
        <v>CLT</v>
      </c>
      <c r="F259" s="20" t="s">
        <v>452</v>
      </c>
      <c r="G259" s="15" t="str">
        <f>IFERROR(VLOOKUP(C259,SRA!B:T,5,0),"")</f>
        <v>OP. DE PROD. IND.</v>
      </c>
      <c r="H259" s="11">
        <f>IFERROR(VLOOKUP(C259,SRA!B:T,18,0),"")</f>
        <v>1636.79</v>
      </c>
      <c r="I259" s="11">
        <f>IFERROR(VLOOKUP(C259,SRA!B:T,19,0),"")</f>
        <v>1079.3800000000001</v>
      </c>
      <c r="J259" s="30">
        <f>IFERROR(VLOOKUP(C259,MARÇO!B:F,3,0),"0,00")</f>
        <v>3047.9</v>
      </c>
      <c r="K259" s="11">
        <f t="shared" si="6"/>
        <v>1164.1600000000001</v>
      </c>
      <c r="L259" s="30">
        <f>IFERROR(VLOOKUP(C259,MARÇO!B:H,7,0),"0,00")</f>
        <v>1883.74</v>
      </c>
      <c r="M259" s="25" t="str">
        <f>IFERROR(VLOOKUP(C259,FÉRIAS!C:D,2,0),"")</f>
        <v/>
      </c>
      <c r="N259" s="21" t="str">
        <f>IFERROR(VLOOKUP(C259,AFASTADOS!B:C,2,0),"")</f>
        <v/>
      </c>
    </row>
    <row r="260" spans="2:14" s="21" customFormat="1">
      <c r="B260" s="15">
        <f t="shared" si="7"/>
        <v>252</v>
      </c>
      <c r="C260" s="20">
        <v>2618</v>
      </c>
      <c r="D260" s="27" t="str">
        <f>IFERROR(VLOOKUP(C260,SRA!B:C,2,0),"")</f>
        <v>MARIA DA CONCEICAO O DOS SANTO</v>
      </c>
      <c r="E260" s="15" t="str">
        <f>IFERROR(VLOOKUP(C260,SRA!B:T,8,0),"")</f>
        <v>CLT</v>
      </c>
      <c r="F260" s="20" t="s">
        <v>452</v>
      </c>
      <c r="G260" s="15" t="str">
        <f>IFERROR(VLOOKUP(C260,SRA!B:T,5,0),"")</f>
        <v>OP. DE PROD. IND.</v>
      </c>
      <c r="H260" s="11">
        <f>IFERROR(VLOOKUP(C260,SRA!B:T,18,0),"")</f>
        <v>1636.79</v>
      </c>
      <c r="I260" s="11">
        <f>IFERROR(VLOOKUP(C260,SRA!B:T,19,0),"")</f>
        <v>0</v>
      </c>
      <c r="J260" s="30">
        <f>IFERROR(VLOOKUP(C260,MARÇO!B:F,3,0),"0,00")</f>
        <v>1636.79</v>
      </c>
      <c r="K260" s="11">
        <f t="shared" si="6"/>
        <v>232.13999999999987</v>
      </c>
      <c r="L260" s="30">
        <f>IFERROR(VLOOKUP(C260,MARÇO!B:H,7,0),"0,00")</f>
        <v>1404.65</v>
      </c>
      <c r="M260" s="25" t="str">
        <f>IFERROR(VLOOKUP(C260,FÉRIAS!C:D,2,0),"")</f>
        <v/>
      </c>
      <c r="N260" s="21" t="str">
        <f>IFERROR(VLOOKUP(C260,AFASTADOS!B:C,2,0),"")</f>
        <v/>
      </c>
    </row>
    <row r="261" spans="2:14" s="21" customFormat="1">
      <c r="B261" s="15">
        <f t="shared" si="7"/>
        <v>253</v>
      </c>
      <c r="C261" s="26">
        <v>2623</v>
      </c>
      <c r="D261" s="27" t="str">
        <f>IFERROR(VLOOKUP(C261,SRA!B:C,2,0),"")</f>
        <v>RUTH BARBOSA DE ARAUJO</v>
      </c>
      <c r="E261" s="15" t="str">
        <f>IFERROR(VLOOKUP(C261,SRA!B:T,8,0),"")</f>
        <v>CLT</v>
      </c>
      <c r="F261" s="20" t="s">
        <v>452</v>
      </c>
      <c r="G261" s="15" t="str">
        <f>IFERROR(VLOOKUP(C261,SRA!B:T,5,0),"")</f>
        <v>OP. DE PROD. IND.</v>
      </c>
      <c r="H261" s="11">
        <f>IFERROR(VLOOKUP(C261,SRA!B:T,18,0),"")</f>
        <v>1484.6</v>
      </c>
      <c r="I261" s="11">
        <f>IFERROR(VLOOKUP(C261,SRA!B:T,19,0),"")</f>
        <v>0</v>
      </c>
      <c r="J261" s="30">
        <f>IFERROR(VLOOKUP(C261,MARÇO!B:F,3,0),"0,00")</f>
        <v>1484.6</v>
      </c>
      <c r="K261" s="11">
        <f t="shared" si="6"/>
        <v>328.15999999999985</v>
      </c>
      <c r="L261" s="30">
        <f>IFERROR(VLOOKUP(C261,MARÇO!B:H,7,0),"0,00")</f>
        <v>1156.44</v>
      </c>
      <c r="M261" s="25" t="str">
        <f>IFERROR(VLOOKUP(C261,FÉRIAS!C:D,2,0),"")</f>
        <v/>
      </c>
      <c r="N261" s="21" t="str">
        <f>IFERROR(VLOOKUP(C261,AFASTADOS!B:C,2,0),"")</f>
        <v/>
      </c>
    </row>
    <row r="262" spans="2:14" s="21" customFormat="1">
      <c r="B262" s="15">
        <f t="shared" si="7"/>
        <v>254</v>
      </c>
      <c r="C262" s="26">
        <v>2627</v>
      </c>
      <c r="D262" s="27" t="str">
        <f>IFERROR(VLOOKUP(C262,SRA!B:C,2,0),"")</f>
        <v>LIBNI DE MEDEIROS MELO</v>
      </c>
      <c r="E262" s="15" t="str">
        <f>IFERROR(VLOOKUP(C262,SRA!B:T,8,0),"")</f>
        <v>CLT</v>
      </c>
      <c r="F262" s="20" t="s">
        <v>452</v>
      </c>
      <c r="G262" s="15" t="str">
        <f>IFERROR(VLOOKUP(C262,SRA!B:T,5,0),"")</f>
        <v>ANA ASS FARMACEUTICA</v>
      </c>
      <c r="H262" s="11">
        <f>IFERROR(VLOOKUP(C262,SRA!B:T,18,0),"")</f>
        <v>5092.91</v>
      </c>
      <c r="I262" s="11">
        <f>IFERROR(VLOOKUP(C262,SRA!B:T,19,0),"")</f>
        <v>2312.9499999999998</v>
      </c>
      <c r="J262" s="30">
        <f>IFERROR(VLOOKUP(C262,MARÇO!B:F,3,0),"0,00")</f>
        <v>7737.59</v>
      </c>
      <c r="K262" s="11">
        <f t="shared" si="6"/>
        <v>2360.2200000000003</v>
      </c>
      <c r="L262" s="30">
        <f>IFERROR(VLOOKUP(C262,MARÇO!B:H,7,0),"0,00")</f>
        <v>5377.37</v>
      </c>
      <c r="M262" s="25" t="str">
        <f>IFERROR(VLOOKUP(C262,FÉRIAS!C:D,2,0),"")</f>
        <v/>
      </c>
      <c r="N262" s="21" t="str">
        <f>IFERROR(VLOOKUP(C262,AFASTADOS!B:C,2,0),"")</f>
        <v/>
      </c>
    </row>
    <row r="263" spans="2:14" s="21" customFormat="1">
      <c r="B263" s="15">
        <f t="shared" si="7"/>
        <v>255</v>
      </c>
      <c r="C263" s="26">
        <v>2628</v>
      </c>
      <c r="D263" s="27" t="str">
        <f>IFERROR(VLOOKUP(C263,SRA!B:C,2,0),"")</f>
        <v>ADELE GOMES DE SANTANA</v>
      </c>
      <c r="E263" s="15" t="str">
        <f>IFERROR(VLOOKUP(C263,SRA!B:T,8,0),"")</f>
        <v>CLT</v>
      </c>
      <c r="F263" s="20" t="s">
        <v>452</v>
      </c>
      <c r="G263" s="15" t="str">
        <f>IFERROR(VLOOKUP(C263,SRA!B:T,5,0),"")</f>
        <v>TEC. EM ADM. E FIN.</v>
      </c>
      <c r="H263" s="11">
        <f>IFERROR(VLOOKUP(C263,SRA!B:T,18,0),"")</f>
        <v>1981.2</v>
      </c>
      <c r="I263" s="11">
        <f>IFERROR(VLOOKUP(C263,SRA!B:T,19,0),"")</f>
        <v>3900</v>
      </c>
      <c r="J263" s="30">
        <f>IFERROR(VLOOKUP(C263,MARÇO!B:F,3,0),"0,00")</f>
        <v>5881.2</v>
      </c>
      <c r="K263" s="11">
        <f t="shared" si="6"/>
        <v>2671.5299999999997</v>
      </c>
      <c r="L263" s="30">
        <f>IFERROR(VLOOKUP(C263,MARÇO!B:H,7,0),"0,00")</f>
        <v>3209.67</v>
      </c>
      <c r="M263" s="25" t="str">
        <f>IFERROR(VLOOKUP(C263,FÉRIAS!C:D,2,0),"")</f>
        <v/>
      </c>
      <c r="N263" s="21" t="str">
        <f>IFERROR(VLOOKUP(C263,AFASTADOS!B:C,2,0),"")</f>
        <v/>
      </c>
    </row>
    <row r="264" spans="2:14" s="21" customFormat="1">
      <c r="B264" s="15">
        <f t="shared" si="7"/>
        <v>256</v>
      </c>
      <c r="C264" s="26">
        <v>2634</v>
      </c>
      <c r="D264" s="27" t="str">
        <f>IFERROR(VLOOKUP(C264,SRA!B:C,2,0),"")</f>
        <v>KATHYWSKY MELO PINHEIRO</v>
      </c>
      <c r="E264" s="15" t="str">
        <f>IFERROR(VLOOKUP(C264,SRA!B:T,8,0),"")</f>
        <v>CLT</v>
      </c>
      <c r="F264" s="20" t="s">
        <v>452</v>
      </c>
      <c r="G264" s="15" t="str">
        <f>IFERROR(VLOOKUP(C264,SRA!B:T,5,0),"")</f>
        <v>TEC. EM ADM. E FIN.</v>
      </c>
      <c r="H264" s="11">
        <f>IFERROR(VLOOKUP(C264,SRA!B:T,18,0),"")</f>
        <v>1981.2</v>
      </c>
      <c r="I264" s="11">
        <f>IFERROR(VLOOKUP(C264,SRA!B:T,19,0),"")</f>
        <v>0</v>
      </c>
      <c r="J264" s="30">
        <f>IFERROR(VLOOKUP(C264,MARÇO!B:F,3,0),"0,00")</f>
        <v>1981.2</v>
      </c>
      <c r="K264" s="11">
        <f t="shared" si="6"/>
        <v>408.08999999999992</v>
      </c>
      <c r="L264" s="30">
        <f>IFERROR(VLOOKUP(C264,MARÇO!B:H,7,0),"0,00")</f>
        <v>1573.1100000000001</v>
      </c>
      <c r="M264" s="25" t="str">
        <f>IFERROR(VLOOKUP(C264,FÉRIAS!C:D,2,0),"")</f>
        <v/>
      </c>
      <c r="N264" s="21" t="str">
        <f>IFERROR(VLOOKUP(C264,AFASTADOS!B:C,2,0),"")</f>
        <v/>
      </c>
    </row>
    <row r="265" spans="2:14" s="21" customFormat="1">
      <c r="B265" s="15">
        <f t="shared" si="7"/>
        <v>257</v>
      </c>
      <c r="C265" s="26">
        <v>2642</v>
      </c>
      <c r="D265" s="27" t="str">
        <f>IFERROR(VLOOKUP(C265,SRA!B:C,2,0),"")</f>
        <v>THAMIRYS CLAUDIA R  BATISTA</v>
      </c>
      <c r="E265" s="15" t="str">
        <f>IFERROR(VLOOKUP(C265,SRA!B:T,8,0),"")</f>
        <v>CLT</v>
      </c>
      <c r="F265" s="20" t="s">
        <v>452</v>
      </c>
      <c r="G265" s="15" t="str">
        <f>IFERROR(VLOOKUP(C265,SRA!B:T,5,0),"")</f>
        <v>TEC. EM ADM. E FIN.</v>
      </c>
      <c r="H265" s="11">
        <f>IFERROR(VLOOKUP(C265,SRA!B:T,18,0),"")</f>
        <v>2080.27</v>
      </c>
      <c r="I265" s="11">
        <f>IFERROR(VLOOKUP(C265,SRA!B:T,19,0),"")</f>
        <v>1079.3800000000001</v>
      </c>
      <c r="J265" s="30">
        <f>IFERROR(VLOOKUP(C265,MARÇO!B:F,3,0),"0,00")</f>
        <v>3159.65</v>
      </c>
      <c r="K265" s="11">
        <f t="shared" ref="K265:K328" si="8">J265-L265</f>
        <v>972.34000000000015</v>
      </c>
      <c r="L265" s="30">
        <f>IFERROR(VLOOKUP(C265,MARÇO!B:H,7,0),"0,00")</f>
        <v>2187.31</v>
      </c>
      <c r="M265" s="25" t="str">
        <f>IFERROR(VLOOKUP(C265,FÉRIAS!C:D,2,0),"")</f>
        <v/>
      </c>
      <c r="N265" s="21" t="str">
        <f>IFERROR(VLOOKUP(C265,AFASTADOS!B:C,2,0),"")</f>
        <v/>
      </c>
    </row>
    <row r="266" spans="2:14" s="21" customFormat="1">
      <c r="B266" s="15">
        <f t="shared" ref="B266:B329" si="9">B265+1</f>
        <v>258</v>
      </c>
      <c r="C266" s="26">
        <v>2644</v>
      </c>
      <c r="D266" s="27" t="str">
        <f>IFERROR(VLOOKUP(C266,SRA!B:C,2,0),"")</f>
        <v>FABRICIO MENEZES DE SOUSA MELO</v>
      </c>
      <c r="E266" s="15" t="str">
        <f>IFERROR(VLOOKUP(C266,SRA!B:T,8,0),"")</f>
        <v>CLT</v>
      </c>
      <c r="F266" s="20" t="s">
        <v>452</v>
      </c>
      <c r="G266" s="15" t="str">
        <f>IFERROR(VLOOKUP(C266,SRA!B:T,5,0),"")</f>
        <v>ANA ASS FARMACEUTICA</v>
      </c>
      <c r="H266" s="11">
        <f>IFERROR(VLOOKUP(C266,SRA!B:T,18,0),"")</f>
        <v>5092.91</v>
      </c>
      <c r="I266" s="11">
        <f>IFERROR(VLOOKUP(C266,SRA!B:T,19,0),"")</f>
        <v>0</v>
      </c>
      <c r="J266" s="30">
        <f>IFERROR(VLOOKUP(C266,MARÇO!B:F,3,0),"0,00")</f>
        <v>5424.64</v>
      </c>
      <c r="K266" s="11">
        <f t="shared" si="8"/>
        <v>2825.6300000000006</v>
      </c>
      <c r="L266" s="30">
        <f>IFERROR(VLOOKUP(C266,MARÇO!B:H,7,0),"0,00")</f>
        <v>2599.0099999999998</v>
      </c>
      <c r="M266" s="25" t="str">
        <f>IFERROR(VLOOKUP(C266,FÉRIAS!C:D,2,0),"")</f>
        <v/>
      </c>
      <c r="N266" s="21" t="str">
        <f>IFERROR(VLOOKUP(C266,AFASTADOS!B:C,2,0),"")</f>
        <v/>
      </c>
    </row>
    <row r="267" spans="2:14" s="21" customFormat="1">
      <c r="B267" s="15">
        <f t="shared" si="9"/>
        <v>259</v>
      </c>
      <c r="C267" s="26">
        <v>2651</v>
      </c>
      <c r="D267" s="27" t="str">
        <f>IFERROR(VLOOKUP(C267,SRA!B:C,2,0),"")</f>
        <v>PAULO ANDRE R DOS SANTOS</v>
      </c>
      <c r="E267" s="15" t="str">
        <f>IFERROR(VLOOKUP(C267,SRA!B:T,8,0),"")</f>
        <v>CLT</v>
      </c>
      <c r="F267" s="20" t="s">
        <v>452</v>
      </c>
      <c r="G267" s="15" t="str">
        <f>IFERROR(VLOOKUP(C267,SRA!B:T,5,0),"")</f>
        <v>ANA ASS FARMACEUTICA</v>
      </c>
      <c r="H267" s="11">
        <f>IFERROR(VLOOKUP(C267,SRA!B:T,18,0),"")</f>
        <v>5092.91</v>
      </c>
      <c r="I267" s="11">
        <f>IFERROR(VLOOKUP(C267,SRA!B:T,19,0),"")</f>
        <v>0</v>
      </c>
      <c r="J267" s="30">
        <f>IFERROR(VLOOKUP(C267,MARÇO!B:F,3,0),"0,00")</f>
        <v>5424.64</v>
      </c>
      <c r="K267" s="11">
        <f t="shared" si="8"/>
        <v>1713.9300000000003</v>
      </c>
      <c r="L267" s="30">
        <f>IFERROR(VLOOKUP(C267,MARÇO!B:H,7,0),"0,00")</f>
        <v>3710.71</v>
      </c>
      <c r="M267" s="25" t="str">
        <f>IFERROR(VLOOKUP(C267,FÉRIAS!C:D,2,0),"")</f>
        <v/>
      </c>
      <c r="N267" s="21" t="str">
        <f>IFERROR(VLOOKUP(C267,AFASTADOS!B:C,2,0),"")</f>
        <v/>
      </c>
    </row>
    <row r="268" spans="2:14" s="21" customFormat="1">
      <c r="B268" s="15">
        <f t="shared" si="9"/>
        <v>260</v>
      </c>
      <c r="C268" s="26">
        <v>2656</v>
      </c>
      <c r="D268" s="27" t="str">
        <f>IFERROR(VLOOKUP(C268,SRA!B:C,2,0),"")</f>
        <v>RAFAELLA ALVES DE ARAUJO SILVA</v>
      </c>
      <c r="E268" s="15" t="str">
        <f>IFERROR(VLOOKUP(C268,SRA!B:T,8,0),"")</f>
        <v>CLT</v>
      </c>
      <c r="F268" s="20" t="s">
        <v>452</v>
      </c>
      <c r="G268" s="15" t="str">
        <f>IFERROR(VLOOKUP(C268,SRA!B:T,5,0),"")</f>
        <v>TEC. EM ADM. E FIN.</v>
      </c>
      <c r="H268" s="11">
        <f>IFERROR(VLOOKUP(C268,SRA!B:T,18,0),"")</f>
        <v>1981.2</v>
      </c>
      <c r="I268" s="11">
        <f>IFERROR(VLOOKUP(C268,SRA!B:T,19,0),"")</f>
        <v>822.38</v>
      </c>
      <c r="J268" s="30">
        <f>IFERROR(VLOOKUP(C268,MARÇO!B:F,3,0),"0,00")</f>
        <v>3135.31</v>
      </c>
      <c r="K268" s="11">
        <f t="shared" si="8"/>
        <v>1314.27</v>
      </c>
      <c r="L268" s="30">
        <f>IFERROR(VLOOKUP(C268,MARÇO!B:H,7,0),"0,00")</f>
        <v>1821.04</v>
      </c>
      <c r="M268" s="25" t="str">
        <f>IFERROR(VLOOKUP(C268,FÉRIAS!C:D,2,0),"")</f>
        <v/>
      </c>
      <c r="N268" s="21" t="str">
        <f>IFERROR(VLOOKUP(C268,AFASTADOS!B:C,2,0),"")</f>
        <v/>
      </c>
    </row>
    <row r="269" spans="2:14" s="21" customFormat="1">
      <c r="B269" s="15">
        <f t="shared" si="9"/>
        <v>261</v>
      </c>
      <c r="C269" s="26">
        <v>2659</v>
      </c>
      <c r="D269" s="27" t="str">
        <f>IFERROR(VLOOKUP(C269,SRA!B:C,2,0),"")</f>
        <v>THIAGO SANTOS DE OLIVEIRA</v>
      </c>
      <c r="E269" s="15" t="str">
        <f>IFERROR(VLOOKUP(C269,SRA!B:T,8,0),"")</f>
        <v>CLT</v>
      </c>
      <c r="F269" s="20" t="s">
        <v>452</v>
      </c>
      <c r="G269" s="15" t="str">
        <f>IFERROR(VLOOKUP(C269,SRA!B:T,5,0),"")</f>
        <v>TEC. EM ADM. E FIN.</v>
      </c>
      <c r="H269" s="11">
        <f>IFERROR(VLOOKUP(C269,SRA!B:T,18,0),"")</f>
        <v>1981.2</v>
      </c>
      <c r="I269" s="11">
        <f>IFERROR(VLOOKUP(C269,SRA!B:T,19,0),"")</f>
        <v>4112.95</v>
      </c>
      <c r="J269" s="30">
        <f>IFERROR(VLOOKUP(C269,MARÇO!B:F,3,0),"0,00")</f>
        <v>6562.13</v>
      </c>
      <c r="K269" s="11">
        <f t="shared" si="8"/>
        <v>2785.06</v>
      </c>
      <c r="L269" s="30">
        <f>IFERROR(VLOOKUP(C269,MARÇO!B:H,7,0),"0,00")</f>
        <v>3777.07</v>
      </c>
      <c r="M269" s="25" t="str">
        <f>IFERROR(VLOOKUP(C269,FÉRIAS!C:D,2,0),"")</f>
        <v/>
      </c>
      <c r="N269" s="21" t="str">
        <f>IFERROR(VLOOKUP(C269,AFASTADOS!B:C,2,0),"")</f>
        <v/>
      </c>
    </row>
    <row r="270" spans="2:14" s="21" customFormat="1">
      <c r="B270" s="15">
        <f t="shared" si="9"/>
        <v>262</v>
      </c>
      <c r="C270" s="26">
        <v>2665</v>
      </c>
      <c r="D270" s="27" t="str">
        <f>IFERROR(VLOOKUP(C270,SRA!B:C,2,0),"")</f>
        <v>MARCELO BARLAVENTO DAS C SILVA</v>
      </c>
      <c r="E270" s="15" t="str">
        <f>IFERROR(VLOOKUP(C270,SRA!B:T,8,0),"")</f>
        <v>CLT</v>
      </c>
      <c r="F270" s="20" t="s">
        <v>452</v>
      </c>
      <c r="G270" s="15" t="str">
        <f>IFERROR(VLOOKUP(C270,SRA!B:T,5,0),"")</f>
        <v>TEC. EM ADM. E FIN.</v>
      </c>
      <c r="H270" s="11">
        <f>IFERROR(VLOOKUP(C270,SRA!B:T,18,0),"")</f>
        <v>1981.2</v>
      </c>
      <c r="I270" s="11">
        <f>IFERROR(VLOOKUP(C270,SRA!B:T,19,0),"")</f>
        <v>822.38</v>
      </c>
      <c r="J270" s="30">
        <f>IFERROR(VLOOKUP(C270,MARÇO!B:F,3,0),"0,00")</f>
        <v>2803.58</v>
      </c>
      <c r="K270" s="11">
        <f t="shared" si="8"/>
        <v>2507.38</v>
      </c>
      <c r="L270" s="30">
        <f>IFERROR(VLOOKUP(C270,MARÇO!B:H,7,0),"0,00")</f>
        <v>296.2</v>
      </c>
      <c r="M270" s="25" t="str">
        <f>IFERROR(VLOOKUP(C270,FÉRIAS!C:D,2,0),"")</f>
        <v/>
      </c>
      <c r="N270" s="21" t="str">
        <f>IFERROR(VLOOKUP(C270,AFASTADOS!B:C,2,0),"")</f>
        <v/>
      </c>
    </row>
    <row r="271" spans="2:14" s="21" customFormat="1">
      <c r="B271" s="15">
        <f t="shared" si="9"/>
        <v>263</v>
      </c>
      <c r="C271" s="26">
        <v>2666</v>
      </c>
      <c r="D271" s="27" t="str">
        <f>IFERROR(VLOOKUP(C271,SRA!B:C,2,0),"")</f>
        <v>RODRIGO VASCONCELOS DINIZ</v>
      </c>
      <c r="E271" s="15" t="str">
        <f>IFERROR(VLOOKUP(C271,SRA!B:T,8,0),"")</f>
        <v>CLT</v>
      </c>
      <c r="F271" s="20" t="s">
        <v>452</v>
      </c>
      <c r="G271" s="15" t="str">
        <f>IFERROR(VLOOKUP(C271,SRA!B:T,5,0),"")</f>
        <v>TEC. EM ADM. E FIN.</v>
      </c>
      <c r="H271" s="11">
        <f>IFERROR(VLOOKUP(C271,SRA!B:T,18,0),"")</f>
        <v>1981.2</v>
      </c>
      <c r="I271" s="11">
        <f>IFERROR(VLOOKUP(C271,SRA!B:T,19,0),"")</f>
        <v>2312.9499999999998</v>
      </c>
      <c r="J271" s="30">
        <f>IFERROR(VLOOKUP(C271,MARÇO!B:F,3,0),"0,00")</f>
        <v>4625.88</v>
      </c>
      <c r="K271" s="11">
        <f t="shared" si="8"/>
        <v>1488.6599999999999</v>
      </c>
      <c r="L271" s="30">
        <f>IFERROR(VLOOKUP(C271,MARÇO!B:H,7,0),"0,00")</f>
        <v>3137.2200000000003</v>
      </c>
      <c r="M271" s="25" t="str">
        <f>IFERROR(VLOOKUP(C271,FÉRIAS!C:D,2,0),"")</f>
        <v/>
      </c>
      <c r="N271" s="21" t="str">
        <f>IFERROR(VLOOKUP(C271,AFASTADOS!B:C,2,0),"")</f>
        <v/>
      </c>
    </row>
    <row r="272" spans="2:14" s="21" customFormat="1">
      <c r="B272" s="15">
        <f t="shared" si="9"/>
        <v>264</v>
      </c>
      <c r="C272" s="26">
        <v>2668</v>
      </c>
      <c r="D272" s="27" t="str">
        <f>IFERROR(VLOOKUP(C272,SRA!B:C,2,0),"")</f>
        <v>CARLA BRANDAO DE C  FIGUEIREDO</v>
      </c>
      <c r="E272" s="15" t="str">
        <f>IFERROR(VLOOKUP(C272,SRA!B:T,8,0),"")</f>
        <v>CLT</v>
      </c>
      <c r="F272" s="20" t="s">
        <v>452</v>
      </c>
      <c r="G272" s="15" t="str">
        <f>IFERROR(VLOOKUP(C272,SRA!B:T,5,0),"")</f>
        <v>TEC. EM ADM. E FIN.</v>
      </c>
      <c r="H272" s="11">
        <f>IFERROR(VLOOKUP(C272,SRA!B:T,18,0),"")</f>
        <v>1981.2</v>
      </c>
      <c r="I272" s="11">
        <f>IFERROR(VLOOKUP(C272,SRA!B:T,19,0),"")</f>
        <v>0</v>
      </c>
      <c r="J272" s="30">
        <f>IFERROR(VLOOKUP(C272,MARÇO!B:F,3,0),"0,00")</f>
        <v>1981.2</v>
      </c>
      <c r="K272" s="11">
        <f t="shared" si="8"/>
        <v>214.76</v>
      </c>
      <c r="L272" s="30">
        <f>IFERROR(VLOOKUP(C272,MARÇO!B:H,7,0),"0,00")</f>
        <v>1766.44</v>
      </c>
      <c r="M272" s="25" t="str">
        <f>IFERROR(VLOOKUP(C272,FÉRIAS!C:D,2,0),"")</f>
        <v/>
      </c>
      <c r="N272" s="21" t="str">
        <f>IFERROR(VLOOKUP(C272,AFASTADOS!B:C,2,0),"")</f>
        <v/>
      </c>
    </row>
    <row r="273" spans="2:14" s="21" customFormat="1">
      <c r="B273" s="15">
        <f t="shared" si="9"/>
        <v>265</v>
      </c>
      <c r="C273" s="26">
        <v>2671</v>
      </c>
      <c r="D273" s="27" t="str">
        <f>IFERROR(VLOOKUP(C273,SRA!B:C,2,0),"")</f>
        <v>KATIA ADRIANA F D SILVA SOARES</v>
      </c>
      <c r="E273" s="15" t="str">
        <f>IFERROR(VLOOKUP(C273,SRA!B:T,8,0),"")</f>
        <v>CLT</v>
      </c>
      <c r="F273" s="20" t="s">
        <v>452</v>
      </c>
      <c r="G273" s="15" t="str">
        <f>IFERROR(VLOOKUP(C273,SRA!B:T,5,0),"")</f>
        <v>OP. DE PROD. IND.</v>
      </c>
      <c r="H273" s="11">
        <f>IFERROR(VLOOKUP(C273,SRA!B:T,18,0),"")</f>
        <v>1636.79</v>
      </c>
      <c r="I273" s="11">
        <f>IFERROR(VLOOKUP(C273,SRA!B:T,19,0),"")</f>
        <v>0</v>
      </c>
      <c r="J273" s="30">
        <f>IFERROR(VLOOKUP(C273,MARÇO!B:F,3,0),"0,00")</f>
        <v>1698.83</v>
      </c>
      <c r="K273" s="11">
        <f t="shared" si="8"/>
        <v>286.69999999999982</v>
      </c>
      <c r="L273" s="30">
        <f>IFERROR(VLOOKUP(C273,MARÇO!B:H,7,0),"0,00")</f>
        <v>1412.13</v>
      </c>
      <c r="M273" s="25" t="str">
        <f>IFERROR(VLOOKUP(C273,FÉRIAS!C:D,2,0),"")</f>
        <v/>
      </c>
      <c r="N273" s="21" t="str">
        <f>IFERROR(VLOOKUP(C273,AFASTADOS!B:C,2,0),"")</f>
        <v/>
      </c>
    </row>
    <row r="274" spans="2:14" s="21" customFormat="1">
      <c r="B274" s="15">
        <f t="shared" si="9"/>
        <v>266</v>
      </c>
      <c r="C274" s="26">
        <v>2672</v>
      </c>
      <c r="D274" s="27" t="str">
        <f>IFERROR(VLOOKUP(C274,SRA!B:C,2,0),"")</f>
        <v>IVANISE VIANA ALBUQUERQUE</v>
      </c>
      <c r="E274" s="15" t="str">
        <f>IFERROR(VLOOKUP(C274,SRA!B:T,8,0),"")</f>
        <v>CLT</v>
      </c>
      <c r="F274" s="20" t="s">
        <v>452</v>
      </c>
      <c r="G274" s="15" t="str">
        <f>IFERROR(VLOOKUP(C274,SRA!B:T,5,0),"")</f>
        <v>OP. DE PROD. IND.</v>
      </c>
      <c r="H274" s="11">
        <f>IFERROR(VLOOKUP(C274,SRA!B:T,18,0),"")</f>
        <v>1558.84</v>
      </c>
      <c r="I274" s="11">
        <f>IFERROR(VLOOKUP(C274,SRA!B:T,19,0),"")</f>
        <v>0</v>
      </c>
      <c r="J274" s="30">
        <f>IFERROR(VLOOKUP(C274,MARÇO!B:F,3,0),"0,00")</f>
        <v>2061.89</v>
      </c>
      <c r="K274" s="11">
        <f t="shared" si="8"/>
        <v>532.59999999999991</v>
      </c>
      <c r="L274" s="30">
        <f>IFERROR(VLOOKUP(C274,MARÇO!B:H,7,0),"0,00")</f>
        <v>1529.29</v>
      </c>
      <c r="M274" s="25" t="str">
        <f>IFERROR(VLOOKUP(C274,FÉRIAS!C:D,2,0),"")</f>
        <v/>
      </c>
      <c r="N274" s="21" t="str">
        <f>IFERROR(VLOOKUP(C274,AFASTADOS!B:C,2,0),"")</f>
        <v/>
      </c>
    </row>
    <row r="275" spans="2:14" s="21" customFormat="1">
      <c r="B275" s="15">
        <f t="shared" si="9"/>
        <v>267</v>
      </c>
      <c r="C275" s="26">
        <v>2675</v>
      </c>
      <c r="D275" s="27" t="str">
        <f>IFERROR(VLOOKUP(C275,SRA!B:C,2,0),"")</f>
        <v>RUTE FERNANDES BORBA</v>
      </c>
      <c r="E275" s="15" t="str">
        <f>IFERROR(VLOOKUP(C275,SRA!B:T,8,0),"")</f>
        <v>CLT</v>
      </c>
      <c r="F275" s="20" t="s">
        <v>452</v>
      </c>
      <c r="G275" s="15" t="str">
        <f>IFERROR(VLOOKUP(C275,SRA!B:T,5,0),"")</f>
        <v>OP. DE PROD. IND.</v>
      </c>
      <c r="H275" s="11">
        <f>IFERROR(VLOOKUP(C275,SRA!B:T,18,0),"")</f>
        <v>1484.6</v>
      </c>
      <c r="I275" s="11">
        <f>IFERROR(VLOOKUP(C275,SRA!B:T,19,0),"")</f>
        <v>0</v>
      </c>
      <c r="J275" s="30">
        <f>IFERROR(VLOOKUP(C275,MARÇO!B:F,3,0),"0,00")</f>
        <v>1546.64</v>
      </c>
      <c r="K275" s="11">
        <f t="shared" si="8"/>
        <v>732.82000000000016</v>
      </c>
      <c r="L275" s="30">
        <f>IFERROR(VLOOKUP(C275,MARÇO!B:H,7,0),"0,00")</f>
        <v>813.81999999999994</v>
      </c>
      <c r="M275" s="25" t="str">
        <f>IFERROR(VLOOKUP(C275,FÉRIAS!C:D,2,0),"")</f>
        <v/>
      </c>
      <c r="N275" s="21" t="str">
        <f>IFERROR(VLOOKUP(C275,AFASTADOS!B:C,2,0),"")</f>
        <v/>
      </c>
    </row>
    <row r="276" spans="2:14" s="21" customFormat="1">
      <c r="B276" s="15">
        <f t="shared" si="9"/>
        <v>268</v>
      </c>
      <c r="C276" s="26">
        <v>2682</v>
      </c>
      <c r="D276" s="27" t="str">
        <f>IFERROR(VLOOKUP(C276,SRA!B:C,2,0),"")</f>
        <v>JENARIO LUCENA DA SILVA</v>
      </c>
      <c r="E276" s="15" t="str">
        <f>IFERROR(VLOOKUP(C276,SRA!B:T,8,0),"")</f>
        <v>CLT</v>
      </c>
      <c r="F276" s="20" t="s">
        <v>452</v>
      </c>
      <c r="G276" s="15" t="str">
        <f>IFERROR(VLOOKUP(C276,SRA!B:T,5,0),"")</f>
        <v>TEC. EM ADM. E FIN.</v>
      </c>
      <c r="H276" s="11">
        <f>IFERROR(VLOOKUP(C276,SRA!B:T,18,0),"")</f>
        <v>1981.21</v>
      </c>
      <c r="I276" s="11">
        <f>IFERROR(VLOOKUP(C276,SRA!B:T,19,0),"")</f>
        <v>0</v>
      </c>
      <c r="J276" s="30">
        <f>IFERROR(VLOOKUP(C276,MARÇO!B:F,3,0),"0,00")</f>
        <v>1981.21</v>
      </c>
      <c r="K276" s="11">
        <f t="shared" si="8"/>
        <v>1451.19</v>
      </c>
      <c r="L276" s="30">
        <f>IFERROR(VLOOKUP(C276,MARÇO!B:H,7,0),"0,00")</f>
        <v>530.02</v>
      </c>
      <c r="M276" s="25" t="str">
        <f>IFERROR(VLOOKUP(C276,FÉRIAS!C:D,2,0),"")</f>
        <v/>
      </c>
      <c r="N276" s="21" t="str">
        <f>IFERROR(VLOOKUP(C276,AFASTADOS!B:C,2,0),"")</f>
        <v/>
      </c>
    </row>
    <row r="277" spans="2:14" s="21" customFormat="1">
      <c r="B277" s="15">
        <f t="shared" si="9"/>
        <v>269</v>
      </c>
      <c r="C277" s="26">
        <v>2684</v>
      </c>
      <c r="D277" s="27" t="str">
        <f>IFERROR(VLOOKUP(C277,SRA!B:C,2,0),"")</f>
        <v>DULCE NARIELE ANHAIA LEMES</v>
      </c>
      <c r="E277" s="15" t="str">
        <f>IFERROR(VLOOKUP(C277,SRA!B:T,8,0),"")</f>
        <v>CLT</v>
      </c>
      <c r="F277" s="20" t="s">
        <v>452</v>
      </c>
      <c r="G277" s="15" t="str">
        <f>IFERROR(VLOOKUP(C277,SRA!B:T,5,0),"")</f>
        <v>ANA ASS FARMACEUTICA</v>
      </c>
      <c r="H277" s="11">
        <f>IFERROR(VLOOKUP(C277,SRA!B:T,18,0),"")</f>
        <v>5092.91</v>
      </c>
      <c r="I277" s="11">
        <f>IFERROR(VLOOKUP(C277,SRA!B:T,19,0),"")</f>
        <v>2312.9499999999998</v>
      </c>
      <c r="J277" s="30">
        <f>IFERROR(VLOOKUP(C277,MARÇO!B:F,3,0),"0,00")</f>
        <v>9111.91</v>
      </c>
      <c r="K277" s="11">
        <f t="shared" si="8"/>
        <v>6593.92</v>
      </c>
      <c r="L277" s="30">
        <f>IFERROR(VLOOKUP(C277,MARÇO!B:H,7,0),"0,00")</f>
        <v>2517.9899999999998</v>
      </c>
      <c r="M277" s="25" t="str">
        <f>IFERROR(VLOOKUP(C277,FÉRIAS!C:D,2,0),"")</f>
        <v/>
      </c>
      <c r="N277" s="21" t="str">
        <f>IFERROR(VLOOKUP(C277,AFASTADOS!B:C,2,0),"")</f>
        <v/>
      </c>
    </row>
    <row r="278" spans="2:14" s="21" customFormat="1">
      <c r="B278" s="15">
        <f t="shared" si="9"/>
        <v>270</v>
      </c>
      <c r="C278" s="26">
        <v>2687</v>
      </c>
      <c r="D278" s="27" t="str">
        <f>IFERROR(VLOOKUP(C278,SRA!B:C,2,0),"")</f>
        <v>MONICA MARIA G R F DE OLIVEIRA</v>
      </c>
      <c r="E278" s="15" t="str">
        <f>IFERROR(VLOOKUP(C278,SRA!B:T,8,0),"")</f>
        <v>CLT</v>
      </c>
      <c r="F278" s="20" t="s">
        <v>452</v>
      </c>
      <c r="G278" s="15" t="str">
        <f>IFERROR(VLOOKUP(C278,SRA!B:T,5,0),"")</f>
        <v>TEC. EM ADM. E FIN.</v>
      </c>
      <c r="H278" s="11">
        <f>IFERROR(VLOOKUP(C278,SRA!B:T,18,0),"")</f>
        <v>1981.2</v>
      </c>
      <c r="I278" s="11">
        <f>IFERROR(VLOOKUP(C278,SRA!B:T,19,0),"")</f>
        <v>1079.3800000000001</v>
      </c>
      <c r="J278" s="30">
        <f>IFERROR(VLOOKUP(C278,MARÇO!B:F,3,0),"0,00")</f>
        <v>3060.58</v>
      </c>
      <c r="K278" s="11">
        <f t="shared" si="8"/>
        <v>791.76000000000022</v>
      </c>
      <c r="L278" s="30">
        <f>IFERROR(VLOOKUP(C278,MARÇO!B:H,7,0),"0,00")</f>
        <v>2268.8199999999997</v>
      </c>
      <c r="M278" s="25" t="str">
        <f>IFERROR(VLOOKUP(C278,FÉRIAS!C:D,2,0),"")</f>
        <v/>
      </c>
      <c r="N278" s="21" t="str">
        <f>IFERROR(VLOOKUP(C278,AFASTADOS!B:C,2,0),"")</f>
        <v/>
      </c>
    </row>
    <row r="279" spans="2:14" s="21" customFormat="1">
      <c r="B279" s="15">
        <f t="shared" si="9"/>
        <v>271</v>
      </c>
      <c r="C279" s="26">
        <v>2689</v>
      </c>
      <c r="D279" s="27" t="str">
        <f>IFERROR(VLOOKUP(C279,SRA!B:C,2,0),"")</f>
        <v>ILMA DE ALBUQUERQUE P MAIA</v>
      </c>
      <c r="E279" s="15" t="str">
        <f>IFERROR(VLOOKUP(C279,SRA!B:T,8,0),"")</f>
        <v>CLT</v>
      </c>
      <c r="F279" s="20" t="s">
        <v>476</v>
      </c>
      <c r="G279" s="15" t="str">
        <f>IFERROR(VLOOKUP(C279,SRA!B:T,5,0),"")</f>
        <v>TEC. EM ADM. E FIN.</v>
      </c>
      <c r="H279" s="11">
        <f>IFERROR(VLOOKUP(C279,SRA!B:T,18,0),"")</f>
        <v>1981.2</v>
      </c>
      <c r="I279" s="11">
        <f>IFERROR(VLOOKUP(C279,SRA!B:T,19,0),"")</f>
        <v>0</v>
      </c>
      <c r="J279" s="30">
        <f>IFERROR(VLOOKUP(C279,MARÇO!B:F,3,0),"0,00")</f>
        <v>210.16</v>
      </c>
      <c r="K279" s="11">
        <f t="shared" si="8"/>
        <v>210.16</v>
      </c>
      <c r="L279" s="30">
        <f>IFERROR(VLOOKUP(C279,MARÇO!B:H,7,0),"0,00")</f>
        <v>0</v>
      </c>
      <c r="M279" s="25" t="str">
        <f>IFERROR(VLOOKUP(C279,FÉRIAS!C:D,2,0),"")</f>
        <v/>
      </c>
      <c r="N279" s="21" t="str">
        <f>IFERROR(VLOOKUP(C279,AFASTADOS!B:C,2,0),"")</f>
        <v>ILMA DE ALBUQUERQUE P MAIA</v>
      </c>
    </row>
    <row r="280" spans="2:14" s="21" customFormat="1">
      <c r="B280" s="15">
        <f t="shared" si="9"/>
        <v>272</v>
      </c>
      <c r="C280" s="26">
        <v>2697</v>
      </c>
      <c r="D280" s="27" t="str">
        <f>IFERROR(VLOOKUP(C280,SRA!B:C,2,0),"")</f>
        <v>ELIANA BEZERRA CARVALHO</v>
      </c>
      <c r="E280" s="15" t="str">
        <f>IFERROR(VLOOKUP(C280,SRA!B:T,8,0),"")</f>
        <v>CLT</v>
      </c>
      <c r="F280" s="20" t="s">
        <v>452</v>
      </c>
      <c r="G280" s="15" t="str">
        <f>IFERROR(VLOOKUP(C280,SRA!B:T,5,0),"")</f>
        <v>TEC. EM ADM. E FIN.</v>
      </c>
      <c r="H280" s="11">
        <f>IFERROR(VLOOKUP(C280,SRA!B:T,18,0),"")</f>
        <v>1981.2</v>
      </c>
      <c r="I280" s="11">
        <f>IFERROR(VLOOKUP(C280,SRA!B:T,19,0),"")</f>
        <v>0</v>
      </c>
      <c r="J280" s="30">
        <f>IFERROR(VLOOKUP(C280,MARÇO!B:F,3,0),"0,00")</f>
        <v>2702.17</v>
      </c>
      <c r="K280" s="11">
        <f t="shared" si="8"/>
        <v>2404.9900000000002</v>
      </c>
      <c r="L280" s="30">
        <f>IFERROR(VLOOKUP(C280,MARÇO!B:H,7,0),"0,00")</f>
        <v>297.18</v>
      </c>
      <c r="M280" s="25" t="str">
        <f>IFERROR(VLOOKUP(C280,FÉRIAS!C:D,2,0),"")</f>
        <v/>
      </c>
      <c r="N280" s="21" t="str">
        <f>IFERROR(VLOOKUP(C280,AFASTADOS!B:C,2,0),"")</f>
        <v/>
      </c>
    </row>
    <row r="281" spans="2:14" s="21" customFormat="1">
      <c r="B281" s="15">
        <f t="shared" si="9"/>
        <v>273</v>
      </c>
      <c r="C281" s="26">
        <v>2701</v>
      </c>
      <c r="D281" s="27" t="str">
        <f>IFERROR(VLOOKUP(C281,SRA!B:C,2,0),"")</f>
        <v>PETULLA DE MOURA E SILVA</v>
      </c>
      <c r="E281" s="15" t="str">
        <f>IFERROR(VLOOKUP(C281,SRA!B:T,8,0),"")</f>
        <v>CLT</v>
      </c>
      <c r="F281" s="20" t="s">
        <v>464</v>
      </c>
      <c r="G281" s="15" t="str">
        <f>IFERROR(VLOOKUP(C281,SRA!B:T,5,0),"")</f>
        <v>TEC. EM ADM. E FIN.</v>
      </c>
      <c r="H281" s="11">
        <f>IFERROR(VLOOKUP(C281,SRA!B:T,18,0),"")</f>
        <v>1981.2</v>
      </c>
      <c r="I281" s="11">
        <f>IFERROR(VLOOKUP(C281,SRA!B:T,19,0),"")</f>
        <v>1079.3800000000001</v>
      </c>
      <c r="J281" s="30">
        <f>IFERROR(VLOOKUP(C281,MARÇO!B:F,3,0),"0,00")</f>
        <v>8578.8700000000008</v>
      </c>
      <c r="K281" s="11">
        <f t="shared" si="8"/>
        <v>4219.5400000000009</v>
      </c>
      <c r="L281" s="30">
        <f>IFERROR(VLOOKUP(C281,MARÇO!B:H,7,0),"0,00")</f>
        <v>4359.33</v>
      </c>
      <c r="M281" s="25" t="str">
        <f>IFERROR(VLOOKUP(C281,FÉRIAS!C:D,2,0),"")</f>
        <v>PETULLA DE MOURA E SILVA</v>
      </c>
      <c r="N281" s="21" t="str">
        <f>IFERROR(VLOOKUP(C281,AFASTADOS!B:C,2,0),"")</f>
        <v/>
      </c>
    </row>
    <row r="282" spans="2:14" s="21" customFormat="1">
      <c r="B282" s="15">
        <f t="shared" si="9"/>
        <v>274</v>
      </c>
      <c r="C282" s="26">
        <v>2702</v>
      </c>
      <c r="D282" s="27" t="str">
        <f>IFERROR(VLOOKUP(C282,SRA!B:C,2,0),"")</f>
        <v>DANILO DAVI DA SILVA DIAS</v>
      </c>
      <c r="E282" s="15" t="str">
        <f>IFERROR(VLOOKUP(C282,SRA!B:T,8,0),"")</f>
        <v>CLT</v>
      </c>
      <c r="F282" s="20" t="s">
        <v>452</v>
      </c>
      <c r="G282" s="15" t="str">
        <f>IFERROR(VLOOKUP(C282,SRA!B:T,5,0),"")</f>
        <v>ANA ASS FARMACEUTICA</v>
      </c>
      <c r="H282" s="11">
        <f>IFERROR(VLOOKUP(C282,SRA!B:T,18,0),"")</f>
        <v>5092.91</v>
      </c>
      <c r="I282" s="11">
        <f>IFERROR(VLOOKUP(C282,SRA!B:T,19,0),"")</f>
        <v>2312.9499999999998</v>
      </c>
      <c r="J282" s="30">
        <f>IFERROR(VLOOKUP(C282,MARÇO!B:F,3,0),"0,00")</f>
        <v>7405.86</v>
      </c>
      <c r="K282" s="11">
        <f t="shared" si="8"/>
        <v>2685.8100000000004</v>
      </c>
      <c r="L282" s="30">
        <f>IFERROR(VLOOKUP(C282,MARÇO!B:H,7,0),"0,00")</f>
        <v>4720.0499999999993</v>
      </c>
      <c r="M282" s="25" t="str">
        <f>IFERROR(VLOOKUP(C282,FÉRIAS!C:D,2,0),"")</f>
        <v/>
      </c>
      <c r="N282" s="21" t="str">
        <f>IFERROR(VLOOKUP(C282,AFASTADOS!B:C,2,0),"")</f>
        <v/>
      </c>
    </row>
    <row r="283" spans="2:14" s="21" customFormat="1">
      <c r="B283" s="15">
        <f t="shared" si="9"/>
        <v>275</v>
      </c>
      <c r="C283" s="26">
        <v>2705</v>
      </c>
      <c r="D283" s="27" t="str">
        <f>IFERROR(VLOOKUP(C283,SRA!B:C,2,0),"")</f>
        <v>JOSINALDO OLIVEIRA DE ANDRADE</v>
      </c>
      <c r="E283" s="15" t="str">
        <f>IFERROR(VLOOKUP(C283,SRA!B:T,8,0),"")</f>
        <v>CLT</v>
      </c>
      <c r="F283" s="20" t="s">
        <v>452</v>
      </c>
      <c r="G283" s="15" t="str">
        <f>IFERROR(VLOOKUP(C283,SRA!B:T,5,0),"")</f>
        <v>TEC. EM ADM. E FIN.</v>
      </c>
      <c r="H283" s="11">
        <f>IFERROR(VLOOKUP(C283,SRA!B:T,18,0),"")</f>
        <v>1981.2</v>
      </c>
      <c r="I283" s="11">
        <f>IFERROR(VLOOKUP(C283,SRA!B:T,19,0),"")</f>
        <v>0</v>
      </c>
      <c r="J283" s="30">
        <f>IFERROR(VLOOKUP(C283,MARÇO!B:F,3,0),"0,00")</f>
        <v>1981.2</v>
      </c>
      <c r="K283" s="11">
        <f t="shared" si="8"/>
        <v>468.93000000000006</v>
      </c>
      <c r="L283" s="30">
        <f>IFERROR(VLOOKUP(C283,MARÇO!B:H,7,0),"0,00")</f>
        <v>1512.27</v>
      </c>
      <c r="M283" s="25" t="str">
        <f>IFERROR(VLOOKUP(C283,FÉRIAS!C:D,2,0),"")</f>
        <v/>
      </c>
      <c r="N283" s="21" t="str">
        <f>IFERROR(VLOOKUP(C283,AFASTADOS!B:C,2,0),"")</f>
        <v/>
      </c>
    </row>
    <row r="284" spans="2:14" s="21" customFormat="1">
      <c r="B284" s="15">
        <f t="shared" si="9"/>
        <v>276</v>
      </c>
      <c r="C284" s="26">
        <v>2706</v>
      </c>
      <c r="D284" s="27" t="str">
        <f>IFERROR(VLOOKUP(C284,SRA!B:C,2,0),"")</f>
        <v>AMANDA FREITAS BASILIO</v>
      </c>
      <c r="E284" s="15" t="str">
        <f>IFERROR(VLOOKUP(C284,SRA!B:T,8,0),"")</f>
        <v>CLT</v>
      </c>
      <c r="F284" s="20" t="s">
        <v>452</v>
      </c>
      <c r="G284" s="15" t="str">
        <f>IFERROR(VLOOKUP(C284,SRA!B:T,5,0),"")</f>
        <v>ANA ASS FARMACEUTICA</v>
      </c>
      <c r="H284" s="11">
        <f>IFERROR(VLOOKUP(C284,SRA!B:T,18,0),"")</f>
        <v>5092.91</v>
      </c>
      <c r="I284" s="11">
        <f>IFERROR(VLOOKUP(C284,SRA!B:T,19,0),"")</f>
        <v>0</v>
      </c>
      <c r="J284" s="30">
        <f>IFERROR(VLOOKUP(C284,MARÇO!B:F,3,0),"0,00")</f>
        <v>5092.91</v>
      </c>
      <c r="K284" s="11">
        <f t="shared" si="8"/>
        <v>2112.04</v>
      </c>
      <c r="L284" s="30">
        <f>IFERROR(VLOOKUP(C284,MARÇO!B:H,7,0),"0,00")</f>
        <v>2980.87</v>
      </c>
      <c r="M284" s="25" t="str">
        <f>IFERROR(VLOOKUP(C284,FÉRIAS!C:D,2,0),"")</f>
        <v/>
      </c>
      <c r="N284" s="21" t="str">
        <f>IFERROR(VLOOKUP(C284,AFASTADOS!B:C,2,0),"")</f>
        <v/>
      </c>
    </row>
    <row r="285" spans="2:14" s="21" customFormat="1">
      <c r="B285" s="15">
        <f t="shared" si="9"/>
        <v>277</v>
      </c>
      <c r="C285" s="26">
        <v>2707</v>
      </c>
      <c r="D285" s="27" t="str">
        <f>IFERROR(VLOOKUP(C285,SRA!B:C,2,0),"")</f>
        <v>ROMARIO LUIZ DO NASCIMENTO</v>
      </c>
      <c r="E285" s="15" t="str">
        <f>IFERROR(VLOOKUP(C285,SRA!B:T,8,0),"")</f>
        <v>CLT</v>
      </c>
      <c r="F285" s="20" t="s">
        <v>452</v>
      </c>
      <c r="G285" s="15" t="str">
        <f>IFERROR(VLOOKUP(C285,SRA!B:T,5,0),"")</f>
        <v>TEC. EM ADM. E FIN.</v>
      </c>
      <c r="H285" s="11">
        <f>IFERROR(VLOOKUP(C285,SRA!B:T,18,0),"")</f>
        <v>1981.2</v>
      </c>
      <c r="I285" s="11">
        <f>IFERROR(VLOOKUP(C285,SRA!B:T,19,0),"")</f>
        <v>822.38</v>
      </c>
      <c r="J285" s="30">
        <f>IFERROR(VLOOKUP(C285,MARÇO!B:F,3,0),"0,00")</f>
        <v>2803.58</v>
      </c>
      <c r="K285" s="11">
        <f t="shared" si="8"/>
        <v>937.27999999999975</v>
      </c>
      <c r="L285" s="30">
        <f>IFERROR(VLOOKUP(C285,MARÇO!B:H,7,0),"0,00")</f>
        <v>1866.3000000000002</v>
      </c>
      <c r="M285" s="25" t="str">
        <f>IFERROR(VLOOKUP(C285,FÉRIAS!C:D,2,0),"")</f>
        <v/>
      </c>
      <c r="N285" s="21" t="str">
        <f>IFERROR(VLOOKUP(C285,AFASTADOS!B:C,2,0),"")</f>
        <v/>
      </c>
    </row>
    <row r="286" spans="2:14" s="21" customFormat="1">
      <c r="B286" s="15">
        <f t="shared" si="9"/>
        <v>278</v>
      </c>
      <c r="C286" s="26">
        <v>2709</v>
      </c>
      <c r="D286" s="27" t="str">
        <f>IFERROR(VLOOKUP(C286,SRA!B:C,2,0),"")</f>
        <v>KATIA DA CONCEICAO DA SILVA</v>
      </c>
      <c r="E286" s="15" t="str">
        <f>IFERROR(VLOOKUP(C286,SRA!B:T,8,0),"")</f>
        <v>CLT</v>
      </c>
      <c r="F286" s="20" t="s">
        <v>452</v>
      </c>
      <c r="G286" s="15" t="str">
        <f>IFERROR(VLOOKUP(C286,SRA!B:T,5,0),"")</f>
        <v>TEC. EM ADM. E FIN.</v>
      </c>
      <c r="H286" s="11">
        <f>IFERROR(VLOOKUP(C286,SRA!B:T,18,0),"")</f>
        <v>1981.2</v>
      </c>
      <c r="I286" s="11">
        <f>IFERROR(VLOOKUP(C286,SRA!B:T,19,0),"")</f>
        <v>2312.9499999999998</v>
      </c>
      <c r="J286" s="30">
        <f>IFERROR(VLOOKUP(C286,MARÇO!B:F,3,0),"0,00")</f>
        <v>4294.1499999999996</v>
      </c>
      <c r="K286" s="11">
        <f t="shared" si="8"/>
        <v>2783.4399999999996</v>
      </c>
      <c r="L286" s="30">
        <f>IFERROR(VLOOKUP(C286,MARÇO!B:H,7,0),"0,00")</f>
        <v>1510.71</v>
      </c>
      <c r="M286" s="25" t="str">
        <f>IFERROR(VLOOKUP(C286,FÉRIAS!C:D,2,0),"")</f>
        <v/>
      </c>
      <c r="N286" s="21" t="str">
        <f>IFERROR(VLOOKUP(C286,AFASTADOS!B:C,2,0),"")</f>
        <v/>
      </c>
    </row>
    <row r="287" spans="2:14" s="21" customFormat="1">
      <c r="B287" s="15">
        <f t="shared" si="9"/>
        <v>279</v>
      </c>
      <c r="C287" s="26">
        <v>2710</v>
      </c>
      <c r="D287" s="27" t="str">
        <f>IFERROR(VLOOKUP(C287,SRA!B:C,2,0),"")</f>
        <v>PAULA FRASSINETTI S L BELIAN</v>
      </c>
      <c r="E287" s="15" t="str">
        <f>IFERROR(VLOOKUP(C287,SRA!B:T,8,0),"")</f>
        <v>CLT</v>
      </c>
      <c r="F287" s="20" t="s">
        <v>452</v>
      </c>
      <c r="G287" s="15" t="str">
        <f>IFERROR(VLOOKUP(C287,SRA!B:T,5,0),"")</f>
        <v>TEC. EM ADM. E FIN.</v>
      </c>
      <c r="H287" s="11">
        <f>IFERROR(VLOOKUP(C287,SRA!B:T,18,0),"")</f>
        <v>2080.27</v>
      </c>
      <c r="I287" s="11">
        <f>IFERROR(VLOOKUP(C287,SRA!B:T,19,0),"")</f>
        <v>822.38</v>
      </c>
      <c r="J287" s="30">
        <f>IFERROR(VLOOKUP(C287,MARÇO!B:F,3,0),"0,00")</f>
        <v>2902.65</v>
      </c>
      <c r="K287" s="11">
        <f t="shared" si="8"/>
        <v>585.22000000000025</v>
      </c>
      <c r="L287" s="30">
        <f>IFERROR(VLOOKUP(C287,MARÇO!B:H,7,0),"0,00")</f>
        <v>2317.4299999999998</v>
      </c>
      <c r="M287" s="25" t="str">
        <f>IFERROR(VLOOKUP(C287,FÉRIAS!C:D,2,0),"")</f>
        <v/>
      </c>
      <c r="N287" s="21" t="str">
        <f>IFERROR(VLOOKUP(C287,AFASTADOS!B:C,2,0),"")</f>
        <v/>
      </c>
    </row>
    <row r="288" spans="2:14" s="21" customFormat="1">
      <c r="B288" s="15">
        <f t="shared" si="9"/>
        <v>280</v>
      </c>
      <c r="C288" s="26">
        <v>2712</v>
      </c>
      <c r="D288" s="27" t="str">
        <f>IFERROR(VLOOKUP(C288,SRA!B:C,2,0),"")</f>
        <v>AUGUSTO CESAR N  A  DA SILVA</v>
      </c>
      <c r="E288" s="15" t="str">
        <f>IFERROR(VLOOKUP(C288,SRA!B:T,8,0),"")</f>
        <v>CLT</v>
      </c>
      <c r="F288" s="20" t="s">
        <v>452</v>
      </c>
      <c r="G288" s="15" t="str">
        <f>IFERROR(VLOOKUP(C288,SRA!B:T,5,0),"")</f>
        <v>TEC. EM ADM. E FIN.</v>
      </c>
      <c r="H288" s="11">
        <f>IFERROR(VLOOKUP(C288,SRA!B:T,18,0),"")</f>
        <v>2080.27</v>
      </c>
      <c r="I288" s="11">
        <f>IFERROR(VLOOKUP(C288,SRA!B:T,19,0),"")</f>
        <v>822.38</v>
      </c>
      <c r="J288" s="30">
        <f>IFERROR(VLOOKUP(C288,MARÇO!B:F,3,0),"0,00")</f>
        <v>3234.38</v>
      </c>
      <c r="K288" s="11">
        <f t="shared" si="8"/>
        <v>866.06</v>
      </c>
      <c r="L288" s="30">
        <f>IFERROR(VLOOKUP(C288,MARÇO!B:H,7,0),"0,00")</f>
        <v>2368.3200000000002</v>
      </c>
      <c r="M288" s="25" t="str">
        <f>IFERROR(VLOOKUP(C288,FÉRIAS!C:D,2,0),"")</f>
        <v/>
      </c>
      <c r="N288" s="21" t="str">
        <f>IFERROR(VLOOKUP(C288,AFASTADOS!B:C,2,0),"")</f>
        <v/>
      </c>
    </row>
    <row r="289" spans="2:14" s="21" customFormat="1">
      <c r="B289" s="15">
        <f t="shared" si="9"/>
        <v>281</v>
      </c>
      <c r="C289" s="26">
        <v>2717</v>
      </c>
      <c r="D289" s="27" t="str">
        <f>IFERROR(VLOOKUP(C289,SRA!B:C,2,0),"")</f>
        <v>MARCIA ANDREA F SECUNDINO</v>
      </c>
      <c r="E289" s="15" t="str">
        <f>IFERROR(VLOOKUP(C289,SRA!B:T,8,0),"")</f>
        <v>CLT</v>
      </c>
      <c r="F289" s="20" t="s">
        <v>452</v>
      </c>
      <c r="G289" s="15" t="str">
        <f>IFERROR(VLOOKUP(C289,SRA!B:T,5,0),"")</f>
        <v>ANA ASS FARMACEUTICA</v>
      </c>
      <c r="H289" s="11">
        <f>IFERROR(VLOOKUP(C289,SRA!B:T,18,0),"")</f>
        <v>5092.91</v>
      </c>
      <c r="I289" s="11">
        <f>IFERROR(VLOOKUP(C289,SRA!B:T,19,0),"")</f>
        <v>2312.9499999999998</v>
      </c>
      <c r="J289" s="30">
        <f>IFERROR(VLOOKUP(C289,MARÇO!B:F,3,0),"0,00")</f>
        <v>7405.86</v>
      </c>
      <c r="K289" s="11">
        <f t="shared" si="8"/>
        <v>1812.25</v>
      </c>
      <c r="L289" s="30">
        <f>IFERROR(VLOOKUP(C289,MARÇO!B:H,7,0),"0,00")</f>
        <v>5593.61</v>
      </c>
      <c r="M289" s="25" t="str">
        <f>IFERROR(VLOOKUP(C289,FÉRIAS!C:D,2,0),"")</f>
        <v/>
      </c>
      <c r="N289" s="21" t="str">
        <f>IFERROR(VLOOKUP(C289,AFASTADOS!B:C,2,0),"")</f>
        <v/>
      </c>
    </row>
    <row r="290" spans="2:14" s="21" customFormat="1">
      <c r="B290" s="15">
        <f t="shared" si="9"/>
        <v>282</v>
      </c>
      <c r="C290" s="26">
        <v>2718</v>
      </c>
      <c r="D290" s="27" t="str">
        <f>IFERROR(VLOOKUP(C290,SRA!B:C,2,0),"")</f>
        <v>PAULA SHEMILLY GALDINO SANTIAG</v>
      </c>
      <c r="E290" s="15" t="str">
        <f>IFERROR(VLOOKUP(C290,SRA!B:T,8,0),"")</f>
        <v>CLT</v>
      </c>
      <c r="F290" s="20" t="s">
        <v>452</v>
      </c>
      <c r="G290" s="15" t="str">
        <f>IFERROR(VLOOKUP(C290,SRA!B:T,5,0),"")</f>
        <v>TEC. EM ADM. E FIN.</v>
      </c>
      <c r="H290" s="11">
        <f>IFERROR(VLOOKUP(C290,SRA!B:T,18,0),"")</f>
        <v>1981.2</v>
      </c>
      <c r="I290" s="11">
        <f>IFERROR(VLOOKUP(C290,SRA!B:T,19,0),"")</f>
        <v>822.38</v>
      </c>
      <c r="J290" s="30">
        <f>IFERROR(VLOOKUP(C290,MARÇO!B:F,3,0),"0,00")</f>
        <v>4129.0200000000004</v>
      </c>
      <c r="K290" s="11">
        <f t="shared" si="8"/>
        <v>708.94000000000051</v>
      </c>
      <c r="L290" s="30">
        <f>IFERROR(VLOOKUP(C290,MARÇO!B:H,7,0),"0,00")</f>
        <v>3420.08</v>
      </c>
      <c r="M290" s="25" t="str">
        <f>IFERROR(VLOOKUP(C290,FÉRIAS!C:D,2,0),"")</f>
        <v/>
      </c>
      <c r="N290" s="21" t="str">
        <f>IFERROR(VLOOKUP(C290,AFASTADOS!B:C,2,0),"")</f>
        <v/>
      </c>
    </row>
    <row r="291" spans="2:14" s="21" customFormat="1">
      <c r="B291" s="15">
        <f t="shared" si="9"/>
        <v>283</v>
      </c>
      <c r="C291" s="26">
        <v>2719</v>
      </c>
      <c r="D291" s="27" t="str">
        <f>IFERROR(VLOOKUP(C291,SRA!B:C,2,0),"")</f>
        <v>DANIELLE MEDEIROS PONTES</v>
      </c>
      <c r="E291" s="15" t="str">
        <f>IFERROR(VLOOKUP(C291,SRA!B:T,8,0),"")</f>
        <v>CLT</v>
      </c>
      <c r="F291" s="20" t="s">
        <v>452</v>
      </c>
      <c r="G291" s="15" t="str">
        <f>IFERROR(VLOOKUP(C291,SRA!B:T,5,0),"")</f>
        <v>TEC. EM ADM. E FIN.</v>
      </c>
      <c r="H291" s="11">
        <f>IFERROR(VLOOKUP(C291,SRA!B:T,18,0),"")</f>
        <v>2080.27</v>
      </c>
      <c r="I291" s="11">
        <f>IFERROR(VLOOKUP(C291,SRA!B:T,19,0),"")</f>
        <v>0</v>
      </c>
      <c r="J291" s="30">
        <f>IFERROR(VLOOKUP(C291,MARÇO!B:F,3,0),"0,00")</f>
        <v>2412</v>
      </c>
      <c r="K291" s="11">
        <f t="shared" si="8"/>
        <v>1376.54</v>
      </c>
      <c r="L291" s="30">
        <f>IFERROR(VLOOKUP(C291,MARÇO!B:H,7,0),"0,00")</f>
        <v>1035.46</v>
      </c>
      <c r="M291" s="25" t="str">
        <f>IFERROR(VLOOKUP(C291,FÉRIAS!C:D,2,0),"")</f>
        <v/>
      </c>
      <c r="N291" s="21" t="str">
        <f>IFERROR(VLOOKUP(C291,AFASTADOS!B:C,2,0),"")</f>
        <v/>
      </c>
    </row>
    <row r="292" spans="2:14" s="21" customFormat="1">
      <c r="B292" s="15">
        <f t="shared" si="9"/>
        <v>284</v>
      </c>
      <c r="C292" s="26">
        <v>2720</v>
      </c>
      <c r="D292" s="27" t="str">
        <f>IFERROR(VLOOKUP(C292,SRA!B:C,2,0),"")</f>
        <v>JONATAS BERNARDINO R  DA SILVA</v>
      </c>
      <c r="E292" s="15" t="str">
        <f>IFERROR(VLOOKUP(C292,SRA!B:T,8,0),"")</f>
        <v>CLT</v>
      </c>
      <c r="F292" s="20" t="s">
        <v>452</v>
      </c>
      <c r="G292" s="15" t="str">
        <f>IFERROR(VLOOKUP(C292,SRA!B:T,5,0),"")</f>
        <v>TEC. EM ADM. E FIN.</v>
      </c>
      <c r="H292" s="11">
        <f>IFERROR(VLOOKUP(C292,SRA!B:T,18,0),"")</f>
        <v>1981.21</v>
      </c>
      <c r="I292" s="11">
        <f>IFERROR(VLOOKUP(C292,SRA!B:T,19,0),"")</f>
        <v>0</v>
      </c>
      <c r="J292" s="30">
        <f>IFERROR(VLOOKUP(C292,MARÇO!B:F,3,0),"0,00")</f>
        <v>1981.21</v>
      </c>
      <c r="K292" s="11">
        <f t="shared" si="8"/>
        <v>942.06</v>
      </c>
      <c r="L292" s="30">
        <f>IFERROR(VLOOKUP(C292,MARÇO!B:H,7,0),"0,00")</f>
        <v>1039.1500000000001</v>
      </c>
      <c r="M292" s="25" t="str">
        <f>IFERROR(VLOOKUP(C292,FÉRIAS!C:D,2,0),"")</f>
        <v/>
      </c>
      <c r="N292" s="21" t="str">
        <f>IFERROR(VLOOKUP(C292,AFASTADOS!B:C,2,0),"")</f>
        <v/>
      </c>
    </row>
    <row r="293" spans="2:14" s="21" customFormat="1">
      <c r="B293" s="15">
        <f t="shared" si="9"/>
        <v>285</v>
      </c>
      <c r="C293" s="26">
        <v>2721</v>
      </c>
      <c r="D293" s="27" t="str">
        <f>IFERROR(VLOOKUP(C293,SRA!B:C,2,0),"")</f>
        <v>CLECIO JOSE DA SILVA</v>
      </c>
      <c r="E293" s="15" t="str">
        <f>IFERROR(VLOOKUP(C293,SRA!B:T,8,0),"")</f>
        <v>CLT</v>
      </c>
      <c r="F293" s="20" t="s">
        <v>464</v>
      </c>
      <c r="G293" s="15" t="str">
        <f>IFERROR(VLOOKUP(C293,SRA!B:T,5,0),"")</f>
        <v>TEC. EM ADM. E FIN.</v>
      </c>
      <c r="H293" s="11">
        <f>IFERROR(VLOOKUP(C293,SRA!B:T,18,0),"")</f>
        <v>1981.2</v>
      </c>
      <c r="I293" s="11">
        <f>IFERROR(VLOOKUP(C293,SRA!B:T,19,0),"")</f>
        <v>214.7</v>
      </c>
      <c r="J293" s="30">
        <f>IFERROR(VLOOKUP(C293,MARÇO!B:F,3,0),"0,00")</f>
        <v>5855.74</v>
      </c>
      <c r="K293" s="11">
        <f t="shared" si="8"/>
        <v>2994.2599999999998</v>
      </c>
      <c r="L293" s="30">
        <f>IFERROR(VLOOKUP(C293,MARÇO!B:H,7,0),"0,00")</f>
        <v>2861.48</v>
      </c>
      <c r="M293" s="25" t="str">
        <f>IFERROR(VLOOKUP(C293,FÉRIAS!C:D,2,0),"")</f>
        <v>CLECIO JOSE DA SILVA</v>
      </c>
      <c r="N293" s="21" t="str">
        <f>IFERROR(VLOOKUP(C293,AFASTADOS!B:C,2,0),"")</f>
        <v/>
      </c>
    </row>
    <row r="294" spans="2:14" s="21" customFormat="1">
      <c r="B294" s="15">
        <f t="shared" si="9"/>
        <v>286</v>
      </c>
      <c r="C294" s="26">
        <v>2726</v>
      </c>
      <c r="D294" s="27" t="str">
        <f>IFERROR(VLOOKUP(C294,SRA!B:C,2,0),"")</f>
        <v>MARIA GILVANEIDE SANTOS LIMA</v>
      </c>
      <c r="E294" s="15" t="str">
        <f>IFERROR(VLOOKUP(C294,SRA!B:T,8,0),"")</f>
        <v>CLT</v>
      </c>
      <c r="F294" s="20" t="s">
        <v>452</v>
      </c>
      <c r="G294" s="15" t="str">
        <f>IFERROR(VLOOKUP(C294,SRA!B:T,5,0),"")</f>
        <v>TEC. EM ADM. E FIN.</v>
      </c>
      <c r="H294" s="11">
        <f>IFERROR(VLOOKUP(C294,SRA!B:T,18,0),"")</f>
        <v>2080.27</v>
      </c>
      <c r="I294" s="11">
        <f>IFERROR(VLOOKUP(C294,SRA!B:T,19,0),"")</f>
        <v>2312.9499999999998</v>
      </c>
      <c r="J294" s="30">
        <f>IFERROR(VLOOKUP(C294,MARÇO!B:F,3,0),"0,00")</f>
        <v>4393.22</v>
      </c>
      <c r="K294" s="11">
        <f t="shared" si="8"/>
        <v>1315.6400000000003</v>
      </c>
      <c r="L294" s="30">
        <f>IFERROR(VLOOKUP(C294,MARÇO!B:H,7,0),"0,00")</f>
        <v>3077.58</v>
      </c>
      <c r="M294" s="25" t="str">
        <f>IFERROR(VLOOKUP(C294,FÉRIAS!C:D,2,0),"")</f>
        <v/>
      </c>
      <c r="N294" s="21" t="str">
        <f>IFERROR(VLOOKUP(C294,AFASTADOS!B:C,2,0),"")</f>
        <v/>
      </c>
    </row>
    <row r="295" spans="2:14" s="21" customFormat="1">
      <c r="B295" s="15">
        <f t="shared" si="9"/>
        <v>287</v>
      </c>
      <c r="C295" s="26">
        <v>2732</v>
      </c>
      <c r="D295" s="27" t="str">
        <f>IFERROR(VLOOKUP(C295,SRA!B:C,2,0),"")</f>
        <v>LILIANE DA SILVA SALVADOR</v>
      </c>
      <c r="E295" s="15" t="str">
        <f>IFERROR(VLOOKUP(C295,SRA!B:T,8,0),"")</f>
        <v>CLT</v>
      </c>
      <c r="F295" s="20" t="s">
        <v>452</v>
      </c>
      <c r="G295" s="15" t="str">
        <f>IFERROR(VLOOKUP(C295,SRA!B:T,5,0),"")</f>
        <v>TEC. EM ADM. E FIN.</v>
      </c>
      <c r="H295" s="11">
        <f>IFERROR(VLOOKUP(C295,SRA!B:T,18,0),"")</f>
        <v>1981.2</v>
      </c>
      <c r="I295" s="11">
        <f>IFERROR(VLOOKUP(C295,SRA!B:T,19,0),"")</f>
        <v>0</v>
      </c>
      <c r="J295" s="30">
        <f>IFERROR(VLOOKUP(C295,MARÇO!B:F,3,0),"0,00")</f>
        <v>1981.2</v>
      </c>
      <c r="K295" s="11">
        <f t="shared" si="8"/>
        <v>324.99</v>
      </c>
      <c r="L295" s="30">
        <f>IFERROR(VLOOKUP(C295,MARÇO!B:H,7,0),"0,00")</f>
        <v>1656.21</v>
      </c>
      <c r="M295" s="25" t="str">
        <f>IFERROR(VLOOKUP(C295,FÉRIAS!C:D,2,0),"")</f>
        <v/>
      </c>
      <c r="N295" s="21" t="str">
        <f>IFERROR(VLOOKUP(C295,AFASTADOS!B:C,2,0),"")</f>
        <v/>
      </c>
    </row>
    <row r="296" spans="2:14" s="21" customFormat="1">
      <c r="B296" s="15">
        <f t="shared" si="9"/>
        <v>288</v>
      </c>
      <c r="C296" s="26">
        <v>2736</v>
      </c>
      <c r="D296" s="27" t="str">
        <f>IFERROR(VLOOKUP(C296,SRA!B:C,2,0),"")</f>
        <v>LUCENILDO JOSE DA SILVA</v>
      </c>
      <c r="E296" s="15" t="str">
        <f>IFERROR(VLOOKUP(C296,SRA!B:T,8,0),"")</f>
        <v>CLT</v>
      </c>
      <c r="F296" s="20" t="s">
        <v>452</v>
      </c>
      <c r="G296" s="15" t="str">
        <f>IFERROR(VLOOKUP(C296,SRA!B:T,5,0),"")</f>
        <v>TEC. EM ADM. E FIN.</v>
      </c>
      <c r="H296" s="11">
        <f>IFERROR(VLOOKUP(C296,SRA!B:T,18,0),"")</f>
        <v>1981.2</v>
      </c>
      <c r="I296" s="11">
        <f>IFERROR(VLOOKUP(C296,SRA!B:T,19,0),"")</f>
        <v>214.7</v>
      </c>
      <c r="J296" s="30">
        <f>IFERROR(VLOOKUP(C296,MARÇO!B:F,3,0),"0,00")</f>
        <v>2195.9</v>
      </c>
      <c r="K296" s="11">
        <f t="shared" si="8"/>
        <v>477.11000000000013</v>
      </c>
      <c r="L296" s="30">
        <f>IFERROR(VLOOKUP(C296,MARÇO!B:H,7,0),"0,00")</f>
        <v>1718.79</v>
      </c>
      <c r="M296" s="25" t="str">
        <f>IFERROR(VLOOKUP(C296,FÉRIAS!C:D,2,0),"")</f>
        <v/>
      </c>
      <c r="N296" s="21" t="str">
        <f>IFERROR(VLOOKUP(C296,AFASTADOS!B:C,2,0),"")</f>
        <v/>
      </c>
    </row>
    <row r="297" spans="2:14" s="21" customFormat="1">
      <c r="B297" s="15">
        <f t="shared" si="9"/>
        <v>289</v>
      </c>
      <c r="C297" s="26">
        <v>2748</v>
      </c>
      <c r="D297" s="27" t="str">
        <f>IFERROR(VLOOKUP(C297,SRA!B:C,2,0),"")</f>
        <v>LEONINO CLEMENTE DA SILVA</v>
      </c>
      <c r="E297" s="15" t="str">
        <f>IFERROR(VLOOKUP(C297,SRA!B:T,8,0),"")</f>
        <v>CLT</v>
      </c>
      <c r="F297" s="20" t="s">
        <v>452</v>
      </c>
      <c r="G297" s="15" t="str">
        <f>IFERROR(VLOOKUP(C297,SRA!B:T,5,0),"")</f>
        <v>OP. DE PROD. IND.</v>
      </c>
      <c r="H297" s="11">
        <f>IFERROR(VLOOKUP(C297,SRA!B:T,18,0),"")</f>
        <v>1484.6</v>
      </c>
      <c r="I297" s="11">
        <f>IFERROR(VLOOKUP(C297,SRA!B:T,19,0),"")</f>
        <v>0</v>
      </c>
      <c r="J297" s="30">
        <f>IFERROR(VLOOKUP(C297,MARÇO!B:F,3,0),"0,00")</f>
        <v>1484.6</v>
      </c>
      <c r="K297" s="11">
        <f t="shared" si="8"/>
        <v>498.5</v>
      </c>
      <c r="L297" s="30">
        <f>IFERROR(VLOOKUP(C297,MARÇO!B:H,7,0),"0,00")</f>
        <v>986.09999999999991</v>
      </c>
      <c r="M297" s="25" t="str">
        <f>IFERROR(VLOOKUP(C297,FÉRIAS!C:D,2,0),"")</f>
        <v/>
      </c>
      <c r="N297" s="21" t="str">
        <f>IFERROR(VLOOKUP(C297,AFASTADOS!B:C,2,0),"")</f>
        <v/>
      </c>
    </row>
    <row r="298" spans="2:14" s="21" customFormat="1">
      <c r="B298" s="15">
        <f t="shared" si="9"/>
        <v>290</v>
      </c>
      <c r="C298" s="26">
        <v>2751</v>
      </c>
      <c r="D298" s="27" t="str">
        <f>IFERROR(VLOOKUP(C298,SRA!B:C,2,0),"")</f>
        <v>DENNYS RYAN GUILHERME PEREIRA</v>
      </c>
      <c r="E298" s="15" t="str">
        <f>IFERROR(VLOOKUP(C298,SRA!B:T,8,0),"")</f>
        <v>CLT</v>
      </c>
      <c r="F298" s="20" t="s">
        <v>452</v>
      </c>
      <c r="G298" s="15" t="str">
        <f>IFERROR(VLOOKUP(C298,SRA!B:T,5,0),"")</f>
        <v>OP. DE PROD. IND.</v>
      </c>
      <c r="H298" s="11">
        <f>IFERROR(VLOOKUP(C298,SRA!B:T,18,0),"")</f>
        <v>1804.59</v>
      </c>
      <c r="I298" s="11">
        <f>IFERROR(VLOOKUP(C298,SRA!B:T,19,0),"")</f>
        <v>0</v>
      </c>
      <c r="J298" s="30">
        <f>IFERROR(VLOOKUP(C298,MARÇO!B:F,3,0),"0,00")</f>
        <v>1804.59</v>
      </c>
      <c r="K298" s="11">
        <f t="shared" si="8"/>
        <v>860.49</v>
      </c>
      <c r="L298" s="30">
        <f>IFERROR(VLOOKUP(C298,MARÇO!B:H,7,0),"0,00")</f>
        <v>944.09999999999991</v>
      </c>
      <c r="M298" s="25" t="str">
        <f>IFERROR(VLOOKUP(C298,FÉRIAS!C:D,2,0),"")</f>
        <v/>
      </c>
      <c r="N298" s="21" t="str">
        <f>IFERROR(VLOOKUP(C298,AFASTADOS!B:C,2,0),"")</f>
        <v/>
      </c>
    </row>
    <row r="299" spans="2:14" s="21" customFormat="1">
      <c r="B299" s="15">
        <f t="shared" si="9"/>
        <v>291</v>
      </c>
      <c r="C299" s="20">
        <v>2754</v>
      </c>
      <c r="D299" s="27" t="str">
        <f>IFERROR(VLOOKUP(C299,SRA!B:C,2,0),"")</f>
        <v>ROSANGELA BARROS CANTALICE</v>
      </c>
      <c r="E299" s="15" t="str">
        <f>IFERROR(VLOOKUP(C299,SRA!B:T,8,0),"")</f>
        <v>CLT</v>
      </c>
      <c r="F299" s="20" t="s">
        <v>476</v>
      </c>
      <c r="G299" s="15" t="str">
        <f>IFERROR(VLOOKUP(C299,SRA!B:T,5,0),"")</f>
        <v>OP. DE PROD. IND.</v>
      </c>
      <c r="H299" s="11">
        <f>IFERROR(VLOOKUP(C299,SRA!B:T,18,0),"")</f>
        <v>1346.58</v>
      </c>
      <c r="I299" s="11">
        <f>IFERROR(VLOOKUP(C299,SRA!B:T,19,0),"")</f>
        <v>0</v>
      </c>
      <c r="J299" s="30" t="str">
        <f>IFERROR(VLOOKUP(C299,MARÇO!B:F,3,0),"0,00")</f>
        <v>0,00</v>
      </c>
      <c r="K299" s="11">
        <f t="shared" si="8"/>
        <v>0</v>
      </c>
      <c r="L299" s="30" t="str">
        <f>IFERROR(VLOOKUP(C299,MARÇO!B:H,7,0),"0,00")</f>
        <v>0,00</v>
      </c>
      <c r="M299" s="25" t="str">
        <f>IFERROR(VLOOKUP(C299,FÉRIAS!C:D,2,0),"")</f>
        <v/>
      </c>
      <c r="N299" s="21" t="str">
        <f>IFERROR(VLOOKUP(C299,AFASTADOS!B:C,2,0),"")</f>
        <v>ROSANGELA BARROS CANTALICE</v>
      </c>
    </row>
    <row r="300" spans="2:14" s="21" customFormat="1">
      <c r="B300" s="15">
        <f t="shared" si="9"/>
        <v>292</v>
      </c>
      <c r="C300" s="26">
        <v>2757</v>
      </c>
      <c r="D300" s="27" t="str">
        <f>IFERROR(VLOOKUP(C300,SRA!B:C,2,0),"")</f>
        <v>CLAUDIA REGINA NEVES DE MELO</v>
      </c>
      <c r="E300" s="15" t="str">
        <f>IFERROR(VLOOKUP(C300,SRA!B:T,8,0),"")</f>
        <v>CLT</v>
      </c>
      <c r="F300" s="20" t="s">
        <v>476</v>
      </c>
      <c r="G300" s="15" t="str">
        <f>IFERROR(VLOOKUP(C300,SRA!B:T,5,0),"")</f>
        <v>OP. DE PROD. IND.</v>
      </c>
      <c r="H300" s="11">
        <f>IFERROR(VLOOKUP(C300,SRA!B:T,18,0),"")</f>
        <v>1636.79</v>
      </c>
      <c r="I300" s="11">
        <f>IFERROR(VLOOKUP(C300,SRA!B:T,19,0),"")</f>
        <v>0</v>
      </c>
      <c r="J300" s="30">
        <f>IFERROR(VLOOKUP(C300,MARÇO!B:F,3,0),"0,00")</f>
        <v>4178.1400000000003</v>
      </c>
      <c r="K300" s="11">
        <f t="shared" si="8"/>
        <v>4178.1400000000003</v>
      </c>
      <c r="L300" s="30">
        <f>IFERROR(VLOOKUP(C300,MARÇO!B:H,7,0),"0,00")</f>
        <v>0</v>
      </c>
      <c r="M300" s="25" t="str">
        <f>IFERROR(VLOOKUP(C300,FÉRIAS!C:D,2,0),"")</f>
        <v/>
      </c>
      <c r="N300" s="21" t="str">
        <f>IFERROR(VLOOKUP(C300,AFASTADOS!B:C,2,0),"")</f>
        <v>CLAUDIA REGINA NEVES DE MELO</v>
      </c>
    </row>
    <row r="301" spans="2:14" s="21" customFormat="1">
      <c r="B301" s="15">
        <f t="shared" si="9"/>
        <v>293</v>
      </c>
      <c r="C301" s="26">
        <v>2766</v>
      </c>
      <c r="D301" s="27" t="str">
        <f>IFERROR(VLOOKUP(C301,SRA!B:C,2,0),"")</f>
        <v>EMANOEL VIEIRA LAURIA</v>
      </c>
      <c r="E301" s="15" t="str">
        <f>IFERROR(VLOOKUP(C301,SRA!B:T,8,0),"")</f>
        <v>CLT</v>
      </c>
      <c r="F301" s="20" t="s">
        <v>452</v>
      </c>
      <c r="G301" s="15" t="str">
        <f>IFERROR(VLOOKUP(C301,SRA!B:T,5,0),"")</f>
        <v>TEC.EM QUALIDADE IND</v>
      </c>
      <c r="H301" s="11">
        <f>IFERROR(VLOOKUP(C301,SRA!B:T,18,0),"")</f>
        <v>1886.84</v>
      </c>
      <c r="I301" s="11">
        <f>IFERROR(VLOOKUP(C301,SRA!B:T,19,0),"")</f>
        <v>0</v>
      </c>
      <c r="J301" s="30">
        <f>IFERROR(VLOOKUP(C301,MARÇO!B:F,3,0),"0,00")</f>
        <v>1886.84</v>
      </c>
      <c r="K301" s="11">
        <f t="shared" si="8"/>
        <v>990.51</v>
      </c>
      <c r="L301" s="30">
        <f>IFERROR(VLOOKUP(C301,MARÇO!B:H,7,0),"0,00")</f>
        <v>896.32999999999993</v>
      </c>
      <c r="M301" s="25" t="str">
        <f>IFERROR(VLOOKUP(C301,FÉRIAS!C:D,2,0),"")</f>
        <v/>
      </c>
      <c r="N301" s="21" t="str">
        <f>IFERROR(VLOOKUP(C301,AFASTADOS!B:C,2,0),"")</f>
        <v/>
      </c>
    </row>
    <row r="302" spans="2:14" s="21" customFormat="1">
      <c r="B302" s="15">
        <f t="shared" si="9"/>
        <v>294</v>
      </c>
      <c r="C302" s="26">
        <v>2768</v>
      </c>
      <c r="D302" s="27" t="str">
        <f>IFERROR(VLOOKUP(C302,SRA!B:C,2,0),"")</f>
        <v>IZABEL LUIZA SOARES DE SOUZA</v>
      </c>
      <c r="E302" s="15" t="str">
        <f>IFERROR(VLOOKUP(C302,SRA!B:T,8,0),"")</f>
        <v>CLT</v>
      </c>
      <c r="F302" s="20" t="s">
        <v>452</v>
      </c>
      <c r="G302" s="15" t="str">
        <f>IFERROR(VLOOKUP(C302,SRA!B:T,5,0),"")</f>
        <v>OP. DE PROD. IND.</v>
      </c>
      <c r="H302" s="11">
        <f>IFERROR(VLOOKUP(C302,SRA!B:T,18,0),"")</f>
        <v>1636.79</v>
      </c>
      <c r="I302" s="11">
        <f>IFERROR(VLOOKUP(C302,SRA!B:T,19,0),"")</f>
        <v>0</v>
      </c>
      <c r="J302" s="30">
        <f>IFERROR(VLOOKUP(C302,MARÇO!B:F,3,0),"0,00")</f>
        <v>1880.32</v>
      </c>
      <c r="K302" s="11">
        <f t="shared" si="8"/>
        <v>499.53</v>
      </c>
      <c r="L302" s="30">
        <f>IFERROR(VLOOKUP(C302,MARÇO!B:H,7,0),"0,00")</f>
        <v>1380.79</v>
      </c>
      <c r="M302" s="25" t="str">
        <f>IFERROR(VLOOKUP(C302,FÉRIAS!C:D,2,0),"")</f>
        <v/>
      </c>
      <c r="N302" s="21" t="str">
        <f>IFERROR(VLOOKUP(C302,AFASTADOS!B:C,2,0),"")</f>
        <v/>
      </c>
    </row>
    <row r="303" spans="2:14" s="21" customFormat="1">
      <c r="B303" s="15">
        <f t="shared" si="9"/>
        <v>295</v>
      </c>
      <c r="C303" s="26">
        <v>2770</v>
      </c>
      <c r="D303" s="27" t="str">
        <f>IFERROR(VLOOKUP(C303,SRA!B:C,2,0),"")</f>
        <v>JOSE PIMENTEL SILVA</v>
      </c>
      <c r="E303" s="15" t="str">
        <f>IFERROR(VLOOKUP(C303,SRA!B:T,8,0),"")</f>
        <v>CLT</v>
      </c>
      <c r="F303" s="20" t="s">
        <v>452</v>
      </c>
      <c r="G303" s="15" t="str">
        <f>IFERROR(VLOOKUP(C303,SRA!B:T,5,0),"")</f>
        <v>OP. DE PROD. IND.</v>
      </c>
      <c r="H303" s="11">
        <f>IFERROR(VLOOKUP(C303,SRA!B:T,18,0),"")</f>
        <v>1484.64</v>
      </c>
      <c r="I303" s="11">
        <f>IFERROR(VLOOKUP(C303,SRA!B:T,19,0),"")</f>
        <v>0</v>
      </c>
      <c r="J303" s="30">
        <f>IFERROR(VLOOKUP(C303,MARÇO!B:F,3,0),"0,00")</f>
        <v>1484.64</v>
      </c>
      <c r="K303" s="11">
        <f t="shared" si="8"/>
        <v>570.56000000000017</v>
      </c>
      <c r="L303" s="30">
        <f>IFERROR(VLOOKUP(C303,MARÇO!B:H,7,0),"0,00")</f>
        <v>914.07999999999993</v>
      </c>
      <c r="M303" s="25" t="str">
        <f>IFERROR(VLOOKUP(C303,FÉRIAS!C:D,2,0),"")</f>
        <v/>
      </c>
      <c r="N303" s="21" t="str">
        <f>IFERROR(VLOOKUP(C303,AFASTADOS!B:C,2,0),"")</f>
        <v/>
      </c>
    </row>
    <row r="304" spans="2:14" s="21" customFormat="1">
      <c r="B304" s="15">
        <f t="shared" si="9"/>
        <v>296</v>
      </c>
      <c r="C304" s="26">
        <v>2772</v>
      </c>
      <c r="D304" s="27" t="str">
        <f>IFERROR(VLOOKUP(C304,SRA!B:C,2,0),"")</f>
        <v>CARMEM ALUISIA LEITE DE ANDRAD</v>
      </c>
      <c r="E304" s="15" t="str">
        <f>IFERROR(VLOOKUP(C304,SRA!B:T,8,0),"")</f>
        <v>CLT</v>
      </c>
      <c r="F304" s="20" t="s">
        <v>452</v>
      </c>
      <c r="G304" s="15" t="str">
        <f>IFERROR(VLOOKUP(C304,SRA!B:T,5,0),"")</f>
        <v>TEC. EM ADM. E FIN.</v>
      </c>
      <c r="H304" s="11">
        <f>IFERROR(VLOOKUP(C304,SRA!B:T,18,0),"")</f>
        <v>1981.2</v>
      </c>
      <c r="I304" s="11">
        <f>IFERROR(VLOOKUP(C304,SRA!B:T,19,0),"")</f>
        <v>0</v>
      </c>
      <c r="J304" s="30">
        <f>IFERROR(VLOOKUP(C304,MARÇO!B:F,3,0),"0,00")</f>
        <v>1981.2</v>
      </c>
      <c r="K304" s="11">
        <f t="shared" si="8"/>
        <v>285.54999999999995</v>
      </c>
      <c r="L304" s="30">
        <f>IFERROR(VLOOKUP(C304,MARÇO!B:H,7,0),"0,00")</f>
        <v>1695.65</v>
      </c>
      <c r="M304" s="25" t="str">
        <f>IFERROR(VLOOKUP(C304,FÉRIAS!C:D,2,0),"")</f>
        <v/>
      </c>
      <c r="N304" s="21" t="str">
        <f>IFERROR(VLOOKUP(C304,AFASTADOS!B:C,2,0),"")</f>
        <v/>
      </c>
    </row>
    <row r="305" spans="2:14" s="21" customFormat="1">
      <c r="B305" s="15">
        <f t="shared" si="9"/>
        <v>297</v>
      </c>
      <c r="C305" s="26">
        <v>2773</v>
      </c>
      <c r="D305" s="27" t="str">
        <f>IFERROR(VLOOKUP(C305,SRA!B:C,2,0),"")</f>
        <v>WALDNER NERTAM F  DE ALENCAR</v>
      </c>
      <c r="E305" s="15" t="str">
        <f>IFERROR(VLOOKUP(C305,SRA!B:T,8,0),"")</f>
        <v>CLT</v>
      </c>
      <c r="F305" s="20" t="s">
        <v>452</v>
      </c>
      <c r="G305" s="15" t="str">
        <f>IFERROR(VLOOKUP(C305,SRA!B:T,5,0),"")</f>
        <v>TEC.EM QUALIDADE IND</v>
      </c>
      <c r="H305" s="11">
        <f>IFERROR(VLOOKUP(C305,SRA!B:T,18,0),"")</f>
        <v>1886.84</v>
      </c>
      <c r="I305" s="11">
        <f>IFERROR(VLOOKUP(C305,SRA!B:T,19,0),"")</f>
        <v>0</v>
      </c>
      <c r="J305" s="30">
        <f>IFERROR(VLOOKUP(C305,MARÇO!B:F,3,0),"0,00")</f>
        <v>1886.84</v>
      </c>
      <c r="K305" s="11">
        <f t="shared" si="8"/>
        <v>321.70000000000005</v>
      </c>
      <c r="L305" s="30">
        <f>IFERROR(VLOOKUP(C305,MARÇO!B:H,7,0),"0,00")</f>
        <v>1565.1399999999999</v>
      </c>
      <c r="M305" s="25" t="str">
        <f>IFERROR(VLOOKUP(C305,FÉRIAS!C:D,2,0),"")</f>
        <v/>
      </c>
      <c r="N305" s="21" t="str">
        <f>IFERROR(VLOOKUP(C305,AFASTADOS!B:C,2,0),"")</f>
        <v/>
      </c>
    </row>
    <row r="306" spans="2:14" s="21" customFormat="1">
      <c r="B306" s="15">
        <f t="shared" si="9"/>
        <v>298</v>
      </c>
      <c r="C306" s="26">
        <v>2775</v>
      </c>
      <c r="D306" s="27" t="str">
        <f>IFERROR(VLOOKUP(C306,SRA!B:C,2,0),"")</f>
        <v>MARCELA FREITAS DA C SALLES</v>
      </c>
      <c r="E306" s="15" t="str">
        <f>IFERROR(VLOOKUP(C306,SRA!B:T,8,0),"")</f>
        <v>CLT</v>
      </c>
      <c r="F306" s="20" t="s">
        <v>464</v>
      </c>
      <c r="G306" s="15" t="str">
        <f>IFERROR(VLOOKUP(C306,SRA!B:T,5,0),"")</f>
        <v>TEC. EM ADM. E FIN.</v>
      </c>
      <c r="H306" s="11">
        <f>IFERROR(VLOOKUP(C306,SRA!B:T,18,0),"")</f>
        <v>2080.27</v>
      </c>
      <c r="I306" s="11">
        <f>IFERROR(VLOOKUP(C306,SRA!B:T,19,0),"")</f>
        <v>0</v>
      </c>
      <c r="J306" s="30">
        <f>IFERROR(VLOOKUP(C306,MARÇO!B:F,3,0),"0,00")</f>
        <v>2983.2</v>
      </c>
      <c r="K306" s="11">
        <f t="shared" si="8"/>
        <v>2983.2</v>
      </c>
      <c r="L306" s="30">
        <f>IFERROR(VLOOKUP(C306,MARÇO!B:H,7,0),"0,00")</f>
        <v>0</v>
      </c>
      <c r="M306" s="25" t="str">
        <f>IFERROR(VLOOKUP(C306,FÉRIAS!C:D,2,0),"")</f>
        <v>MARCELA FREITAS DA C SALLES</v>
      </c>
      <c r="N306" s="21" t="str">
        <f>IFERROR(VLOOKUP(C306,AFASTADOS!B:C,2,0),"")</f>
        <v/>
      </c>
    </row>
    <row r="307" spans="2:14" s="21" customFormat="1">
      <c r="B307" s="15">
        <f t="shared" si="9"/>
        <v>299</v>
      </c>
      <c r="C307" s="26">
        <v>2779</v>
      </c>
      <c r="D307" s="27" t="str">
        <f>IFERROR(VLOOKUP(C307,SRA!B:C,2,0),"")</f>
        <v>THAIS REGINA BORGES LOPES</v>
      </c>
      <c r="E307" s="15" t="str">
        <f>IFERROR(VLOOKUP(C307,SRA!B:T,8,0),"")</f>
        <v>CLT</v>
      </c>
      <c r="F307" s="20" t="s">
        <v>452</v>
      </c>
      <c r="G307" s="15" t="str">
        <f>IFERROR(VLOOKUP(C307,SRA!B:T,5,0),"")</f>
        <v>OP. DE PROD. IND.</v>
      </c>
      <c r="H307" s="11">
        <f>IFERROR(VLOOKUP(C307,SRA!B:T,18,0),"")</f>
        <v>1804.59</v>
      </c>
      <c r="I307" s="11">
        <f>IFERROR(VLOOKUP(C307,SRA!B:T,19,0),"")</f>
        <v>1284.97</v>
      </c>
      <c r="J307" s="30">
        <f>IFERROR(VLOOKUP(C307,MARÇO!B:F,3,0),"0,00")</f>
        <v>4476.17</v>
      </c>
      <c r="K307" s="11">
        <f t="shared" si="8"/>
        <v>2400.5699999999997</v>
      </c>
      <c r="L307" s="30">
        <f>IFERROR(VLOOKUP(C307,MARÇO!B:H,7,0),"0,00")</f>
        <v>2075.6000000000004</v>
      </c>
      <c r="M307" s="25" t="str">
        <f>IFERROR(VLOOKUP(C307,FÉRIAS!C:D,2,0),"")</f>
        <v/>
      </c>
      <c r="N307" s="21" t="str">
        <f>IFERROR(VLOOKUP(C307,AFASTADOS!B:C,2,0),"")</f>
        <v/>
      </c>
    </row>
    <row r="308" spans="2:14" s="21" customFormat="1">
      <c r="B308" s="15">
        <f t="shared" si="9"/>
        <v>300</v>
      </c>
      <c r="C308" s="26">
        <v>2782</v>
      </c>
      <c r="D308" s="27" t="str">
        <f>IFERROR(VLOOKUP(C308,SRA!B:C,2,0),"")</f>
        <v>ELVIS ALVES DA COSTA</v>
      </c>
      <c r="E308" s="15" t="str">
        <f>IFERROR(VLOOKUP(C308,SRA!B:T,8,0),"")</f>
        <v>CLT</v>
      </c>
      <c r="F308" s="20" t="s">
        <v>452</v>
      </c>
      <c r="G308" s="15" t="str">
        <f>IFERROR(VLOOKUP(C308,SRA!B:T,5,0),"")</f>
        <v>OP. DE PROD. IND.(C)</v>
      </c>
      <c r="H308" s="11">
        <f>IFERROR(VLOOKUP(C308,SRA!B:T,18,0),"")</f>
        <v>1636.83</v>
      </c>
      <c r="I308" s="11">
        <f>IFERROR(VLOOKUP(C308,SRA!B:T,19,0),"")</f>
        <v>0</v>
      </c>
      <c r="J308" s="30">
        <f>IFERROR(VLOOKUP(C308,MARÇO!B:F,3,0),"0,00")</f>
        <v>1808.75</v>
      </c>
      <c r="K308" s="11">
        <f t="shared" si="8"/>
        <v>165.76999999999998</v>
      </c>
      <c r="L308" s="30">
        <f>IFERROR(VLOOKUP(C308,MARÇO!B:H,7,0),"0,00")</f>
        <v>1642.98</v>
      </c>
      <c r="M308" s="25" t="str">
        <f>IFERROR(VLOOKUP(C308,FÉRIAS!C:D,2,0),"")</f>
        <v/>
      </c>
      <c r="N308" s="21" t="str">
        <f>IFERROR(VLOOKUP(C308,AFASTADOS!B:C,2,0),"")</f>
        <v/>
      </c>
    </row>
    <row r="309" spans="2:14" s="21" customFormat="1">
      <c r="B309" s="15">
        <f t="shared" si="9"/>
        <v>301</v>
      </c>
      <c r="C309" s="26">
        <v>2784</v>
      </c>
      <c r="D309" s="27" t="str">
        <f>IFERROR(VLOOKUP(C309,SRA!B:C,2,0),"")</f>
        <v>FERNANDO ALVES DO NASCIMENTO</v>
      </c>
      <c r="E309" s="15" t="str">
        <f>IFERROR(VLOOKUP(C309,SRA!B:T,8,0),"")</f>
        <v>CLT</v>
      </c>
      <c r="F309" s="20" t="s">
        <v>452</v>
      </c>
      <c r="G309" s="15" t="str">
        <f>IFERROR(VLOOKUP(C309,SRA!B:T,5,0),"")</f>
        <v>OP. DE PROD. IND.</v>
      </c>
      <c r="H309" s="11">
        <f>IFERROR(VLOOKUP(C309,SRA!B:T,18,0),"")</f>
        <v>1558.83</v>
      </c>
      <c r="I309" s="11">
        <f>IFERROR(VLOOKUP(C309,SRA!B:T,19,0),"")</f>
        <v>0</v>
      </c>
      <c r="J309" s="30">
        <f>IFERROR(VLOOKUP(C309,MARÇO!B:F,3,0),"0,00")</f>
        <v>2632.51</v>
      </c>
      <c r="K309" s="11">
        <f t="shared" si="8"/>
        <v>2102.5100000000002</v>
      </c>
      <c r="L309" s="30">
        <f>IFERROR(VLOOKUP(C309,MARÇO!B:H,7,0),"0,00")</f>
        <v>530</v>
      </c>
      <c r="M309" s="25" t="str">
        <f>IFERROR(VLOOKUP(C309,FÉRIAS!C:D,2,0),"")</f>
        <v/>
      </c>
      <c r="N309" s="21" t="str">
        <f>IFERROR(VLOOKUP(C309,AFASTADOS!B:C,2,0),"")</f>
        <v/>
      </c>
    </row>
    <row r="310" spans="2:14" s="21" customFormat="1">
      <c r="B310" s="15">
        <f t="shared" si="9"/>
        <v>302</v>
      </c>
      <c r="C310" s="26">
        <v>2785</v>
      </c>
      <c r="D310" s="27" t="str">
        <f>IFERROR(VLOOKUP(C310,SRA!B:C,2,0),"")</f>
        <v>JEANNE D ARC PEDROSA PESSOA</v>
      </c>
      <c r="E310" s="15" t="str">
        <f>IFERROR(VLOOKUP(C310,SRA!B:T,8,0),"")</f>
        <v>CLT</v>
      </c>
      <c r="F310" s="20" t="s">
        <v>476</v>
      </c>
      <c r="G310" s="15" t="str">
        <f>IFERROR(VLOOKUP(C310,SRA!B:T,5,0),"")</f>
        <v>OP. DE PROD. IND.</v>
      </c>
      <c r="H310" s="11">
        <f>IFERROR(VLOOKUP(C310,SRA!B:T,18,0),"")</f>
        <v>1484.61</v>
      </c>
      <c r="I310" s="11">
        <f>IFERROR(VLOOKUP(C310,SRA!B:T,19,0),"")</f>
        <v>0</v>
      </c>
      <c r="J310" s="30">
        <f>IFERROR(VLOOKUP(C310,MARÇO!B:F,3,0),"0,00")</f>
        <v>1522.57</v>
      </c>
      <c r="K310" s="11">
        <f t="shared" si="8"/>
        <v>1017.8</v>
      </c>
      <c r="L310" s="30">
        <f>IFERROR(VLOOKUP(C310,MARÇO!B:H,7,0),"0,00")</f>
        <v>504.77</v>
      </c>
      <c r="M310" s="25" t="str">
        <f>IFERROR(VLOOKUP(C310,FÉRIAS!C:D,2,0),"")</f>
        <v/>
      </c>
      <c r="N310" s="21" t="str">
        <f>IFERROR(VLOOKUP(C310,AFASTADOS!B:C,2,0),"")</f>
        <v>JEANNE D ARC PEDROSA PESSOA</v>
      </c>
    </row>
    <row r="311" spans="2:14" s="21" customFormat="1">
      <c r="B311" s="15">
        <f t="shared" si="9"/>
        <v>303</v>
      </c>
      <c r="C311" s="26">
        <v>2788</v>
      </c>
      <c r="D311" s="27" t="str">
        <f>IFERROR(VLOOKUP(C311,SRA!B:C,2,0),"")</f>
        <v>ROSANIA EMIDIA PEREIRA</v>
      </c>
      <c r="E311" s="15" t="str">
        <f>IFERROR(VLOOKUP(C311,SRA!B:T,8,0),"")</f>
        <v>CLT</v>
      </c>
      <c r="F311" s="20" t="s">
        <v>452</v>
      </c>
      <c r="G311" s="15" t="str">
        <f>IFERROR(VLOOKUP(C311,SRA!B:T,5,0),"")</f>
        <v>OP. DE PROD. IND.</v>
      </c>
      <c r="H311" s="11">
        <f>IFERROR(VLOOKUP(C311,SRA!B:T,18,0),"")</f>
        <v>1636.79</v>
      </c>
      <c r="I311" s="11">
        <f>IFERROR(VLOOKUP(C311,SRA!B:T,19,0),"")</f>
        <v>0</v>
      </c>
      <c r="J311" s="30">
        <f>IFERROR(VLOOKUP(C311,MARÇO!B:F,3,0),"0,00")</f>
        <v>1807.99</v>
      </c>
      <c r="K311" s="11">
        <f t="shared" si="8"/>
        <v>381.83000000000015</v>
      </c>
      <c r="L311" s="30">
        <f>IFERROR(VLOOKUP(C311,MARÇO!B:H,7,0),"0,00")</f>
        <v>1426.1599999999999</v>
      </c>
      <c r="M311" s="25" t="str">
        <f>IFERROR(VLOOKUP(C311,FÉRIAS!C:D,2,0),"")</f>
        <v/>
      </c>
      <c r="N311" s="21" t="str">
        <f>IFERROR(VLOOKUP(C311,AFASTADOS!B:C,2,0),"")</f>
        <v/>
      </c>
    </row>
    <row r="312" spans="2:14" s="21" customFormat="1">
      <c r="B312" s="15">
        <f t="shared" si="9"/>
        <v>304</v>
      </c>
      <c r="C312" s="26">
        <v>2790</v>
      </c>
      <c r="D312" s="27" t="str">
        <f>IFERROR(VLOOKUP(C312,SRA!B:C,2,0),"")</f>
        <v>ROSANA DE FATIMA UCHOA  AREDE</v>
      </c>
      <c r="E312" s="15" t="str">
        <f>IFERROR(VLOOKUP(C312,SRA!B:T,8,0),"")</f>
        <v>CLT</v>
      </c>
      <c r="F312" s="20" t="s">
        <v>464</v>
      </c>
      <c r="G312" s="15" t="str">
        <f>IFERROR(VLOOKUP(C312,SRA!B:T,5,0),"")</f>
        <v>TEC. EM ADM. E FIN.</v>
      </c>
      <c r="H312" s="11">
        <f>IFERROR(VLOOKUP(C312,SRA!B:T,18,0),"")</f>
        <v>1981.2</v>
      </c>
      <c r="I312" s="11">
        <f>IFERROR(VLOOKUP(C312,SRA!B:T,19,0),"")</f>
        <v>0</v>
      </c>
      <c r="J312" s="30">
        <f>IFERROR(VLOOKUP(C312,MARÇO!B:F,3,0),"0,00")</f>
        <v>4071.86</v>
      </c>
      <c r="K312" s="11">
        <f t="shared" si="8"/>
        <v>2764.94</v>
      </c>
      <c r="L312" s="30">
        <f>IFERROR(VLOOKUP(C312,MARÇO!B:H,7,0),"0,00")</f>
        <v>1306.92</v>
      </c>
      <c r="M312" s="25" t="str">
        <f>IFERROR(VLOOKUP(C312,FÉRIAS!C:D,2,0),"")</f>
        <v>ROSANA DE FATIMA UCHOA  AREDE</v>
      </c>
      <c r="N312" s="21" t="str">
        <f>IFERROR(VLOOKUP(C312,AFASTADOS!B:C,2,0),"")</f>
        <v/>
      </c>
    </row>
    <row r="313" spans="2:14" s="21" customFormat="1">
      <c r="B313" s="15">
        <f t="shared" si="9"/>
        <v>305</v>
      </c>
      <c r="C313" s="26">
        <v>2791</v>
      </c>
      <c r="D313" s="27" t="str">
        <f>IFERROR(VLOOKUP(C313,SRA!B:C,2,0),"")</f>
        <v>JOSIMAR SILVA</v>
      </c>
      <c r="E313" s="15" t="str">
        <f>IFERROR(VLOOKUP(C313,SRA!B:T,8,0),"")</f>
        <v>CLT</v>
      </c>
      <c r="F313" s="20" t="s">
        <v>452</v>
      </c>
      <c r="G313" s="15" t="str">
        <f>IFERROR(VLOOKUP(C313,SRA!B:T,5,0),"")</f>
        <v>FARMACEUTICO IND</v>
      </c>
      <c r="H313" s="11">
        <f>IFERROR(VLOOKUP(C313,SRA!B:T,18,0),"")</f>
        <v>5714.73</v>
      </c>
      <c r="I313" s="11">
        <f>IFERROR(VLOOKUP(C313,SRA!B:T,19,0),"")</f>
        <v>0</v>
      </c>
      <c r="J313" s="30">
        <f>IFERROR(VLOOKUP(C313,MARÇO!B:F,3,0),"0,00")</f>
        <v>9012.26</v>
      </c>
      <c r="K313" s="11">
        <f t="shared" si="8"/>
        <v>3218.8200000000006</v>
      </c>
      <c r="L313" s="30">
        <f>IFERROR(VLOOKUP(C313,MARÇO!B:H,7,0),"0,00")</f>
        <v>5793.44</v>
      </c>
      <c r="M313" s="25" t="str">
        <f>IFERROR(VLOOKUP(C313,FÉRIAS!C:D,2,0),"")</f>
        <v/>
      </c>
      <c r="N313" s="21" t="str">
        <f>IFERROR(VLOOKUP(C313,AFASTADOS!B:C,2,0),"")</f>
        <v/>
      </c>
    </row>
    <row r="314" spans="2:14" s="21" customFormat="1">
      <c r="B314" s="15">
        <f t="shared" si="9"/>
        <v>306</v>
      </c>
      <c r="C314" s="26">
        <v>2797</v>
      </c>
      <c r="D314" s="27" t="str">
        <f>IFERROR(VLOOKUP(C314,SRA!B:C,2,0),"")</f>
        <v>JULIANA SILVA CEDRIM</v>
      </c>
      <c r="E314" s="15" t="str">
        <f>IFERROR(VLOOKUP(C314,SRA!B:T,8,0),"")</f>
        <v>CLT</v>
      </c>
      <c r="F314" s="20" t="s">
        <v>452</v>
      </c>
      <c r="G314" s="15" t="str">
        <f>IFERROR(VLOOKUP(C314,SRA!B:T,5,0),"")</f>
        <v>TEC. EM ADM. E FIN.</v>
      </c>
      <c r="H314" s="11">
        <f>IFERROR(VLOOKUP(C314,SRA!B:T,18,0),"")</f>
        <v>1981.2</v>
      </c>
      <c r="I314" s="11">
        <f>IFERROR(VLOOKUP(C314,SRA!B:T,19,0),"")</f>
        <v>2312.9499999999998</v>
      </c>
      <c r="J314" s="30">
        <f>IFERROR(VLOOKUP(C314,MARÇO!B:F,3,0),"0,00")</f>
        <v>4294.1499999999996</v>
      </c>
      <c r="K314" s="11">
        <f t="shared" si="8"/>
        <v>2700.7099999999996</v>
      </c>
      <c r="L314" s="30">
        <f>IFERROR(VLOOKUP(C314,MARÇO!B:H,7,0),"0,00")</f>
        <v>1593.44</v>
      </c>
      <c r="M314" s="25" t="str">
        <f>IFERROR(VLOOKUP(C314,FÉRIAS!C:D,2,0),"")</f>
        <v/>
      </c>
      <c r="N314" s="21" t="str">
        <f>IFERROR(VLOOKUP(C314,AFASTADOS!B:C,2,0),"")</f>
        <v/>
      </c>
    </row>
    <row r="315" spans="2:14" s="21" customFormat="1">
      <c r="B315" s="15">
        <f t="shared" si="9"/>
        <v>307</v>
      </c>
      <c r="C315" s="26">
        <v>2798</v>
      </c>
      <c r="D315" s="27" t="str">
        <f>IFERROR(VLOOKUP(C315,SRA!B:C,2,0),"")</f>
        <v>MARCO ANDRE ANTUNES CORREIA</v>
      </c>
      <c r="E315" s="15" t="str">
        <f>IFERROR(VLOOKUP(C315,SRA!B:T,8,0),"")</f>
        <v>CLT</v>
      </c>
      <c r="F315" s="20" t="s">
        <v>452</v>
      </c>
      <c r="G315" s="15" t="str">
        <f>IFERROR(VLOOKUP(C315,SRA!B:T,5,0),"")</f>
        <v>TEC. EM ADM. E FIN.</v>
      </c>
      <c r="H315" s="11">
        <f>IFERROR(VLOOKUP(C315,SRA!B:T,18,0),"")</f>
        <v>1981.2</v>
      </c>
      <c r="I315" s="11">
        <f>IFERROR(VLOOKUP(C315,SRA!B:T,19,0),"")</f>
        <v>2312.9499999999998</v>
      </c>
      <c r="J315" s="30">
        <f>IFERROR(VLOOKUP(C315,MARÇO!B:F,3,0),"0,00")</f>
        <v>4294.1499999999996</v>
      </c>
      <c r="K315" s="11">
        <f t="shared" si="8"/>
        <v>1298.1699999999996</v>
      </c>
      <c r="L315" s="30">
        <f>IFERROR(VLOOKUP(C315,MARÇO!B:H,7,0),"0,00")</f>
        <v>2995.98</v>
      </c>
      <c r="M315" s="25" t="str">
        <f>IFERROR(VLOOKUP(C315,FÉRIAS!C:D,2,0),"")</f>
        <v/>
      </c>
      <c r="N315" s="21" t="str">
        <f>IFERROR(VLOOKUP(C315,AFASTADOS!B:C,2,0),"")</f>
        <v/>
      </c>
    </row>
    <row r="316" spans="2:14" s="21" customFormat="1">
      <c r="B316" s="15">
        <f t="shared" si="9"/>
        <v>308</v>
      </c>
      <c r="C316" s="26">
        <v>2799</v>
      </c>
      <c r="D316" s="27" t="str">
        <f>IFERROR(VLOOKUP(C316,SRA!B:C,2,0),"")</f>
        <v>ALYSSON FABIO O FLORENCIO</v>
      </c>
      <c r="E316" s="15" t="str">
        <f>IFERROR(VLOOKUP(C316,SRA!B:T,8,0),"")</f>
        <v>CLT</v>
      </c>
      <c r="F316" s="20" t="s">
        <v>452</v>
      </c>
      <c r="G316" s="15" t="str">
        <f>IFERROR(VLOOKUP(C316,SRA!B:T,5,0),"")</f>
        <v>TEC. EM ADM. E FIN.</v>
      </c>
      <c r="H316" s="11">
        <f>IFERROR(VLOOKUP(C316,SRA!B:T,18,0),"")</f>
        <v>1981.2</v>
      </c>
      <c r="I316" s="11">
        <f>IFERROR(VLOOKUP(C316,SRA!B:T,19,0),"")</f>
        <v>214.7</v>
      </c>
      <c r="J316" s="30">
        <f>IFERROR(VLOOKUP(C316,MARÇO!B:F,3,0),"0,00")</f>
        <v>2527.63</v>
      </c>
      <c r="K316" s="11">
        <f t="shared" si="8"/>
        <v>625.30999999999995</v>
      </c>
      <c r="L316" s="30">
        <f>IFERROR(VLOOKUP(C316,MARÇO!B:H,7,0),"0,00")</f>
        <v>1902.3200000000002</v>
      </c>
      <c r="M316" s="25" t="str">
        <f>IFERROR(VLOOKUP(C316,FÉRIAS!C:D,2,0),"")</f>
        <v/>
      </c>
      <c r="N316" s="21" t="str">
        <f>IFERROR(VLOOKUP(C316,AFASTADOS!B:C,2,0),"")</f>
        <v/>
      </c>
    </row>
    <row r="317" spans="2:14" s="21" customFormat="1">
      <c r="B317" s="15">
        <f t="shared" si="9"/>
        <v>309</v>
      </c>
      <c r="C317" s="26">
        <v>2801</v>
      </c>
      <c r="D317" s="27" t="str">
        <f>IFERROR(VLOOKUP(C317,SRA!B:C,2,0),"")</f>
        <v>VALERIA JALES DA SILVA</v>
      </c>
      <c r="E317" s="15" t="str">
        <f>IFERROR(VLOOKUP(C317,SRA!B:T,8,0),"")</f>
        <v>CLT</v>
      </c>
      <c r="F317" s="20" t="s">
        <v>452</v>
      </c>
      <c r="G317" s="15" t="str">
        <f>IFERROR(VLOOKUP(C317,SRA!B:T,5,0),"")</f>
        <v>TEC. CONTABIL</v>
      </c>
      <c r="H317" s="11">
        <f>IFERROR(VLOOKUP(C317,SRA!B:T,18,0),"")</f>
        <v>5520.15</v>
      </c>
      <c r="I317" s="11">
        <f>IFERROR(VLOOKUP(C317,SRA!B:T,19,0),"")</f>
        <v>0</v>
      </c>
      <c r="J317" s="30">
        <f>IFERROR(VLOOKUP(C317,MARÇO!B:F,3,0),"0,00")</f>
        <v>5520.15</v>
      </c>
      <c r="K317" s="11">
        <f t="shared" si="8"/>
        <v>2691.6299999999997</v>
      </c>
      <c r="L317" s="30">
        <f>IFERROR(VLOOKUP(C317,MARÇO!B:H,7,0),"0,00")</f>
        <v>2828.52</v>
      </c>
      <c r="M317" s="25" t="str">
        <f>IFERROR(VLOOKUP(C317,FÉRIAS!C:D,2,0),"")</f>
        <v/>
      </c>
      <c r="N317" s="21" t="str">
        <f>IFERROR(VLOOKUP(C317,AFASTADOS!B:C,2,0),"")</f>
        <v/>
      </c>
    </row>
    <row r="318" spans="2:14" s="21" customFormat="1">
      <c r="B318" s="15">
        <f t="shared" si="9"/>
        <v>310</v>
      </c>
      <c r="C318" s="26">
        <v>2806</v>
      </c>
      <c r="D318" s="27" t="str">
        <f>IFERROR(VLOOKUP(C318,SRA!B:C,2,0),"")</f>
        <v>ANA APARECIDA DE ANDRADE LIMA</v>
      </c>
      <c r="E318" s="15" t="str">
        <f>IFERROR(VLOOKUP(C318,SRA!B:T,8,0),"")</f>
        <v>CLT</v>
      </c>
      <c r="F318" s="20" t="s">
        <v>452</v>
      </c>
      <c r="G318" s="15" t="str">
        <f>IFERROR(VLOOKUP(C318,SRA!B:T,5,0),"")</f>
        <v>TEC. CONTABIL</v>
      </c>
      <c r="H318" s="11">
        <f>IFERROR(VLOOKUP(C318,SRA!B:T,18,0),"")</f>
        <v>2293.4899999999998</v>
      </c>
      <c r="I318" s="11">
        <f>IFERROR(VLOOKUP(C318,SRA!B:T,19,0),"")</f>
        <v>2312.9499999999998</v>
      </c>
      <c r="J318" s="30">
        <f>IFERROR(VLOOKUP(C318,MARÇO!B:F,3,0),"0,00")</f>
        <v>4606.4399999999996</v>
      </c>
      <c r="K318" s="11">
        <f t="shared" si="8"/>
        <v>1917.5399999999995</v>
      </c>
      <c r="L318" s="30">
        <f>IFERROR(VLOOKUP(C318,MARÇO!B:H,7,0),"0,00")</f>
        <v>2688.9</v>
      </c>
      <c r="M318" s="25" t="str">
        <f>IFERROR(VLOOKUP(C318,FÉRIAS!C:D,2,0),"")</f>
        <v/>
      </c>
      <c r="N318" s="21" t="str">
        <f>IFERROR(VLOOKUP(C318,AFASTADOS!B:C,2,0),"")</f>
        <v/>
      </c>
    </row>
    <row r="319" spans="2:14" s="21" customFormat="1">
      <c r="B319" s="15">
        <f t="shared" si="9"/>
        <v>311</v>
      </c>
      <c r="C319" s="26">
        <v>2808</v>
      </c>
      <c r="D319" s="27" t="str">
        <f>IFERROR(VLOOKUP(C319,SRA!B:C,2,0),"")</f>
        <v xml:space="preserve">GABRIELA FERNANDA M  G  </v>
      </c>
      <c r="E319" s="15" t="str">
        <f>IFERROR(VLOOKUP(C319,SRA!B:T,8,0),"")</f>
        <v>CLT</v>
      </c>
      <c r="F319" s="20" t="s">
        <v>452</v>
      </c>
      <c r="G319" s="15" t="str">
        <f>IFERROR(VLOOKUP(C319,SRA!B:T,5,0),"")</f>
        <v>TEC. EM ADM. E FIN.</v>
      </c>
      <c r="H319" s="11">
        <f>IFERROR(VLOOKUP(C319,SRA!B:T,18,0),"")</f>
        <v>2080.27</v>
      </c>
      <c r="I319" s="11">
        <f>IFERROR(VLOOKUP(C319,SRA!B:T,19,0),"")</f>
        <v>0</v>
      </c>
      <c r="J319" s="30">
        <f>IFERROR(VLOOKUP(C319,MARÇO!B:F,3,0),"0,00")</f>
        <v>2464.0500000000002</v>
      </c>
      <c r="K319" s="11">
        <f t="shared" si="8"/>
        <v>953.37000000000035</v>
      </c>
      <c r="L319" s="30">
        <f>IFERROR(VLOOKUP(C319,MARÇO!B:H,7,0),"0,00")</f>
        <v>1510.6799999999998</v>
      </c>
      <c r="M319" s="25" t="str">
        <f>IFERROR(VLOOKUP(C319,FÉRIAS!C:D,2,0),"")</f>
        <v/>
      </c>
      <c r="N319" s="21" t="str">
        <f>IFERROR(VLOOKUP(C319,AFASTADOS!B:C,2,0),"")</f>
        <v/>
      </c>
    </row>
    <row r="320" spans="2:14" s="21" customFormat="1">
      <c r="B320" s="15">
        <f t="shared" si="9"/>
        <v>312</v>
      </c>
      <c r="C320" s="26">
        <v>2816</v>
      </c>
      <c r="D320" s="27" t="str">
        <f>IFERROR(VLOOKUP(C320,SRA!B:C,2,0),"")</f>
        <v>MIRIAM DA SILVA FONSECA</v>
      </c>
      <c r="E320" s="15" t="str">
        <f>IFERROR(VLOOKUP(C320,SRA!B:T,8,0),"")</f>
        <v>CLT</v>
      </c>
      <c r="F320" s="20" t="s">
        <v>452</v>
      </c>
      <c r="G320" s="15" t="str">
        <f>IFERROR(VLOOKUP(C320,SRA!B:T,5,0),"")</f>
        <v>TEC.EM QUALIDADE IND</v>
      </c>
      <c r="H320" s="11">
        <f>IFERROR(VLOOKUP(C320,SRA!B:T,18,0),"")</f>
        <v>1886.84</v>
      </c>
      <c r="I320" s="11">
        <f>IFERROR(VLOOKUP(C320,SRA!B:T,19,0),"")</f>
        <v>0</v>
      </c>
      <c r="J320" s="30">
        <f>IFERROR(VLOOKUP(C320,MARÇO!B:F,3,0),"0,00")</f>
        <v>2342.9899999999998</v>
      </c>
      <c r="K320" s="11">
        <f t="shared" si="8"/>
        <v>1146.0499999999997</v>
      </c>
      <c r="L320" s="30">
        <f>IFERROR(VLOOKUP(C320,MARÇO!B:H,7,0),"0,00")</f>
        <v>1196.94</v>
      </c>
      <c r="M320" s="25" t="str">
        <f>IFERROR(VLOOKUP(C320,FÉRIAS!C:D,2,0),"")</f>
        <v/>
      </c>
      <c r="N320" s="21" t="str">
        <f>IFERROR(VLOOKUP(C320,AFASTADOS!B:C,2,0),"")</f>
        <v/>
      </c>
    </row>
    <row r="321" spans="2:14" s="21" customFormat="1">
      <c r="B321" s="15">
        <f t="shared" si="9"/>
        <v>313</v>
      </c>
      <c r="C321" s="26">
        <v>2819</v>
      </c>
      <c r="D321" s="27" t="str">
        <f>IFERROR(VLOOKUP(C321,SRA!B:C,2,0),"")</f>
        <v>RAFAEL LEITAO DE A  G DA SILVA</v>
      </c>
      <c r="E321" s="15" t="str">
        <f>IFERROR(VLOOKUP(C321,SRA!B:T,8,0),"")</f>
        <v>CLT</v>
      </c>
      <c r="F321" s="20" t="s">
        <v>452</v>
      </c>
      <c r="G321" s="15" t="str">
        <f>IFERROR(VLOOKUP(C321,SRA!B:T,5,0),"")</f>
        <v>TEC. EM ADM. E FIN.</v>
      </c>
      <c r="H321" s="11">
        <f>IFERROR(VLOOKUP(C321,SRA!B:T,18,0),"")</f>
        <v>1981.2</v>
      </c>
      <c r="I321" s="11">
        <f>IFERROR(VLOOKUP(C321,SRA!B:T,19,0),"")</f>
        <v>6657.79</v>
      </c>
      <c r="J321" s="30">
        <f>IFERROR(VLOOKUP(C321,MARÇO!B:F,3,0),"0,00")</f>
        <v>8638.99</v>
      </c>
      <c r="K321" s="11">
        <f t="shared" si="8"/>
        <v>4189.2599999999993</v>
      </c>
      <c r="L321" s="30">
        <f>IFERROR(VLOOKUP(C321,MARÇO!B:H,7,0),"0,00")</f>
        <v>4449.7300000000005</v>
      </c>
      <c r="M321" s="25" t="str">
        <f>IFERROR(VLOOKUP(C321,FÉRIAS!C:D,2,0),"")</f>
        <v/>
      </c>
      <c r="N321" s="21" t="str">
        <f>IFERROR(VLOOKUP(C321,AFASTADOS!B:C,2,0),"")</f>
        <v/>
      </c>
    </row>
    <row r="322" spans="2:14" s="21" customFormat="1">
      <c r="B322" s="15">
        <f t="shared" si="9"/>
        <v>314</v>
      </c>
      <c r="C322" s="26">
        <v>2820</v>
      </c>
      <c r="D322" s="27" t="str">
        <f>IFERROR(VLOOKUP(C322,SRA!B:C,2,0),"")</f>
        <v>ROSIANE SANTOS BRITO</v>
      </c>
      <c r="E322" s="15" t="str">
        <f>IFERROR(VLOOKUP(C322,SRA!B:T,8,0),"")</f>
        <v>CLT</v>
      </c>
      <c r="F322" s="20" t="s">
        <v>452</v>
      </c>
      <c r="G322" s="15" t="str">
        <f>IFERROR(VLOOKUP(C322,SRA!B:T,5,0),"")</f>
        <v>TEC. EM ADM. E FIN.</v>
      </c>
      <c r="H322" s="11">
        <f>IFERROR(VLOOKUP(C322,SRA!B:T,18,0),"")</f>
        <v>1981.2</v>
      </c>
      <c r="I322" s="11">
        <f>IFERROR(VLOOKUP(C322,SRA!B:T,19,0),"")</f>
        <v>3900</v>
      </c>
      <c r="J322" s="30">
        <f>IFERROR(VLOOKUP(C322,MARÇO!B:F,3,0),"0,00")</f>
        <v>6021.24</v>
      </c>
      <c r="K322" s="11">
        <f t="shared" si="8"/>
        <v>2429.14</v>
      </c>
      <c r="L322" s="30">
        <f>IFERROR(VLOOKUP(C322,MARÇO!B:H,7,0),"0,00")</f>
        <v>3592.1</v>
      </c>
      <c r="M322" s="25" t="str">
        <f>IFERROR(VLOOKUP(C322,FÉRIAS!C:D,2,0),"")</f>
        <v/>
      </c>
      <c r="N322" s="21" t="str">
        <f>IFERROR(VLOOKUP(C322,AFASTADOS!B:C,2,0),"")</f>
        <v/>
      </c>
    </row>
    <row r="323" spans="2:14" s="21" customFormat="1">
      <c r="B323" s="15">
        <f t="shared" si="9"/>
        <v>315</v>
      </c>
      <c r="C323" s="26">
        <v>2821</v>
      </c>
      <c r="D323" s="27" t="str">
        <f>IFERROR(VLOOKUP(C323,SRA!B:C,2,0),"")</f>
        <v>HERBET CANDEIA MAIA</v>
      </c>
      <c r="E323" s="15" t="str">
        <f>IFERROR(VLOOKUP(C323,SRA!B:T,8,0),"")</f>
        <v>CLT</v>
      </c>
      <c r="F323" s="20" t="s">
        <v>464</v>
      </c>
      <c r="G323" s="15" t="str">
        <f>IFERROR(VLOOKUP(C323,SRA!B:T,5,0),"")</f>
        <v>ANA ASS FARMACEUTICA</v>
      </c>
      <c r="H323" s="11">
        <f>IFERROR(VLOOKUP(C323,SRA!B:T,18,0),"")</f>
        <v>4850.3900000000003</v>
      </c>
      <c r="I323" s="11">
        <f>IFERROR(VLOOKUP(C323,SRA!B:T,19,0),"")</f>
        <v>0</v>
      </c>
      <c r="J323" s="30">
        <f>IFERROR(VLOOKUP(C323,MARÇO!B:F,3,0),"0,00")</f>
        <v>7275.59</v>
      </c>
      <c r="K323" s="11">
        <f t="shared" si="8"/>
        <v>6429.46</v>
      </c>
      <c r="L323" s="30">
        <f>IFERROR(VLOOKUP(C323,MARÇO!B:H,7,0),"0,00")</f>
        <v>846.13</v>
      </c>
      <c r="M323" s="25" t="str">
        <f>IFERROR(VLOOKUP(C323,FÉRIAS!C:D,2,0),"")</f>
        <v>HERBET CANDEIA MAIA</v>
      </c>
      <c r="N323" s="21" t="str">
        <f>IFERROR(VLOOKUP(C323,AFASTADOS!B:C,2,0),"")</f>
        <v/>
      </c>
    </row>
    <row r="324" spans="2:14" s="21" customFormat="1">
      <c r="B324" s="15">
        <f t="shared" si="9"/>
        <v>316</v>
      </c>
      <c r="C324" s="26">
        <v>2823</v>
      </c>
      <c r="D324" s="27" t="str">
        <f>IFERROR(VLOOKUP(C324,SRA!B:C,2,0),"")</f>
        <v>ADRIANA MARIA DA SILVA</v>
      </c>
      <c r="E324" s="15" t="str">
        <f>IFERROR(VLOOKUP(C324,SRA!B:T,8,0),"")</f>
        <v>CLT</v>
      </c>
      <c r="F324" s="20" t="s">
        <v>452</v>
      </c>
      <c r="G324" s="15" t="str">
        <f>IFERROR(VLOOKUP(C324,SRA!B:T,5,0),"")</f>
        <v>TEC. EM ADM. E FIN.</v>
      </c>
      <c r="H324" s="11">
        <f>IFERROR(VLOOKUP(C324,SRA!B:T,18,0),"")</f>
        <v>1981.2</v>
      </c>
      <c r="I324" s="11">
        <f>IFERROR(VLOOKUP(C324,SRA!B:T,19,0),"")</f>
        <v>0</v>
      </c>
      <c r="J324" s="30">
        <f>IFERROR(VLOOKUP(C324,MARÇO!B:F,3,0),"0,00")</f>
        <v>2122.5300000000002</v>
      </c>
      <c r="K324" s="11">
        <f t="shared" si="8"/>
        <v>1448.92</v>
      </c>
      <c r="L324" s="30">
        <f>IFERROR(VLOOKUP(C324,MARÇO!B:H,7,0),"0,00")</f>
        <v>673.61</v>
      </c>
      <c r="M324" s="25" t="str">
        <f>IFERROR(VLOOKUP(C324,FÉRIAS!C:D,2,0),"")</f>
        <v/>
      </c>
      <c r="N324" s="21" t="str">
        <f>IFERROR(VLOOKUP(C324,AFASTADOS!B:C,2,0),"")</f>
        <v/>
      </c>
    </row>
    <row r="325" spans="2:14" s="21" customFormat="1">
      <c r="B325" s="15">
        <f t="shared" si="9"/>
        <v>317</v>
      </c>
      <c r="C325" s="20">
        <v>2824</v>
      </c>
      <c r="D325" s="27" t="str">
        <f>IFERROR(VLOOKUP(C325,SRA!B:C,2,0),"")</f>
        <v>ANA PAULA BARBOSA CAVALCANTI</v>
      </c>
      <c r="E325" s="15" t="str">
        <f>IFERROR(VLOOKUP(C325,SRA!B:T,8,0),"")</f>
        <v>CLT</v>
      </c>
      <c r="F325" s="20" t="s">
        <v>476</v>
      </c>
      <c r="G325" s="15" t="str">
        <f>IFERROR(VLOOKUP(C325,SRA!B:T,5,0),"")</f>
        <v>ANA ASS FARMACEUTICA</v>
      </c>
      <c r="H325" s="11">
        <f>IFERROR(VLOOKUP(C325,SRA!B:T,18,0),"")</f>
        <v>4850.38</v>
      </c>
      <c r="I325" s="11">
        <f>IFERROR(VLOOKUP(C325,SRA!B:T,19,0),"")</f>
        <v>0</v>
      </c>
      <c r="J325" s="30">
        <f>IFERROR(VLOOKUP(C325,MARÇO!B:F,3,0),"0,00")</f>
        <v>2021.59</v>
      </c>
      <c r="K325" s="11">
        <f t="shared" si="8"/>
        <v>2021.59</v>
      </c>
      <c r="L325" s="30">
        <f>IFERROR(VLOOKUP(C325,MARÇO!B:H,7,0),"0,00")</f>
        <v>0</v>
      </c>
      <c r="M325" s="25" t="str">
        <f>IFERROR(VLOOKUP(C325,FÉRIAS!C:D,2,0),"")</f>
        <v/>
      </c>
      <c r="N325" s="21" t="str">
        <f>IFERROR(VLOOKUP(C325,AFASTADOS!B:C,2,0),"")</f>
        <v>ANA PAULA BARBOSA CAVALCANTI</v>
      </c>
    </row>
    <row r="326" spans="2:14" s="21" customFormat="1">
      <c r="B326" s="15">
        <f t="shared" si="9"/>
        <v>318</v>
      </c>
      <c r="C326" s="26">
        <v>2827</v>
      </c>
      <c r="D326" s="27" t="str">
        <f>IFERROR(VLOOKUP(C326,SRA!B:C,2,0),"")</f>
        <v>FABIO BARBOSA S  DE LIMA</v>
      </c>
      <c r="E326" s="15" t="str">
        <f>IFERROR(VLOOKUP(C326,SRA!B:T,8,0),"")</f>
        <v>CLT</v>
      </c>
      <c r="F326" s="20" t="s">
        <v>452</v>
      </c>
      <c r="G326" s="15" t="str">
        <f>IFERROR(VLOOKUP(C326,SRA!B:T,5,0),"")</f>
        <v>TEC. EM ADM. E FIN.</v>
      </c>
      <c r="H326" s="11">
        <f>IFERROR(VLOOKUP(C326,SRA!B:T,18,0),"")</f>
        <v>1981.2</v>
      </c>
      <c r="I326" s="11">
        <f>IFERROR(VLOOKUP(C326,SRA!B:T,19,0),"")</f>
        <v>214.7</v>
      </c>
      <c r="J326" s="30">
        <f>IFERROR(VLOOKUP(C326,MARÇO!B:F,3,0),"0,00")</f>
        <v>2195.9</v>
      </c>
      <c r="K326" s="11">
        <f t="shared" si="8"/>
        <v>983.83000000000015</v>
      </c>
      <c r="L326" s="30">
        <f>IFERROR(VLOOKUP(C326,MARÇO!B:H,7,0),"0,00")</f>
        <v>1212.07</v>
      </c>
      <c r="M326" s="25" t="str">
        <f>IFERROR(VLOOKUP(C326,FÉRIAS!C:D,2,0),"")</f>
        <v/>
      </c>
      <c r="N326" s="21" t="str">
        <f>IFERROR(VLOOKUP(C326,AFASTADOS!B:C,2,0),"")</f>
        <v/>
      </c>
    </row>
    <row r="327" spans="2:14" s="21" customFormat="1">
      <c r="B327" s="15">
        <f t="shared" si="9"/>
        <v>319</v>
      </c>
      <c r="C327" s="26">
        <v>2831</v>
      </c>
      <c r="D327" s="27" t="str">
        <f>IFERROR(VLOOKUP(C327,SRA!B:C,2,0),"")</f>
        <v>AMANDA BEZERRA MASCARENHAS</v>
      </c>
      <c r="E327" s="15" t="str">
        <f>IFERROR(VLOOKUP(C327,SRA!B:T,8,0),"")</f>
        <v>CLT</v>
      </c>
      <c r="F327" s="20" t="s">
        <v>452</v>
      </c>
      <c r="G327" s="15" t="str">
        <f>IFERROR(VLOOKUP(C327,SRA!B:T,5,0),"")</f>
        <v>TEC. EM ADM. E FIN.</v>
      </c>
      <c r="H327" s="11">
        <f>IFERROR(VLOOKUP(C327,SRA!B:T,18,0),"")</f>
        <v>1981.2</v>
      </c>
      <c r="I327" s="11">
        <f>IFERROR(VLOOKUP(C327,SRA!B:T,19,0),"")</f>
        <v>3900</v>
      </c>
      <c r="J327" s="30">
        <f>IFERROR(VLOOKUP(C327,MARÇO!B:F,3,0),"0,00")</f>
        <v>5881.2</v>
      </c>
      <c r="K327" s="11">
        <f t="shared" si="8"/>
        <v>1982.04</v>
      </c>
      <c r="L327" s="30">
        <f>IFERROR(VLOOKUP(C327,MARÇO!B:H,7,0),"0,00")</f>
        <v>3899.16</v>
      </c>
      <c r="M327" s="25" t="str">
        <f>IFERROR(VLOOKUP(C327,FÉRIAS!C:D,2,0),"")</f>
        <v/>
      </c>
      <c r="N327" s="21" t="str">
        <f>IFERROR(VLOOKUP(C327,AFASTADOS!B:C,2,0),"")</f>
        <v/>
      </c>
    </row>
    <row r="328" spans="2:14" s="21" customFormat="1">
      <c r="B328" s="15">
        <f t="shared" si="9"/>
        <v>320</v>
      </c>
      <c r="C328" s="26">
        <v>2833</v>
      </c>
      <c r="D328" s="27" t="str">
        <f>IFERROR(VLOOKUP(C328,SRA!B:C,2,0),"")</f>
        <v>JAMESSON AMANCIO DA ROCHA</v>
      </c>
      <c r="E328" s="15" t="str">
        <f>IFERROR(VLOOKUP(C328,SRA!B:T,8,0),"")</f>
        <v>CLT</v>
      </c>
      <c r="F328" s="20" t="s">
        <v>452</v>
      </c>
      <c r="G328" s="15" t="str">
        <f>IFERROR(VLOOKUP(C328,SRA!B:T,5,0),"")</f>
        <v>TEC. EM ADM. E FIN.</v>
      </c>
      <c r="H328" s="11">
        <f>IFERROR(VLOOKUP(C328,SRA!B:T,18,0),"")</f>
        <v>2080.27</v>
      </c>
      <c r="I328" s="11">
        <f>IFERROR(VLOOKUP(C328,SRA!B:T,19,0),"")</f>
        <v>2879.38</v>
      </c>
      <c r="J328" s="30">
        <f>IFERROR(VLOOKUP(C328,MARÇO!B:F,3,0),"0,00")</f>
        <v>5681.89</v>
      </c>
      <c r="K328" s="11">
        <f t="shared" si="8"/>
        <v>2463.08</v>
      </c>
      <c r="L328" s="30">
        <f>IFERROR(VLOOKUP(C328,MARÇO!B:H,7,0),"0,00")</f>
        <v>3218.8100000000004</v>
      </c>
      <c r="M328" s="25" t="str">
        <f>IFERROR(VLOOKUP(C328,FÉRIAS!C:D,2,0),"")</f>
        <v/>
      </c>
      <c r="N328" s="21" t="str">
        <f>IFERROR(VLOOKUP(C328,AFASTADOS!B:C,2,0),"")</f>
        <v/>
      </c>
    </row>
    <row r="329" spans="2:14" s="21" customFormat="1">
      <c r="B329" s="15">
        <f t="shared" si="9"/>
        <v>321</v>
      </c>
      <c r="C329" s="26">
        <v>2834</v>
      </c>
      <c r="D329" s="27" t="str">
        <f>IFERROR(VLOOKUP(C329,SRA!B:C,2,0),"")</f>
        <v>LUIZ F  DE LIMA CAVALCANTI</v>
      </c>
      <c r="E329" s="15" t="str">
        <f>IFERROR(VLOOKUP(C329,SRA!B:T,8,0),"")</f>
        <v>CLT</v>
      </c>
      <c r="F329" s="20" t="s">
        <v>452</v>
      </c>
      <c r="G329" s="15" t="str">
        <f>IFERROR(VLOOKUP(C329,SRA!B:T,5,0),"")</f>
        <v>TEC. EM ADM. E FIN.</v>
      </c>
      <c r="H329" s="11">
        <f>IFERROR(VLOOKUP(C329,SRA!B:T,18,0),"")</f>
        <v>1981.2</v>
      </c>
      <c r="I329" s="11">
        <f>IFERROR(VLOOKUP(C329,SRA!B:T,19,0),"")</f>
        <v>822.38</v>
      </c>
      <c r="J329" s="30">
        <f>IFERROR(VLOOKUP(C329,MARÇO!B:F,3,0),"0,00")</f>
        <v>2803.58</v>
      </c>
      <c r="K329" s="11">
        <f t="shared" ref="K329:K392" si="10">J329-L329</f>
        <v>640.27999999999975</v>
      </c>
      <c r="L329" s="30">
        <f>IFERROR(VLOOKUP(C329,MARÇO!B:H,7,0),"0,00")</f>
        <v>2163.3000000000002</v>
      </c>
      <c r="M329" s="25" t="str">
        <f>IFERROR(VLOOKUP(C329,FÉRIAS!C:D,2,0),"")</f>
        <v/>
      </c>
      <c r="N329" s="21" t="str">
        <f>IFERROR(VLOOKUP(C329,AFASTADOS!B:C,2,0),"")</f>
        <v/>
      </c>
    </row>
    <row r="330" spans="2:14" s="21" customFormat="1">
      <c r="B330" s="15">
        <f t="shared" ref="B330:B393" si="11">B329+1</f>
        <v>322</v>
      </c>
      <c r="C330" s="26">
        <v>2835</v>
      </c>
      <c r="D330" s="27" t="str">
        <f>IFERROR(VLOOKUP(C330,SRA!B:C,2,0),"")</f>
        <v>JOSE MARCELO DE FRANCA MATOS</v>
      </c>
      <c r="E330" s="15" t="str">
        <f>IFERROR(VLOOKUP(C330,SRA!B:T,8,0),"")</f>
        <v>CLT</v>
      </c>
      <c r="F330" s="20" t="s">
        <v>452</v>
      </c>
      <c r="G330" s="15" t="str">
        <f>IFERROR(VLOOKUP(C330,SRA!B:T,5,0),"")</f>
        <v>TEC. EM ADM. E FIN.</v>
      </c>
      <c r="H330" s="11">
        <f>IFERROR(VLOOKUP(C330,SRA!B:T,18,0),"")</f>
        <v>1981.2</v>
      </c>
      <c r="I330" s="11">
        <f>IFERROR(VLOOKUP(C330,SRA!B:T,19,0),"")</f>
        <v>0</v>
      </c>
      <c r="J330" s="30">
        <f>IFERROR(VLOOKUP(C330,MARÇO!B:F,3,0),"0,00")</f>
        <v>1981.2</v>
      </c>
      <c r="K330" s="11">
        <f t="shared" si="10"/>
        <v>874.26</v>
      </c>
      <c r="L330" s="30">
        <f>IFERROR(VLOOKUP(C330,MARÇO!B:H,7,0),"0,00")</f>
        <v>1106.94</v>
      </c>
      <c r="M330" s="25" t="str">
        <f>IFERROR(VLOOKUP(C330,FÉRIAS!C:D,2,0),"")</f>
        <v/>
      </c>
      <c r="N330" s="21" t="str">
        <f>IFERROR(VLOOKUP(C330,AFASTADOS!B:C,2,0),"")</f>
        <v/>
      </c>
    </row>
    <row r="331" spans="2:14" s="21" customFormat="1">
      <c r="B331" s="15">
        <f t="shared" si="11"/>
        <v>323</v>
      </c>
      <c r="C331" s="20">
        <v>2836</v>
      </c>
      <c r="D331" s="27" t="str">
        <f>IFERROR(VLOOKUP(C331,SRA!B:C,2,0),"")</f>
        <v>MONALISA MARIA LEANDRO RIBEIRO</v>
      </c>
      <c r="E331" s="15" t="str">
        <f>IFERROR(VLOOKUP(C331,SRA!B:T,8,0),"")</f>
        <v>CLT</v>
      </c>
      <c r="F331" s="20" t="s">
        <v>452</v>
      </c>
      <c r="G331" s="15" t="str">
        <f>IFERROR(VLOOKUP(C331,SRA!B:T,5,0),"")</f>
        <v>TEC. EM ADM. E FIN.</v>
      </c>
      <c r="H331" s="11">
        <f>IFERROR(VLOOKUP(C331,SRA!B:T,18,0),"")</f>
        <v>1981.2</v>
      </c>
      <c r="I331" s="11">
        <f>IFERROR(VLOOKUP(C331,SRA!B:T,19,0),"")</f>
        <v>0</v>
      </c>
      <c r="J331" s="30">
        <f>IFERROR(VLOOKUP(C331,MARÇO!B:F,3,0),"0,00")</f>
        <v>2737.08</v>
      </c>
      <c r="K331" s="11">
        <f t="shared" si="10"/>
        <v>1030.06</v>
      </c>
      <c r="L331" s="30">
        <f>IFERROR(VLOOKUP(C331,MARÇO!B:H,7,0),"0,00")</f>
        <v>1707.02</v>
      </c>
      <c r="M331" s="25" t="str">
        <f>IFERROR(VLOOKUP(C331,FÉRIAS!C:D,2,0),"")</f>
        <v/>
      </c>
      <c r="N331" s="21" t="str">
        <f>IFERROR(VLOOKUP(C331,AFASTADOS!B:C,2,0),"")</f>
        <v/>
      </c>
    </row>
    <row r="332" spans="2:14" s="21" customFormat="1">
      <c r="B332" s="15">
        <f t="shared" si="11"/>
        <v>324</v>
      </c>
      <c r="C332" s="26">
        <v>2837</v>
      </c>
      <c r="D332" s="27" t="str">
        <f>IFERROR(VLOOKUP(C332,SRA!B:C,2,0),"")</f>
        <v>BEZALIEL ROSA DOS S JUNIOR</v>
      </c>
      <c r="E332" s="15" t="str">
        <f>IFERROR(VLOOKUP(C332,SRA!B:T,8,0),"")</f>
        <v>CLT</v>
      </c>
      <c r="F332" s="20" t="s">
        <v>452</v>
      </c>
      <c r="G332" s="15" t="str">
        <f>IFERROR(VLOOKUP(C332,SRA!B:T,5,0),"")</f>
        <v>TEC. EM ADM. E FIN.</v>
      </c>
      <c r="H332" s="11">
        <f>IFERROR(VLOOKUP(C332,SRA!B:T,18,0),"")</f>
        <v>1981.2</v>
      </c>
      <c r="I332" s="11">
        <f>IFERROR(VLOOKUP(C332,SRA!B:T,19,0),"")</f>
        <v>2312.9499999999998</v>
      </c>
      <c r="J332" s="30">
        <f>IFERROR(VLOOKUP(C332,MARÇO!B:F,3,0),"0,00")</f>
        <v>4294.1499999999996</v>
      </c>
      <c r="K332" s="11">
        <f t="shared" si="10"/>
        <v>2125.3799999999997</v>
      </c>
      <c r="L332" s="30">
        <f>IFERROR(VLOOKUP(C332,MARÇO!B:H,7,0),"0,00")</f>
        <v>2168.77</v>
      </c>
      <c r="M332" s="25" t="str">
        <f>IFERROR(VLOOKUP(C332,FÉRIAS!C:D,2,0),"")</f>
        <v/>
      </c>
      <c r="N332" s="21" t="str">
        <f>IFERROR(VLOOKUP(C332,AFASTADOS!B:C,2,0),"")</f>
        <v/>
      </c>
    </row>
    <row r="333" spans="2:14" s="21" customFormat="1">
      <c r="B333" s="15">
        <f t="shared" si="11"/>
        <v>325</v>
      </c>
      <c r="C333" s="26">
        <v>2838</v>
      </c>
      <c r="D333" s="27" t="str">
        <f>IFERROR(VLOOKUP(C333,SRA!B:C,2,0),"")</f>
        <v>CAIO CEZAR F  E  DO NASCIMENTO</v>
      </c>
      <c r="E333" s="15" t="str">
        <f>IFERROR(VLOOKUP(C333,SRA!B:T,8,0),"")</f>
        <v>CLT</v>
      </c>
      <c r="F333" s="20" t="s">
        <v>452</v>
      </c>
      <c r="G333" s="15" t="str">
        <f>IFERROR(VLOOKUP(C333,SRA!B:T,5,0),"")</f>
        <v>TEC. EM ADM. E FIN.</v>
      </c>
      <c r="H333" s="11">
        <f>IFERROR(VLOOKUP(C333,SRA!B:T,18,0),"")</f>
        <v>1981.2</v>
      </c>
      <c r="I333" s="11">
        <f>IFERROR(VLOOKUP(C333,SRA!B:T,19,0),"")</f>
        <v>214.7</v>
      </c>
      <c r="J333" s="30">
        <f>IFERROR(VLOOKUP(C333,MARÇO!B:F,3,0),"0,00")</f>
        <v>2195.9</v>
      </c>
      <c r="K333" s="11">
        <f t="shared" si="10"/>
        <v>793.81</v>
      </c>
      <c r="L333" s="30">
        <f>IFERROR(VLOOKUP(C333,MARÇO!B:H,7,0),"0,00")</f>
        <v>1402.0900000000001</v>
      </c>
      <c r="M333" s="25" t="str">
        <f>IFERROR(VLOOKUP(C333,FÉRIAS!C:D,2,0),"")</f>
        <v/>
      </c>
      <c r="N333" s="21" t="str">
        <f>IFERROR(VLOOKUP(C333,AFASTADOS!B:C,2,0),"")</f>
        <v/>
      </c>
    </row>
    <row r="334" spans="2:14" s="21" customFormat="1">
      <c r="B334" s="15">
        <f t="shared" si="11"/>
        <v>326</v>
      </c>
      <c r="C334" s="26">
        <v>2839</v>
      </c>
      <c r="D334" s="27" t="str">
        <f>IFERROR(VLOOKUP(C334,SRA!B:C,2,0),"")</f>
        <v>ANGELINA MEDEIROS VERONESE</v>
      </c>
      <c r="E334" s="15" t="str">
        <f>IFERROR(VLOOKUP(C334,SRA!B:T,8,0),"")</f>
        <v>CLT</v>
      </c>
      <c r="F334" s="20" t="s">
        <v>452</v>
      </c>
      <c r="G334" s="15" t="str">
        <f>IFERROR(VLOOKUP(C334,SRA!B:T,5,0),"")</f>
        <v>TEC. CONTABIL</v>
      </c>
      <c r="H334" s="11">
        <f>IFERROR(VLOOKUP(C334,SRA!B:T,18,0),"")</f>
        <v>2293.4899999999998</v>
      </c>
      <c r="I334" s="11">
        <f>IFERROR(VLOOKUP(C334,SRA!B:T,19,0),"")</f>
        <v>2312.9499999999998</v>
      </c>
      <c r="J334" s="30">
        <f>IFERROR(VLOOKUP(C334,MARÇO!B:F,3,0),"0,00")</f>
        <v>4606.4399999999996</v>
      </c>
      <c r="K334" s="11">
        <f t="shared" si="10"/>
        <v>1390.4799999999996</v>
      </c>
      <c r="L334" s="30">
        <f>IFERROR(VLOOKUP(C334,MARÇO!B:H,7,0),"0,00")</f>
        <v>3215.96</v>
      </c>
      <c r="M334" s="25" t="str">
        <f>IFERROR(VLOOKUP(C334,FÉRIAS!C:D,2,0),"")</f>
        <v/>
      </c>
      <c r="N334" s="21" t="str">
        <f>IFERROR(VLOOKUP(C334,AFASTADOS!B:C,2,0),"")</f>
        <v/>
      </c>
    </row>
    <row r="335" spans="2:14" s="21" customFormat="1">
      <c r="B335" s="15">
        <f t="shared" si="11"/>
        <v>327</v>
      </c>
      <c r="C335" s="26">
        <v>2849</v>
      </c>
      <c r="D335" s="27" t="str">
        <f>IFERROR(VLOOKUP(C335,SRA!B:C,2,0),"")</f>
        <v>JULIANA CESAR MARTINS DE LIMA</v>
      </c>
      <c r="E335" s="15" t="str">
        <f>IFERROR(VLOOKUP(C335,SRA!B:T,8,0),"")</f>
        <v>CLT</v>
      </c>
      <c r="F335" s="20" t="s">
        <v>452</v>
      </c>
      <c r="G335" s="15" t="str">
        <f>IFERROR(VLOOKUP(C335,SRA!B:T,5,0),"")</f>
        <v>OP. DE PROD. IND.</v>
      </c>
      <c r="H335" s="11">
        <f>IFERROR(VLOOKUP(C335,SRA!B:T,18,0),"")</f>
        <v>1346.58</v>
      </c>
      <c r="I335" s="11">
        <f>IFERROR(VLOOKUP(C335,SRA!B:T,19,0),"")</f>
        <v>0</v>
      </c>
      <c r="J335" s="30">
        <f>IFERROR(VLOOKUP(C335,MARÇO!B:F,3,0),"0,00")</f>
        <v>1367.11</v>
      </c>
      <c r="K335" s="11">
        <f t="shared" si="10"/>
        <v>224.24</v>
      </c>
      <c r="L335" s="30">
        <f>IFERROR(VLOOKUP(C335,MARÇO!B:H,7,0),"0,00")</f>
        <v>1142.8699999999999</v>
      </c>
      <c r="M335" s="25" t="str">
        <f>IFERROR(VLOOKUP(C335,FÉRIAS!C:D,2,0),"")</f>
        <v/>
      </c>
      <c r="N335" s="21" t="str">
        <f>IFERROR(VLOOKUP(C335,AFASTADOS!B:C,2,0),"")</f>
        <v/>
      </c>
    </row>
    <row r="336" spans="2:14" s="21" customFormat="1">
      <c r="B336" s="15">
        <f t="shared" si="11"/>
        <v>328</v>
      </c>
      <c r="C336" s="26">
        <v>2850</v>
      </c>
      <c r="D336" s="27" t="str">
        <f>IFERROR(VLOOKUP(C336,SRA!B:C,2,0),"")</f>
        <v>JAMERSON A  RAFAEL DE LIMA</v>
      </c>
      <c r="E336" s="15" t="str">
        <f>IFERROR(VLOOKUP(C336,SRA!B:T,8,0),"")</f>
        <v>CLT</v>
      </c>
      <c r="F336" s="20" t="s">
        <v>452</v>
      </c>
      <c r="G336" s="15" t="str">
        <f>IFERROR(VLOOKUP(C336,SRA!B:T,5,0),"")</f>
        <v>OP. DE PROD. IND.</v>
      </c>
      <c r="H336" s="11">
        <f>IFERROR(VLOOKUP(C336,SRA!B:T,18,0),"")</f>
        <v>1346.58</v>
      </c>
      <c r="I336" s="11">
        <f>IFERROR(VLOOKUP(C336,SRA!B:T,19,0),"")</f>
        <v>0</v>
      </c>
      <c r="J336" s="30">
        <f>IFERROR(VLOOKUP(C336,MARÇO!B:F,3,0),"0,00")</f>
        <v>1412</v>
      </c>
      <c r="K336" s="11">
        <f t="shared" si="10"/>
        <v>808.51</v>
      </c>
      <c r="L336" s="30">
        <f>IFERROR(VLOOKUP(C336,MARÇO!B:H,7,0),"0,00")</f>
        <v>603.49</v>
      </c>
      <c r="M336" s="25" t="str">
        <f>IFERROR(VLOOKUP(C336,FÉRIAS!C:D,2,0),"")</f>
        <v/>
      </c>
      <c r="N336" s="21" t="str">
        <f>IFERROR(VLOOKUP(C336,AFASTADOS!B:C,2,0),"")</f>
        <v/>
      </c>
    </row>
    <row r="337" spans="2:14" s="21" customFormat="1">
      <c r="B337" s="15">
        <f t="shared" si="11"/>
        <v>329</v>
      </c>
      <c r="C337" s="26">
        <v>2853</v>
      </c>
      <c r="D337" s="27" t="str">
        <f>IFERROR(VLOOKUP(C337,SRA!B:C,2,0),"")</f>
        <v>ALCILEIDE MONTE DA SILVA LIMA</v>
      </c>
      <c r="E337" s="15" t="str">
        <f>IFERROR(VLOOKUP(C337,SRA!B:T,8,0),"")</f>
        <v>CLT</v>
      </c>
      <c r="F337" s="20" t="s">
        <v>452</v>
      </c>
      <c r="G337" s="15" t="str">
        <f>IFERROR(VLOOKUP(C337,SRA!B:T,5,0),"")</f>
        <v>OP. DE PROD. IND.</v>
      </c>
      <c r="H337" s="11">
        <f>IFERROR(VLOOKUP(C337,SRA!B:T,18,0),"")</f>
        <v>1484.61</v>
      </c>
      <c r="I337" s="11">
        <f>IFERROR(VLOOKUP(C337,SRA!B:T,19,0),"")</f>
        <v>0</v>
      </c>
      <c r="J337" s="30">
        <f>IFERROR(VLOOKUP(C337,MARÇO!B:F,3,0),"0,00")</f>
        <v>1940.42</v>
      </c>
      <c r="K337" s="11">
        <f t="shared" si="10"/>
        <v>751.01000000000022</v>
      </c>
      <c r="L337" s="30">
        <f>IFERROR(VLOOKUP(C337,MARÇO!B:H,7,0),"0,00")</f>
        <v>1189.4099999999999</v>
      </c>
      <c r="M337" s="25" t="str">
        <f>IFERROR(VLOOKUP(C337,FÉRIAS!C:D,2,0),"")</f>
        <v/>
      </c>
      <c r="N337" s="21" t="str">
        <f>IFERROR(VLOOKUP(C337,AFASTADOS!B:C,2,0),"")</f>
        <v/>
      </c>
    </row>
    <row r="338" spans="2:14" s="21" customFormat="1">
      <c r="B338" s="15">
        <f t="shared" si="11"/>
        <v>330</v>
      </c>
      <c r="C338" s="26">
        <v>2854</v>
      </c>
      <c r="D338" s="27" t="str">
        <f>IFERROR(VLOOKUP(C338,SRA!B:C,2,0),"")</f>
        <v>ANDRE RICARDO CAMARA TORRES</v>
      </c>
      <c r="E338" s="15" t="str">
        <f>IFERROR(VLOOKUP(C338,SRA!B:T,8,0),"")</f>
        <v>CLT</v>
      </c>
      <c r="F338" s="20" t="s">
        <v>452</v>
      </c>
      <c r="G338" s="15" t="str">
        <f>IFERROR(VLOOKUP(C338,SRA!B:T,5,0),"")</f>
        <v>OP. DE PROD. IND.</v>
      </c>
      <c r="H338" s="11">
        <f>IFERROR(VLOOKUP(C338,SRA!B:T,18,0),"")</f>
        <v>1484.63</v>
      </c>
      <c r="I338" s="11">
        <f>IFERROR(VLOOKUP(C338,SRA!B:T,19,0),"")</f>
        <v>0</v>
      </c>
      <c r="J338" s="30">
        <f>IFERROR(VLOOKUP(C338,MARÇO!B:F,3,0),"0,00")</f>
        <v>1667.71</v>
      </c>
      <c r="K338" s="11">
        <f t="shared" si="10"/>
        <v>914.21</v>
      </c>
      <c r="L338" s="30">
        <f>IFERROR(VLOOKUP(C338,MARÇO!B:H,7,0),"0,00")</f>
        <v>753.5</v>
      </c>
      <c r="M338" s="25" t="str">
        <f>IFERROR(VLOOKUP(C338,FÉRIAS!C:D,2,0),"")</f>
        <v/>
      </c>
      <c r="N338" s="21" t="str">
        <f>IFERROR(VLOOKUP(C338,AFASTADOS!B:C,2,0),"")</f>
        <v/>
      </c>
    </row>
    <row r="339" spans="2:14" s="21" customFormat="1">
      <c r="B339" s="15">
        <f t="shared" si="11"/>
        <v>331</v>
      </c>
      <c r="C339" s="26">
        <v>2856</v>
      </c>
      <c r="D339" s="27" t="str">
        <f>IFERROR(VLOOKUP(C339,SRA!B:C,2,0),"")</f>
        <v>ALEXSANDRA DA SILVA M  CABRAL</v>
      </c>
      <c r="E339" s="15" t="str">
        <f>IFERROR(VLOOKUP(C339,SRA!B:T,8,0),"")</f>
        <v>CLT</v>
      </c>
      <c r="F339" s="20" t="s">
        <v>452</v>
      </c>
      <c r="G339" s="15" t="str">
        <f>IFERROR(VLOOKUP(C339,SRA!B:T,5,0),"")</f>
        <v>TEC.EM QUALIDADE IND</v>
      </c>
      <c r="H339" s="11">
        <f>IFERROR(VLOOKUP(C339,SRA!B:T,18,0),"")</f>
        <v>1886.84</v>
      </c>
      <c r="I339" s="11">
        <f>IFERROR(VLOOKUP(C339,SRA!B:T,19,0),"")</f>
        <v>0</v>
      </c>
      <c r="J339" s="30">
        <f>IFERROR(VLOOKUP(C339,MARÇO!B:F,3,0),"0,00")</f>
        <v>2221.8000000000002</v>
      </c>
      <c r="K339" s="11">
        <f t="shared" si="10"/>
        <v>1580.2700000000002</v>
      </c>
      <c r="L339" s="30">
        <f>IFERROR(VLOOKUP(C339,MARÇO!B:H,7,0),"0,00")</f>
        <v>641.53</v>
      </c>
      <c r="M339" s="25" t="str">
        <f>IFERROR(VLOOKUP(C339,FÉRIAS!C:D,2,0),"")</f>
        <v/>
      </c>
      <c r="N339" s="21" t="str">
        <f>IFERROR(VLOOKUP(C339,AFASTADOS!B:C,2,0),"")</f>
        <v/>
      </c>
    </row>
    <row r="340" spans="2:14" s="21" customFormat="1">
      <c r="B340" s="15">
        <f t="shared" si="11"/>
        <v>332</v>
      </c>
      <c r="C340" s="26">
        <v>2857</v>
      </c>
      <c r="D340" s="27" t="str">
        <f>IFERROR(VLOOKUP(C340,SRA!B:C,2,0),"")</f>
        <v>CAROLINE ALVES LEAL</v>
      </c>
      <c r="E340" s="15" t="str">
        <f>IFERROR(VLOOKUP(C340,SRA!B:T,8,0),"")</f>
        <v>CLT</v>
      </c>
      <c r="F340" s="20" t="s">
        <v>452</v>
      </c>
      <c r="G340" s="15" t="str">
        <f>IFERROR(VLOOKUP(C340,SRA!B:T,5,0),"")</f>
        <v>TEC. EM ADM. E FIN.</v>
      </c>
      <c r="H340" s="11">
        <f>IFERROR(VLOOKUP(C340,SRA!B:T,18,0),"")</f>
        <v>1981.21</v>
      </c>
      <c r="I340" s="11">
        <f>IFERROR(VLOOKUP(C340,SRA!B:T,19,0),"")</f>
        <v>1284.97</v>
      </c>
      <c r="J340" s="30">
        <f>IFERROR(VLOOKUP(C340,MARÇO!B:F,3,0),"0,00")</f>
        <v>5393.05</v>
      </c>
      <c r="K340" s="11">
        <f t="shared" si="10"/>
        <v>4027</v>
      </c>
      <c r="L340" s="30">
        <f>IFERROR(VLOOKUP(C340,MARÇO!B:H,7,0),"0,00")</f>
        <v>1366.05</v>
      </c>
      <c r="M340" s="25" t="str">
        <f>IFERROR(VLOOKUP(C340,FÉRIAS!C:D,2,0),"")</f>
        <v/>
      </c>
      <c r="N340" s="21" t="str">
        <f>IFERROR(VLOOKUP(C340,AFASTADOS!B:C,2,0),"")</f>
        <v/>
      </c>
    </row>
    <row r="341" spans="2:14" s="21" customFormat="1">
      <c r="B341" s="15">
        <f t="shared" si="11"/>
        <v>333</v>
      </c>
      <c r="C341" s="26">
        <v>2860</v>
      </c>
      <c r="D341" s="27" t="str">
        <f>IFERROR(VLOOKUP(C341,SRA!B:C,2,0),"")</f>
        <v>ADRIANA MAYO DE SOUZA E SILVA</v>
      </c>
      <c r="E341" s="15" t="str">
        <f>IFERROR(VLOOKUP(C341,SRA!B:T,8,0),"")</f>
        <v>CLT</v>
      </c>
      <c r="F341" s="20" t="s">
        <v>452</v>
      </c>
      <c r="G341" s="15" t="str">
        <f>IFERROR(VLOOKUP(C341,SRA!B:T,5,0),"")</f>
        <v>OP. DE PROD. IND.</v>
      </c>
      <c r="H341" s="11">
        <f>IFERROR(VLOOKUP(C341,SRA!B:T,18,0),"")</f>
        <v>1346.58</v>
      </c>
      <c r="I341" s="11">
        <f>IFERROR(VLOOKUP(C341,SRA!B:T,19,0),"")</f>
        <v>0</v>
      </c>
      <c r="J341" s="30">
        <f>IFERROR(VLOOKUP(C341,MARÇO!B:F,3,0),"0,00")</f>
        <v>1476.33</v>
      </c>
      <c r="K341" s="11">
        <f t="shared" si="10"/>
        <v>885.58999999999992</v>
      </c>
      <c r="L341" s="30">
        <f>IFERROR(VLOOKUP(C341,MARÇO!B:H,7,0),"0,00")</f>
        <v>590.74</v>
      </c>
      <c r="M341" s="25" t="str">
        <f>IFERROR(VLOOKUP(C341,FÉRIAS!C:D,2,0),"")</f>
        <v/>
      </c>
      <c r="N341" s="21" t="str">
        <f>IFERROR(VLOOKUP(C341,AFASTADOS!B:C,2,0),"")</f>
        <v/>
      </c>
    </row>
    <row r="342" spans="2:14" s="21" customFormat="1">
      <c r="B342" s="15">
        <f t="shared" si="11"/>
        <v>334</v>
      </c>
      <c r="C342" s="26">
        <v>2864</v>
      </c>
      <c r="D342" s="27" t="str">
        <f>IFERROR(VLOOKUP(C342,SRA!B:C,2,0),"")</f>
        <v>DULCE HELENA PEREIRA</v>
      </c>
      <c r="E342" s="15" t="str">
        <f>IFERROR(VLOOKUP(C342,SRA!B:T,8,0),"")</f>
        <v>CLT</v>
      </c>
      <c r="F342" s="20" t="s">
        <v>452</v>
      </c>
      <c r="G342" s="15" t="str">
        <f>IFERROR(VLOOKUP(C342,SRA!B:T,5,0),"")</f>
        <v>OP. DE PROD. IND.</v>
      </c>
      <c r="H342" s="11">
        <f>IFERROR(VLOOKUP(C342,SRA!B:T,18,0),"")</f>
        <v>1558.83</v>
      </c>
      <c r="I342" s="11">
        <f>IFERROR(VLOOKUP(C342,SRA!B:T,19,0),"")</f>
        <v>822.38</v>
      </c>
      <c r="J342" s="30">
        <f>IFERROR(VLOOKUP(C342,MARÇO!B:F,3,0),"0,00")</f>
        <v>2897.91</v>
      </c>
      <c r="K342" s="11">
        <f t="shared" si="10"/>
        <v>1220.3899999999999</v>
      </c>
      <c r="L342" s="30">
        <f>IFERROR(VLOOKUP(C342,MARÇO!B:H,7,0),"0,00")</f>
        <v>1677.52</v>
      </c>
      <c r="M342" s="25" t="str">
        <f>IFERROR(VLOOKUP(C342,FÉRIAS!C:D,2,0),"")</f>
        <v/>
      </c>
      <c r="N342" s="21" t="str">
        <f>IFERROR(VLOOKUP(C342,AFASTADOS!B:C,2,0),"")</f>
        <v/>
      </c>
    </row>
    <row r="343" spans="2:14" s="21" customFormat="1">
      <c r="B343" s="15">
        <f t="shared" si="11"/>
        <v>335</v>
      </c>
      <c r="C343" s="26">
        <v>2866</v>
      </c>
      <c r="D343" s="27" t="str">
        <f>IFERROR(VLOOKUP(C343,SRA!B:C,2,0),"")</f>
        <v>LUCICLEIDE M  DE A  CAMPOS</v>
      </c>
      <c r="E343" s="15" t="str">
        <f>IFERROR(VLOOKUP(C343,SRA!B:T,8,0),"")</f>
        <v>CLT</v>
      </c>
      <c r="F343" s="20" t="s">
        <v>452</v>
      </c>
      <c r="G343" s="15" t="str">
        <f>IFERROR(VLOOKUP(C343,SRA!B:T,5,0),"")</f>
        <v>OP. DE PROD. IND.</v>
      </c>
      <c r="H343" s="11">
        <f>IFERROR(VLOOKUP(C343,SRA!B:T,18,0),"")</f>
        <v>1346.58</v>
      </c>
      <c r="I343" s="11">
        <f>IFERROR(VLOOKUP(C343,SRA!B:T,19,0),"")</f>
        <v>1079.3800000000001</v>
      </c>
      <c r="J343" s="30">
        <f>IFERROR(VLOOKUP(C343,MARÇO!B:F,3,0),"0,00")</f>
        <v>2491.38</v>
      </c>
      <c r="K343" s="11">
        <f t="shared" si="10"/>
        <v>516.92000000000007</v>
      </c>
      <c r="L343" s="30">
        <f>IFERROR(VLOOKUP(C343,MARÇO!B:H,7,0),"0,00")</f>
        <v>1974.46</v>
      </c>
      <c r="M343" s="25" t="str">
        <f>IFERROR(VLOOKUP(C343,FÉRIAS!C:D,2,0),"")</f>
        <v/>
      </c>
      <c r="N343" s="21" t="str">
        <f>IFERROR(VLOOKUP(C343,AFASTADOS!B:C,2,0),"")</f>
        <v/>
      </c>
    </row>
    <row r="344" spans="2:14" s="21" customFormat="1">
      <c r="B344" s="15">
        <f t="shared" si="11"/>
        <v>336</v>
      </c>
      <c r="C344" s="26">
        <v>2869</v>
      </c>
      <c r="D344" s="27" t="str">
        <f>IFERROR(VLOOKUP(C344,SRA!B:C,2,0),"")</f>
        <v>RICARDO J FERNANDES DA CUNHA</v>
      </c>
      <c r="E344" s="15" t="str">
        <f>IFERROR(VLOOKUP(C344,SRA!B:T,8,0),"")</f>
        <v>CLT</v>
      </c>
      <c r="F344" s="20" t="s">
        <v>452</v>
      </c>
      <c r="G344" s="15" t="str">
        <f>IFERROR(VLOOKUP(C344,SRA!B:T,5,0),"")</f>
        <v>OP. DE PROD. IND.</v>
      </c>
      <c r="H344" s="11">
        <f>IFERROR(VLOOKUP(C344,SRA!B:T,18,0),"")</f>
        <v>1346.58</v>
      </c>
      <c r="I344" s="11">
        <f>IFERROR(VLOOKUP(C344,SRA!B:T,19,0),"")</f>
        <v>0</v>
      </c>
      <c r="J344" s="30">
        <f>IFERROR(VLOOKUP(C344,MARÇO!B:F,3,0),"0,00")</f>
        <v>1412</v>
      </c>
      <c r="K344" s="11">
        <f t="shared" si="10"/>
        <v>435.53999999999996</v>
      </c>
      <c r="L344" s="30">
        <f>IFERROR(VLOOKUP(C344,MARÇO!B:H,7,0),"0,00")</f>
        <v>976.46</v>
      </c>
      <c r="M344" s="25" t="str">
        <f>IFERROR(VLOOKUP(C344,FÉRIAS!C:D,2,0),"")</f>
        <v/>
      </c>
      <c r="N344" s="21" t="str">
        <f>IFERROR(VLOOKUP(C344,AFASTADOS!B:C,2,0),"")</f>
        <v/>
      </c>
    </row>
    <row r="345" spans="2:14" s="21" customFormat="1">
      <c r="B345" s="15">
        <f t="shared" si="11"/>
        <v>337</v>
      </c>
      <c r="C345" s="26">
        <v>2870</v>
      </c>
      <c r="D345" s="27" t="str">
        <f>IFERROR(VLOOKUP(C345,SRA!B:C,2,0),"")</f>
        <v>SUZANA VALERIA PINHEIRO</v>
      </c>
      <c r="E345" s="15" t="str">
        <f>IFERROR(VLOOKUP(C345,SRA!B:T,8,0),"")</f>
        <v>CLT</v>
      </c>
      <c r="F345" s="20" t="s">
        <v>452</v>
      </c>
      <c r="G345" s="15" t="str">
        <f>IFERROR(VLOOKUP(C345,SRA!B:T,5,0),"")</f>
        <v>OP. DE PROD. IND.(B)</v>
      </c>
      <c r="H345" s="11">
        <f>IFERROR(VLOOKUP(C345,SRA!B:T,18,0),"")</f>
        <v>1484.62</v>
      </c>
      <c r="I345" s="11">
        <f>IFERROR(VLOOKUP(C345,SRA!B:T,19,0),"")</f>
        <v>0</v>
      </c>
      <c r="J345" s="30">
        <f>IFERROR(VLOOKUP(C345,MARÇO!B:F,3,0),"0,00")</f>
        <v>1484.62</v>
      </c>
      <c r="K345" s="11">
        <f t="shared" si="10"/>
        <v>722.91999999999985</v>
      </c>
      <c r="L345" s="30">
        <f>IFERROR(VLOOKUP(C345,MARÇO!B:H,7,0),"0,00")</f>
        <v>761.7</v>
      </c>
      <c r="M345" s="25" t="str">
        <f>IFERROR(VLOOKUP(C345,FÉRIAS!C:D,2,0),"")</f>
        <v/>
      </c>
      <c r="N345" s="21" t="str">
        <f>IFERROR(VLOOKUP(C345,AFASTADOS!B:C,2,0),"")</f>
        <v/>
      </c>
    </row>
    <row r="346" spans="2:14" s="21" customFormat="1">
      <c r="B346" s="15">
        <f t="shared" si="11"/>
        <v>338</v>
      </c>
      <c r="C346" s="26">
        <v>2871</v>
      </c>
      <c r="D346" s="27" t="str">
        <f>IFERROR(VLOOKUP(C346,SRA!B:C,2,0),"")</f>
        <v>SUZELY ARANTES DA S MELO</v>
      </c>
      <c r="E346" s="15" t="str">
        <f>IFERROR(VLOOKUP(C346,SRA!B:T,8,0),"")</f>
        <v>CLT</v>
      </c>
      <c r="F346" s="20" t="s">
        <v>452</v>
      </c>
      <c r="G346" s="15" t="str">
        <f>IFERROR(VLOOKUP(C346,SRA!B:T,5,0),"")</f>
        <v>OP. DE PROD. IND.</v>
      </c>
      <c r="H346" s="11">
        <f>IFERROR(VLOOKUP(C346,SRA!B:T,18,0),"")</f>
        <v>1484.61</v>
      </c>
      <c r="I346" s="11">
        <f>IFERROR(VLOOKUP(C346,SRA!B:T,19,0),"")</f>
        <v>0</v>
      </c>
      <c r="J346" s="30">
        <f>IFERROR(VLOOKUP(C346,MARÇO!B:F,3,0),"0,00")</f>
        <v>1546.65</v>
      </c>
      <c r="K346" s="11">
        <f t="shared" si="10"/>
        <v>808.32000000000016</v>
      </c>
      <c r="L346" s="30">
        <f>IFERROR(VLOOKUP(C346,MARÇO!B:H,7,0),"0,00")</f>
        <v>738.32999999999993</v>
      </c>
      <c r="M346" s="25" t="str">
        <f>IFERROR(VLOOKUP(C346,FÉRIAS!C:D,2,0),"")</f>
        <v/>
      </c>
      <c r="N346" s="21" t="str">
        <f>IFERROR(VLOOKUP(C346,AFASTADOS!B:C,2,0),"")</f>
        <v/>
      </c>
    </row>
    <row r="347" spans="2:14" s="21" customFormat="1">
      <c r="B347" s="15">
        <f t="shared" si="11"/>
        <v>339</v>
      </c>
      <c r="C347" s="26">
        <v>2873</v>
      </c>
      <c r="D347" s="27" t="str">
        <f>IFERROR(VLOOKUP(C347,SRA!B:C,2,0),"")</f>
        <v>AURELIA RODRIGUES TORREIRO</v>
      </c>
      <c r="E347" s="15" t="str">
        <f>IFERROR(VLOOKUP(C347,SRA!B:T,8,0),"")</f>
        <v>CLT</v>
      </c>
      <c r="F347" s="20" t="s">
        <v>452</v>
      </c>
      <c r="G347" s="15" t="str">
        <f>IFERROR(VLOOKUP(C347,SRA!B:T,5,0),"")</f>
        <v>ANA ASS FARMACEUTICA</v>
      </c>
      <c r="H347" s="11">
        <f>IFERROR(VLOOKUP(C347,SRA!B:T,18,0),"")</f>
        <v>4850.38</v>
      </c>
      <c r="I347" s="11">
        <f>IFERROR(VLOOKUP(C347,SRA!B:T,19,0),"")</f>
        <v>0</v>
      </c>
      <c r="J347" s="30">
        <f>IFERROR(VLOOKUP(C347,MARÇO!B:F,3,0),"0,00")</f>
        <v>4850.38</v>
      </c>
      <c r="K347" s="11">
        <f t="shared" si="10"/>
        <v>1161.6300000000001</v>
      </c>
      <c r="L347" s="30">
        <f>IFERROR(VLOOKUP(C347,MARÇO!B:H,7,0),"0,00")</f>
        <v>3688.75</v>
      </c>
      <c r="M347" s="25" t="str">
        <f>IFERROR(VLOOKUP(C347,FÉRIAS!C:D,2,0),"")</f>
        <v/>
      </c>
      <c r="N347" s="21" t="str">
        <f>IFERROR(VLOOKUP(C347,AFASTADOS!B:C,2,0),"")</f>
        <v/>
      </c>
    </row>
    <row r="348" spans="2:14" s="21" customFormat="1">
      <c r="B348" s="15">
        <f t="shared" si="11"/>
        <v>340</v>
      </c>
      <c r="C348" s="26">
        <v>2878</v>
      </c>
      <c r="D348" s="27" t="str">
        <f>IFERROR(VLOOKUP(C348,SRA!B:C,2,0),"")</f>
        <v>JAMSON ALESSANDRO DA SILVA</v>
      </c>
      <c r="E348" s="15" t="str">
        <f>IFERROR(VLOOKUP(C348,SRA!B:T,8,0),"")</f>
        <v>CLT</v>
      </c>
      <c r="F348" s="20" t="s">
        <v>452</v>
      </c>
      <c r="G348" s="15" t="str">
        <f>IFERROR(VLOOKUP(C348,SRA!B:T,5,0),"")</f>
        <v>TEC. EM ADM. E FIN.</v>
      </c>
      <c r="H348" s="11">
        <f>IFERROR(VLOOKUP(C348,SRA!B:T,18,0),"")</f>
        <v>1981.2</v>
      </c>
      <c r="I348" s="11">
        <f>IFERROR(VLOOKUP(C348,SRA!B:T,19,0),"")</f>
        <v>214.7</v>
      </c>
      <c r="J348" s="30">
        <f>IFERROR(VLOOKUP(C348,MARÇO!B:F,3,0),"0,00")</f>
        <v>2195.9</v>
      </c>
      <c r="K348" s="11">
        <f t="shared" si="10"/>
        <v>1186.3000000000002</v>
      </c>
      <c r="L348" s="30">
        <f>IFERROR(VLOOKUP(C348,MARÇO!B:H,7,0),"0,00")</f>
        <v>1009.6</v>
      </c>
      <c r="M348" s="25" t="str">
        <f>IFERROR(VLOOKUP(C348,FÉRIAS!C:D,2,0),"")</f>
        <v/>
      </c>
      <c r="N348" s="21" t="str">
        <f>IFERROR(VLOOKUP(C348,AFASTADOS!B:C,2,0),"")</f>
        <v/>
      </c>
    </row>
    <row r="349" spans="2:14" s="21" customFormat="1">
      <c r="B349" s="15">
        <f t="shared" si="11"/>
        <v>341</v>
      </c>
      <c r="C349" s="26">
        <v>2887</v>
      </c>
      <c r="D349" s="27" t="str">
        <f>IFERROR(VLOOKUP(C349,SRA!B:C,2,0),"")</f>
        <v>MARIA EUZENI DA SILVA GARCEZ</v>
      </c>
      <c r="E349" s="15" t="str">
        <f>IFERROR(VLOOKUP(C349,SRA!B:T,8,0),"")</f>
        <v>CLT</v>
      </c>
      <c r="F349" s="20" t="s">
        <v>452</v>
      </c>
      <c r="G349" s="15" t="str">
        <f>IFERROR(VLOOKUP(C349,SRA!B:T,5,0),"")</f>
        <v>TEC. EM ADM. E FIN.</v>
      </c>
      <c r="H349" s="11">
        <f>IFERROR(VLOOKUP(C349,SRA!B:T,18,0),"")</f>
        <v>1981.21</v>
      </c>
      <c r="I349" s="11">
        <f>IFERROR(VLOOKUP(C349,SRA!B:T,19,0),"")</f>
        <v>0</v>
      </c>
      <c r="J349" s="30">
        <f>IFERROR(VLOOKUP(C349,MARÇO!B:F,3,0),"0,00")</f>
        <v>1981.21</v>
      </c>
      <c r="K349" s="11">
        <f t="shared" si="10"/>
        <v>515.65000000000009</v>
      </c>
      <c r="L349" s="30">
        <f>IFERROR(VLOOKUP(C349,MARÇO!B:H,7,0),"0,00")</f>
        <v>1465.56</v>
      </c>
      <c r="M349" s="25" t="str">
        <f>IFERROR(VLOOKUP(C349,FÉRIAS!C:D,2,0),"")</f>
        <v/>
      </c>
      <c r="N349" s="21" t="str">
        <f>IFERROR(VLOOKUP(C349,AFASTADOS!B:C,2,0),"")</f>
        <v/>
      </c>
    </row>
    <row r="350" spans="2:14" s="21" customFormat="1">
      <c r="B350" s="15">
        <f t="shared" si="11"/>
        <v>342</v>
      </c>
      <c r="C350" s="26">
        <v>2889</v>
      </c>
      <c r="D350" s="27" t="str">
        <f>IFERROR(VLOOKUP(C350,SRA!B:C,2,0),"")</f>
        <v>EJANE FERREIRA TEXEIRA</v>
      </c>
      <c r="E350" s="15" t="str">
        <f>IFERROR(VLOOKUP(C350,SRA!B:T,8,0),"")</f>
        <v>CLT</v>
      </c>
      <c r="F350" s="20" t="s">
        <v>452</v>
      </c>
      <c r="G350" s="15" t="str">
        <f>IFERROR(VLOOKUP(C350,SRA!B:T,5,0),"")</f>
        <v>TEC. CONTABIL</v>
      </c>
      <c r="H350" s="11">
        <f>IFERROR(VLOOKUP(C350,SRA!B:T,18,0),"")</f>
        <v>2293.4899999999998</v>
      </c>
      <c r="I350" s="11">
        <f>IFERROR(VLOOKUP(C350,SRA!B:T,19,0),"")</f>
        <v>0</v>
      </c>
      <c r="J350" s="30">
        <f>IFERROR(VLOOKUP(C350,MARÇO!B:F,3,0),"0,00")</f>
        <v>2676.11</v>
      </c>
      <c r="K350" s="11">
        <f t="shared" si="10"/>
        <v>1896.3200000000002</v>
      </c>
      <c r="L350" s="30">
        <f>IFERROR(VLOOKUP(C350,MARÇO!B:H,7,0),"0,00")</f>
        <v>779.79</v>
      </c>
      <c r="M350" s="25" t="str">
        <f>IFERROR(VLOOKUP(C350,FÉRIAS!C:D,2,0),"")</f>
        <v/>
      </c>
      <c r="N350" s="21" t="str">
        <f>IFERROR(VLOOKUP(C350,AFASTADOS!B:C,2,0),"")</f>
        <v/>
      </c>
    </row>
    <row r="351" spans="2:14" s="21" customFormat="1">
      <c r="B351" s="15">
        <f t="shared" si="11"/>
        <v>343</v>
      </c>
      <c r="C351" s="26">
        <v>2890</v>
      </c>
      <c r="D351" s="27" t="str">
        <f>IFERROR(VLOOKUP(C351,SRA!B:C,2,0),"")</f>
        <v>CLELIO FIRMINO SILVA</v>
      </c>
      <c r="E351" s="15" t="str">
        <f>IFERROR(VLOOKUP(C351,SRA!B:T,8,0),"")</f>
        <v>CLT</v>
      </c>
      <c r="F351" s="20" t="s">
        <v>452</v>
      </c>
      <c r="G351" s="15" t="str">
        <f>IFERROR(VLOOKUP(C351,SRA!B:T,5,0),"")</f>
        <v>OP. DE PROD. IND.</v>
      </c>
      <c r="H351" s="11">
        <f>IFERROR(VLOOKUP(C351,SRA!B:T,18,0),"")</f>
        <v>1346.58</v>
      </c>
      <c r="I351" s="11">
        <f>IFERROR(VLOOKUP(C351,SRA!B:T,19,0),"")</f>
        <v>0</v>
      </c>
      <c r="J351" s="30">
        <f>IFERROR(VLOOKUP(C351,MARÇO!B:F,3,0),"0,00")</f>
        <v>1412</v>
      </c>
      <c r="K351" s="11">
        <f t="shared" si="10"/>
        <v>300.40000000000009</v>
      </c>
      <c r="L351" s="30">
        <f>IFERROR(VLOOKUP(C351,MARÇO!B:H,7,0),"0,00")</f>
        <v>1111.5999999999999</v>
      </c>
      <c r="M351" s="25" t="str">
        <f>IFERROR(VLOOKUP(C351,FÉRIAS!C:D,2,0),"")</f>
        <v/>
      </c>
      <c r="N351" s="21" t="str">
        <f>IFERROR(VLOOKUP(C351,AFASTADOS!B:C,2,0),"")</f>
        <v/>
      </c>
    </row>
    <row r="352" spans="2:14" s="21" customFormat="1">
      <c r="B352" s="15">
        <f t="shared" si="11"/>
        <v>344</v>
      </c>
      <c r="C352" s="26">
        <v>2891</v>
      </c>
      <c r="D352" s="27" t="str">
        <f>IFERROR(VLOOKUP(C352,SRA!B:C,2,0),"")</f>
        <v>ERICK MEDEIROS</v>
      </c>
      <c r="E352" s="15" t="str">
        <f>IFERROR(VLOOKUP(C352,SRA!B:T,8,0),"")</f>
        <v>CLT</v>
      </c>
      <c r="F352" s="20" t="s">
        <v>452</v>
      </c>
      <c r="G352" s="15" t="str">
        <f>IFERROR(VLOOKUP(C352,SRA!B:T,5,0),"")</f>
        <v>OP. DE PROD. IND.</v>
      </c>
      <c r="H352" s="11">
        <f>IFERROR(VLOOKUP(C352,SRA!B:T,18,0),"")</f>
        <v>1413.91</v>
      </c>
      <c r="I352" s="11">
        <f>IFERROR(VLOOKUP(C352,SRA!B:T,19,0),"")</f>
        <v>0</v>
      </c>
      <c r="J352" s="30">
        <f>IFERROR(VLOOKUP(C352,MARÇO!B:F,3,0),"0,00")</f>
        <v>1565.47</v>
      </c>
      <c r="K352" s="11">
        <f t="shared" si="10"/>
        <v>626.80999999999995</v>
      </c>
      <c r="L352" s="30">
        <f>IFERROR(VLOOKUP(C352,MARÇO!B:H,7,0),"0,00")</f>
        <v>938.66000000000008</v>
      </c>
      <c r="M352" s="25" t="str">
        <f>IFERROR(VLOOKUP(C352,FÉRIAS!C:D,2,0),"")</f>
        <v/>
      </c>
      <c r="N352" s="21" t="str">
        <f>IFERROR(VLOOKUP(C352,AFASTADOS!B:C,2,0),"")</f>
        <v/>
      </c>
    </row>
    <row r="353" spans="2:14" s="21" customFormat="1">
      <c r="B353" s="15">
        <f t="shared" si="11"/>
        <v>345</v>
      </c>
      <c r="C353" s="26">
        <v>2894</v>
      </c>
      <c r="D353" s="27" t="str">
        <f>IFERROR(VLOOKUP(C353,SRA!B:C,2,0),"")</f>
        <v>JOELNA DINIZ PEREIRA DE SOUSA</v>
      </c>
      <c r="E353" s="15" t="str">
        <f>IFERROR(VLOOKUP(C353,SRA!B:T,8,0),"")</f>
        <v>CLT</v>
      </c>
      <c r="F353" s="20" t="s">
        <v>452</v>
      </c>
      <c r="G353" s="15" t="str">
        <f>IFERROR(VLOOKUP(C353,SRA!B:T,5,0),"")</f>
        <v>OP. PROD. IND. (D)</v>
      </c>
      <c r="H353" s="11">
        <f>IFERROR(VLOOKUP(C353,SRA!B:T,18,0),"")</f>
        <v>1804.6</v>
      </c>
      <c r="I353" s="11">
        <f>IFERROR(VLOOKUP(C353,SRA!B:T,19,0),"")</f>
        <v>0</v>
      </c>
      <c r="J353" s="30">
        <f>IFERROR(VLOOKUP(C353,MARÇO!B:F,3,0),"0,00")</f>
        <v>2273.1799999999998</v>
      </c>
      <c r="K353" s="11">
        <f t="shared" si="10"/>
        <v>610.99999999999977</v>
      </c>
      <c r="L353" s="30">
        <f>IFERROR(VLOOKUP(C353,MARÇO!B:H,7,0),"0,00")</f>
        <v>1662.18</v>
      </c>
      <c r="M353" s="25" t="str">
        <f>IFERROR(VLOOKUP(C353,FÉRIAS!C:D,2,0),"")</f>
        <v/>
      </c>
      <c r="N353" s="21" t="str">
        <f>IFERROR(VLOOKUP(C353,AFASTADOS!B:C,2,0),"")</f>
        <v/>
      </c>
    </row>
    <row r="354" spans="2:14" s="21" customFormat="1">
      <c r="B354" s="15">
        <f t="shared" si="11"/>
        <v>346</v>
      </c>
      <c r="C354" s="26">
        <v>2895</v>
      </c>
      <c r="D354" s="27" t="str">
        <f>IFERROR(VLOOKUP(C354,SRA!B:C,2,0),"")</f>
        <v>KLEBER DE OLIVEIRA GALDINO</v>
      </c>
      <c r="E354" s="15" t="str">
        <f>IFERROR(VLOOKUP(C354,SRA!B:T,8,0),"")</f>
        <v>CLT</v>
      </c>
      <c r="F354" s="20" t="s">
        <v>452</v>
      </c>
      <c r="G354" s="15" t="str">
        <f>IFERROR(VLOOKUP(C354,SRA!B:T,5,0),"")</f>
        <v>OP. DE PROD. IND.</v>
      </c>
      <c r="H354" s="11">
        <f>IFERROR(VLOOKUP(C354,SRA!B:T,18,0),"")</f>
        <v>1346.58</v>
      </c>
      <c r="I354" s="11">
        <f>IFERROR(VLOOKUP(C354,SRA!B:T,19,0),"")</f>
        <v>0</v>
      </c>
      <c r="J354" s="30">
        <f>IFERROR(VLOOKUP(C354,MARÇO!B:F,3,0),"0,00")</f>
        <v>1412</v>
      </c>
      <c r="K354" s="11">
        <f t="shared" si="10"/>
        <v>350.30999999999995</v>
      </c>
      <c r="L354" s="30">
        <f>IFERROR(VLOOKUP(C354,MARÇO!B:H,7,0),"0,00")</f>
        <v>1061.69</v>
      </c>
      <c r="M354" s="25" t="str">
        <f>IFERROR(VLOOKUP(C354,FÉRIAS!C:D,2,0),"")</f>
        <v/>
      </c>
      <c r="N354" s="21" t="str">
        <f>IFERROR(VLOOKUP(C354,AFASTADOS!B:C,2,0),"")</f>
        <v/>
      </c>
    </row>
    <row r="355" spans="2:14" s="21" customFormat="1">
      <c r="B355" s="15">
        <f t="shared" si="11"/>
        <v>347</v>
      </c>
      <c r="C355" s="26">
        <v>2904</v>
      </c>
      <c r="D355" s="27" t="str">
        <f>IFERROR(VLOOKUP(C355,SRA!B:C,2,0),"")</f>
        <v>ANTONIO S ALVES DE O JUNIOR</v>
      </c>
      <c r="E355" s="15" t="str">
        <f>IFERROR(VLOOKUP(C355,SRA!B:T,8,0),"")</f>
        <v>CLT</v>
      </c>
      <c r="F355" s="20" t="s">
        <v>452</v>
      </c>
      <c r="G355" s="15" t="str">
        <f>IFERROR(VLOOKUP(C355,SRA!B:T,5,0),"")</f>
        <v>TEC. EM ADM. E FIN.</v>
      </c>
      <c r="H355" s="11">
        <f>IFERROR(VLOOKUP(C355,SRA!B:T,18,0),"")</f>
        <v>1981.21</v>
      </c>
      <c r="I355" s="11">
        <f>IFERROR(VLOOKUP(C355,SRA!B:T,19,0),"")</f>
        <v>0</v>
      </c>
      <c r="J355" s="30">
        <f>IFERROR(VLOOKUP(C355,MARÇO!B:F,3,0),"0,00")</f>
        <v>1981.21</v>
      </c>
      <c r="K355" s="11">
        <f t="shared" si="10"/>
        <v>400.21000000000004</v>
      </c>
      <c r="L355" s="30">
        <f>IFERROR(VLOOKUP(C355,MARÇO!B:H,7,0),"0,00")</f>
        <v>1581</v>
      </c>
      <c r="M355" s="25" t="str">
        <f>IFERROR(VLOOKUP(C355,FÉRIAS!C:D,2,0),"")</f>
        <v/>
      </c>
      <c r="N355" s="21" t="str">
        <f>IFERROR(VLOOKUP(C355,AFASTADOS!B:C,2,0),"")</f>
        <v/>
      </c>
    </row>
    <row r="356" spans="2:14" s="21" customFormat="1">
      <c r="B356" s="15">
        <f t="shared" si="11"/>
        <v>348</v>
      </c>
      <c r="C356" s="26">
        <v>2906</v>
      </c>
      <c r="D356" s="27" t="str">
        <f>IFERROR(VLOOKUP(C356,SRA!B:C,2,0),"")</f>
        <v>ARTHUR A SANTOS WANDERLEY</v>
      </c>
      <c r="E356" s="15" t="str">
        <f>IFERROR(VLOOKUP(C356,SRA!B:T,8,0),"")</f>
        <v>CLT</v>
      </c>
      <c r="F356" s="20" t="s">
        <v>452</v>
      </c>
      <c r="G356" s="15" t="str">
        <f>IFERROR(VLOOKUP(C356,SRA!B:T,5,0),"")</f>
        <v>ANA ASS FARMACEUTICA</v>
      </c>
      <c r="H356" s="11">
        <f>IFERROR(VLOOKUP(C356,SRA!B:T,18,0),"")</f>
        <v>4850.38</v>
      </c>
      <c r="I356" s="11">
        <f>IFERROR(VLOOKUP(C356,SRA!B:T,19,0),"")</f>
        <v>0</v>
      </c>
      <c r="J356" s="30">
        <f>IFERROR(VLOOKUP(C356,MARÇO!B:F,3,0),"0,00")</f>
        <v>4850.38</v>
      </c>
      <c r="K356" s="11">
        <f t="shared" si="10"/>
        <v>1496.44</v>
      </c>
      <c r="L356" s="30">
        <f>IFERROR(VLOOKUP(C356,MARÇO!B:H,7,0),"0,00")</f>
        <v>3353.94</v>
      </c>
      <c r="M356" s="25" t="str">
        <f>IFERROR(VLOOKUP(C356,FÉRIAS!C:D,2,0),"")</f>
        <v/>
      </c>
      <c r="N356" s="21" t="str">
        <f>IFERROR(VLOOKUP(C356,AFASTADOS!B:C,2,0),"")</f>
        <v/>
      </c>
    </row>
    <row r="357" spans="2:14" s="21" customFormat="1">
      <c r="B357" s="15">
        <f t="shared" si="11"/>
        <v>349</v>
      </c>
      <c r="C357" s="26">
        <v>2907</v>
      </c>
      <c r="D357" s="27" t="str">
        <f>IFERROR(VLOOKUP(C357,SRA!B:C,2,0),"")</f>
        <v>JOELINE LIMA DO NASCIMENTO</v>
      </c>
      <c r="E357" s="15" t="str">
        <f>IFERROR(VLOOKUP(C357,SRA!B:T,8,0),"")</f>
        <v>CLT</v>
      </c>
      <c r="F357" s="20" t="s">
        <v>452</v>
      </c>
      <c r="G357" s="15" t="str">
        <f>IFERROR(VLOOKUP(C357,SRA!B:T,5,0),"")</f>
        <v>TEC. EM ADM. E FIN.</v>
      </c>
      <c r="H357" s="11">
        <f>IFERROR(VLOOKUP(C357,SRA!B:T,18,0),"")</f>
        <v>1981.21</v>
      </c>
      <c r="I357" s="11">
        <f>IFERROR(VLOOKUP(C357,SRA!B:T,19,0),"")</f>
        <v>0</v>
      </c>
      <c r="J357" s="30">
        <f>IFERROR(VLOOKUP(C357,MARÇO!B:F,3,0),"0,00")</f>
        <v>8523.08</v>
      </c>
      <c r="K357" s="11">
        <f t="shared" si="10"/>
        <v>7869.28</v>
      </c>
      <c r="L357" s="30">
        <f>IFERROR(VLOOKUP(C357,MARÇO!B:H,7,0),"0,00")</f>
        <v>653.79999999999995</v>
      </c>
      <c r="M357" s="25" t="str">
        <f>IFERROR(VLOOKUP(C357,FÉRIAS!C:D,2,0),"")</f>
        <v/>
      </c>
      <c r="N357" s="21" t="str">
        <f>IFERROR(VLOOKUP(C357,AFASTADOS!B:C,2,0),"")</f>
        <v/>
      </c>
    </row>
    <row r="358" spans="2:14" s="21" customFormat="1">
      <c r="B358" s="15">
        <f t="shared" si="11"/>
        <v>350</v>
      </c>
      <c r="C358" s="26">
        <v>2909</v>
      </c>
      <c r="D358" s="27" t="str">
        <f>IFERROR(VLOOKUP(C358,SRA!B:C,2,0),"")</f>
        <v>ROBSON CARNEIRO DA SILVA</v>
      </c>
      <c r="E358" s="15" t="str">
        <f>IFERROR(VLOOKUP(C358,SRA!B:T,8,0),"")</f>
        <v>CLT</v>
      </c>
      <c r="F358" s="20" t="s">
        <v>452</v>
      </c>
      <c r="G358" s="15" t="str">
        <f>IFERROR(VLOOKUP(C358,SRA!B:T,5,0),"")</f>
        <v>TEC. EM ADM. E FIN.</v>
      </c>
      <c r="H358" s="11">
        <f>IFERROR(VLOOKUP(C358,SRA!B:T,18,0),"")</f>
        <v>1981.21</v>
      </c>
      <c r="I358" s="11">
        <f>IFERROR(VLOOKUP(C358,SRA!B:T,19,0),"")</f>
        <v>0</v>
      </c>
      <c r="J358" s="30">
        <f>IFERROR(VLOOKUP(C358,MARÇO!B:F,3,0),"0,00")</f>
        <v>1981.21</v>
      </c>
      <c r="K358" s="11">
        <f t="shared" si="10"/>
        <v>160.2199999999998</v>
      </c>
      <c r="L358" s="30">
        <f>IFERROR(VLOOKUP(C358,MARÇO!B:H,7,0),"0,00")</f>
        <v>1820.9900000000002</v>
      </c>
      <c r="M358" s="25" t="str">
        <f>IFERROR(VLOOKUP(C358,FÉRIAS!C:D,2,0),"")</f>
        <v/>
      </c>
      <c r="N358" s="21" t="str">
        <f>IFERROR(VLOOKUP(C358,AFASTADOS!B:C,2,0),"")</f>
        <v/>
      </c>
    </row>
    <row r="359" spans="2:14" s="21" customFormat="1">
      <c r="B359" s="15">
        <f t="shared" si="11"/>
        <v>351</v>
      </c>
      <c r="C359" s="26">
        <v>2910</v>
      </c>
      <c r="D359" s="27" t="str">
        <f>IFERROR(VLOOKUP(C359,SRA!B:C,2,0),"")</f>
        <v>JOSE VITAL DUARTE JUNIOR</v>
      </c>
      <c r="E359" s="15" t="str">
        <f>IFERROR(VLOOKUP(C359,SRA!B:T,8,0),"")</f>
        <v>CLT</v>
      </c>
      <c r="F359" s="20" t="s">
        <v>452</v>
      </c>
      <c r="G359" s="15" t="str">
        <f>IFERROR(VLOOKUP(C359,SRA!B:T,5,0),"")</f>
        <v>TEC. EM ADM. E FIN.</v>
      </c>
      <c r="H359" s="11">
        <f>IFERROR(VLOOKUP(C359,SRA!B:T,18,0),"")</f>
        <v>2080.27</v>
      </c>
      <c r="I359" s="11">
        <f>IFERROR(VLOOKUP(C359,SRA!B:T,19,0),"")</f>
        <v>4112.95</v>
      </c>
      <c r="J359" s="30">
        <f>IFERROR(VLOOKUP(C359,MARÇO!B:F,3,0),"0,00")</f>
        <v>7015.27</v>
      </c>
      <c r="K359" s="11">
        <f t="shared" si="10"/>
        <v>1661.4400000000005</v>
      </c>
      <c r="L359" s="30">
        <f>IFERROR(VLOOKUP(C359,MARÇO!B:H,7,0),"0,00")</f>
        <v>5353.83</v>
      </c>
      <c r="M359" s="25" t="str">
        <f>IFERROR(VLOOKUP(C359,FÉRIAS!C:D,2,0),"")</f>
        <v/>
      </c>
      <c r="N359" s="21" t="str">
        <f>IFERROR(VLOOKUP(C359,AFASTADOS!B:C,2,0),"")</f>
        <v/>
      </c>
    </row>
    <row r="360" spans="2:14" s="21" customFormat="1">
      <c r="B360" s="15">
        <f t="shared" si="11"/>
        <v>352</v>
      </c>
      <c r="C360" s="26">
        <v>2911</v>
      </c>
      <c r="D360" s="27" t="str">
        <f>IFERROR(VLOOKUP(C360,SRA!B:C,2,0),"")</f>
        <v>ALDJANE MARIA DOS SANTOS</v>
      </c>
      <c r="E360" s="15" t="str">
        <f>IFERROR(VLOOKUP(C360,SRA!B:T,8,0),"")</f>
        <v>CLT</v>
      </c>
      <c r="F360" s="20" t="s">
        <v>452</v>
      </c>
      <c r="G360" s="15" t="str">
        <f>IFERROR(VLOOKUP(C360,SRA!B:T,5,0),"")</f>
        <v>OP. DE PROD. IND.</v>
      </c>
      <c r="H360" s="11">
        <f>IFERROR(VLOOKUP(C360,SRA!B:T,18,0),"")</f>
        <v>1484.6</v>
      </c>
      <c r="I360" s="11">
        <f>IFERROR(VLOOKUP(C360,SRA!B:T,19,0),"")</f>
        <v>0</v>
      </c>
      <c r="J360" s="30">
        <f>IFERROR(VLOOKUP(C360,MARÇO!B:F,3,0),"0,00")</f>
        <v>1484.6</v>
      </c>
      <c r="K360" s="11">
        <f t="shared" si="10"/>
        <v>943.57999999999993</v>
      </c>
      <c r="L360" s="30">
        <f>IFERROR(VLOOKUP(C360,MARÇO!B:H,7,0),"0,00")</f>
        <v>541.02</v>
      </c>
      <c r="M360" s="25" t="str">
        <f>IFERROR(VLOOKUP(C360,FÉRIAS!C:D,2,0),"")</f>
        <v/>
      </c>
      <c r="N360" s="21" t="str">
        <f>IFERROR(VLOOKUP(C360,AFASTADOS!B:C,2,0),"")</f>
        <v/>
      </c>
    </row>
    <row r="361" spans="2:14" s="21" customFormat="1">
      <c r="B361" s="15">
        <f t="shared" si="11"/>
        <v>353</v>
      </c>
      <c r="C361" s="26">
        <v>2915</v>
      </c>
      <c r="D361" s="27" t="str">
        <f>IFERROR(VLOOKUP(C361,SRA!B:C,2,0),"")</f>
        <v>HAMILTON LINO ALVES</v>
      </c>
      <c r="E361" s="15" t="str">
        <f>IFERROR(VLOOKUP(C361,SRA!B:T,8,0),"")</f>
        <v>CLT</v>
      </c>
      <c r="F361" s="20" t="s">
        <v>452</v>
      </c>
      <c r="G361" s="15" t="str">
        <f>IFERROR(VLOOKUP(C361,SRA!B:T,5,0),"")</f>
        <v>OP. DE PROD. IND.</v>
      </c>
      <c r="H361" s="11">
        <f>IFERROR(VLOOKUP(C361,SRA!B:T,18,0),"")</f>
        <v>1484.6</v>
      </c>
      <c r="I361" s="11">
        <f>IFERROR(VLOOKUP(C361,SRA!B:T,19,0),"")</f>
        <v>0</v>
      </c>
      <c r="J361" s="30">
        <f>IFERROR(VLOOKUP(C361,MARÇO!B:F,3,0),"0,00")</f>
        <v>1616.64</v>
      </c>
      <c r="K361" s="11">
        <f t="shared" si="10"/>
        <v>474.45000000000005</v>
      </c>
      <c r="L361" s="30">
        <f>IFERROR(VLOOKUP(C361,MARÇO!B:H,7,0),"0,00")</f>
        <v>1142.19</v>
      </c>
      <c r="M361" s="25" t="str">
        <f>IFERROR(VLOOKUP(C361,FÉRIAS!C:D,2,0),"")</f>
        <v/>
      </c>
      <c r="N361" s="21" t="str">
        <f>IFERROR(VLOOKUP(C361,AFASTADOS!B:C,2,0),"")</f>
        <v/>
      </c>
    </row>
    <row r="362" spans="2:14" s="21" customFormat="1">
      <c r="B362" s="15">
        <f t="shared" si="11"/>
        <v>354</v>
      </c>
      <c r="C362" s="26">
        <v>2917</v>
      </c>
      <c r="D362" s="27" t="str">
        <f>IFERROR(VLOOKUP(C362,SRA!B:C,2,0),"")</f>
        <v>LUCICLEIDE PEREIRA DEODATO</v>
      </c>
      <c r="E362" s="15" t="str">
        <f>IFERROR(VLOOKUP(C362,SRA!B:T,8,0),"")</f>
        <v>CLT</v>
      </c>
      <c r="F362" s="20" t="s">
        <v>452</v>
      </c>
      <c r="G362" s="15" t="str">
        <f>IFERROR(VLOOKUP(C362,SRA!B:T,5,0),"")</f>
        <v>OP. DE PROD. IND.</v>
      </c>
      <c r="H362" s="11">
        <f>IFERROR(VLOOKUP(C362,SRA!B:T,18,0),"")</f>
        <v>1558.83</v>
      </c>
      <c r="I362" s="11">
        <f>IFERROR(VLOOKUP(C362,SRA!B:T,19,0),"")</f>
        <v>0</v>
      </c>
      <c r="J362" s="30">
        <f>IFERROR(VLOOKUP(C362,MARÇO!B:F,3,0),"0,00")</f>
        <v>1558.83</v>
      </c>
      <c r="K362" s="11">
        <f t="shared" si="10"/>
        <v>663.38999999999987</v>
      </c>
      <c r="L362" s="30">
        <f>IFERROR(VLOOKUP(C362,MARÇO!B:H,7,0),"0,00")</f>
        <v>895.44</v>
      </c>
      <c r="M362" s="25" t="str">
        <f>IFERROR(VLOOKUP(C362,FÉRIAS!C:D,2,0),"")</f>
        <v/>
      </c>
      <c r="N362" s="21" t="str">
        <f>IFERROR(VLOOKUP(C362,AFASTADOS!B:C,2,0),"")</f>
        <v/>
      </c>
    </row>
    <row r="363" spans="2:14" s="21" customFormat="1">
      <c r="B363" s="15">
        <f t="shared" si="11"/>
        <v>355</v>
      </c>
      <c r="C363" s="26">
        <v>2918</v>
      </c>
      <c r="D363" s="27" t="str">
        <f>IFERROR(VLOOKUP(C363,SRA!B:C,2,0),"")</f>
        <v>MARIA DAS NEVES DE BARROS</v>
      </c>
      <c r="E363" s="15" t="str">
        <f>IFERROR(VLOOKUP(C363,SRA!B:T,8,0),"")</f>
        <v>CLT</v>
      </c>
      <c r="F363" s="20" t="s">
        <v>464</v>
      </c>
      <c r="G363" s="15" t="str">
        <f>IFERROR(VLOOKUP(C363,SRA!B:T,5,0),"")</f>
        <v>OP. DE PROD. IND.</v>
      </c>
      <c r="H363" s="11">
        <f>IFERROR(VLOOKUP(C363,SRA!B:T,18,0),"")</f>
        <v>1346.58</v>
      </c>
      <c r="I363" s="11">
        <f>IFERROR(VLOOKUP(C363,SRA!B:T,19,0),"")</f>
        <v>0</v>
      </c>
      <c r="J363" s="30">
        <f>IFERROR(VLOOKUP(C363,MARÇO!B:F,3,0),"0,00")</f>
        <v>1696.28</v>
      </c>
      <c r="K363" s="11">
        <f t="shared" si="10"/>
        <v>800.39</v>
      </c>
      <c r="L363" s="30">
        <f>IFERROR(VLOOKUP(C363,MARÇO!B:H,7,0),"0,00")</f>
        <v>895.89</v>
      </c>
      <c r="M363" s="25" t="str">
        <f>IFERROR(VLOOKUP(C363,FÉRIAS!C:D,2,0),"")</f>
        <v>MARIA DAS NEVES DE BARROS</v>
      </c>
      <c r="N363" s="21" t="str">
        <f>IFERROR(VLOOKUP(C363,AFASTADOS!B:C,2,0),"")</f>
        <v/>
      </c>
    </row>
    <row r="364" spans="2:14" s="21" customFormat="1">
      <c r="B364" s="15">
        <f t="shared" si="11"/>
        <v>356</v>
      </c>
      <c r="C364" s="26">
        <v>2921</v>
      </c>
      <c r="D364" s="27" t="str">
        <f>IFERROR(VLOOKUP(C364,SRA!B:C,2,0),"")</f>
        <v>TIAGO MANOEL DE SOUSA LEITE</v>
      </c>
      <c r="E364" s="15" t="str">
        <f>IFERROR(VLOOKUP(C364,SRA!B:T,8,0),"")</f>
        <v>CLT</v>
      </c>
      <c r="F364" s="20" t="s">
        <v>464</v>
      </c>
      <c r="G364" s="15" t="str">
        <f>IFERROR(VLOOKUP(C364,SRA!B:T,5,0),"")</f>
        <v>OP. DE PROD. IND.</v>
      </c>
      <c r="H364" s="11">
        <f>IFERROR(VLOOKUP(C364,SRA!B:T,18,0),"")</f>
        <v>1484.6</v>
      </c>
      <c r="I364" s="11">
        <f>IFERROR(VLOOKUP(C364,SRA!B:T,19,0),"")</f>
        <v>0</v>
      </c>
      <c r="J364" s="30">
        <f>IFERROR(VLOOKUP(C364,MARÇO!B:F,3,0),"0,00")</f>
        <v>8138.43</v>
      </c>
      <c r="K364" s="11">
        <f t="shared" si="10"/>
        <v>8138.43</v>
      </c>
      <c r="L364" s="30">
        <f>IFERROR(VLOOKUP(C364,MARÇO!B:H,7,0),"0,00")</f>
        <v>0</v>
      </c>
      <c r="M364" s="25" t="str">
        <f>IFERROR(VLOOKUP(C364,FÉRIAS!C:D,2,0),"")</f>
        <v>TIAGO MANOEL DE SOUSA LEITE</v>
      </c>
      <c r="N364" s="21" t="str">
        <f>IFERROR(VLOOKUP(C364,AFASTADOS!B:C,2,0),"")</f>
        <v/>
      </c>
    </row>
    <row r="365" spans="2:14" s="21" customFormat="1">
      <c r="B365" s="15">
        <f t="shared" si="11"/>
        <v>357</v>
      </c>
      <c r="C365" s="26">
        <v>2922</v>
      </c>
      <c r="D365" s="27" t="str">
        <f>IFERROR(VLOOKUP(C365,SRA!B:C,2,0),"")</f>
        <v>XENIA KELY VERISSIMO DINIZ</v>
      </c>
      <c r="E365" s="15" t="str">
        <f>IFERROR(VLOOKUP(C365,SRA!B:T,8,0),"")</f>
        <v>CLT</v>
      </c>
      <c r="F365" s="20" t="s">
        <v>452</v>
      </c>
      <c r="G365" s="15" t="str">
        <f>IFERROR(VLOOKUP(C365,SRA!B:T,5,0),"")</f>
        <v>OP. DE PROD. IND.</v>
      </c>
      <c r="H365" s="11">
        <f>IFERROR(VLOOKUP(C365,SRA!B:T,18,0),"")</f>
        <v>1558.83</v>
      </c>
      <c r="I365" s="11">
        <f>IFERROR(VLOOKUP(C365,SRA!B:T,19,0),"")</f>
        <v>0</v>
      </c>
      <c r="J365" s="30">
        <f>IFERROR(VLOOKUP(C365,MARÇO!B:F,3,0),"0,00")</f>
        <v>1558.83</v>
      </c>
      <c r="K365" s="11">
        <f t="shared" si="10"/>
        <v>734.31999999999994</v>
      </c>
      <c r="L365" s="30">
        <f>IFERROR(VLOOKUP(C365,MARÇO!B:H,7,0),"0,00")</f>
        <v>824.51</v>
      </c>
      <c r="M365" s="25" t="str">
        <f>IFERROR(VLOOKUP(C365,FÉRIAS!C:D,2,0),"")</f>
        <v/>
      </c>
      <c r="N365" s="21" t="str">
        <f>IFERROR(VLOOKUP(C365,AFASTADOS!B:C,2,0),"")</f>
        <v/>
      </c>
    </row>
    <row r="366" spans="2:14" s="21" customFormat="1">
      <c r="B366" s="15">
        <f t="shared" si="11"/>
        <v>358</v>
      </c>
      <c r="C366" s="26">
        <v>2926</v>
      </c>
      <c r="D366" s="27" t="str">
        <f>IFERROR(VLOOKUP(C366,SRA!B:C,2,0),"")</f>
        <v>ANTONIO CARLOS DE LUNA MATOS</v>
      </c>
      <c r="E366" s="15" t="str">
        <f>IFERROR(VLOOKUP(C366,SRA!B:T,8,0),"")</f>
        <v>CLT</v>
      </c>
      <c r="F366" s="20" t="s">
        <v>452</v>
      </c>
      <c r="G366" s="15" t="str">
        <f>IFERROR(VLOOKUP(C366,SRA!B:T,5,0),"")</f>
        <v>OP. DE PROD. IND.</v>
      </c>
      <c r="H366" s="11">
        <f>IFERROR(VLOOKUP(C366,SRA!B:T,18,0),"")</f>
        <v>1636.82</v>
      </c>
      <c r="I366" s="11">
        <f>IFERROR(VLOOKUP(C366,SRA!B:T,19,0),"")</f>
        <v>0</v>
      </c>
      <c r="J366" s="30">
        <f>IFERROR(VLOOKUP(C366,MARÇO!B:F,3,0),"0,00")</f>
        <v>2289.79</v>
      </c>
      <c r="K366" s="11">
        <f t="shared" si="10"/>
        <v>315.38999999999987</v>
      </c>
      <c r="L366" s="30">
        <f>IFERROR(VLOOKUP(C366,MARÇO!B:H,7,0),"0,00")</f>
        <v>1974.4</v>
      </c>
      <c r="M366" s="25" t="str">
        <f>IFERROR(VLOOKUP(C366,FÉRIAS!C:D,2,0),"")</f>
        <v/>
      </c>
      <c r="N366" s="21" t="str">
        <f>IFERROR(VLOOKUP(C366,AFASTADOS!B:C,2,0),"")</f>
        <v/>
      </c>
    </row>
    <row r="367" spans="2:14" s="21" customFormat="1">
      <c r="B367" s="15">
        <f t="shared" si="11"/>
        <v>359</v>
      </c>
      <c r="C367" s="26">
        <v>2927</v>
      </c>
      <c r="D367" s="27" t="str">
        <f>IFERROR(VLOOKUP(C367,SRA!B:C,2,0),"")</f>
        <v>DEYVISON MACHADO DA SILVA</v>
      </c>
      <c r="E367" s="15" t="str">
        <f>IFERROR(VLOOKUP(C367,SRA!B:T,8,0),"")</f>
        <v>CLT</v>
      </c>
      <c r="F367" s="20" t="s">
        <v>452</v>
      </c>
      <c r="G367" s="15" t="str">
        <f>IFERROR(VLOOKUP(C367,SRA!B:T,5,0),"")</f>
        <v>OP. DE PROD. IND.</v>
      </c>
      <c r="H367" s="11">
        <f>IFERROR(VLOOKUP(C367,SRA!B:T,18,0),"")</f>
        <v>1484.61</v>
      </c>
      <c r="I367" s="11">
        <f>IFERROR(VLOOKUP(C367,SRA!B:T,19,0),"")</f>
        <v>0</v>
      </c>
      <c r="J367" s="30">
        <f>IFERROR(VLOOKUP(C367,MARÇO!B:F,3,0),"0,00")</f>
        <v>1777</v>
      </c>
      <c r="K367" s="11">
        <f t="shared" si="10"/>
        <v>923.27</v>
      </c>
      <c r="L367" s="30">
        <f>IFERROR(VLOOKUP(C367,MARÇO!B:H,7,0),"0,00")</f>
        <v>853.73</v>
      </c>
      <c r="M367" s="25" t="str">
        <f>IFERROR(VLOOKUP(C367,FÉRIAS!C:D,2,0),"")</f>
        <v/>
      </c>
      <c r="N367" s="21" t="str">
        <f>IFERROR(VLOOKUP(C367,AFASTADOS!B:C,2,0),"")</f>
        <v/>
      </c>
    </row>
    <row r="368" spans="2:14" s="21" customFormat="1">
      <c r="B368" s="15">
        <f t="shared" si="11"/>
        <v>360</v>
      </c>
      <c r="C368" s="26">
        <v>2930</v>
      </c>
      <c r="D368" s="27" t="str">
        <f>IFERROR(VLOOKUP(C368,SRA!B:C,2,0),"")</f>
        <v>JOSE AURICELIO C DE ARAUJO</v>
      </c>
      <c r="E368" s="15" t="str">
        <f>IFERROR(VLOOKUP(C368,SRA!B:T,8,0),"")</f>
        <v>CLT</v>
      </c>
      <c r="F368" s="20" t="s">
        <v>452</v>
      </c>
      <c r="G368" s="15" t="str">
        <f>IFERROR(VLOOKUP(C368,SRA!B:T,5,0),"")</f>
        <v>OP. DE PROD. IND.(C)</v>
      </c>
      <c r="H368" s="11">
        <f>IFERROR(VLOOKUP(C368,SRA!B:T,18,0),"")</f>
        <v>1636.82</v>
      </c>
      <c r="I368" s="11">
        <f>IFERROR(VLOOKUP(C368,SRA!B:T,19,0),"")</f>
        <v>0</v>
      </c>
      <c r="J368" s="30">
        <f>IFERROR(VLOOKUP(C368,MARÇO!B:F,3,0),"0,00")</f>
        <v>1637.42</v>
      </c>
      <c r="K368" s="11">
        <f t="shared" si="10"/>
        <v>831.57</v>
      </c>
      <c r="L368" s="30">
        <f>IFERROR(VLOOKUP(C368,MARÇO!B:H,7,0),"0,00")</f>
        <v>805.85</v>
      </c>
      <c r="M368" s="25" t="str">
        <f>IFERROR(VLOOKUP(C368,FÉRIAS!C:D,2,0),"")</f>
        <v/>
      </c>
      <c r="N368" s="21" t="str">
        <f>IFERROR(VLOOKUP(C368,AFASTADOS!B:C,2,0),"")</f>
        <v/>
      </c>
    </row>
    <row r="369" spans="2:14" s="21" customFormat="1">
      <c r="B369" s="15">
        <f t="shared" si="11"/>
        <v>361</v>
      </c>
      <c r="C369" s="26">
        <v>2931</v>
      </c>
      <c r="D369" s="27" t="str">
        <f>IFERROR(VLOOKUP(C369,SRA!B:C,2,0),"")</f>
        <v>JOSILENE FARIAS DOS SANTOS ALM</v>
      </c>
      <c r="E369" s="15" t="str">
        <f>IFERROR(VLOOKUP(C369,SRA!B:T,8,0),"")</f>
        <v>CLT</v>
      </c>
      <c r="F369" s="20" t="s">
        <v>452</v>
      </c>
      <c r="G369" s="15" t="str">
        <f>IFERROR(VLOOKUP(C369,SRA!B:T,5,0),"")</f>
        <v>OP. PROD. IND. (D)</v>
      </c>
      <c r="H369" s="11">
        <f>IFERROR(VLOOKUP(C369,SRA!B:T,18,0),"")</f>
        <v>1804.6</v>
      </c>
      <c r="I369" s="11">
        <f>IFERROR(VLOOKUP(C369,SRA!B:T,19,0),"")</f>
        <v>822.38</v>
      </c>
      <c r="J369" s="30">
        <f>IFERROR(VLOOKUP(C369,MARÇO!B:F,3,0),"0,00")</f>
        <v>4182.8100000000004</v>
      </c>
      <c r="K369" s="11">
        <f t="shared" si="10"/>
        <v>1082.9700000000003</v>
      </c>
      <c r="L369" s="30">
        <f>IFERROR(VLOOKUP(C369,MARÇO!B:H,7,0),"0,00")</f>
        <v>3099.84</v>
      </c>
      <c r="M369" s="25" t="str">
        <f>IFERROR(VLOOKUP(C369,FÉRIAS!C:D,2,0),"")</f>
        <v/>
      </c>
      <c r="N369" s="21" t="str">
        <f>IFERROR(VLOOKUP(C369,AFASTADOS!B:C,2,0),"")</f>
        <v/>
      </c>
    </row>
    <row r="370" spans="2:14" s="21" customFormat="1">
      <c r="B370" s="15">
        <f t="shared" si="11"/>
        <v>362</v>
      </c>
      <c r="C370" s="26">
        <v>2933</v>
      </c>
      <c r="D370" s="27" t="str">
        <f>IFERROR(VLOOKUP(C370,SRA!B:C,2,0),"")</f>
        <v>LUCY DIAS DE ANDRADE</v>
      </c>
      <c r="E370" s="15" t="str">
        <f>IFERROR(VLOOKUP(C370,SRA!B:T,8,0),"")</f>
        <v>CLT</v>
      </c>
      <c r="F370" s="20" t="s">
        <v>452</v>
      </c>
      <c r="G370" s="15" t="str">
        <f>IFERROR(VLOOKUP(C370,SRA!B:T,5,0),"")</f>
        <v>OP. DE PROD. IND.(B)</v>
      </c>
      <c r="H370" s="11">
        <f>IFERROR(VLOOKUP(C370,SRA!B:T,18,0),"")</f>
        <v>1484.6</v>
      </c>
      <c r="I370" s="11">
        <f>IFERROR(VLOOKUP(C370,SRA!B:T,19,0),"")</f>
        <v>0</v>
      </c>
      <c r="J370" s="30">
        <f>IFERROR(VLOOKUP(C370,MARÇO!B:F,3,0),"0,00")</f>
        <v>1484.6</v>
      </c>
      <c r="K370" s="11">
        <f t="shared" si="10"/>
        <v>398.02</v>
      </c>
      <c r="L370" s="30">
        <f>IFERROR(VLOOKUP(C370,MARÇO!B:H,7,0),"0,00")</f>
        <v>1086.58</v>
      </c>
      <c r="M370" s="25" t="str">
        <f>IFERROR(VLOOKUP(C370,FÉRIAS!C:D,2,0),"")</f>
        <v/>
      </c>
      <c r="N370" s="21" t="str">
        <f>IFERROR(VLOOKUP(C370,AFASTADOS!B:C,2,0),"")</f>
        <v/>
      </c>
    </row>
    <row r="371" spans="2:14" s="21" customFormat="1">
      <c r="B371" s="15">
        <f t="shared" si="11"/>
        <v>363</v>
      </c>
      <c r="C371" s="26">
        <v>2936</v>
      </c>
      <c r="D371" s="27" t="str">
        <f>IFERROR(VLOOKUP(C371,SRA!B:C,2,0),"")</f>
        <v>ROSIMERE SOARES DA SILVA</v>
      </c>
      <c r="E371" s="15" t="str">
        <f>IFERROR(VLOOKUP(C371,SRA!B:T,8,0),"")</f>
        <v>CLT</v>
      </c>
      <c r="F371" s="20" t="s">
        <v>452</v>
      </c>
      <c r="G371" s="15" t="str">
        <f>IFERROR(VLOOKUP(C371,SRA!B:T,5,0),"")</f>
        <v>OP. DE PROD. IND.</v>
      </c>
      <c r="H371" s="11">
        <f>IFERROR(VLOOKUP(C371,SRA!B:T,18,0),"")</f>
        <v>1484.6</v>
      </c>
      <c r="I371" s="11">
        <f>IFERROR(VLOOKUP(C371,SRA!B:T,19,0),"")</f>
        <v>0</v>
      </c>
      <c r="J371" s="30">
        <f>IFERROR(VLOOKUP(C371,MARÇO!B:F,3,0),"0,00")</f>
        <v>1484.7</v>
      </c>
      <c r="K371" s="11">
        <f t="shared" si="10"/>
        <v>892.5</v>
      </c>
      <c r="L371" s="30">
        <f>IFERROR(VLOOKUP(C371,MARÇO!B:H,7,0),"0,00")</f>
        <v>592.20000000000005</v>
      </c>
      <c r="M371" s="25" t="str">
        <f>IFERROR(VLOOKUP(C371,FÉRIAS!C:D,2,0),"")</f>
        <v/>
      </c>
      <c r="N371" s="21" t="str">
        <f>IFERROR(VLOOKUP(C371,AFASTADOS!B:C,2,0),"")</f>
        <v/>
      </c>
    </row>
    <row r="372" spans="2:14" s="21" customFormat="1">
      <c r="B372" s="15">
        <f t="shared" si="11"/>
        <v>364</v>
      </c>
      <c r="C372" s="26">
        <v>2937</v>
      </c>
      <c r="D372" s="27" t="str">
        <f>IFERROR(VLOOKUP(C372,SRA!B:C,2,0),"")</f>
        <v>SANDRA REGINA V DOS SANTOS</v>
      </c>
      <c r="E372" s="15" t="str">
        <f>IFERROR(VLOOKUP(C372,SRA!B:T,8,0),"")</f>
        <v>CLT</v>
      </c>
      <c r="F372" s="20" t="s">
        <v>452</v>
      </c>
      <c r="G372" s="15" t="str">
        <f>IFERROR(VLOOKUP(C372,SRA!B:T,5,0),"")</f>
        <v>OP. DE PROD. IND.</v>
      </c>
      <c r="H372" s="11">
        <f>IFERROR(VLOOKUP(C372,SRA!B:T,18,0),"")</f>
        <v>1346.58</v>
      </c>
      <c r="I372" s="11">
        <f>IFERROR(VLOOKUP(C372,SRA!B:T,19,0),"")</f>
        <v>0</v>
      </c>
      <c r="J372" s="30">
        <f>IFERROR(VLOOKUP(C372,MARÇO!B:F,3,0),"0,00")</f>
        <v>1556.78</v>
      </c>
      <c r="K372" s="11">
        <f t="shared" si="10"/>
        <v>385.81999999999994</v>
      </c>
      <c r="L372" s="30">
        <f>IFERROR(VLOOKUP(C372,MARÇO!B:H,7,0),"0,00")</f>
        <v>1170.96</v>
      </c>
      <c r="M372" s="25" t="str">
        <f>IFERROR(VLOOKUP(C372,FÉRIAS!C:D,2,0),"")</f>
        <v/>
      </c>
      <c r="N372" s="21" t="str">
        <f>IFERROR(VLOOKUP(C372,AFASTADOS!B:C,2,0),"")</f>
        <v/>
      </c>
    </row>
    <row r="373" spans="2:14" s="21" customFormat="1">
      <c r="B373" s="15">
        <f t="shared" si="11"/>
        <v>365</v>
      </c>
      <c r="C373" s="26">
        <v>2941</v>
      </c>
      <c r="D373" s="27" t="str">
        <f>IFERROR(VLOOKUP(C373,SRA!B:C,2,0),"")</f>
        <v>DANIELLE MARIA P NASCIMENTO</v>
      </c>
      <c r="E373" s="15" t="str">
        <f>IFERROR(VLOOKUP(C373,SRA!B:T,8,0),"")</f>
        <v>CLT</v>
      </c>
      <c r="F373" s="20" t="s">
        <v>464</v>
      </c>
      <c r="G373" s="15" t="str">
        <f>IFERROR(VLOOKUP(C373,SRA!B:T,5,0),"")</f>
        <v>TEC. EM ADM. E FIN.</v>
      </c>
      <c r="H373" s="11">
        <f>IFERROR(VLOOKUP(C373,SRA!B:T,18,0),"")</f>
        <v>1981.2</v>
      </c>
      <c r="I373" s="11">
        <f>IFERROR(VLOOKUP(C373,SRA!B:T,19,0),"")</f>
        <v>2312.9499999999998</v>
      </c>
      <c r="J373" s="30">
        <f>IFERROR(VLOOKUP(C373,MARÇO!B:F,3,0),"0,00")</f>
        <v>11667.21</v>
      </c>
      <c r="K373" s="11">
        <f t="shared" si="10"/>
        <v>6141.2899999999991</v>
      </c>
      <c r="L373" s="30">
        <f>IFERROR(VLOOKUP(C373,MARÇO!B:H,7,0),"0,00")</f>
        <v>5525.92</v>
      </c>
      <c r="M373" s="25" t="str">
        <f>IFERROR(VLOOKUP(C373,FÉRIAS!C:D,2,0),"")</f>
        <v>DANIELLE MARIA P NASCIMENTO</v>
      </c>
      <c r="N373" s="21" t="str">
        <f>IFERROR(VLOOKUP(C373,AFASTADOS!B:C,2,0),"")</f>
        <v/>
      </c>
    </row>
    <row r="374" spans="2:14" s="21" customFormat="1">
      <c r="B374" s="15">
        <f t="shared" si="11"/>
        <v>366</v>
      </c>
      <c r="C374" s="26">
        <v>2942</v>
      </c>
      <c r="D374" s="27" t="str">
        <f>IFERROR(VLOOKUP(C374,SRA!B:C,2,0),"")</f>
        <v>ELIDIANE BARROS DA CRUZ</v>
      </c>
      <c r="E374" s="15" t="str">
        <f>IFERROR(VLOOKUP(C374,SRA!B:T,8,0),"")</f>
        <v>CLT</v>
      </c>
      <c r="F374" s="20" t="s">
        <v>452</v>
      </c>
      <c r="G374" s="15" t="str">
        <f>IFERROR(VLOOKUP(C374,SRA!B:T,5,0),"")</f>
        <v>OP. DE PROD. IND.</v>
      </c>
      <c r="H374" s="11">
        <f>IFERROR(VLOOKUP(C374,SRA!B:T,18,0),"")</f>
        <v>1484.61</v>
      </c>
      <c r="I374" s="11">
        <f>IFERROR(VLOOKUP(C374,SRA!B:T,19,0),"")</f>
        <v>0</v>
      </c>
      <c r="J374" s="30">
        <f>IFERROR(VLOOKUP(C374,MARÇO!B:F,3,0),"0,00")</f>
        <v>1484.61</v>
      </c>
      <c r="K374" s="11">
        <f t="shared" si="10"/>
        <v>457.80999999999995</v>
      </c>
      <c r="L374" s="30">
        <f>IFERROR(VLOOKUP(C374,MARÇO!B:H,7,0),"0,00")</f>
        <v>1026.8</v>
      </c>
      <c r="M374" s="25" t="str">
        <f>IFERROR(VLOOKUP(C374,FÉRIAS!C:D,2,0),"")</f>
        <v/>
      </c>
      <c r="N374" s="21" t="str">
        <f>IFERROR(VLOOKUP(C374,AFASTADOS!B:C,2,0),"")</f>
        <v/>
      </c>
    </row>
    <row r="375" spans="2:14" s="21" customFormat="1">
      <c r="B375" s="15">
        <f t="shared" si="11"/>
        <v>367</v>
      </c>
      <c r="C375" s="26">
        <v>2943</v>
      </c>
      <c r="D375" s="27" t="str">
        <f>IFERROR(VLOOKUP(C375,SRA!B:C,2,0),"")</f>
        <v>MARIA JOSE GUILHERME</v>
      </c>
      <c r="E375" s="15" t="str">
        <f>IFERROR(VLOOKUP(C375,SRA!B:T,8,0),"")</f>
        <v>CLT</v>
      </c>
      <c r="F375" s="20" t="s">
        <v>452</v>
      </c>
      <c r="G375" s="15" t="str">
        <f>IFERROR(VLOOKUP(C375,SRA!B:T,5,0),"")</f>
        <v>OP. DE PROD. IND.</v>
      </c>
      <c r="H375" s="11">
        <f>IFERROR(VLOOKUP(C375,SRA!B:T,18,0),"")</f>
        <v>1346.58</v>
      </c>
      <c r="I375" s="11">
        <f>IFERROR(VLOOKUP(C375,SRA!B:T,19,0),"")</f>
        <v>0</v>
      </c>
      <c r="J375" s="30">
        <f>IFERROR(VLOOKUP(C375,MARÇO!B:F,3,0),"0,00")</f>
        <v>1531</v>
      </c>
      <c r="K375" s="11">
        <f t="shared" si="10"/>
        <v>346.47</v>
      </c>
      <c r="L375" s="30">
        <f>IFERROR(VLOOKUP(C375,MARÇO!B:H,7,0),"0,00")</f>
        <v>1184.53</v>
      </c>
      <c r="M375" s="25" t="str">
        <f>IFERROR(VLOOKUP(C375,FÉRIAS!C:D,2,0),"")</f>
        <v/>
      </c>
      <c r="N375" s="21" t="str">
        <f>IFERROR(VLOOKUP(C375,AFASTADOS!B:C,2,0),"")</f>
        <v/>
      </c>
    </row>
    <row r="376" spans="2:14" s="21" customFormat="1">
      <c r="B376" s="15">
        <f t="shared" si="11"/>
        <v>368</v>
      </c>
      <c r="C376" s="26">
        <v>2962</v>
      </c>
      <c r="D376" s="27" t="str">
        <f>IFERROR(VLOOKUP(C376,SRA!B:C,2,0),"")</f>
        <v>GYSELLE SANTOS AZEVEDO</v>
      </c>
      <c r="E376" s="15" t="str">
        <f>IFERROR(VLOOKUP(C376,SRA!B:T,8,0),"")</f>
        <v>CLT</v>
      </c>
      <c r="F376" s="20" t="s">
        <v>452</v>
      </c>
      <c r="G376" s="15" t="str">
        <f>IFERROR(VLOOKUP(C376,SRA!B:T,5,0),"")</f>
        <v>TEC. EM ADM. E VEN.</v>
      </c>
      <c r="H376" s="11">
        <f>IFERROR(VLOOKUP(C376,SRA!B:T,18,0),"")</f>
        <v>1886.84</v>
      </c>
      <c r="I376" s="11">
        <f>IFERROR(VLOOKUP(C376,SRA!B:T,19,0),"")</f>
        <v>214.7</v>
      </c>
      <c r="J376" s="30">
        <f>IFERROR(VLOOKUP(C376,MARÇO!B:F,3,0),"0,00")</f>
        <v>2433.27</v>
      </c>
      <c r="K376" s="11">
        <f t="shared" si="10"/>
        <v>924.07000000000016</v>
      </c>
      <c r="L376" s="30">
        <f>IFERROR(VLOOKUP(C376,MARÇO!B:H,7,0),"0,00")</f>
        <v>1509.1999999999998</v>
      </c>
      <c r="M376" s="25" t="str">
        <f>IFERROR(VLOOKUP(C376,FÉRIAS!C:D,2,0),"")</f>
        <v/>
      </c>
      <c r="N376" s="21" t="str">
        <f>IFERROR(VLOOKUP(C376,AFASTADOS!B:C,2,0),"")</f>
        <v/>
      </c>
    </row>
    <row r="377" spans="2:14" s="21" customFormat="1">
      <c r="B377" s="15">
        <f t="shared" si="11"/>
        <v>369</v>
      </c>
      <c r="C377" s="26">
        <v>2969</v>
      </c>
      <c r="D377" s="27" t="str">
        <f>IFERROR(VLOOKUP(C377,SRA!B:C,2,0),"")</f>
        <v>LEYRIANE TELMA V FARIAS</v>
      </c>
      <c r="E377" s="15" t="str">
        <f>IFERROR(VLOOKUP(C377,SRA!B:T,8,0),"")</f>
        <v>CLT</v>
      </c>
      <c r="F377" s="20" t="s">
        <v>452</v>
      </c>
      <c r="G377" s="15" t="str">
        <f>IFERROR(VLOOKUP(C377,SRA!B:T,5,0),"")</f>
        <v>TEC. EM ADM. E VEN.</v>
      </c>
      <c r="H377" s="11">
        <f>IFERROR(VLOOKUP(C377,SRA!B:T,18,0),"")</f>
        <v>1886.85</v>
      </c>
      <c r="I377" s="11">
        <f>IFERROR(VLOOKUP(C377,SRA!B:T,19,0),"")</f>
        <v>1079.3800000000001</v>
      </c>
      <c r="J377" s="30">
        <f>IFERROR(VLOOKUP(C377,MARÇO!B:F,3,0),"0,00")</f>
        <v>4589.04</v>
      </c>
      <c r="K377" s="11">
        <f t="shared" si="10"/>
        <v>4334.12</v>
      </c>
      <c r="L377" s="30">
        <f>IFERROR(VLOOKUP(C377,MARÇO!B:H,7,0),"0,00")</f>
        <v>254.92</v>
      </c>
      <c r="M377" s="25" t="str">
        <f>IFERROR(VLOOKUP(C377,FÉRIAS!C:D,2,0),"")</f>
        <v/>
      </c>
      <c r="N377" s="21" t="str">
        <f>IFERROR(VLOOKUP(C377,AFASTADOS!B:C,2,0),"")</f>
        <v/>
      </c>
    </row>
    <row r="378" spans="2:14" s="21" customFormat="1">
      <c r="B378" s="15">
        <f t="shared" si="11"/>
        <v>370</v>
      </c>
      <c r="C378" s="26">
        <v>2970</v>
      </c>
      <c r="D378" s="27" t="str">
        <f>IFERROR(VLOOKUP(C378,SRA!B:C,2,0),"")</f>
        <v>DAYANE M VALENCA DE OLIVEIRA</v>
      </c>
      <c r="E378" s="15" t="str">
        <f>IFERROR(VLOOKUP(C378,SRA!B:T,8,0),"")</f>
        <v>CLT</v>
      </c>
      <c r="F378" s="20" t="s">
        <v>452</v>
      </c>
      <c r="G378" s="15" t="str">
        <f>IFERROR(VLOOKUP(C378,SRA!B:T,5,0),"")</f>
        <v>TEC. EM ADM. E VEN.</v>
      </c>
      <c r="H378" s="11">
        <f>IFERROR(VLOOKUP(C378,SRA!B:T,18,0),"")</f>
        <v>1886.84</v>
      </c>
      <c r="I378" s="11">
        <f>IFERROR(VLOOKUP(C378,SRA!B:T,19,0),"")</f>
        <v>0</v>
      </c>
      <c r="J378" s="30">
        <f>IFERROR(VLOOKUP(C378,MARÇO!B:F,3,0),"0,00")</f>
        <v>2218.5700000000002</v>
      </c>
      <c r="K378" s="11">
        <f t="shared" si="10"/>
        <v>973.54000000000019</v>
      </c>
      <c r="L378" s="30">
        <f>IFERROR(VLOOKUP(C378,MARÇO!B:H,7,0),"0,00")</f>
        <v>1245.03</v>
      </c>
      <c r="M378" s="25" t="str">
        <f>IFERROR(VLOOKUP(C378,FÉRIAS!C:D,2,0),"")</f>
        <v/>
      </c>
      <c r="N378" s="21" t="str">
        <f>IFERROR(VLOOKUP(C378,AFASTADOS!B:C,2,0),"")</f>
        <v/>
      </c>
    </row>
    <row r="379" spans="2:14" s="21" customFormat="1">
      <c r="B379" s="15">
        <f t="shared" si="11"/>
        <v>371</v>
      </c>
      <c r="C379" s="26">
        <v>2971</v>
      </c>
      <c r="D379" s="27" t="str">
        <f>IFERROR(VLOOKUP(C379,SRA!B:C,2,0),"")</f>
        <v>LETYCIA THAISA V FARIAS</v>
      </c>
      <c r="E379" s="15" t="str">
        <f>IFERROR(VLOOKUP(C379,SRA!B:T,8,0),"")</f>
        <v>CLT</v>
      </c>
      <c r="F379" s="20" t="s">
        <v>452</v>
      </c>
      <c r="G379" s="15" t="str">
        <f>IFERROR(VLOOKUP(C379,SRA!B:T,5,0),"")</f>
        <v>TEC. EM ADM. E VEN.</v>
      </c>
      <c r="H379" s="11">
        <f>IFERROR(VLOOKUP(C379,SRA!B:T,18,0),"")</f>
        <v>1886.84</v>
      </c>
      <c r="I379" s="11">
        <f>IFERROR(VLOOKUP(C379,SRA!B:T,19,0),"")</f>
        <v>0</v>
      </c>
      <c r="J379" s="30">
        <f>IFERROR(VLOOKUP(C379,MARÇO!B:F,3,0),"0,00")</f>
        <v>1886.84</v>
      </c>
      <c r="K379" s="11">
        <f t="shared" si="10"/>
        <v>923.45999999999992</v>
      </c>
      <c r="L379" s="30">
        <f>IFERROR(VLOOKUP(C379,MARÇO!B:H,7,0),"0,00")</f>
        <v>963.38</v>
      </c>
      <c r="M379" s="25" t="str">
        <f>IFERROR(VLOOKUP(C379,FÉRIAS!C:D,2,0),"")</f>
        <v/>
      </c>
      <c r="N379" s="21" t="str">
        <f>IFERROR(VLOOKUP(C379,AFASTADOS!B:C,2,0),"")</f>
        <v/>
      </c>
    </row>
    <row r="380" spans="2:14" s="21" customFormat="1">
      <c r="B380" s="15">
        <f t="shared" si="11"/>
        <v>372</v>
      </c>
      <c r="C380" s="26">
        <v>2973</v>
      </c>
      <c r="D380" s="27" t="str">
        <f>IFERROR(VLOOKUP(C380,SRA!B:C,2,0),"")</f>
        <v>ELDERSON GOMES DA CUNHA</v>
      </c>
      <c r="E380" s="15" t="str">
        <f>IFERROR(VLOOKUP(C380,SRA!B:T,8,0),"")</f>
        <v>CLT</v>
      </c>
      <c r="F380" s="20" t="s">
        <v>452</v>
      </c>
      <c r="G380" s="15" t="str">
        <f>IFERROR(VLOOKUP(C380,SRA!B:T,5,0),"")</f>
        <v>TEC. EM ADM. E VEN.</v>
      </c>
      <c r="H380" s="11">
        <f>IFERROR(VLOOKUP(C380,SRA!B:T,18,0),"")</f>
        <v>1886.84</v>
      </c>
      <c r="I380" s="11">
        <f>IFERROR(VLOOKUP(C380,SRA!B:T,19,0),"")</f>
        <v>214.7</v>
      </c>
      <c r="J380" s="30">
        <f>IFERROR(VLOOKUP(C380,MARÇO!B:F,3,0),"0,00")</f>
        <v>2101.54</v>
      </c>
      <c r="K380" s="11">
        <f t="shared" si="10"/>
        <v>1312.7</v>
      </c>
      <c r="L380" s="30">
        <f>IFERROR(VLOOKUP(C380,MARÇO!B:H,7,0),"0,00")</f>
        <v>788.83999999999992</v>
      </c>
      <c r="M380" s="25" t="str">
        <f>IFERROR(VLOOKUP(C380,FÉRIAS!C:D,2,0),"")</f>
        <v/>
      </c>
      <c r="N380" s="21" t="str">
        <f>IFERROR(VLOOKUP(C380,AFASTADOS!B:C,2,0),"")</f>
        <v/>
      </c>
    </row>
    <row r="381" spans="2:14" s="21" customFormat="1">
      <c r="B381" s="15">
        <f t="shared" si="11"/>
        <v>373</v>
      </c>
      <c r="C381" s="26">
        <v>2974</v>
      </c>
      <c r="D381" s="27" t="str">
        <f>IFERROR(VLOOKUP(C381,SRA!B:C,2,0),"")</f>
        <v>MARCELO DIEDERICHS PRATES</v>
      </c>
      <c r="E381" s="15" t="str">
        <f>IFERROR(VLOOKUP(C381,SRA!B:T,8,0),"")</f>
        <v>CLT</v>
      </c>
      <c r="F381" s="20" t="s">
        <v>452</v>
      </c>
      <c r="G381" s="15" t="str">
        <f>IFERROR(VLOOKUP(C381,SRA!B:T,5,0),"")</f>
        <v>TEC. EM ADM. E VEN.</v>
      </c>
      <c r="H381" s="11">
        <f>IFERROR(VLOOKUP(C381,SRA!B:T,18,0),"")</f>
        <v>1886.84</v>
      </c>
      <c r="I381" s="11">
        <f>IFERROR(VLOOKUP(C381,SRA!B:T,19,0),"")</f>
        <v>0</v>
      </c>
      <c r="J381" s="30">
        <f>IFERROR(VLOOKUP(C381,MARÇO!B:F,3,0),"0,00")</f>
        <v>1886.84</v>
      </c>
      <c r="K381" s="11">
        <f t="shared" si="10"/>
        <v>998.44999999999993</v>
      </c>
      <c r="L381" s="30">
        <f>IFERROR(VLOOKUP(C381,MARÇO!B:H,7,0),"0,00")</f>
        <v>888.39</v>
      </c>
      <c r="M381" s="25" t="str">
        <f>IFERROR(VLOOKUP(C381,FÉRIAS!C:D,2,0),"")</f>
        <v/>
      </c>
      <c r="N381" s="21" t="str">
        <f>IFERROR(VLOOKUP(C381,AFASTADOS!B:C,2,0),"")</f>
        <v/>
      </c>
    </row>
    <row r="382" spans="2:14" s="21" customFormat="1">
      <c r="B382" s="15">
        <f t="shared" si="11"/>
        <v>374</v>
      </c>
      <c r="C382" s="26">
        <v>2977</v>
      </c>
      <c r="D382" s="27" t="str">
        <f>IFERROR(VLOOKUP(C382,SRA!B:C,2,0),"")</f>
        <v>VENILTON CARLOS M CARDOSO</v>
      </c>
      <c r="E382" s="15" t="str">
        <f>IFERROR(VLOOKUP(C382,SRA!B:T,8,0),"")</f>
        <v>CLT</v>
      </c>
      <c r="F382" s="20" t="s">
        <v>452</v>
      </c>
      <c r="G382" s="15" t="str">
        <f>IFERROR(VLOOKUP(C382,SRA!B:T,5,0),"")</f>
        <v>ANA ASS FARMACEUTICA</v>
      </c>
      <c r="H382" s="11">
        <f>IFERROR(VLOOKUP(C382,SRA!B:T,18,0),"")</f>
        <v>4189.92</v>
      </c>
      <c r="I382" s="11">
        <f>IFERROR(VLOOKUP(C382,SRA!B:T,19,0),"")</f>
        <v>0</v>
      </c>
      <c r="J382" s="30">
        <f>IFERROR(VLOOKUP(C382,MARÇO!B:F,3,0),"0,00")</f>
        <v>4189.92</v>
      </c>
      <c r="K382" s="11">
        <f t="shared" si="10"/>
        <v>602.54</v>
      </c>
      <c r="L382" s="30">
        <f>IFERROR(VLOOKUP(C382,MARÇO!B:H,7,0),"0,00")</f>
        <v>3587.38</v>
      </c>
      <c r="M382" s="25" t="str">
        <f>IFERROR(VLOOKUP(C382,FÉRIAS!C:D,2,0),"")</f>
        <v/>
      </c>
      <c r="N382" s="21" t="str">
        <f>IFERROR(VLOOKUP(C382,AFASTADOS!B:C,2,0),"")</f>
        <v/>
      </c>
    </row>
    <row r="383" spans="2:14" s="21" customFormat="1">
      <c r="B383" s="15">
        <f t="shared" si="11"/>
        <v>375</v>
      </c>
      <c r="C383" s="26">
        <v>2978</v>
      </c>
      <c r="D383" s="27" t="str">
        <f>IFERROR(VLOOKUP(C383,SRA!B:C,2,0),"")</f>
        <v>CARLOS BRUNO GOMES MACEDO</v>
      </c>
      <c r="E383" s="15" t="str">
        <f>IFERROR(VLOOKUP(C383,SRA!B:T,8,0),"")</f>
        <v>CLT</v>
      </c>
      <c r="F383" s="20" t="s">
        <v>452</v>
      </c>
      <c r="G383" s="15" t="str">
        <f>IFERROR(VLOOKUP(C383,SRA!B:T,5,0),"")</f>
        <v>TEC. EM ADM. E VEN.</v>
      </c>
      <c r="H383" s="11">
        <f>IFERROR(VLOOKUP(C383,SRA!B:T,18,0),"")</f>
        <v>1886.84</v>
      </c>
      <c r="I383" s="11">
        <f>IFERROR(VLOOKUP(C383,SRA!B:T,19,0),"")</f>
        <v>214.7</v>
      </c>
      <c r="J383" s="30">
        <f>IFERROR(VLOOKUP(C383,MARÇO!B:F,3,0),"0,00")</f>
        <v>2433.27</v>
      </c>
      <c r="K383" s="11">
        <f t="shared" si="10"/>
        <v>1468.29</v>
      </c>
      <c r="L383" s="30">
        <f>IFERROR(VLOOKUP(C383,MARÇO!B:H,7,0),"0,00")</f>
        <v>964.98</v>
      </c>
      <c r="M383" s="25" t="str">
        <f>IFERROR(VLOOKUP(C383,FÉRIAS!C:D,2,0),"")</f>
        <v/>
      </c>
      <c r="N383" s="21" t="str">
        <f>IFERROR(VLOOKUP(C383,AFASTADOS!B:C,2,0),"")</f>
        <v/>
      </c>
    </row>
    <row r="384" spans="2:14" s="21" customFormat="1">
      <c r="B384" s="15">
        <f t="shared" si="11"/>
        <v>376</v>
      </c>
      <c r="C384" s="26">
        <v>2982</v>
      </c>
      <c r="D384" s="27" t="str">
        <f>IFERROR(VLOOKUP(C384,SRA!B:C,2,0),"")</f>
        <v>CINTIA MARIA LEITE DO N AVELAR</v>
      </c>
      <c r="E384" s="15" t="str">
        <f>IFERROR(VLOOKUP(C384,SRA!B:T,8,0),"")</f>
        <v>CLT</v>
      </c>
      <c r="F384" s="20" t="s">
        <v>452</v>
      </c>
      <c r="G384" s="15" t="str">
        <f>IFERROR(VLOOKUP(C384,SRA!B:T,5,0),"")</f>
        <v>ENFERMEIRO TRABALHO</v>
      </c>
      <c r="H384" s="11">
        <f>IFERROR(VLOOKUP(C384,SRA!B:T,18,0),"")</f>
        <v>3282.89</v>
      </c>
      <c r="I384" s="11">
        <f>IFERROR(VLOOKUP(C384,SRA!B:T,19,0),"")</f>
        <v>0</v>
      </c>
      <c r="J384" s="30">
        <f>IFERROR(VLOOKUP(C384,MARÇO!B:F,3,0),"0,00")</f>
        <v>3739.04</v>
      </c>
      <c r="K384" s="11">
        <f t="shared" si="10"/>
        <v>2064.8999999999996</v>
      </c>
      <c r="L384" s="30">
        <f>IFERROR(VLOOKUP(C384,MARÇO!B:H,7,0),"0,00")</f>
        <v>1674.14</v>
      </c>
      <c r="M384" s="25" t="str">
        <f>IFERROR(VLOOKUP(C384,FÉRIAS!C:D,2,0),"")</f>
        <v/>
      </c>
      <c r="N384" s="21" t="str">
        <f>IFERROR(VLOOKUP(C384,AFASTADOS!B:C,2,0),"")</f>
        <v/>
      </c>
    </row>
    <row r="385" spans="2:14" s="21" customFormat="1">
      <c r="B385" s="15">
        <f t="shared" si="11"/>
        <v>377</v>
      </c>
      <c r="C385" s="26">
        <v>2983</v>
      </c>
      <c r="D385" s="27" t="str">
        <f>IFERROR(VLOOKUP(C385,SRA!B:C,2,0),"")</f>
        <v>EMILLY INOCENCIO DA SILVA</v>
      </c>
      <c r="E385" s="15" t="str">
        <f>IFERROR(VLOOKUP(C385,SRA!B:T,8,0),"")</f>
        <v>CLT</v>
      </c>
      <c r="F385" s="20" t="s">
        <v>452</v>
      </c>
      <c r="G385" s="15" t="str">
        <f>IFERROR(VLOOKUP(C385,SRA!B:T,5,0),"")</f>
        <v>TEC EM SEG DO TRAB.</v>
      </c>
      <c r="H385" s="11">
        <f>IFERROR(VLOOKUP(C385,SRA!B:T,18,0),"")</f>
        <v>1886.84</v>
      </c>
      <c r="I385" s="11">
        <f>IFERROR(VLOOKUP(C385,SRA!B:T,19,0),"")</f>
        <v>822.38</v>
      </c>
      <c r="J385" s="30">
        <f>IFERROR(VLOOKUP(C385,MARÇO!B:F,3,0),"0,00")</f>
        <v>3040.95</v>
      </c>
      <c r="K385" s="11">
        <f t="shared" si="10"/>
        <v>851.52</v>
      </c>
      <c r="L385" s="30">
        <f>IFERROR(VLOOKUP(C385,MARÇO!B:H,7,0),"0,00")</f>
        <v>2189.4299999999998</v>
      </c>
      <c r="M385" s="25" t="str">
        <f>IFERROR(VLOOKUP(C385,FÉRIAS!C:D,2,0),"")</f>
        <v/>
      </c>
      <c r="N385" s="21" t="str">
        <f>IFERROR(VLOOKUP(C385,AFASTADOS!B:C,2,0),"")</f>
        <v/>
      </c>
    </row>
    <row r="386" spans="2:14" s="21" customFormat="1">
      <c r="B386" s="15">
        <f t="shared" si="11"/>
        <v>378</v>
      </c>
      <c r="C386" s="26">
        <v>2988</v>
      </c>
      <c r="D386" s="27" t="str">
        <f>IFERROR(VLOOKUP(C386,SRA!B:C,2,0),"")</f>
        <v>GERALDO CRISTOVAO DE O FILHO</v>
      </c>
      <c r="E386" s="15" t="str">
        <f>IFERROR(VLOOKUP(C386,SRA!B:T,8,0),"")</f>
        <v>CLT</v>
      </c>
      <c r="F386" s="20" t="s">
        <v>452</v>
      </c>
      <c r="G386" s="15" t="str">
        <f>IFERROR(VLOOKUP(C386,SRA!B:T,5,0),"")</f>
        <v>ANALISTA FINANCEIRO</v>
      </c>
      <c r="H386" s="11">
        <f>IFERROR(VLOOKUP(C386,SRA!B:T,18,0),"")</f>
        <v>3282.89</v>
      </c>
      <c r="I386" s="11">
        <f>IFERROR(VLOOKUP(C386,SRA!B:T,19,0),"")</f>
        <v>0</v>
      </c>
      <c r="J386" s="30">
        <f>IFERROR(VLOOKUP(C386,MARÇO!B:F,3,0),"0,00")</f>
        <v>5893.62</v>
      </c>
      <c r="K386" s="11">
        <f t="shared" si="10"/>
        <v>2701.54</v>
      </c>
      <c r="L386" s="30">
        <f>IFERROR(VLOOKUP(C386,MARÇO!B:H,7,0),"0,00")</f>
        <v>3192.08</v>
      </c>
      <c r="M386" s="25" t="str">
        <f>IFERROR(VLOOKUP(C386,FÉRIAS!C:D,2,0),"")</f>
        <v/>
      </c>
      <c r="N386" s="21" t="str">
        <f>IFERROR(VLOOKUP(C386,AFASTADOS!B:C,2,0),"")</f>
        <v/>
      </c>
    </row>
    <row r="387" spans="2:14" s="21" customFormat="1">
      <c r="B387" s="15">
        <f t="shared" si="11"/>
        <v>379</v>
      </c>
      <c r="C387" s="26">
        <v>2996</v>
      </c>
      <c r="D387" s="27" t="str">
        <f>IFERROR(VLOOKUP(C387,SRA!B:C,2,0),"")</f>
        <v>LUCIANO BARROS COSTA</v>
      </c>
      <c r="E387" s="15" t="str">
        <f>IFERROR(VLOOKUP(C387,SRA!B:T,8,0),"")</f>
        <v>CLT</v>
      </c>
      <c r="F387" s="20" t="s">
        <v>464</v>
      </c>
      <c r="G387" s="15" t="str">
        <f>IFERROR(VLOOKUP(C387,SRA!B:T,5,0),"")</f>
        <v>ANALISTA QUALI IND</v>
      </c>
      <c r="H387" s="11">
        <f>IFERROR(VLOOKUP(C387,SRA!B:T,18,0),"")</f>
        <v>5714.73</v>
      </c>
      <c r="I387" s="11">
        <f>IFERROR(VLOOKUP(C387,SRA!B:T,19,0),"")</f>
        <v>0</v>
      </c>
      <c r="J387" s="30">
        <f>IFERROR(VLOOKUP(C387,MARÇO!B:F,3,0),"0,00")</f>
        <v>9524.57</v>
      </c>
      <c r="K387" s="11">
        <f t="shared" si="10"/>
        <v>8729.8799999999992</v>
      </c>
      <c r="L387" s="30">
        <f>IFERROR(VLOOKUP(C387,MARÇO!B:H,7,0),"0,00")</f>
        <v>794.69</v>
      </c>
      <c r="M387" s="25" t="str">
        <f>IFERROR(VLOOKUP(C387,FÉRIAS!C:D,2,0),"")</f>
        <v>LUCIANO BARROS COSTA</v>
      </c>
      <c r="N387" s="21" t="str">
        <f>IFERROR(VLOOKUP(C387,AFASTADOS!B:C,2,0),"")</f>
        <v/>
      </c>
    </row>
    <row r="388" spans="2:14" s="21" customFormat="1">
      <c r="B388" s="15">
        <f t="shared" si="11"/>
        <v>380</v>
      </c>
      <c r="C388" s="26">
        <v>2998</v>
      </c>
      <c r="D388" s="27" t="str">
        <f>IFERROR(VLOOKUP(C388,SRA!B:C,2,0),"")</f>
        <v>MIGUEL WILSON REGUEIRA RIBEIRO</v>
      </c>
      <c r="E388" s="15" t="str">
        <f>IFERROR(VLOOKUP(C388,SRA!B:T,8,0),"")</f>
        <v>CLT</v>
      </c>
      <c r="F388" s="20" t="s">
        <v>452</v>
      </c>
      <c r="G388" s="15" t="str">
        <f>IFERROR(VLOOKUP(C388,SRA!B:T,5,0),"")</f>
        <v>ANALISTA QUALI IND</v>
      </c>
      <c r="H388" s="11">
        <f>IFERROR(VLOOKUP(C388,SRA!B:T,18,0),"")</f>
        <v>5714.73</v>
      </c>
      <c r="I388" s="11">
        <f>IFERROR(VLOOKUP(C388,SRA!B:T,19,0),"")</f>
        <v>0</v>
      </c>
      <c r="J388" s="30">
        <f>IFERROR(VLOOKUP(C388,MARÇO!B:F,3,0),"0,00")</f>
        <v>6378.19</v>
      </c>
      <c r="K388" s="11">
        <f t="shared" si="10"/>
        <v>2492.4999999999995</v>
      </c>
      <c r="L388" s="30">
        <f>IFERROR(VLOOKUP(C388,MARÇO!B:H,7,0),"0,00")</f>
        <v>3885.69</v>
      </c>
      <c r="M388" s="25" t="str">
        <f>IFERROR(VLOOKUP(C388,FÉRIAS!C:D,2,0),"")</f>
        <v/>
      </c>
      <c r="N388" s="21" t="str">
        <f>IFERROR(VLOOKUP(C388,AFASTADOS!B:C,2,0),"")</f>
        <v/>
      </c>
    </row>
    <row r="389" spans="2:14" s="21" customFormat="1">
      <c r="B389" s="15">
        <f t="shared" si="11"/>
        <v>381</v>
      </c>
      <c r="C389" s="26">
        <v>3003</v>
      </c>
      <c r="D389" s="27" t="str">
        <f>IFERROR(VLOOKUP(C389,SRA!B:C,2,0),"")</f>
        <v>CAETANO SILVA DIAS</v>
      </c>
      <c r="E389" s="15" t="str">
        <f>IFERROR(VLOOKUP(C389,SRA!B:T,8,0),"")</f>
        <v>CLT</v>
      </c>
      <c r="F389" s="20" t="s">
        <v>452</v>
      </c>
      <c r="G389" s="15" t="str">
        <f>IFERROR(VLOOKUP(C389,SRA!B:T,5,0),"")</f>
        <v>ANALISTA CONTABIL</v>
      </c>
      <c r="H389" s="11">
        <f>IFERROR(VLOOKUP(C389,SRA!B:T,18,0),"")</f>
        <v>3282.89</v>
      </c>
      <c r="I389" s="11">
        <f>IFERROR(VLOOKUP(C389,SRA!B:T,19,0),"")</f>
        <v>822.38</v>
      </c>
      <c r="J389" s="30">
        <f>IFERROR(VLOOKUP(C389,MARÇO!B:F,3,0),"0,00")</f>
        <v>4437</v>
      </c>
      <c r="K389" s="11">
        <f t="shared" si="10"/>
        <v>637.02</v>
      </c>
      <c r="L389" s="30">
        <f>IFERROR(VLOOKUP(C389,MARÇO!B:H,7,0),"0,00")</f>
        <v>3799.98</v>
      </c>
      <c r="M389" s="25" t="str">
        <f>IFERROR(VLOOKUP(C389,FÉRIAS!C:D,2,0),"")</f>
        <v/>
      </c>
      <c r="N389" s="21" t="str">
        <f>IFERROR(VLOOKUP(C389,AFASTADOS!B:C,2,0),"")</f>
        <v/>
      </c>
    </row>
    <row r="390" spans="2:14" s="21" customFormat="1">
      <c r="B390" s="15">
        <f t="shared" si="11"/>
        <v>382</v>
      </c>
      <c r="C390" s="26">
        <v>3004</v>
      </c>
      <c r="D390" s="27" t="str">
        <f>IFERROR(VLOOKUP(C390,SRA!B:C,2,0),"")</f>
        <v>ITHALO IGOR DANTAS E SILVA</v>
      </c>
      <c r="E390" s="15" t="str">
        <f>IFERROR(VLOOKUP(C390,SRA!B:T,8,0),"")</f>
        <v>CLT</v>
      </c>
      <c r="F390" s="20" t="s">
        <v>452</v>
      </c>
      <c r="G390" s="15" t="str">
        <f>IFERROR(VLOOKUP(C390,SRA!B:T,5,0),"")</f>
        <v>ANALISTA CONTABIL</v>
      </c>
      <c r="H390" s="11">
        <f>IFERROR(VLOOKUP(C390,SRA!B:T,18,0),"")</f>
        <v>3282.89</v>
      </c>
      <c r="I390" s="11">
        <f>IFERROR(VLOOKUP(C390,SRA!B:T,19,0),"")</f>
        <v>822.38</v>
      </c>
      <c r="J390" s="30">
        <f>IFERROR(VLOOKUP(C390,MARÇO!B:F,3,0),"0,00")</f>
        <v>4126.33</v>
      </c>
      <c r="K390" s="11">
        <f t="shared" si="10"/>
        <v>673.06</v>
      </c>
      <c r="L390" s="30">
        <f>IFERROR(VLOOKUP(C390,MARÇO!B:H,7,0),"0,00")</f>
        <v>3453.27</v>
      </c>
      <c r="M390" s="25" t="str">
        <f>IFERROR(VLOOKUP(C390,FÉRIAS!C:D,2,0),"")</f>
        <v/>
      </c>
      <c r="N390" s="21" t="str">
        <f>IFERROR(VLOOKUP(C390,AFASTADOS!B:C,2,0),"")</f>
        <v/>
      </c>
    </row>
    <row r="391" spans="2:14" s="21" customFormat="1">
      <c r="B391" s="15">
        <f t="shared" si="11"/>
        <v>383</v>
      </c>
      <c r="C391" s="20">
        <v>3012</v>
      </c>
      <c r="D391" s="49" t="str">
        <f>IFERROR(VLOOKUP(C391,SRA!B:C,2,0),"")</f>
        <v>ESTELA FELIPE DE OLIVEIRA</v>
      </c>
      <c r="E391" s="15" t="str">
        <f>IFERROR(VLOOKUP(C391,SRA!B:T,8,0),"")</f>
        <v>CLT</v>
      </c>
      <c r="F391" s="20" t="s">
        <v>590</v>
      </c>
      <c r="G391" s="15" t="str">
        <f>IFERROR(VLOOKUP(C391,SRA!B:T,5,0),"")</f>
        <v>TEC.EM QUALIDADE IND</v>
      </c>
      <c r="H391" s="11">
        <f>IFERROR(VLOOKUP(C391,SRA!B:T,18,0),"")</f>
        <v>1886.84</v>
      </c>
      <c r="I391" s="11">
        <f>IFERROR(VLOOKUP(C391,SRA!B:T,19,0),"")</f>
        <v>0</v>
      </c>
      <c r="J391" s="30">
        <v>4654.25</v>
      </c>
      <c r="K391" s="11">
        <f t="shared" si="10"/>
        <v>832.34000000000015</v>
      </c>
      <c r="L391" s="30">
        <v>3821.91</v>
      </c>
      <c r="M391" s="25" t="str">
        <f>IFERROR(VLOOKUP(C391,FÉRIAS!C:D,2,0),"")</f>
        <v/>
      </c>
      <c r="N391" s="21" t="str">
        <f>IFERROR(VLOOKUP(C391,AFASTADOS!B:C,2,0),"")</f>
        <v/>
      </c>
    </row>
    <row r="392" spans="2:14" s="21" customFormat="1">
      <c r="B392" s="15">
        <f t="shared" si="11"/>
        <v>384</v>
      </c>
      <c r="C392" s="26">
        <v>3015</v>
      </c>
      <c r="D392" s="27" t="str">
        <f>IFERROR(VLOOKUP(C392,SRA!B:C,2,0),"")</f>
        <v>MARIA DANIELLE DE SOUZA SANTOS</v>
      </c>
      <c r="E392" s="15" t="str">
        <f>IFERROR(VLOOKUP(C392,SRA!B:T,8,0),"")</f>
        <v>CLT</v>
      </c>
      <c r="F392" s="20" t="s">
        <v>452</v>
      </c>
      <c r="G392" s="15" t="str">
        <f>IFERROR(VLOOKUP(C392,SRA!B:T,5,0),"")</f>
        <v>TEC.EM QUALIDADE IND</v>
      </c>
      <c r="H392" s="11">
        <f>IFERROR(VLOOKUP(C392,SRA!B:T,18,0),"")</f>
        <v>1886.84</v>
      </c>
      <c r="I392" s="11">
        <f>IFERROR(VLOOKUP(C392,SRA!B:T,19,0),"")</f>
        <v>0</v>
      </c>
      <c r="J392" s="30">
        <f>IFERROR(VLOOKUP(C392,MARÇO!B:F,3,0),"0,00")</f>
        <v>1886.84</v>
      </c>
      <c r="K392" s="11">
        <f t="shared" si="10"/>
        <v>281.62999999999988</v>
      </c>
      <c r="L392" s="30">
        <f>IFERROR(VLOOKUP(C392,MARÇO!B:H,7,0),"0,00")</f>
        <v>1605.21</v>
      </c>
      <c r="M392" s="25" t="str">
        <f>IFERROR(VLOOKUP(C392,FÉRIAS!C:D,2,0),"")</f>
        <v/>
      </c>
      <c r="N392" s="21" t="str">
        <f>IFERROR(VLOOKUP(C392,AFASTADOS!B:C,2,0),"")</f>
        <v/>
      </c>
    </row>
    <row r="393" spans="2:14" s="21" customFormat="1">
      <c r="B393" s="15">
        <f t="shared" si="11"/>
        <v>385</v>
      </c>
      <c r="C393" s="26">
        <v>3016</v>
      </c>
      <c r="D393" s="27" t="str">
        <f>IFERROR(VLOOKUP(C393,SRA!B:C,2,0),"")</f>
        <v>MARIANA SILVA MONTEIRO</v>
      </c>
      <c r="E393" s="15" t="str">
        <f>IFERROR(VLOOKUP(C393,SRA!B:T,8,0),"")</f>
        <v>CLT</v>
      </c>
      <c r="F393" s="20" t="s">
        <v>452</v>
      </c>
      <c r="G393" s="15" t="str">
        <f>IFERROR(VLOOKUP(C393,SRA!B:T,5,0),"")</f>
        <v>TEC.EM QUALIDADE IND</v>
      </c>
      <c r="H393" s="11">
        <f>IFERROR(VLOOKUP(C393,SRA!B:T,18,0),"")</f>
        <v>1886.84</v>
      </c>
      <c r="I393" s="11">
        <f>IFERROR(VLOOKUP(C393,SRA!B:T,19,0),"")</f>
        <v>0</v>
      </c>
      <c r="J393" s="30">
        <f>IFERROR(VLOOKUP(C393,MARÇO!B:F,3,0),"0,00")</f>
        <v>1886.84</v>
      </c>
      <c r="K393" s="11">
        <f t="shared" ref="K393:K456" si="12">J393-L393</f>
        <v>728.54</v>
      </c>
      <c r="L393" s="30">
        <f>IFERROR(VLOOKUP(C393,MARÇO!B:H,7,0),"0,00")</f>
        <v>1158.3</v>
      </c>
      <c r="M393" s="25" t="str">
        <f>IFERROR(VLOOKUP(C393,FÉRIAS!C:D,2,0),"")</f>
        <v/>
      </c>
      <c r="N393" s="21" t="str">
        <f>IFERROR(VLOOKUP(C393,AFASTADOS!B:C,2,0),"")</f>
        <v/>
      </c>
    </row>
    <row r="394" spans="2:14" s="21" customFormat="1">
      <c r="B394" s="15">
        <f t="shared" ref="B394:B457" si="13">B393+1</f>
        <v>386</v>
      </c>
      <c r="C394" s="26">
        <v>3023</v>
      </c>
      <c r="D394" s="27" t="str">
        <f>IFERROR(VLOOKUP(C394,SRA!B:C,2,0),"")</f>
        <v>SERGIO ARAUJO DE OLIVEIRA</v>
      </c>
      <c r="E394" s="15" t="str">
        <f>IFERROR(VLOOKUP(C394,SRA!B:T,8,0),"")</f>
        <v>CLT</v>
      </c>
      <c r="F394" s="20" t="s">
        <v>452</v>
      </c>
      <c r="G394" s="15" t="str">
        <f>IFERROR(VLOOKUP(C394,SRA!B:T,5,0),"")</f>
        <v>ANA ASS FARMACEUTICA</v>
      </c>
      <c r="H394" s="11">
        <f>IFERROR(VLOOKUP(C394,SRA!B:T,18,0),"")</f>
        <v>4189.92</v>
      </c>
      <c r="I394" s="11">
        <f>IFERROR(VLOOKUP(C394,SRA!B:T,19,0),"")</f>
        <v>0</v>
      </c>
      <c r="J394" s="30">
        <f>IFERROR(VLOOKUP(C394,MARÇO!B:F,3,0),"0,00")</f>
        <v>4521.6499999999996</v>
      </c>
      <c r="K394" s="11">
        <f t="shared" si="12"/>
        <v>662.29</v>
      </c>
      <c r="L394" s="30">
        <f>IFERROR(VLOOKUP(C394,MARÇO!B:H,7,0),"0,00")</f>
        <v>3859.3599999999997</v>
      </c>
      <c r="M394" s="25" t="str">
        <f>IFERROR(VLOOKUP(C394,FÉRIAS!C:D,2,0),"")</f>
        <v/>
      </c>
      <c r="N394" s="21" t="str">
        <f>IFERROR(VLOOKUP(C394,AFASTADOS!B:C,2,0),"")</f>
        <v/>
      </c>
    </row>
    <row r="395" spans="2:14" s="21" customFormat="1">
      <c r="B395" s="15">
        <f t="shared" si="13"/>
        <v>387</v>
      </c>
      <c r="C395" s="26">
        <v>3025</v>
      </c>
      <c r="D395" s="27" t="str">
        <f>IFERROR(VLOOKUP(C395,SRA!B:C,2,0),"")</f>
        <v>MARIANA KAROLYNE G DE SOUZA</v>
      </c>
      <c r="E395" s="15" t="str">
        <f>IFERROR(VLOOKUP(C395,SRA!B:T,8,0),"")</f>
        <v>CLT</v>
      </c>
      <c r="F395" s="20" t="s">
        <v>452</v>
      </c>
      <c r="G395" s="15" t="str">
        <f>IFERROR(VLOOKUP(C395,SRA!B:T,5,0),"")</f>
        <v>ANA ASS FARMACEUTICA</v>
      </c>
      <c r="H395" s="11">
        <f>IFERROR(VLOOKUP(C395,SRA!B:T,18,0),"")</f>
        <v>4189.92</v>
      </c>
      <c r="I395" s="11">
        <f>IFERROR(VLOOKUP(C395,SRA!B:T,19,0),"")</f>
        <v>0</v>
      </c>
      <c r="J395" s="30">
        <f>IFERROR(VLOOKUP(C395,MARÇO!B:F,3,0),"0,00")</f>
        <v>4189.92</v>
      </c>
      <c r="K395" s="11">
        <f t="shared" si="12"/>
        <v>1875.13</v>
      </c>
      <c r="L395" s="30">
        <f>IFERROR(VLOOKUP(C395,MARÇO!B:H,7,0),"0,00")</f>
        <v>2314.79</v>
      </c>
      <c r="M395" s="25" t="str">
        <f>IFERROR(VLOOKUP(C395,FÉRIAS!C:D,2,0),"")</f>
        <v/>
      </c>
      <c r="N395" s="21" t="str">
        <f>IFERROR(VLOOKUP(C395,AFASTADOS!B:C,2,0),"")</f>
        <v/>
      </c>
    </row>
    <row r="396" spans="2:14" s="21" customFormat="1">
      <c r="B396" s="15">
        <f t="shared" si="13"/>
        <v>388</v>
      </c>
      <c r="C396" s="26">
        <v>3027</v>
      </c>
      <c r="D396" s="27" t="str">
        <f>IFERROR(VLOOKUP(C396,SRA!B:C,2,0),"")</f>
        <v>MARILIA MILENA R PIRES</v>
      </c>
      <c r="E396" s="15" t="str">
        <f>IFERROR(VLOOKUP(C396,SRA!B:T,8,0),"")</f>
        <v>CLT</v>
      </c>
      <c r="F396" s="20" t="s">
        <v>452</v>
      </c>
      <c r="G396" s="15" t="str">
        <f>IFERROR(VLOOKUP(C396,SRA!B:T,5,0),"")</f>
        <v>ANA ASS FARMACEUTICA</v>
      </c>
      <c r="H396" s="11">
        <f>IFERROR(VLOOKUP(C396,SRA!B:T,18,0),"")</f>
        <v>4189.92</v>
      </c>
      <c r="I396" s="11">
        <f>IFERROR(VLOOKUP(C396,SRA!B:T,19,0),"")</f>
        <v>0</v>
      </c>
      <c r="J396" s="30">
        <f>IFERROR(VLOOKUP(C396,MARÇO!B:F,3,0),"0,00")</f>
        <v>4189.92</v>
      </c>
      <c r="K396" s="11">
        <f t="shared" si="12"/>
        <v>1171.3800000000001</v>
      </c>
      <c r="L396" s="30">
        <f>IFERROR(VLOOKUP(C396,MARÇO!B:H,7,0),"0,00")</f>
        <v>3018.54</v>
      </c>
      <c r="M396" s="25" t="str">
        <f>IFERROR(VLOOKUP(C396,FÉRIAS!C:D,2,0),"")</f>
        <v/>
      </c>
      <c r="N396" s="21" t="str">
        <f>IFERROR(VLOOKUP(C396,AFASTADOS!B:C,2,0),"")</f>
        <v/>
      </c>
    </row>
    <row r="397" spans="2:14" s="21" customFormat="1">
      <c r="B397" s="15">
        <f t="shared" si="13"/>
        <v>389</v>
      </c>
      <c r="C397" s="26">
        <v>3029</v>
      </c>
      <c r="D397" s="27" t="str">
        <f>IFERROR(VLOOKUP(C397,SRA!B:C,2,0),"")</f>
        <v>RISOALDO DUARTE DA S JUNIOR</v>
      </c>
      <c r="E397" s="15" t="str">
        <f>IFERROR(VLOOKUP(C397,SRA!B:T,8,0),"")</f>
        <v>CLT</v>
      </c>
      <c r="F397" s="20" t="s">
        <v>452</v>
      </c>
      <c r="G397" s="15" t="str">
        <f>IFERROR(VLOOKUP(C397,SRA!B:T,5,0),"")</f>
        <v>ANA ASS FARMACEUTICA</v>
      </c>
      <c r="H397" s="11">
        <f>IFERROR(VLOOKUP(C397,SRA!B:T,18,0),"")</f>
        <v>4189.92</v>
      </c>
      <c r="I397" s="11">
        <f>IFERROR(VLOOKUP(C397,SRA!B:T,19,0),"")</f>
        <v>0</v>
      </c>
      <c r="J397" s="30">
        <f>IFERROR(VLOOKUP(C397,MARÇO!B:F,3,0),"0,00")</f>
        <v>3072.61</v>
      </c>
      <c r="K397" s="11">
        <f t="shared" si="12"/>
        <v>317.99000000000024</v>
      </c>
      <c r="L397" s="30">
        <f>IFERROR(VLOOKUP(C397,MARÇO!B:H,7,0),"0,00")</f>
        <v>2754.62</v>
      </c>
      <c r="M397" s="25" t="str">
        <f>IFERROR(VLOOKUP(C397,FÉRIAS!C:D,2,0),"")</f>
        <v/>
      </c>
      <c r="N397" s="21" t="str">
        <f>IFERROR(VLOOKUP(C397,AFASTADOS!B:C,2,0),"")</f>
        <v/>
      </c>
    </row>
    <row r="398" spans="2:14" s="21" customFormat="1">
      <c r="B398" s="15">
        <f t="shared" si="13"/>
        <v>390</v>
      </c>
      <c r="C398" s="26">
        <v>3031</v>
      </c>
      <c r="D398" s="27" t="str">
        <f>IFERROR(VLOOKUP(C398,SRA!B:C,2,0),"")</f>
        <v>DENNYS LAPENDA FAGUNDES</v>
      </c>
      <c r="E398" s="15" t="str">
        <f>IFERROR(VLOOKUP(C398,SRA!B:T,8,0),"")</f>
        <v>CLT</v>
      </c>
      <c r="F398" s="20" t="s">
        <v>452</v>
      </c>
      <c r="G398" s="15" t="str">
        <f>IFERROR(VLOOKUP(C398,SRA!B:T,5,0),"")</f>
        <v>MEDICO DO TRABALHO</v>
      </c>
      <c r="H398" s="11">
        <f>IFERROR(VLOOKUP(C398,SRA!B:T,18,0),"")</f>
        <v>6499.98</v>
      </c>
      <c r="I398" s="11">
        <f>IFERROR(VLOOKUP(C398,SRA!B:T,19,0),"")</f>
        <v>0</v>
      </c>
      <c r="J398" s="30">
        <f>IFERROR(VLOOKUP(C398,MARÇO!B:F,3,0),"0,00")</f>
        <v>7287.86</v>
      </c>
      <c r="K398" s="11">
        <f t="shared" si="12"/>
        <v>1688.9399999999996</v>
      </c>
      <c r="L398" s="30">
        <f>IFERROR(VLOOKUP(C398,MARÇO!B:H,7,0),"0,00")</f>
        <v>5598.92</v>
      </c>
      <c r="M398" s="25" t="str">
        <f>IFERROR(VLOOKUP(C398,FÉRIAS!C:D,2,0),"")</f>
        <v/>
      </c>
      <c r="N398" s="21" t="str">
        <f>IFERROR(VLOOKUP(C398,AFASTADOS!B:C,2,0),"")</f>
        <v/>
      </c>
    </row>
    <row r="399" spans="2:14" s="21" customFormat="1">
      <c r="B399" s="15">
        <f t="shared" si="13"/>
        <v>391</v>
      </c>
      <c r="C399" s="26">
        <v>3032</v>
      </c>
      <c r="D399" s="27" t="str">
        <f>IFERROR(VLOOKUP(C399,SRA!B:C,2,0),"")</f>
        <v>KELEN CRISTINA DE AL F E SILVA</v>
      </c>
      <c r="E399" s="15" t="str">
        <f>IFERROR(VLOOKUP(C399,SRA!B:T,8,0),"")</f>
        <v>CLT</v>
      </c>
      <c r="F399" s="20" t="s">
        <v>452</v>
      </c>
      <c r="G399" s="15" t="str">
        <f>IFERROR(VLOOKUP(C399,SRA!B:T,5,0),"")</f>
        <v>ANA ASS FARMACEUTICA</v>
      </c>
      <c r="H399" s="11">
        <f>IFERROR(VLOOKUP(C399,SRA!B:T,18,0),"")</f>
        <v>4189.92</v>
      </c>
      <c r="I399" s="11">
        <f>IFERROR(VLOOKUP(C399,SRA!B:T,19,0),"")</f>
        <v>0</v>
      </c>
      <c r="J399" s="30">
        <f>IFERROR(VLOOKUP(C399,MARÇO!B:F,3,0),"0,00")</f>
        <v>4189.92</v>
      </c>
      <c r="K399" s="11">
        <f t="shared" si="12"/>
        <v>899.0300000000002</v>
      </c>
      <c r="L399" s="30">
        <f>IFERROR(VLOOKUP(C399,MARÇO!B:H,7,0),"0,00")</f>
        <v>3290.89</v>
      </c>
      <c r="M399" s="25" t="str">
        <f>IFERROR(VLOOKUP(C399,FÉRIAS!C:D,2,0),"")</f>
        <v/>
      </c>
      <c r="N399" s="21" t="str">
        <f>IFERROR(VLOOKUP(C399,AFASTADOS!B:C,2,0),"")</f>
        <v/>
      </c>
    </row>
    <row r="400" spans="2:14" s="21" customFormat="1">
      <c r="B400" s="15">
        <f t="shared" si="13"/>
        <v>392</v>
      </c>
      <c r="C400" s="26">
        <v>3036</v>
      </c>
      <c r="D400" s="27" t="str">
        <f>IFERROR(VLOOKUP(C400,SRA!B:C,2,0),"")</f>
        <v>CECILIA REGINA DO N S CABRAL</v>
      </c>
      <c r="E400" s="15" t="str">
        <f>IFERROR(VLOOKUP(C400,SRA!B:T,8,0),"")</f>
        <v>CLT</v>
      </c>
      <c r="F400" s="20" t="s">
        <v>452</v>
      </c>
      <c r="G400" s="15" t="str">
        <f>IFERROR(VLOOKUP(C400,SRA!B:T,5,0),"")</f>
        <v>TEC.EM QUALIDADE IND</v>
      </c>
      <c r="H400" s="11">
        <f>IFERROR(VLOOKUP(C400,SRA!B:T,18,0),"")</f>
        <v>1886.84</v>
      </c>
      <c r="I400" s="11">
        <f>IFERROR(VLOOKUP(C400,SRA!B:T,19,0),"")</f>
        <v>2312.9499999999998</v>
      </c>
      <c r="J400" s="30">
        <f>IFERROR(VLOOKUP(C400,MARÇO!B:F,3,0),"0,00")</f>
        <v>4199.79</v>
      </c>
      <c r="K400" s="11">
        <f t="shared" si="12"/>
        <v>573.68000000000029</v>
      </c>
      <c r="L400" s="30">
        <f>IFERROR(VLOOKUP(C400,MARÇO!B:H,7,0),"0,00")</f>
        <v>3626.1099999999997</v>
      </c>
      <c r="M400" s="25" t="str">
        <f>IFERROR(VLOOKUP(C400,FÉRIAS!C:D,2,0),"")</f>
        <v/>
      </c>
      <c r="N400" s="21" t="str">
        <f>IFERROR(VLOOKUP(C400,AFASTADOS!B:C,2,0),"")</f>
        <v/>
      </c>
    </row>
    <row r="401" spans="2:14" s="21" customFormat="1">
      <c r="B401" s="15">
        <f t="shared" si="13"/>
        <v>393</v>
      </c>
      <c r="C401" s="20">
        <v>3037</v>
      </c>
      <c r="D401" s="49" t="str">
        <f>IFERROR(VLOOKUP(C401,SRA!B:C,2,0),"")</f>
        <v>JADON JORGE OLIVEIRA DA SILVA</v>
      </c>
      <c r="E401" s="15" t="str">
        <f>IFERROR(VLOOKUP(C401,SRA!B:T,8,0),"")</f>
        <v>CLT</v>
      </c>
      <c r="F401" s="20" t="s">
        <v>590</v>
      </c>
      <c r="G401" s="15" t="str">
        <f>IFERROR(VLOOKUP(C401,SRA!B:T,5,0),"")</f>
        <v>AUX. LABORATORIO</v>
      </c>
      <c r="H401" s="11">
        <f>IFERROR(VLOOKUP(C401,SRA!B:T,18,0),"")</f>
        <v>1287.22</v>
      </c>
      <c r="I401" s="11">
        <f>IFERROR(VLOOKUP(C401,SRA!B:T,19,0),"")</f>
        <v>0</v>
      </c>
      <c r="J401" s="30">
        <v>4739.49</v>
      </c>
      <c r="K401" s="11">
        <f t="shared" si="12"/>
        <v>4615.6499999999996</v>
      </c>
      <c r="L401" s="30">
        <v>123.84</v>
      </c>
      <c r="M401" s="25" t="str">
        <f>IFERROR(VLOOKUP(C401,FÉRIAS!C:D,2,0),"")</f>
        <v/>
      </c>
      <c r="N401" s="21" t="str">
        <f>IFERROR(VLOOKUP(C401,AFASTADOS!B:C,2,0),"")</f>
        <v/>
      </c>
    </row>
    <row r="402" spans="2:14" s="21" customFormat="1">
      <c r="B402" s="15">
        <f t="shared" si="13"/>
        <v>394</v>
      </c>
      <c r="C402" s="26">
        <v>3040</v>
      </c>
      <c r="D402" s="27" t="str">
        <f>IFERROR(VLOOKUP(C402,SRA!B:C,2,0),"")</f>
        <v>LORENA ESTHER L M CAVALCANTI</v>
      </c>
      <c r="E402" s="15" t="str">
        <f>IFERROR(VLOOKUP(C402,SRA!B:T,8,0),"")</f>
        <v>CLT</v>
      </c>
      <c r="F402" s="20" t="s">
        <v>452</v>
      </c>
      <c r="G402" s="15" t="str">
        <f>IFERROR(VLOOKUP(C402,SRA!B:T,5,0),"")</f>
        <v>TEC. EM OPTICA</v>
      </c>
      <c r="H402" s="11">
        <f>IFERROR(VLOOKUP(C402,SRA!B:T,18,0),"")</f>
        <v>1886.84</v>
      </c>
      <c r="I402" s="11">
        <f>IFERROR(VLOOKUP(C402,SRA!B:T,19,0),"")</f>
        <v>0</v>
      </c>
      <c r="J402" s="30">
        <f>IFERROR(VLOOKUP(C402,MARÇO!B:F,3,0),"0,00")</f>
        <v>4521.9399999999996</v>
      </c>
      <c r="K402" s="11">
        <f t="shared" si="12"/>
        <v>1654.5099999999998</v>
      </c>
      <c r="L402" s="30">
        <f>IFERROR(VLOOKUP(C402,MARÇO!B:H,7,0),"0,00")</f>
        <v>2867.43</v>
      </c>
      <c r="M402" s="25" t="str">
        <f>IFERROR(VLOOKUP(C402,FÉRIAS!C:D,2,0),"")</f>
        <v/>
      </c>
      <c r="N402" s="21" t="str">
        <f>IFERROR(VLOOKUP(C402,AFASTADOS!B:C,2,0),"")</f>
        <v/>
      </c>
    </row>
    <row r="403" spans="2:14" s="21" customFormat="1">
      <c r="B403" s="15">
        <f t="shared" si="13"/>
        <v>395</v>
      </c>
      <c r="C403" s="26">
        <v>3044</v>
      </c>
      <c r="D403" s="27" t="str">
        <f>IFERROR(VLOOKUP(C403,SRA!B:C,2,0),"")</f>
        <v>THIANE NASCIMENTO PAIXAO</v>
      </c>
      <c r="E403" s="15" t="str">
        <f>IFERROR(VLOOKUP(C403,SRA!B:T,8,0),"")</f>
        <v>CLT</v>
      </c>
      <c r="F403" s="20" t="s">
        <v>476</v>
      </c>
      <c r="G403" s="15" t="str">
        <f>IFERROR(VLOOKUP(C403,SRA!B:T,5,0),"")</f>
        <v>ANA ASS FARMACEUTICA</v>
      </c>
      <c r="H403" s="11">
        <f>IFERROR(VLOOKUP(C403,SRA!B:T,18,0),"")</f>
        <v>4189.92</v>
      </c>
      <c r="I403" s="11">
        <f>IFERROR(VLOOKUP(C403,SRA!B:T,19,0),"")</f>
        <v>2312.9499999999998</v>
      </c>
      <c r="J403" s="30">
        <f>IFERROR(VLOOKUP(C403,MARÇO!B:F,3,0),"0,00")</f>
        <v>7075.98</v>
      </c>
      <c r="K403" s="11">
        <f t="shared" si="12"/>
        <v>2109.6099999999997</v>
      </c>
      <c r="L403" s="30">
        <f>IFERROR(VLOOKUP(C403,MARÇO!B:H,7,0),"0,00")</f>
        <v>4966.37</v>
      </c>
      <c r="M403" s="25" t="str">
        <f>IFERROR(VLOOKUP(C403,FÉRIAS!C:D,2,0),"")</f>
        <v/>
      </c>
      <c r="N403" s="21" t="str">
        <f>IFERROR(VLOOKUP(C403,AFASTADOS!B:C,2,0),"")</f>
        <v>THIANE NASCIMENTO PAIXAO</v>
      </c>
    </row>
    <row r="404" spans="2:14" s="21" customFormat="1">
      <c r="B404" s="15">
        <f t="shared" si="13"/>
        <v>396</v>
      </c>
      <c r="C404" s="26">
        <v>3046</v>
      </c>
      <c r="D404" s="27" t="str">
        <f>IFERROR(VLOOKUP(C404,SRA!B:C,2,0),"")</f>
        <v>RONALDO GOMINHO BISPO FILHO</v>
      </c>
      <c r="E404" s="15" t="str">
        <f>IFERROR(VLOOKUP(C404,SRA!B:T,8,0),"")</f>
        <v>CLT</v>
      </c>
      <c r="F404" s="20" t="s">
        <v>452</v>
      </c>
      <c r="G404" s="15" t="str">
        <f>IFERROR(VLOOKUP(C404,SRA!B:T,5,0),"")</f>
        <v>ANA ASS FARMACEUTICA</v>
      </c>
      <c r="H404" s="11">
        <f>IFERROR(VLOOKUP(C404,SRA!B:T,18,0),"")</f>
        <v>4189.92</v>
      </c>
      <c r="I404" s="11">
        <f>IFERROR(VLOOKUP(C404,SRA!B:T,19,0),"")</f>
        <v>0</v>
      </c>
      <c r="J404" s="30">
        <f>IFERROR(VLOOKUP(C404,MARÇO!B:F,3,0),"0,00")</f>
        <v>4521.6499999999996</v>
      </c>
      <c r="K404" s="11">
        <f t="shared" si="12"/>
        <v>888.46</v>
      </c>
      <c r="L404" s="30">
        <f>IFERROR(VLOOKUP(C404,MARÇO!B:H,7,0),"0,00")</f>
        <v>3633.1899999999996</v>
      </c>
      <c r="M404" s="25" t="str">
        <f>IFERROR(VLOOKUP(C404,FÉRIAS!C:D,2,0),"")</f>
        <v/>
      </c>
      <c r="N404" s="21" t="str">
        <f>IFERROR(VLOOKUP(C404,AFASTADOS!B:C,2,0),"")</f>
        <v/>
      </c>
    </row>
    <row r="405" spans="2:14" s="21" customFormat="1">
      <c r="B405" s="15">
        <f t="shared" si="13"/>
        <v>397</v>
      </c>
      <c r="C405" s="26">
        <v>3047</v>
      </c>
      <c r="D405" s="27" t="str">
        <f>IFERROR(VLOOKUP(C405,SRA!B:C,2,0),"")</f>
        <v>SWEET GALLEGHER CAETANO COSTA</v>
      </c>
      <c r="E405" s="15" t="str">
        <f>IFERROR(VLOOKUP(C405,SRA!B:T,8,0),"")</f>
        <v>CLT</v>
      </c>
      <c r="F405" s="20" t="s">
        <v>464</v>
      </c>
      <c r="G405" s="15" t="str">
        <f>IFERROR(VLOOKUP(C405,SRA!B:T,5,0),"")</f>
        <v>TEC. EM ADM. E FIN.</v>
      </c>
      <c r="H405" s="11">
        <f>IFERROR(VLOOKUP(C405,SRA!B:T,18,0),"")</f>
        <v>1886.84</v>
      </c>
      <c r="I405" s="11">
        <f>IFERROR(VLOOKUP(C405,SRA!B:T,19,0),"")</f>
        <v>1079.3800000000001</v>
      </c>
      <c r="J405" s="30">
        <f>IFERROR(VLOOKUP(C405,MARÇO!B:F,3,0),"0,00")</f>
        <v>3959.63</v>
      </c>
      <c r="K405" s="11">
        <f t="shared" si="12"/>
        <v>3236.55</v>
      </c>
      <c r="L405" s="30">
        <f>IFERROR(VLOOKUP(C405,MARÇO!B:H,7,0),"0,00")</f>
        <v>723.08</v>
      </c>
      <c r="M405" s="25" t="str">
        <f>IFERROR(VLOOKUP(C405,FÉRIAS!C:D,2,0),"")</f>
        <v>SWEET GALLEGHER CAETANO COSTA</v>
      </c>
      <c r="N405" s="21" t="str">
        <f>IFERROR(VLOOKUP(C405,AFASTADOS!B:C,2,0),"")</f>
        <v/>
      </c>
    </row>
    <row r="406" spans="2:14" s="21" customFormat="1">
      <c r="B406" s="15">
        <f t="shared" si="13"/>
        <v>398</v>
      </c>
      <c r="C406" s="26">
        <v>3049</v>
      </c>
      <c r="D406" s="27" t="str">
        <f>IFERROR(VLOOKUP(C406,SRA!B:C,2,0),"")</f>
        <v>DEBORA GUEDES NERES</v>
      </c>
      <c r="E406" s="15" t="str">
        <f>IFERROR(VLOOKUP(C406,SRA!B:T,8,0),"")</f>
        <v>CLT</v>
      </c>
      <c r="F406" s="20" t="s">
        <v>452</v>
      </c>
      <c r="G406" s="15" t="str">
        <f>IFERROR(VLOOKUP(C406,SRA!B:T,5,0),"")</f>
        <v>ANA. SEG DO TRABALHO</v>
      </c>
      <c r="H406" s="11">
        <f>IFERROR(VLOOKUP(C406,SRA!B:T,18,0),"")</f>
        <v>3282.89</v>
      </c>
      <c r="I406" s="11">
        <f>IFERROR(VLOOKUP(C406,SRA!B:T,19,0),"")</f>
        <v>2312.9499999999998</v>
      </c>
      <c r="J406" s="30">
        <f>IFERROR(VLOOKUP(C406,MARÇO!B:F,3,0),"0,00")</f>
        <v>5595.84</v>
      </c>
      <c r="K406" s="11">
        <f t="shared" si="12"/>
        <v>3399.5400000000004</v>
      </c>
      <c r="L406" s="30">
        <f>IFERROR(VLOOKUP(C406,MARÇO!B:H,7,0),"0,00")</f>
        <v>2196.2999999999997</v>
      </c>
      <c r="M406" s="25" t="str">
        <f>IFERROR(VLOOKUP(C406,FÉRIAS!C:D,2,0),"")</f>
        <v/>
      </c>
      <c r="N406" s="21" t="str">
        <f>IFERROR(VLOOKUP(C406,AFASTADOS!B:C,2,0),"")</f>
        <v/>
      </c>
    </row>
    <row r="407" spans="2:14" s="21" customFormat="1">
      <c r="B407" s="15">
        <f t="shared" si="13"/>
        <v>399</v>
      </c>
      <c r="C407" s="26">
        <v>3055</v>
      </c>
      <c r="D407" s="27" t="str">
        <f>IFERROR(VLOOKUP(C407,SRA!B:C,2,0),"")</f>
        <v>ANA PAULA SABINO L DE SOUZA</v>
      </c>
      <c r="E407" s="15" t="str">
        <f>IFERROR(VLOOKUP(C407,SRA!B:T,8,0),"")</f>
        <v>CLT</v>
      </c>
      <c r="F407" s="20" t="s">
        <v>452</v>
      </c>
      <c r="G407" s="15" t="str">
        <f>IFERROR(VLOOKUP(C407,SRA!B:T,5,0),"")</f>
        <v>ANA ASS FARMACEUTICA</v>
      </c>
      <c r="H407" s="11">
        <f>IFERROR(VLOOKUP(C407,SRA!B:T,18,0),"")</f>
        <v>4189.92</v>
      </c>
      <c r="I407" s="11">
        <f>IFERROR(VLOOKUP(C407,SRA!B:T,19,0),"")</f>
        <v>0</v>
      </c>
      <c r="J407" s="30">
        <f>IFERROR(VLOOKUP(C407,MARÇO!B:F,3,0),"0,00")</f>
        <v>4376.13</v>
      </c>
      <c r="K407" s="11">
        <f t="shared" si="12"/>
        <v>1342.6800000000003</v>
      </c>
      <c r="L407" s="30">
        <f>IFERROR(VLOOKUP(C407,MARÇO!B:H,7,0),"0,00")</f>
        <v>3033.45</v>
      </c>
      <c r="M407" s="25" t="str">
        <f>IFERROR(VLOOKUP(C407,FÉRIAS!C:D,2,0),"")</f>
        <v/>
      </c>
      <c r="N407" s="21" t="str">
        <f>IFERROR(VLOOKUP(C407,AFASTADOS!B:C,2,0),"")</f>
        <v/>
      </c>
    </row>
    <row r="408" spans="2:14" s="21" customFormat="1">
      <c r="B408" s="15">
        <f t="shared" si="13"/>
        <v>400</v>
      </c>
      <c r="C408" s="26">
        <v>3057</v>
      </c>
      <c r="D408" s="27" t="str">
        <f>IFERROR(VLOOKUP(C408,SRA!B:C,2,0),"")</f>
        <v>YANNE TALITA PEREIRA CALIXTO</v>
      </c>
      <c r="E408" s="15" t="str">
        <f>IFERROR(VLOOKUP(C408,SRA!B:T,8,0),"")</f>
        <v>CLT</v>
      </c>
      <c r="F408" s="20" t="s">
        <v>464</v>
      </c>
      <c r="G408" s="15" t="str">
        <f>IFERROR(VLOOKUP(C408,SRA!B:T,5,0),"")</f>
        <v>TEC.EM QUALIDADE IND</v>
      </c>
      <c r="H408" s="11">
        <f>IFERROR(VLOOKUP(C408,SRA!B:T,18,0),"")</f>
        <v>1886.84</v>
      </c>
      <c r="I408" s="11">
        <f>IFERROR(VLOOKUP(C408,SRA!B:T,19,0),"")</f>
        <v>0</v>
      </c>
      <c r="J408" s="30">
        <f>IFERROR(VLOOKUP(C408,MARÇO!B:F,3,0),"0,00")</f>
        <v>2201.31</v>
      </c>
      <c r="K408" s="11">
        <f t="shared" si="12"/>
        <v>1340.48</v>
      </c>
      <c r="L408" s="30">
        <f>IFERROR(VLOOKUP(C408,MARÇO!B:H,7,0),"0,00")</f>
        <v>860.83</v>
      </c>
      <c r="M408" s="25" t="str">
        <f>IFERROR(VLOOKUP(C408,FÉRIAS!C:D,2,0),"")</f>
        <v>YANNE TALITA PEREIRA CALIXTO</v>
      </c>
      <c r="N408" s="21" t="str">
        <f>IFERROR(VLOOKUP(C408,AFASTADOS!B:C,2,0),"")</f>
        <v/>
      </c>
    </row>
    <row r="409" spans="2:14" s="21" customFormat="1">
      <c r="B409" s="15">
        <f t="shared" si="13"/>
        <v>401</v>
      </c>
      <c r="C409" s="26">
        <v>3062</v>
      </c>
      <c r="D409" s="27" t="str">
        <f>IFERROR(VLOOKUP(C409,SRA!B:C,2,0),"")</f>
        <v>GRAZIELE MARIA DA SILVA</v>
      </c>
      <c r="E409" s="15" t="str">
        <f>IFERROR(VLOOKUP(C409,SRA!B:T,8,0),"")</f>
        <v>CLT</v>
      </c>
      <c r="F409" s="20" t="s">
        <v>452</v>
      </c>
      <c r="G409" s="15" t="str">
        <f>IFERROR(VLOOKUP(C409,SRA!B:T,5,0),"")</f>
        <v>AUX. LABORATORIO</v>
      </c>
      <c r="H409" s="11">
        <f>IFERROR(VLOOKUP(C409,SRA!B:T,18,0),"")</f>
        <v>1287.22</v>
      </c>
      <c r="I409" s="11">
        <f>IFERROR(VLOOKUP(C409,SRA!B:T,19,0),"")</f>
        <v>0</v>
      </c>
      <c r="J409" s="30">
        <f>IFERROR(VLOOKUP(C409,MARÇO!B:F,3,0),"0,00")</f>
        <v>1871.18</v>
      </c>
      <c r="K409" s="11">
        <f t="shared" si="12"/>
        <v>511.77000000000021</v>
      </c>
      <c r="L409" s="30">
        <f>IFERROR(VLOOKUP(C409,MARÇO!B:H,7,0),"0,00")</f>
        <v>1359.4099999999999</v>
      </c>
      <c r="M409" s="25" t="str">
        <f>IFERROR(VLOOKUP(C409,FÉRIAS!C:D,2,0),"")</f>
        <v/>
      </c>
      <c r="N409" s="21" t="str">
        <f>IFERROR(VLOOKUP(C409,AFASTADOS!B:C,2,0),"")</f>
        <v/>
      </c>
    </row>
    <row r="410" spans="2:14" s="21" customFormat="1">
      <c r="B410" s="15">
        <f t="shared" si="13"/>
        <v>402</v>
      </c>
      <c r="C410" s="26">
        <v>3063</v>
      </c>
      <c r="D410" s="27" t="str">
        <f>IFERROR(VLOOKUP(C410,SRA!B:C,2,0),"")</f>
        <v>DEYBISON AFONSO PEREIRA</v>
      </c>
      <c r="E410" s="15" t="str">
        <f>IFERROR(VLOOKUP(C410,SRA!B:T,8,0),"")</f>
        <v>CLT</v>
      </c>
      <c r="F410" s="20" t="s">
        <v>452</v>
      </c>
      <c r="G410" s="15" t="str">
        <f>IFERROR(VLOOKUP(C410,SRA!B:T,5,0),"")</f>
        <v>TEC. EM ADM. E VEN.</v>
      </c>
      <c r="H410" s="11">
        <f>IFERROR(VLOOKUP(C410,SRA!B:T,18,0),"")</f>
        <v>1886.85</v>
      </c>
      <c r="I410" s="11">
        <f>IFERROR(VLOOKUP(C410,SRA!B:T,19,0),"")</f>
        <v>0</v>
      </c>
      <c r="J410" s="30">
        <f>IFERROR(VLOOKUP(C410,MARÇO!B:F,3,0),"0,00")</f>
        <v>2218.58</v>
      </c>
      <c r="K410" s="11">
        <f t="shared" si="12"/>
        <v>764.15000000000009</v>
      </c>
      <c r="L410" s="30">
        <f>IFERROR(VLOOKUP(C410,MARÇO!B:H,7,0),"0,00")</f>
        <v>1454.4299999999998</v>
      </c>
      <c r="M410" s="25" t="str">
        <f>IFERROR(VLOOKUP(C410,FÉRIAS!C:D,2,0),"")</f>
        <v/>
      </c>
      <c r="N410" s="21" t="str">
        <f>IFERROR(VLOOKUP(C410,AFASTADOS!B:C,2,0),"")</f>
        <v/>
      </c>
    </row>
    <row r="411" spans="2:14" s="21" customFormat="1">
      <c r="B411" s="15">
        <f t="shared" si="13"/>
        <v>403</v>
      </c>
      <c r="C411" s="26">
        <v>3066</v>
      </c>
      <c r="D411" s="27" t="str">
        <f>IFERROR(VLOOKUP(C411,SRA!B:C,2,0),"")</f>
        <v>GENIVAL F DA SILVA JUNIOR</v>
      </c>
      <c r="E411" s="15" t="str">
        <f>IFERROR(VLOOKUP(C411,SRA!B:T,8,0),"")</f>
        <v>CLT</v>
      </c>
      <c r="F411" s="20" t="s">
        <v>476</v>
      </c>
      <c r="G411" s="15" t="str">
        <f>IFERROR(VLOOKUP(C411,SRA!B:T,5,0),"")</f>
        <v>ANALISTA EM RH</v>
      </c>
      <c r="H411" s="11">
        <f>IFERROR(VLOOKUP(C411,SRA!B:T,18,0),"")</f>
        <v>3282.89</v>
      </c>
      <c r="I411" s="11">
        <f>IFERROR(VLOOKUP(C411,SRA!B:T,19,0),"")</f>
        <v>0</v>
      </c>
      <c r="J411" s="30">
        <f>IFERROR(VLOOKUP(C411,MARÇO!B:F,3,0),"0,00")</f>
        <v>259.56</v>
      </c>
      <c r="K411" s="11">
        <f t="shared" si="12"/>
        <v>259.56</v>
      </c>
      <c r="L411" s="30">
        <f>IFERROR(VLOOKUP(C411,MARÇO!B:H,7,0),"0,00")</f>
        <v>0</v>
      </c>
      <c r="M411" s="25" t="str">
        <f>IFERROR(VLOOKUP(C411,FÉRIAS!C:D,2,0),"")</f>
        <v/>
      </c>
      <c r="N411" s="21" t="str">
        <f>IFERROR(VLOOKUP(C411,AFASTADOS!B:C,2,0),"")</f>
        <v>GENIVAL F DA SILVA JUNIOR</v>
      </c>
    </row>
    <row r="412" spans="2:14" s="21" customFormat="1">
      <c r="B412" s="15">
        <f t="shared" si="13"/>
        <v>404</v>
      </c>
      <c r="C412" s="26">
        <v>3067</v>
      </c>
      <c r="D412" s="27" t="str">
        <f>IFERROR(VLOOKUP(C412,SRA!B:C,2,0),"")</f>
        <v>EMANUELA AMELIA DE A  AGUIAR</v>
      </c>
      <c r="E412" s="15" t="str">
        <f>IFERROR(VLOOKUP(C412,SRA!B:T,8,0),"")</f>
        <v>CLT</v>
      </c>
      <c r="F412" s="20" t="s">
        <v>452</v>
      </c>
      <c r="G412" s="15" t="str">
        <f>IFERROR(VLOOKUP(C412,SRA!B:T,5,0),"")</f>
        <v>TEC. EM ADM. E FIN.</v>
      </c>
      <c r="H412" s="11">
        <f>IFERROR(VLOOKUP(C412,SRA!B:T,18,0),"")</f>
        <v>1886.84</v>
      </c>
      <c r="I412" s="11">
        <f>IFERROR(VLOOKUP(C412,SRA!B:T,19,0),"")</f>
        <v>822.38</v>
      </c>
      <c r="J412" s="30">
        <f>IFERROR(VLOOKUP(C412,MARÇO!B:F,3,0),"0,00")</f>
        <v>2709.22</v>
      </c>
      <c r="K412" s="11">
        <f t="shared" si="12"/>
        <v>811.97999999999979</v>
      </c>
      <c r="L412" s="30">
        <f>IFERROR(VLOOKUP(C412,MARÇO!B:H,7,0),"0,00")</f>
        <v>1897.24</v>
      </c>
      <c r="M412" s="25" t="str">
        <f>IFERROR(VLOOKUP(C412,FÉRIAS!C:D,2,0),"")</f>
        <v/>
      </c>
      <c r="N412" s="21" t="str">
        <f>IFERROR(VLOOKUP(C412,AFASTADOS!B:C,2,0),"")</f>
        <v/>
      </c>
    </row>
    <row r="413" spans="2:14" s="21" customFormat="1">
      <c r="B413" s="15">
        <f t="shared" si="13"/>
        <v>405</v>
      </c>
      <c r="C413" s="26">
        <v>3069</v>
      </c>
      <c r="D413" s="27" t="str">
        <f>IFERROR(VLOOKUP(C413,SRA!B:C,2,0),"")</f>
        <v>ANDRE LUIS MOTA PIRES</v>
      </c>
      <c r="E413" s="15" t="str">
        <f>IFERROR(VLOOKUP(C413,SRA!B:T,8,0),"")</f>
        <v>CLT</v>
      </c>
      <c r="F413" s="20" t="s">
        <v>452</v>
      </c>
      <c r="G413" s="15" t="str">
        <f>IFERROR(VLOOKUP(C413,SRA!B:T,5,0),"")</f>
        <v>TEC. EM ADM. E VEN.</v>
      </c>
      <c r="H413" s="11">
        <f>IFERROR(VLOOKUP(C413,SRA!B:T,18,0),"")</f>
        <v>1886.84</v>
      </c>
      <c r="I413" s="11">
        <f>IFERROR(VLOOKUP(C413,SRA!B:T,19,0),"")</f>
        <v>0</v>
      </c>
      <c r="J413" s="30">
        <f>IFERROR(VLOOKUP(C413,MARÇO!B:F,3,0),"0,00")</f>
        <v>2218.5700000000002</v>
      </c>
      <c r="K413" s="11">
        <f t="shared" si="12"/>
        <v>1014.71</v>
      </c>
      <c r="L413" s="30">
        <f>IFERROR(VLOOKUP(C413,MARÇO!B:H,7,0),"0,00")</f>
        <v>1203.8600000000001</v>
      </c>
      <c r="M413" s="25" t="str">
        <f>IFERROR(VLOOKUP(C413,FÉRIAS!C:D,2,0),"")</f>
        <v/>
      </c>
      <c r="N413" s="21" t="str">
        <f>IFERROR(VLOOKUP(C413,AFASTADOS!B:C,2,0),"")</f>
        <v/>
      </c>
    </row>
    <row r="414" spans="2:14" s="21" customFormat="1">
      <c r="B414" s="15">
        <f t="shared" si="13"/>
        <v>406</v>
      </c>
      <c r="C414" s="26">
        <v>3086</v>
      </c>
      <c r="D414" s="27" t="str">
        <f>IFERROR(VLOOKUP(C414,SRA!B:C,2,0),"")</f>
        <v>DIMAS CARDOSO CAMPOS</v>
      </c>
      <c r="E414" s="15" t="str">
        <f>IFERROR(VLOOKUP(C414,SRA!B:T,8,0),"")</f>
        <v>CLT</v>
      </c>
      <c r="F414" s="20" t="s">
        <v>452</v>
      </c>
      <c r="G414" s="15" t="str">
        <f>IFERROR(VLOOKUP(C414,SRA!B:T,5,0),"")</f>
        <v>ANA ASS FARMACEUTICA</v>
      </c>
      <c r="H414" s="11">
        <f>IFERROR(VLOOKUP(C414,SRA!B:T,18,0),"")</f>
        <v>4189.92</v>
      </c>
      <c r="I414" s="11">
        <f>IFERROR(VLOOKUP(C414,SRA!B:T,19,0),"")</f>
        <v>0</v>
      </c>
      <c r="J414" s="30">
        <f>IFERROR(VLOOKUP(C414,MARÇO!B:F,3,0),"0,00")</f>
        <v>4189.92</v>
      </c>
      <c r="K414" s="11">
        <f t="shared" si="12"/>
        <v>571.81999999999971</v>
      </c>
      <c r="L414" s="30">
        <f>IFERROR(VLOOKUP(C414,MARÇO!B:H,7,0),"0,00")</f>
        <v>3618.1000000000004</v>
      </c>
      <c r="M414" s="25" t="str">
        <f>IFERROR(VLOOKUP(C414,FÉRIAS!C:D,2,0),"")</f>
        <v/>
      </c>
      <c r="N414" s="21" t="str">
        <f>IFERROR(VLOOKUP(C414,AFASTADOS!B:C,2,0),"")</f>
        <v/>
      </c>
    </row>
    <row r="415" spans="2:14" s="21" customFormat="1">
      <c r="B415" s="15">
        <f t="shared" si="13"/>
        <v>407</v>
      </c>
      <c r="C415" s="26">
        <v>3112</v>
      </c>
      <c r="D415" s="27" t="str">
        <f>IFERROR(VLOOKUP(C415,SRA!B:C,2,0),"")</f>
        <v>DIEGO SCHMITH OLIVEIRA DE LIMA</v>
      </c>
      <c r="E415" s="15" t="str">
        <f>IFERROR(VLOOKUP(C415,SRA!B:T,8,0),"")</f>
        <v>CLT</v>
      </c>
      <c r="F415" s="20" t="s">
        <v>452</v>
      </c>
      <c r="G415" s="15" t="str">
        <f>IFERROR(VLOOKUP(C415,SRA!B:T,5,0),"")</f>
        <v>TEC. EM INFORMATICA</v>
      </c>
      <c r="H415" s="11">
        <f>IFERROR(VLOOKUP(C415,SRA!B:T,18,0),"")</f>
        <v>1886.84</v>
      </c>
      <c r="I415" s="11">
        <f>IFERROR(VLOOKUP(C415,SRA!B:T,19,0),"")</f>
        <v>822.38</v>
      </c>
      <c r="J415" s="30">
        <f>IFERROR(VLOOKUP(C415,MARÇO!B:F,3,0),"0,00")</f>
        <v>2880.55</v>
      </c>
      <c r="K415" s="11">
        <f t="shared" si="12"/>
        <v>1051.92</v>
      </c>
      <c r="L415" s="30">
        <f>IFERROR(VLOOKUP(C415,MARÇO!B:H,7,0),"0,00")</f>
        <v>1828.63</v>
      </c>
      <c r="M415" s="25" t="str">
        <f>IFERROR(VLOOKUP(C415,FÉRIAS!C:D,2,0),"")</f>
        <v/>
      </c>
      <c r="N415" s="21" t="str">
        <f>IFERROR(VLOOKUP(C415,AFASTADOS!B:C,2,0),"")</f>
        <v/>
      </c>
    </row>
    <row r="416" spans="2:14" s="21" customFormat="1">
      <c r="B416" s="15">
        <f t="shared" si="13"/>
        <v>408</v>
      </c>
      <c r="C416" s="26">
        <v>3132</v>
      </c>
      <c r="D416" s="27" t="str">
        <f>IFERROR(VLOOKUP(C416,SRA!B:C,2,0),"")</f>
        <v>TALITA ANDREIA MARTINS GONZAGA</v>
      </c>
      <c r="E416" s="15" t="str">
        <f>IFERROR(VLOOKUP(C416,SRA!B:T,8,0),"")</f>
        <v>CLT</v>
      </c>
      <c r="F416" s="20" t="s">
        <v>452</v>
      </c>
      <c r="G416" s="15" t="str">
        <f>IFERROR(VLOOKUP(C416,SRA!B:T,5,0),"")</f>
        <v>TEC. EM ADM. E FIN.</v>
      </c>
      <c r="H416" s="11">
        <f>IFERROR(VLOOKUP(C416,SRA!B:T,18,0),"")</f>
        <v>1886.84</v>
      </c>
      <c r="I416" s="11">
        <f>IFERROR(VLOOKUP(C416,SRA!B:T,19,0),"")</f>
        <v>822.38</v>
      </c>
      <c r="J416" s="30">
        <f>IFERROR(VLOOKUP(C416,MARÇO!B:F,3,0),"0,00")</f>
        <v>3040.95</v>
      </c>
      <c r="K416" s="11">
        <f t="shared" si="12"/>
        <v>838.33999999999969</v>
      </c>
      <c r="L416" s="30">
        <f>IFERROR(VLOOKUP(C416,MARÇO!B:H,7,0),"0,00")</f>
        <v>2202.61</v>
      </c>
      <c r="M416" s="25" t="str">
        <f>IFERROR(VLOOKUP(C416,FÉRIAS!C:D,2,0),"")</f>
        <v/>
      </c>
      <c r="N416" s="21" t="str">
        <f>IFERROR(VLOOKUP(C416,AFASTADOS!B:C,2,0),"")</f>
        <v/>
      </c>
    </row>
    <row r="417" spans="2:14" s="21" customFormat="1">
      <c r="B417" s="15">
        <f t="shared" si="13"/>
        <v>409</v>
      </c>
      <c r="C417" s="26">
        <v>3134</v>
      </c>
      <c r="D417" s="27" t="str">
        <f>IFERROR(VLOOKUP(C417,SRA!B:C,2,0),"")</f>
        <v>ESTEVAN DE ALMEIDA FALCAO</v>
      </c>
      <c r="E417" s="15" t="str">
        <f>IFERROR(VLOOKUP(C417,SRA!B:T,8,0),"")</f>
        <v>CLT</v>
      </c>
      <c r="F417" s="20" t="s">
        <v>452</v>
      </c>
      <c r="G417" s="15" t="str">
        <f>IFERROR(VLOOKUP(C417,SRA!B:T,5,0),"")</f>
        <v>TEC.EM QUALIDADE IND</v>
      </c>
      <c r="H417" s="11">
        <f>IFERROR(VLOOKUP(C417,SRA!B:T,18,0),"")</f>
        <v>1886.84</v>
      </c>
      <c r="I417" s="11">
        <f>IFERROR(VLOOKUP(C417,SRA!B:T,19,0),"")</f>
        <v>16784.88</v>
      </c>
      <c r="J417" s="30">
        <f>IFERROR(VLOOKUP(C417,MARÇO!B:F,3,0),"0,00")</f>
        <v>2342.9899999999998</v>
      </c>
      <c r="K417" s="11">
        <f t="shared" si="12"/>
        <v>315.99999999999977</v>
      </c>
      <c r="L417" s="30">
        <f>IFERROR(VLOOKUP(C417,MARÇO!B:H,7,0),"0,00")</f>
        <v>2026.99</v>
      </c>
      <c r="M417" s="25" t="str">
        <f>IFERROR(VLOOKUP(C417,FÉRIAS!C:D,2,0),"")</f>
        <v/>
      </c>
      <c r="N417" s="21" t="str">
        <f>IFERROR(VLOOKUP(C417,AFASTADOS!B:C,2,0),"")</f>
        <v/>
      </c>
    </row>
    <row r="418" spans="2:14" s="21" customFormat="1">
      <c r="B418" s="15">
        <f t="shared" si="13"/>
        <v>410</v>
      </c>
      <c r="C418" s="26">
        <v>3135</v>
      </c>
      <c r="D418" s="27" t="str">
        <f>IFERROR(VLOOKUP(C418,SRA!B:C,2,0),"")</f>
        <v>RAFAEL DE MENEZES E S PIRES</v>
      </c>
      <c r="E418" s="15" t="str">
        <f>IFERROR(VLOOKUP(C418,SRA!B:T,8,0),"")</f>
        <v>CLT</v>
      </c>
      <c r="F418" s="20" t="s">
        <v>464</v>
      </c>
      <c r="G418" s="15" t="str">
        <f>IFERROR(VLOOKUP(C418,SRA!B:T,5,0),"")</f>
        <v>ANALISTA EM PCP</v>
      </c>
      <c r="H418" s="11">
        <f>IFERROR(VLOOKUP(C418,SRA!B:T,18,0),"")</f>
        <v>3282.89</v>
      </c>
      <c r="I418" s="11">
        <f>IFERROR(VLOOKUP(C418,SRA!B:T,19,0),"")</f>
        <v>2312.9499999999998</v>
      </c>
      <c r="J418" s="30">
        <f>IFERROR(VLOOKUP(C418,MARÇO!B:F,3,0),"0,00")</f>
        <v>11397.12</v>
      </c>
      <c r="K418" s="11">
        <f t="shared" si="12"/>
        <v>8309.4200000000019</v>
      </c>
      <c r="L418" s="30">
        <f>IFERROR(VLOOKUP(C418,MARÇO!B:H,7,0),"0,00")</f>
        <v>3087.7</v>
      </c>
      <c r="M418" s="25" t="str">
        <f>IFERROR(VLOOKUP(C418,FÉRIAS!C:D,2,0),"")</f>
        <v>RAFAEL DE MENEZES E S PIRES</v>
      </c>
      <c r="N418" s="21" t="str">
        <f>IFERROR(VLOOKUP(C418,AFASTADOS!B:C,2,0),"")</f>
        <v/>
      </c>
    </row>
    <row r="419" spans="2:14" s="21" customFormat="1">
      <c r="B419" s="15">
        <f t="shared" si="13"/>
        <v>411</v>
      </c>
      <c r="C419" s="26">
        <v>3136</v>
      </c>
      <c r="D419" s="27" t="str">
        <f>IFERROR(VLOOKUP(C419,SRA!B:C,2,0),"")</f>
        <v>ALEXANDER BEZERRA</v>
      </c>
      <c r="E419" s="15" t="str">
        <f>IFERROR(VLOOKUP(C419,SRA!B:T,8,0),"")</f>
        <v>CLT</v>
      </c>
      <c r="F419" s="20" t="s">
        <v>464</v>
      </c>
      <c r="G419" s="15" t="str">
        <f>IFERROR(VLOOKUP(C419,SRA!B:T,5,0),"")</f>
        <v>TEC.EM MAN. MEC. IND</v>
      </c>
      <c r="H419" s="11">
        <f>IFERROR(VLOOKUP(C419,SRA!B:T,18,0),"")</f>
        <v>1886.84</v>
      </c>
      <c r="I419" s="11">
        <f>IFERROR(VLOOKUP(C419,SRA!B:T,19,0),"")</f>
        <v>2312.9499999999998</v>
      </c>
      <c r="J419" s="30">
        <f>IFERROR(VLOOKUP(C419,MARÇO!B:F,3,0),"0,00")</f>
        <v>10997.62</v>
      </c>
      <c r="K419" s="11">
        <f t="shared" si="12"/>
        <v>7198.43</v>
      </c>
      <c r="L419" s="30">
        <f>IFERROR(VLOOKUP(C419,MARÇO!B:H,7,0),"0,00")</f>
        <v>3799.19</v>
      </c>
      <c r="M419" s="25" t="str">
        <f>IFERROR(VLOOKUP(C419,FÉRIAS!C:D,2,0),"")</f>
        <v>ALEXANDER BEZERRA</v>
      </c>
      <c r="N419" s="21" t="str">
        <f>IFERROR(VLOOKUP(C419,AFASTADOS!B:C,2,0),"")</f>
        <v/>
      </c>
    </row>
    <row r="420" spans="2:14" s="21" customFormat="1">
      <c r="B420" s="15">
        <f t="shared" si="13"/>
        <v>412</v>
      </c>
      <c r="C420" s="26">
        <v>3138</v>
      </c>
      <c r="D420" s="27" t="str">
        <f>IFERROR(VLOOKUP(C420,SRA!B:C,2,0),"")</f>
        <v>MANUELA SILVA DE LIMA B DA PAZ</v>
      </c>
      <c r="E420" s="15" t="str">
        <f>IFERROR(VLOOKUP(C420,SRA!B:T,8,0),"")</f>
        <v>CLT</v>
      </c>
      <c r="F420" s="20" t="s">
        <v>452</v>
      </c>
      <c r="G420" s="15" t="str">
        <f>IFERROR(VLOOKUP(C420,SRA!B:T,5,0),"")</f>
        <v>TEC.EM QUALIDADE IND</v>
      </c>
      <c r="H420" s="11">
        <f>IFERROR(VLOOKUP(C420,SRA!B:T,18,0),"")</f>
        <v>1886.84</v>
      </c>
      <c r="I420" s="11">
        <f>IFERROR(VLOOKUP(C420,SRA!B:T,19,0),"")</f>
        <v>822.38</v>
      </c>
      <c r="J420" s="30">
        <f>IFERROR(VLOOKUP(C420,MARÇO!B:F,3,0),"0,00")</f>
        <v>3040.95</v>
      </c>
      <c r="K420" s="11">
        <f t="shared" si="12"/>
        <v>932.67999999999984</v>
      </c>
      <c r="L420" s="30">
        <f>IFERROR(VLOOKUP(C420,MARÇO!B:H,7,0),"0,00")</f>
        <v>2108.27</v>
      </c>
      <c r="M420" s="25" t="str">
        <f>IFERROR(VLOOKUP(C420,FÉRIAS!C:D,2,0),"")</f>
        <v/>
      </c>
      <c r="N420" s="21" t="str">
        <f>IFERROR(VLOOKUP(C420,AFASTADOS!B:C,2,0),"")</f>
        <v/>
      </c>
    </row>
    <row r="421" spans="2:14" s="21" customFormat="1">
      <c r="B421" s="15">
        <f t="shared" si="13"/>
        <v>413</v>
      </c>
      <c r="C421" s="26">
        <v>3139</v>
      </c>
      <c r="D421" s="27" t="str">
        <f>IFERROR(VLOOKUP(C421,SRA!B:C,2,0),"")</f>
        <v>JOAO ROBERTO  MACHADO ARAUJO</v>
      </c>
      <c r="E421" s="15" t="str">
        <f>IFERROR(VLOOKUP(C421,SRA!B:T,8,0),"")</f>
        <v>CLT</v>
      </c>
      <c r="F421" s="20" t="s">
        <v>452</v>
      </c>
      <c r="G421" s="15" t="str">
        <f>IFERROR(VLOOKUP(C421,SRA!B:T,5,0),"")</f>
        <v>TEC.EM QUALIDADE IND</v>
      </c>
      <c r="H421" s="11">
        <f>IFERROR(VLOOKUP(C421,SRA!B:T,18,0),"")</f>
        <v>1886.84</v>
      </c>
      <c r="I421" s="11">
        <f>IFERROR(VLOOKUP(C421,SRA!B:T,19,0),"")</f>
        <v>0</v>
      </c>
      <c r="J421" s="30">
        <f>IFERROR(VLOOKUP(C421,MARÇO!B:F,3,0),"0,00")</f>
        <v>1887.29</v>
      </c>
      <c r="K421" s="11">
        <f t="shared" si="12"/>
        <v>908.17000000000007</v>
      </c>
      <c r="L421" s="30">
        <f>IFERROR(VLOOKUP(C421,MARÇO!B:H,7,0),"0,00")</f>
        <v>979.11999999999989</v>
      </c>
      <c r="M421" s="25" t="str">
        <f>IFERROR(VLOOKUP(C421,FÉRIAS!C:D,2,0),"")</f>
        <v/>
      </c>
      <c r="N421" s="21" t="str">
        <f>IFERROR(VLOOKUP(C421,AFASTADOS!B:C,2,0),"")</f>
        <v/>
      </c>
    </row>
    <row r="422" spans="2:14" s="21" customFormat="1">
      <c r="B422" s="15">
        <f t="shared" si="13"/>
        <v>414</v>
      </c>
      <c r="C422" s="26">
        <v>3147</v>
      </c>
      <c r="D422" s="27" t="str">
        <f>IFERROR(VLOOKUP(C422,SRA!B:C,2,0),"")</f>
        <v>ALZENIRA PEREIRA DA SILVA</v>
      </c>
      <c r="E422" s="15" t="str">
        <f>IFERROR(VLOOKUP(C422,SRA!B:T,8,0),"")</f>
        <v>CLT</v>
      </c>
      <c r="F422" s="20" t="s">
        <v>452</v>
      </c>
      <c r="G422" s="15" t="str">
        <f>IFERROR(VLOOKUP(C422,SRA!B:T,5,0),"")</f>
        <v>OP. DE PROD. IND.</v>
      </c>
      <c r="H422" s="11">
        <f>IFERROR(VLOOKUP(C422,SRA!B:T,18,0),"")</f>
        <v>1287.22</v>
      </c>
      <c r="I422" s="11">
        <f>IFERROR(VLOOKUP(C422,SRA!B:T,19,0),"")</f>
        <v>0</v>
      </c>
      <c r="J422" s="30">
        <f>IFERROR(VLOOKUP(C422,MARÇO!B:F,3,0),"0,00")</f>
        <v>1412</v>
      </c>
      <c r="K422" s="11">
        <f t="shared" si="12"/>
        <v>172.36000000000013</v>
      </c>
      <c r="L422" s="30">
        <f>IFERROR(VLOOKUP(C422,MARÇO!B:H,7,0),"0,00")</f>
        <v>1239.6399999999999</v>
      </c>
      <c r="M422" s="25" t="str">
        <f>IFERROR(VLOOKUP(C422,FÉRIAS!C:D,2,0),"")</f>
        <v/>
      </c>
      <c r="N422" s="21" t="str">
        <f>IFERROR(VLOOKUP(C422,AFASTADOS!B:C,2,0),"")</f>
        <v/>
      </c>
    </row>
    <row r="423" spans="2:14" s="21" customFormat="1">
      <c r="B423" s="15">
        <f t="shared" si="13"/>
        <v>415</v>
      </c>
      <c r="C423" s="26">
        <v>3152</v>
      </c>
      <c r="D423" s="27" t="str">
        <f>IFERROR(VLOOKUP(C423,SRA!B:C,2,0),"")</f>
        <v>DANIEL CIRILO DOS SANTOS</v>
      </c>
      <c r="E423" s="15" t="str">
        <f>IFERROR(VLOOKUP(C423,SRA!B:T,8,0),"")</f>
        <v>CLT</v>
      </c>
      <c r="F423" s="20" t="s">
        <v>452</v>
      </c>
      <c r="G423" s="15" t="str">
        <f>IFERROR(VLOOKUP(C423,SRA!B:T,5,0),"")</f>
        <v>OP. DE PROD. IND.</v>
      </c>
      <c r="H423" s="11">
        <f>IFERROR(VLOOKUP(C423,SRA!B:T,18,0),"")</f>
        <v>1287.22</v>
      </c>
      <c r="I423" s="11">
        <f>IFERROR(VLOOKUP(C423,SRA!B:T,19,0),"")</f>
        <v>0</v>
      </c>
      <c r="J423" s="30">
        <f>IFERROR(VLOOKUP(C423,MARÇO!B:F,3,0),"0,00")</f>
        <v>1469.21</v>
      </c>
      <c r="K423" s="11">
        <f t="shared" si="12"/>
        <v>406.34000000000015</v>
      </c>
      <c r="L423" s="30">
        <f>IFERROR(VLOOKUP(C423,MARÇO!B:H,7,0),"0,00")</f>
        <v>1062.8699999999999</v>
      </c>
      <c r="M423" s="25" t="str">
        <f>IFERROR(VLOOKUP(C423,FÉRIAS!C:D,2,0),"")</f>
        <v/>
      </c>
      <c r="N423" s="21" t="str">
        <f>IFERROR(VLOOKUP(C423,AFASTADOS!B:C,2,0),"")</f>
        <v/>
      </c>
    </row>
    <row r="424" spans="2:14" s="21" customFormat="1">
      <c r="B424" s="15">
        <f t="shared" si="13"/>
        <v>416</v>
      </c>
      <c r="C424" s="26">
        <v>3154</v>
      </c>
      <c r="D424" s="27" t="str">
        <f>IFERROR(VLOOKUP(C424,SRA!B:C,2,0),"")</f>
        <v>DANIELLE D O A DE MIRANDA</v>
      </c>
      <c r="E424" s="15" t="str">
        <f>IFERROR(VLOOKUP(C424,SRA!B:T,8,0),"")</f>
        <v>CLT</v>
      </c>
      <c r="F424" s="20" t="s">
        <v>452</v>
      </c>
      <c r="G424" s="15" t="str">
        <f>IFERROR(VLOOKUP(C424,SRA!B:T,5,0),"")</f>
        <v>OP. DE PROD. IND.</v>
      </c>
      <c r="H424" s="11">
        <f>IFERROR(VLOOKUP(C424,SRA!B:T,18,0),"")</f>
        <v>1287.22</v>
      </c>
      <c r="I424" s="11">
        <f>IFERROR(VLOOKUP(C424,SRA!B:T,19,0),"")</f>
        <v>0</v>
      </c>
      <c r="J424" s="30">
        <f>IFERROR(VLOOKUP(C424,MARÇO!B:F,3,0),"0,00")</f>
        <v>1412</v>
      </c>
      <c r="K424" s="11">
        <f t="shared" si="12"/>
        <v>114.44000000000005</v>
      </c>
      <c r="L424" s="30">
        <f>IFERROR(VLOOKUP(C424,MARÇO!B:H,7,0),"0,00")</f>
        <v>1297.56</v>
      </c>
      <c r="M424" s="25" t="str">
        <f>IFERROR(VLOOKUP(C424,FÉRIAS!C:D,2,0),"")</f>
        <v/>
      </c>
      <c r="N424" s="21" t="str">
        <f>IFERROR(VLOOKUP(C424,AFASTADOS!B:C,2,0),"")</f>
        <v/>
      </c>
    </row>
    <row r="425" spans="2:14" s="21" customFormat="1">
      <c r="B425" s="15">
        <f t="shared" si="13"/>
        <v>417</v>
      </c>
      <c r="C425" s="26">
        <v>3156</v>
      </c>
      <c r="D425" s="27" t="str">
        <f>IFERROR(VLOOKUP(C425,SRA!B:C,2,0),"")</f>
        <v>GILVANEIDE LAURENTINO MARTINS</v>
      </c>
      <c r="E425" s="15" t="str">
        <f>IFERROR(VLOOKUP(C425,SRA!B:T,8,0),"")</f>
        <v>CLT</v>
      </c>
      <c r="F425" s="20" t="s">
        <v>452</v>
      </c>
      <c r="G425" s="15" t="str">
        <f>IFERROR(VLOOKUP(C425,SRA!B:T,5,0),"")</f>
        <v>OP. DE PROD. IND.(B)</v>
      </c>
      <c r="H425" s="11">
        <f>IFERROR(VLOOKUP(C425,SRA!B:T,18,0),"")</f>
        <v>1413.95</v>
      </c>
      <c r="I425" s="11">
        <f>IFERROR(VLOOKUP(C425,SRA!B:T,19,0),"")</f>
        <v>0</v>
      </c>
      <c r="J425" s="30">
        <f>IFERROR(VLOOKUP(C425,MARÇO!B:F,3,0),"0,00")</f>
        <v>1413.95</v>
      </c>
      <c r="K425" s="11">
        <f t="shared" si="12"/>
        <v>421.6400000000001</v>
      </c>
      <c r="L425" s="30">
        <f>IFERROR(VLOOKUP(C425,MARÇO!B:H,7,0),"0,00")</f>
        <v>992.31</v>
      </c>
      <c r="M425" s="25" t="str">
        <f>IFERROR(VLOOKUP(C425,FÉRIAS!C:D,2,0),"")</f>
        <v/>
      </c>
      <c r="N425" s="21" t="str">
        <f>IFERROR(VLOOKUP(C425,AFASTADOS!B:C,2,0),"")</f>
        <v/>
      </c>
    </row>
    <row r="426" spans="2:14" s="21" customFormat="1">
      <c r="B426" s="15">
        <f t="shared" si="13"/>
        <v>418</v>
      </c>
      <c r="C426" s="26">
        <v>3160</v>
      </c>
      <c r="D426" s="27" t="str">
        <f>IFERROR(VLOOKUP(C426,SRA!B:C,2,0),"")</f>
        <v>LUCIANNA NUNES LIRA</v>
      </c>
      <c r="E426" s="15" t="str">
        <f>IFERROR(VLOOKUP(C426,SRA!B:T,8,0),"")</f>
        <v>CLT</v>
      </c>
      <c r="F426" s="20" t="s">
        <v>464</v>
      </c>
      <c r="G426" s="15" t="str">
        <f>IFERROR(VLOOKUP(C426,SRA!B:T,5,0),"")</f>
        <v>TEC.EM QUALIDADE IND</v>
      </c>
      <c r="H426" s="11">
        <f>IFERROR(VLOOKUP(C426,SRA!B:T,18,0),"")</f>
        <v>1886.84</v>
      </c>
      <c r="I426" s="11">
        <f>IFERROR(VLOOKUP(C426,SRA!B:T,19,0),"")</f>
        <v>0</v>
      </c>
      <c r="J426" s="30">
        <f>IFERROR(VLOOKUP(C426,MARÇO!B:F,3,0),"0,00")</f>
        <v>2096.4899999999998</v>
      </c>
      <c r="K426" s="11">
        <f t="shared" si="12"/>
        <v>1615.7199999999998</v>
      </c>
      <c r="L426" s="30">
        <f>IFERROR(VLOOKUP(C426,MARÇO!B:H,7,0),"0,00")</f>
        <v>480.77</v>
      </c>
      <c r="M426" s="25" t="str">
        <f>IFERROR(VLOOKUP(C426,FÉRIAS!C:D,2,0),"")</f>
        <v>LUCIANNA NUNES LIRA</v>
      </c>
      <c r="N426" s="21" t="str">
        <f>IFERROR(VLOOKUP(C426,AFASTADOS!B:C,2,0),"")</f>
        <v/>
      </c>
    </row>
    <row r="427" spans="2:14" s="21" customFormat="1">
      <c r="B427" s="15">
        <f t="shared" si="13"/>
        <v>419</v>
      </c>
      <c r="C427" s="26">
        <v>3164</v>
      </c>
      <c r="D427" s="27" t="str">
        <f>IFERROR(VLOOKUP(C427,SRA!B:C,2,0),"")</f>
        <v>MONIQUE FERRAZ PEREIRA</v>
      </c>
      <c r="E427" s="15" t="str">
        <f>IFERROR(VLOOKUP(C427,SRA!B:T,8,0),"")</f>
        <v>CLT</v>
      </c>
      <c r="F427" s="20" t="s">
        <v>452</v>
      </c>
      <c r="G427" s="15" t="str">
        <f>IFERROR(VLOOKUP(C427,SRA!B:T,5,0),"")</f>
        <v>TEC.EM QUALIDADE IND</v>
      </c>
      <c r="H427" s="11">
        <f>IFERROR(VLOOKUP(C427,SRA!B:T,18,0),"")</f>
        <v>1886.84</v>
      </c>
      <c r="I427" s="11">
        <f>IFERROR(VLOOKUP(C427,SRA!B:T,19,0),"")</f>
        <v>0</v>
      </c>
      <c r="J427" s="30">
        <f>IFERROR(VLOOKUP(C427,MARÇO!B:F,3,0),"0,00")</f>
        <v>1886.84</v>
      </c>
      <c r="K427" s="11">
        <f t="shared" si="12"/>
        <v>166.22000000000003</v>
      </c>
      <c r="L427" s="30">
        <f>IFERROR(VLOOKUP(C427,MARÇO!B:H,7,0),"0,00")</f>
        <v>1720.62</v>
      </c>
      <c r="M427" s="25" t="str">
        <f>IFERROR(VLOOKUP(C427,FÉRIAS!C:D,2,0),"")</f>
        <v/>
      </c>
      <c r="N427" s="21" t="str">
        <f>IFERROR(VLOOKUP(C427,AFASTADOS!B:C,2,0),"")</f>
        <v/>
      </c>
    </row>
    <row r="428" spans="2:14" s="21" customFormat="1">
      <c r="B428" s="15">
        <f t="shared" si="13"/>
        <v>420</v>
      </c>
      <c r="C428" s="26">
        <v>3165</v>
      </c>
      <c r="D428" s="27" t="str">
        <f>IFERROR(VLOOKUP(C428,SRA!B:C,2,0),"")</f>
        <v>PATRICIA SERPA PEIXOTO</v>
      </c>
      <c r="E428" s="15" t="str">
        <f>IFERROR(VLOOKUP(C428,SRA!B:T,8,0),"")</f>
        <v>CLT</v>
      </c>
      <c r="F428" s="20" t="s">
        <v>452</v>
      </c>
      <c r="G428" s="15" t="str">
        <f>IFERROR(VLOOKUP(C428,SRA!B:T,5,0),"")</f>
        <v>TEC.EM QUALIDADE IND</v>
      </c>
      <c r="H428" s="11">
        <f>IFERROR(VLOOKUP(C428,SRA!B:T,18,0),"")</f>
        <v>1886.84</v>
      </c>
      <c r="I428" s="11">
        <f>IFERROR(VLOOKUP(C428,SRA!B:T,19,0),"")</f>
        <v>0</v>
      </c>
      <c r="J428" s="30">
        <f>IFERROR(VLOOKUP(C428,MARÇO!B:F,3,0),"0,00")</f>
        <v>2347.62</v>
      </c>
      <c r="K428" s="11">
        <f t="shared" si="12"/>
        <v>1362.08</v>
      </c>
      <c r="L428" s="30">
        <f>IFERROR(VLOOKUP(C428,MARÇO!B:H,7,0),"0,00")</f>
        <v>985.54</v>
      </c>
      <c r="M428" s="25" t="str">
        <f>IFERROR(VLOOKUP(C428,FÉRIAS!C:D,2,0),"")</f>
        <v/>
      </c>
      <c r="N428" s="21" t="str">
        <f>IFERROR(VLOOKUP(C428,AFASTADOS!B:C,2,0),"")</f>
        <v/>
      </c>
    </row>
    <row r="429" spans="2:14" s="21" customFormat="1">
      <c r="B429" s="15">
        <f t="shared" si="13"/>
        <v>421</v>
      </c>
      <c r="C429" s="20">
        <v>3167</v>
      </c>
      <c r="D429" s="27" t="str">
        <f>IFERROR(VLOOKUP(C429,SRA!B:C,2,0),"")</f>
        <v>POLYANA BEZERRA SOUTO SANTOS</v>
      </c>
      <c r="E429" s="15" t="str">
        <f>IFERROR(VLOOKUP(C429,SRA!B:T,8,0),"")</f>
        <v>CLT</v>
      </c>
      <c r="F429" s="20" t="s">
        <v>452</v>
      </c>
      <c r="G429" s="15" t="str">
        <f>IFERROR(VLOOKUP(C429,SRA!B:T,5,0),"")</f>
        <v>FARMACEUTICO IND</v>
      </c>
      <c r="H429" s="11">
        <f>IFERROR(VLOOKUP(C429,SRA!B:T,18,0),"")</f>
        <v>5714.73</v>
      </c>
      <c r="I429" s="11">
        <f>IFERROR(VLOOKUP(C429,SRA!B:T,19,0),"")</f>
        <v>6657.79</v>
      </c>
      <c r="J429" s="30">
        <f>IFERROR(VLOOKUP(C429,MARÇO!B:F,3,0),"0,00")</f>
        <v>12704.25</v>
      </c>
      <c r="K429" s="11">
        <f t="shared" si="12"/>
        <v>5602.5300000000007</v>
      </c>
      <c r="L429" s="30">
        <f>IFERROR(VLOOKUP(C429,MARÇO!B:H,7,0),"0,00")</f>
        <v>7101.7199999999993</v>
      </c>
      <c r="M429" s="25" t="str">
        <f>IFERROR(VLOOKUP(C429,FÉRIAS!C:D,2,0),"")</f>
        <v/>
      </c>
      <c r="N429" s="21" t="str">
        <f>IFERROR(VLOOKUP(C429,AFASTADOS!B:C,2,0),"")</f>
        <v/>
      </c>
    </row>
    <row r="430" spans="2:14" s="21" customFormat="1">
      <c r="B430" s="15">
        <f t="shared" si="13"/>
        <v>422</v>
      </c>
      <c r="C430" s="26">
        <v>3169</v>
      </c>
      <c r="D430" s="27" t="str">
        <f>IFERROR(VLOOKUP(C430,SRA!B:C,2,0),"")</f>
        <v>RENATA BEZERRA DA SILVA</v>
      </c>
      <c r="E430" s="15" t="str">
        <f>IFERROR(VLOOKUP(C430,SRA!B:T,8,0),"")</f>
        <v>CLT</v>
      </c>
      <c r="F430" s="20" t="s">
        <v>452</v>
      </c>
      <c r="G430" s="15" t="str">
        <f>IFERROR(VLOOKUP(C430,SRA!B:T,5,0),"")</f>
        <v>OP. DE PROD. IND.</v>
      </c>
      <c r="H430" s="11">
        <f>IFERROR(VLOOKUP(C430,SRA!B:T,18,0),"")</f>
        <v>1287.22</v>
      </c>
      <c r="I430" s="11">
        <f>IFERROR(VLOOKUP(C430,SRA!B:T,19,0),"")</f>
        <v>1800</v>
      </c>
      <c r="J430" s="30">
        <f>IFERROR(VLOOKUP(C430,MARÇO!B:F,3,0),"0,00")</f>
        <v>3212</v>
      </c>
      <c r="K430" s="11">
        <f t="shared" si="12"/>
        <v>718.74000000000024</v>
      </c>
      <c r="L430" s="30">
        <f>IFERROR(VLOOKUP(C430,MARÇO!B:H,7,0),"0,00")</f>
        <v>2493.2599999999998</v>
      </c>
      <c r="M430" s="25" t="str">
        <f>IFERROR(VLOOKUP(C430,FÉRIAS!C:D,2,0),"")</f>
        <v/>
      </c>
      <c r="N430" s="21" t="str">
        <f>IFERROR(VLOOKUP(C430,AFASTADOS!B:C,2,0),"")</f>
        <v/>
      </c>
    </row>
    <row r="431" spans="2:14" s="21" customFormat="1">
      <c r="B431" s="15">
        <f t="shared" si="13"/>
        <v>423</v>
      </c>
      <c r="C431" s="26">
        <v>3172</v>
      </c>
      <c r="D431" s="27" t="str">
        <f>IFERROR(VLOOKUP(C431,SRA!B:C,2,0),"")</f>
        <v>SAVIO BARCELOS DE MELO</v>
      </c>
      <c r="E431" s="15" t="str">
        <f>IFERROR(VLOOKUP(C431,SRA!B:T,8,0),"")</f>
        <v>CLT</v>
      </c>
      <c r="F431" s="20" t="s">
        <v>452</v>
      </c>
      <c r="G431" s="15" t="str">
        <f>IFERROR(VLOOKUP(C431,SRA!B:T,5,0),"")</f>
        <v>OP. DE PROD. IND.</v>
      </c>
      <c r="H431" s="11">
        <f>IFERROR(VLOOKUP(C431,SRA!B:T,18,0),"")</f>
        <v>1287.22</v>
      </c>
      <c r="I431" s="11">
        <f>IFERROR(VLOOKUP(C431,SRA!B:T,19,0),"")</f>
        <v>0</v>
      </c>
      <c r="J431" s="30">
        <f>IFERROR(VLOOKUP(C431,MARÇO!B:F,3,0),"0,00")</f>
        <v>1412</v>
      </c>
      <c r="K431" s="11">
        <f t="shared" si="12"/>
        <v>316.05999999999995</v>
      </c>
      <c r="L431" s="30">
        <f>IFERROR(VLOOKUP(C431,MARÇO!B:H,7,0),"0,00")</f>
        <v>1095.94</v>
      </c>
      <c r="M431" s="25" t="str">
        <f>IFERROR(VLOOKUP(C431,FÉRIAS!C:D,2,0),"")</f>
        <v/>
      </c>
      <c r="N431" s="21" t="str">
        <f>IFERROR(VLOOKUP(C431,AFASTADOS!B:C,2,0),"")</f>
        <v/>
      </c>
    </row>
    <row r="432" spans="2:14" s="21" customFormat="1">
      <c r="B432" s="15">
        <f t="shared" si="13"/>
        <v>424</v>
      </c>
      <c r="C432" s="26">
        <v>3175</v>
      </c>
      <c r="D432" s="27" t="str">
        <f>IFERROR(VLOOKUP(C432,SRA!B:C,2,0),"")</f>
        <v>VIVIANE SOARES DE JESUS</v>
      </c>
      <c r="E432" s="15" t="str">
        <f>IFERROR(VLOOKUP(C432,SRA!B:T,8,0),"")</f>
        <v>CLT</v>
      </c>
      <c r="F432" s="20" t="s">
        <v>452</v>
      </c>
      <c r="G432" s="15" t="str">
        <f>IFERROR(VLOOKUP(C432,SRA!B:T,5,0),"")</f>
        <v>FARMACEUTICO IND</v>
      </c>
      <c r="H432" s="11">
        <f>IFERROR(VLOOKUP(C432,SRA!B:T,18,0),"")</f>
        <v>5714.73</v>
      </c>
      <c r="I432" s="11">
        <f>IFERROR(VLOOKUP(C432,SRA!B:T,19,0),"")</f>
        <v>2312.9499999999998</v>
      </c>
      <c r="J432" s="30">
        <f>IFERROR(VLOOKUP(C432,MARÇO!B:F,3,0),"0,00")</f>
        <v>8359.41</v>
      </c>
      <c r="K432" s="11">
        <f t="shared" si="12"/>
        <v>3750.26</v>
      </c>
      <c r="L432" s="30">
        <f>IFERROR(VLOOKUP(C432,MARÇO!B:H,7,0),"0,00")</f>
        <v>4609.1499999999996</v>
      </c>
      <c r="M432" s="25" t="str">
        <f>IFERROR(VLOOKUP(C432,FÉRIAS!C:D,2,0),"")</f>
        <v/>
      </c>
      <c r="N432" s="21" t="str">
        <f>IFERROR(VLOOKUP(C432,AFASTADOS!B:C,2,0),"")</f>
        <v/>
      </c>
    </row>
    <row r="433" spans="2:14" s="21" customFormat="1">
      <c r="B433" s="15">
        <f t="shared" si="13"/>
        <v>425</v>
      </c>
      <c r="C433" s="26">
        <v>3177</v>
      </c>
      <c r="D433" s="27" t="str">
        <f>IFERROR(VLOOKUP(C433,SRA!B:C,2,0),"")</f>
        <v>DEMOSTENES FIGUEIREDO DE SOUSA</v>
      </c>
      <c r="E433" s="15" t="str">
        <f>IFERROR(VLOOKUP(C433,SRA!B:T,8,0),"")</f>
        <v>CLT</v>
      </c>
      <c r="F433" s="20" t="s">
        <v>452</v>
      </c>
      <c r="G433" s="15" t="str">
        <f>IFERROR(VLOOKUP(C433,SRA!B:T,5,0),"")</f>
        <v>ANALISTA QUALI IND</v>
      </c>
      <c r="H433" s="11">
        <f>IFERROR(VLOOKUP(C433,SRA!B:T,18,0),"")</f>
        <v>5714.73</v>
      </c>
      <c r="I433" s="11">
        <f>IFERROR(VLOOKUP(C433,SRA!B:T,19,0),"")</f>
        <v>2312.9499999999998</v>
      </c>
      <c r="J433" s="30">
        <f>IFERROR(VLOOKUP(C433,MARÇO!B:F,3,0),"0,00")</f>
        <v>8359.41</v>
      </c>
      <c r="K433" s="11">
        <f t="shared" si="12"/>
        <v>2420.13</v>
      </c>
      <c r="L433" s="30">
        <f>IFERROR(VLOOKUP(C433,MARÇO!B:H,7,0),"0,00")</f>
        <v>5939.28</v>
      </c>
      <c r="M433" s="25" t="str">
        <f>IFERROR(VLOOKUP(C433,FÉRIAS!C:D,2,0),"")</f>
        <v/>
      </c>
      <c r="N433" s="21" t="str">
        <f>IFERROR(VLOOKUP(C433,AFASTADOS!B:C,2,0),"")</f>
        <v/>
      </c>
    </row>
    <row r="434" spans="2:14" s="21" customFormat="1">
      <c r="B434" s="15">
        <f t="shared" si="13"/>
        <v>426</v>
      </c>
      <c r="C434" s="26">
        <v>3178</v>
      </c>
      <c r="D434" s="27" t="str">
        <f>IFERROR(VLOOKUP(C434,SRA!B:C,2,0),"")</f>
        <v>HOSANA SUELEM S DE MIRANDA</v>
      </c>
      <c r="E434" s="15" t="str">
        <f>IFERROR(VLOOKUP(C434,SRA!B:T,8,0),"")</f>
        <v>CLT</v>
      </c>
      <c r="F434" s="20" t="s">
        <v>452</v>
      </c>
      <c r="G434" s="15" t="str">
        <f>IFERROR(VLOOKUP(C434,SRA!B:T,5,0),"")</f>
        <v>ANALISTA QUALI IND</v>
      </c>
      <c r="H434" s="11">
        <f>IFERROR(VLOOKUP(C434,SRA!B:T,18,0),"")</f>
        <v>5714.73</v>
      </c>
      <c r="I434" s="11">
        <f>IFERROR(VLOOKUP(C434,SRA!B:T,19,0),"")</f>
        <v>2312.9499999999998</v>
      </c>
      <c r="J434" s="30">
        <f>IFERROR(VLOOKUP(C434,MARÇO!B:F,3,0),"0,00")</f>
        <v>8497.2099999999991</v>
      </c>
      <c r="K434" s="11">
        <f t="shared" si="12"/>
        <v>2826.91</v>
      </c>
      <c r="L434" s="30">
        <f>IFERROR(VLOOKUP(C434,MARÇO!B:H,7,0),"0,00")</f>
        <v>5670.2999999999993</v>
      </c>
      <c r="M434" s="25" t="str">
        <f>IFERROR(VLOOKUP(C434,FÉRIAS!C:D,2,0),"")</f>
        <v/>
      </c>
      <c r="N434" s="21" t="str">
        <f>IFERROR(VLOOKUP(C434,AFASTADOS!B:C,2,0),"")</f>
        <v/>
      </c>
    </row>
    <row r="435" spans="2:14" s="21" customFormat="1">
      <c r="B435" s="15">
        <f t="shared" si="13"/>
        <v>427</v>
      </c>
      <c r="C435" s="26">
        <v>3180</v>
      </c>
      <c r="D435" s="27" t="str">
        <f>IFERROR(VLOOKUP(C435,SRA!B:C,2,0),"")</f>
        <v>CAIO CESAR DE A R SILVA</v>
      </c>
      <c r="E435" s="15" t="str">
        <f>IFERROR(VLOOKUP(C435,SRA!B:T,8,0),"")</f>
        <v>CLT</v>
      </c>
      <c r="F435" s="20" t="s">
        <v>452</v>
      </c>
      <c r="G435" s="15" t="str">
        <f>IFERROR(VLOOKUP(C435,SRA!B:T,5,0),"")</f>
        <v>ANALISTA QUALI IND</v>
      </c>
      <c r="H435" s="11">
        <f>IFERROR(VLOOKUP(C435,SRA!B:T,18,0),"")</f>
        <v>5714.73</v>
      </c>
      <c r="I435" s="11">
        <f>IFERROR(VLOOKUP(C435,SRA!B:T,19,0),"")</f>
        <v>2312.9499999999998</v>
      </c>
      <c r="J435" s="30">
        <f>IFERROR(VLOOKUP(C435,MARÇO!B:F,3,0),"0,00")</f>
        <v>8359.41</v>
      </c>
      <c r="K435" s="11">
        <f t="shared" si="12"/>
        <v>2572.7600000000002</v>
      </c>
      <c r="L435" s="30">
        <f>IFERROR(VLOOKUP(C435,MARÇO!B:H,7,0),"0,00")</f>
        <v>5786.65</v>
      </c>
      <c r="M435" s="25" t="str">
        <f>IFERROR(VLOOKUP(C435,FÉRIAS!C:D,2,0),"")</f>
        <v/>
      </c>
      <c r="N435" s="21" t="str">
        <f>IFERROR(VLOOKUP(C435,AFASTADOS!B:C,2,0),"")</f>
        <v/>
      </c>
    </row>
    <row r="436" spans="2:14" s="21" customFormat="1">
      <c r="B436" s="15">
        <f t="shared" si="13"/>
        <v>428</v>
      </c>
      <c r="C436" s="26">
        <v>3182</v>
      </c>
      <c r="D436" s="27" t="str">
        <f>IFERROR(VLOOKUP(C436,SRA!B:C,2,0),"")</f>
        <v>VANELLY FERREIRA DE SOUZA</v>
      </c>
      <c r="E436" s="15" t="str">
        <f>IFERROR(VLOOKUP(C436,SRA!B:T,8,0),"")</f>
        <v>CLT</v>
      </c>
      <c r="F436" s="20" t="s">
        <v>452</v>
      </c>
      <c r="G436" s="15" t="str">
        <f>IFERROR(VLOOKUP(C436,SRA!B:T,5,0),"")</f>
        <v>TEC.EM QUALIDADE IND</v>
      </c>
      <c r="H436" s="11">
        <f>IFERROR(VLOOKUP(C436,SRA!B:T,18,0),"")</f>
        <v>1886.84</v>
      </c>
      <c r="I436" s="11">
        <f>IFERROR(VLOOKUP(C436,SRA!B:T,19,0),"")</f>
        <v>0</v>
      </c>
      <c r="J436" s="30">
        <f>IFERROR(VLOOKUP(C436,MARÇO!B:F,3,0),"0,00")</f>
        <v>2278.0500000000002</v>
      </c>
      <c r="K436" s="11">
        <f t="shared" si="12"/>
        <v>1294.7200000000003</v>
      </c>
      <c r="L436" s="30">
        <f>IFERROR(VLOOKUP(C436,MARÇO!B:H,7,0),"0,00")</f>
        <v>983.32999999999993</v>
      </c>
      <c r="M436" s="25" t="str">
        <f>IFERROR(VLOOKUP(C436,FÉRIAS!C:D,2,0),"")</f>
        <v/>
      </c>
      <c r="N436" s="21" t="str">
        <f>IFERROR(VLOOKUP(C436,AFASTADOS!B:C,2,0),"")</f>
        <v/>
      </c>
    </row>
    <row r="437" spans="2:14" s="21" customFormat="1">
      <c r="B437" s="15">
        <f t="shared" si="13"/>
        <v>429</v>
      </c>
      <c r="C437" s="26">
        <v>3183</v>
      </c>
      <c r="D437" s="27" t="str">
        <f>IFERROR(VLOOKUP(C437,SRA!B:C,2,0),"")</f>
        <v>DALETE VICENTE DE LIMA</v>
      </c>
      <c r="E437" s="15" t="str">
        <f>IFERROR(VLOOKUP(C437,SRA!B:T,8,0),"")</f>
        <v>CLT</v>
      </c>
      <c r="F437" s="20" t="s">
        <v>452</v>
      </c>
      <c r="G437" s="15" t="str">
        <f>IFERROR(VLOOKUP(C437,SRA!B:T,5,0),"")</f>
        <v>TEC. EM ENF. DO TRAB</v>
      </c>
      <c r="H437" s="11">
        <f>IFERROR(VLOOKUP(C437,SRA!B:T,18,0),"")</f>
        <v>1886.84</v>
      </c>
      <c r="I437" s="11">
        <f>IFERROR(VLOOKUP(C437,SRA!B:T,19,0),"")</f>
        <v>0</v>
      </c>
      <c r="J437" s="30">
        <f>IFERROR(VLOOKUP(C437,MARÇO!B:F,3,0),"0,00")</f>
        <v>2342.9899999999998</v>
      </c>
      <c r="K437" s="11">
        <f t="shared" si="12"/>
        <v>596.84999999999991</v>
      </c>
      <c r="L437" s="30">
        <f>IFERROR(VLOOKUP(C437,MARÇO!B:H,7,0),"0,00")</f>
        <v>1746.1399999999999</v>
      </c>
      <c r="M437" s="25" t="str">
        <f>IFERROR(VLOOKUP(C437,FÉRIAS!C:D,2,0),"")</f>
        <v/>
      </c>
      <c r="N437" s="21" t="str">
        <f>IFERROR(VLOOKUP(C437,AFASTADOS!B:C,2,0),"")</f>
        <v/>
      </c>
    </row>
    <row r="438" spans="2:14" s="21" customFormat="1">
      <c r="B438" s="15">
        <f t="shared" si="13"/>
        <v>430</v>
      </c>
      <c r="C438" s="26">
        <v>3194</v>
      </c>
      <c r="D438" s="27" t="str">
        <f>IFERROR(VLOOKUP(C438,SRA!B:C,2,0),"")</f>
        <v>ODAYANNA KESSY F MONTEIRO</v>
      </c>
      <c r="E438" s="15" t="str">
        <f>IFERROR(VLOOKUP(C438,SRA!B:T,8,0),"")</f>
        <v>CLT</v>
      </c>
      <c r="F438" s="20" t="s">
        <v>452</v>
      </c>
      <c r="G438" s="15" t="str">
        <f>IFERROR(VLOOKUP(C438,SRA!B:T,5,0),"")</f>
        <v>ANA GESTAO AMBIENTAL</v>
      </c>
      <c r="H438" s="11">
        <f>IFERROR(VLOOKUP(C438,SRA!B:T,18,0),"")</f>
        <v>3282.89</v>
      </c>
      <c r="I438" s="11">
        <f>IFERROR(VLOOKUP(C438,SRA!B:T,19,0),"")</f>
        <v>2312.9499999999998</v>
      </c>
      <c r="J438" s="30">
        <f>IFERROR(VLOOKUP(C438,MARÇO!B:F,3,0),"0,00")</f>
        <v>5927.57</v>
      </c>
      <c r="K438" s="11">
        <f t="shared" si="12"/>
        <v>3866.6899999999996</v>
      </c>
      <c r="L438" s="30">
        <f>IFERROR(VLOOKUP(C438,MARÇO!B:H,7,0),"0,00")</f>
        <v>2060.88</v>
      </c>
      <c r="M438" s="25" t="str">
        <f>IFERROR(VLOOKUP(C438,FÉRIAS!C:D,2,0),"")</f>
        <v/>
      </c>
      <c r="N438" s="21" t="str">
        <f>IFERROR(VLOOKUP(C438,AFASTADOS!B:C,2,0),"")</f>
        <v/>
      </c>
    </row>
    <row r="439" spans="2:14" s="21" customFormat="1">
      <c r="B439" s="15">
        <f t="shared" si="13"/>
        <v>431</v>
      </c>
      <c r="C439" s="26">
        <v>3228</v>
      </c>
      <c r="D439" s="27" t="str">
        <f>IFERROR(VLOOKUP(C439,SRA!B:C,2,0),"")</f>
        <v>RENATO VELOSO LINO DE OLIVEIRA</v>
      </c>
      <c r="E439" s="15" t="str">
        <f>IFERROR(VLOOKUP(C439,SRA!B:T,8,0),"")</f>
        <v>CLT</v>
      </c>
      <c r="F439" s="20" t="s">
        <v>464</v>
      </c>
      <c r="G439" s="15" t="str">
        <f>IFERROR(VLOOKUP(C439,SRA!B:T,5,0),"")</f>
        <v>TEC. EM ADM. E VEN.</v>
      </c>
      <c r="H439" s="11">
        <f>IFERROR(VLOOKUP(C439,SRA!B:T,18,0),"")</f>
        <v>1886.84</v>
      </c>
      <c r="I439" s="11">
        <f>IFERROR(VLOOKUP(C439,SRA!B:T,19,0),"")</f>
        <v>0</v>
      </c>
      <c r="J439" s="30">
        <f>IFERROR(VLOOKUP(C439,MARÇO!B:F,3,0),"0,00")</f>
        <v>2224.17</v>
      </c>
      <c r="K439" s="11">
        <f t="shared" si="12"/>
        <v>1480.63</v>
      </c>
      <c r="L439" s="30">
        <f>IFERROR(VLOOKUP(C439,MARÇO!B:H,7,0),"0,00")</f>
        <v>743.54</v>
      </c>
      <c r="M439" s="25" t="str">
        <f>IFERROR(VLOOKUP(C439,FÉRIAS!C:D,2,0),"")</f>
        <v>RENATO VELOSO LINO DE OLIVEIRA</v>
      </c>
      <c r="N439" s="21" t="str">
        <f>IFERROR(VLOOKUP(C439,AFASTADOS!B:C,2,0),"")</f>
        <v/>
      </c>
    </row>
    <row r="440" spans="2:14" s="21" customFormat="1">
      <c r="B440" s="15">
        <f t="shared" si="13"/>
        <v>432</v>
      </c>
      <c r="C440" s="26">
        <v>3229</v>
      </c>
      <c r="D440" s="27" t="str">
        <f>IFERROR(VLOOKUP(C440,SRA!B:C,2,0),"")</f>
        <v>WELTON FERNANDES DE PAULA</v>
      </c>
      <c r="E440" s="15" t="str">
        <f>IFERROR(VLOOKUP(C440,SRA!B:T,8,0),"")</f>
        <v>CLT</v>
      </c>
      <c r="F440" s="20" t="s">
        <v>452</v>
      </c>
      <c r="G440" s="15" t="str">
        <f>IFERROR(VLOOKUP(C440,SRA!B:T,5,0),"")</f>
        <v>TEC EM UTI CALDEIRA</v>
      </c>
      <c r="H440" s="11">
        <f>IFERROR(VLOOKUP(C440,SRA!B:T,18,0),"")</f>
        <v>1886.84</v>
      </c>
      <c r="I440" s="11">
        <f>IFERROR(VLOOKUP(C440,SRA!B:T,19,0),"")</f>
        <v>822.38</v>
      </c>
      <c r="J440" s="30">
        <f>IFERROR(VLOOKUP(C440,MARÇO!B:F,3,0),"0,00")</f>
        <v>2711.9</v>
      </c>
      <c r="K440" s="11">
        <f t="shared" si="12"/>
        <v>1529.0100000000002</v>
      </c>
      <c r="L440" s="30">
        <f>IFERROR(VLOOKUP(C440,MARÇO!B:H,7,0),"0,00")</f>
        <v>1182.8899999999999</v>
      </c>
      <c r="M440" s="25" t="str">
        <f>IFERROR(VLOOKUP(C440,FÉRIAS!C:D,2,0),"")</f>
        <v/>
      </c>
      <c r="N440" s="21" t="str">
        <f>IFERROR(VLOOKUP(C440,AFASTADOS!B:C,2,0),"")</f>
        <v/>
      </c>
    </row>
    <row r="441" spans="2:14" s="21" customFormat="1">
      <c r="B441" s="15">
        <f t="shared" si="13"/>
        <v>433</v>
      </c>
      <c r="C441" s="26">
        <v>3232</v>
      </c>
      <c r="D441" s="27" t="str">
        <f>IFERROR(VLOOKUP(C441,SRA!B:C,2,0),"")</f>
        <v>MARCOS ANTONIO SILVA DE LIMA</v>
      </c>
      <c r="E441" s="15" t="str">
        <f>IFERROR(VLOOKUP(C441,SRA!B:T,8,0),"")</f>
        <v>CLT</v>
      </c>
      <c r="F441" s="20" t="s">
        <v>452</v>
      </c>
      <c r="G441" s="15" t="str">
        <f>IFERROR(VLOOKUP(C441,SRA!B:T,5,0),"")</f>
        <v>TEC EM UTI CALDEIRA</v>
      </c>
      <c r="H441" s="11">
        <f>IFERROR(VLOOKUP(C441,SRA!B:T,18,0),"")</f>
        <v>1886.84</v>
      </c>
      <c r="I441" s="11">
        <f>IFERROR(VLOOKUP(C441,SRA!B:T,19,0),"")</f>
        <v>0</v>
      </c>
      <c r="J441" s="30">
        <f>IFERROR(VLOOKUP(C441,MARÇO!B:F,3,0),"0,00")</f>
        <v>2142.85</v>
      </c>
      <c r="K441" s="11">
        <f t="shared" si="12"/>
        <v>586.55999999999995</v>
      </c>
      <c r="L441" s="30">
        <f>IFERROR(VLOOKUP(C441,MARÇO!B:H,7,0),"0,00")</f>
        <v>1556.29</v>
      </c>
      <c r="M441" s="25" t="str">
        <f>IFERROR(VLOOKUP(C441,FÉRIAS!C:D,2,0),"")</f>
        <v/>
      </c>
      <c r="N441" s="21" t="str">
        <f>IFERROR(VLOOKUP(C441,AFASTADOS!B:C,2,0),"")</f>
        <v/>
      </c>
    </row>
    <row r="442" spans="2:14" s="21" customFormat="1">
      <c r="B442" s="15">
        <f t="shared" si="13"/>
        <v>434</v>
      </c>
      <c r="C442" s="20">
        <v>3233</v>
      </c>
      <c r="D442" s="27" t="str">
        <f>IFERROR(VLOOKUP(C442,SRA!B:C,2,0),"")</f>
        <v>MARIANA JOYCE BEZERRA DA SILVA</v>
      </c>
      <c r="E442" s="15" t="str">
        <f>IFERROR(VLOOKUP(C442,SRA!B:T,8,0),"")</f>
        <v>CLT</v>
      </c>
      <c r="F442" s="20" t="s">
        <v>476</v>
      </c>
      <c r="G442" s="15" t="str">
        <f>IFERROR(VLOOKUP(C442,SRA!B:T,5,0),"")</f>
        <v>TEC.EM MAN. ELE. IND</v>
      </c>
      <c r="H442" s="11">
        <f>IFERROR(VLOOKUP(C442,SRA!B:T,18,0),"")</f>
        <v>1886.84</v>
      </c>
      <c r="I442" s="11">
        <f>IFERROR(VLOOKUP(C442,SRA!B:T,19,0),"")</f>
        <v>0</v>
      </c>
      <c r="J442" s="30">
        <f>IFERROR(VLOOKUP(C442,MARÇO!B:F,3,0),"0,00")</f>
        <v>559.12</v>
      </c>
      <c r="K442" s="11">
        <f t="shared" si="12"/>
        <v>559.12</v>
      </c>
      <c r="L442" s="30">
        <f>IFERROR(VLOOKUP(C442,MARÇO!B:H,7,0),"0,00")</f>
        <v>0</v>
      </c>
      <c r="M442" s="25" t="str">
        <f>IFERROR(VLOOKUP(C442,FÉRIAS!C:D,2,0),"")</f>
        <v/>
      </c>
      <c r="N442" s="21" t="str">
        <f>IFERROR(VLOOKUP(C442,AFASTADOS!B:C,2,0),"")</f>
        <v>MARIANA JOYCE BEZERRA DA SILVA</v>
      </c>
    </row>
    <row r="443" spans="2:14" s="21" customFormat="1">
      <c r="B443" s="15">
        <f t="shared" si="13"/>
        <v>435</v>
      </c>
      <c r="C443" s="26">
        <v>3237</v>
      </c>
      <c r="D443" s="27" t="str">
        <f>IFERROR(VLOOKUP(C443,SRA!B:C,2,0),"")</f>
        <v>LIVIA MARIA DE MORAES</v>
      </c>
      <c r="E443" s="15" t="str">
        <f>IFERROR(VLOOKUP(C443,SRA!B:T,8,0),"")</f>
        <v>CLT</v>
      </c>
      <c r="F443" s="20" t="s">
        <v>452</v>
      </c>
      <c r="G443" s="15" t="str">
        <f>IFERROR(VLOOKUP(C443,SRA!B:T,5,0),"")</f>
        <v>TEC.EM MAN. MEC. IND</v>
      </c>
      <c r="H443" s="11">
        <f>IFERROR(VLOOKUP(C443,SRA!B:T,18,0),"")</f>
        <v>1886.84</v>
      </c>
      <c r="I443" s="11">
        <f>IFERROR(VLOOKUP(C443,SRA!B:T,19,0),"")</f>
        <v>0</v>
      </c>
      <c r="J443" s="30">
        <f>IFERROR(VLOOKUP(C443,MARÇO!B:F,3,0),"0,00")</f>
        <v>1886.84</v>
      </c>
      <c r="K443" s="11">
        <f t="shared" si="12"/>
        <v>372.49</v>
      </c>
      <c r="L443" s="30">
        <f>IFERROR(VLOOKUP(C443,MARÇO!B:H,7,0),"0,00")</f>
        <v>1514.35</v>
      </c>
      <c r="M443" s="25" t="str">
        <f>IFERROR(VLOOKUP(C443,FÉRIAS!C:D,2,0),"")</f>
        <v/>
      </c>
      <c r="N443" s="21" t="str">
        <f>IFERROR(VLOOKUP(C443,AFASTADOS!B:C,2,0),"")</f>
        <v/>
      </c>
    </row>
    <row r="444" spans="2:14" s="21" customFormat="1">
      <c r="B444" s="15">
        <f t="shared" si="13"/>
        <v>436</v>
      </c>
      <c r="C444" s="26">
        <v>3241</v>
      </c>
      <c r="D444" s="27" t="str">
        <f>IFERROR(VLOOKUP(C444,SRA!B:C,2,0),"")</f>
        <v>EDNALDO LUIZ TRAJANO</v>
      </c>
      <c r="E444" s="15" t="str">
        <f>IFERROR(VLOOKUP(C444,SRA!B:T,8,0),"")</f>
        <v>CLT</v>
      </c>
      <c r="F444" s="20" t="s">
        <v>452</v>
      </c>
      <c r="G444" s="15" t="str">
        <f>IFERROR(VLOOKUP(C444,SRA!B:T,5,0),"")</f>
        <v>TEC EM UTI CALDEIRA</v>
      </c>
      <c r="H444" s="11">
        <f>IFERROR(VLOOKUP(C444,SRA!B:T,18,0),"")</f>
        <v>1886.84</v>
      </c>
      <c r="I444" s="11">
        <f>IFERROR(VLOOKUP(C444,SRA!B:T,19,0),"")</f>
        <v>0</v>
      </c>
      <c r="J444" s="30">
        <f>IFERROR(VLOOKUP(C444,MARÇO!B:F,3,0),"0,00")</f>
        <v>1886.84</v>
      </c>
      <c r="K444" s="11">
        <f t="shared" si="12"/>
        <v>834.68000000000006</v>
      </c>
      <c r="L444" s="30">
        <f>IFERROR(VLOOKUP(C444,MARÇO!B:H,7,0),"0,00")</f>
        <v>1052.1599999999999</v>
      </c>
      <c r="M444" s="25" t="str">
        <f>IFERROR(VLOOKUP(C444,FÉRIAS!C:D,2,0),"")</f>
        <v/>
      </c>
      <c r="N444" s="21" t="str">
        <f>IFERROR(VLOOKUP(C444,AFASTADOS!B:C,2,0),"")</f>
        <v/>
      </c>
    </row>
    <row r="445" spans="2:14" s="21" customFormat="1">
      <c r="B445" s="15">
        <f t="shared" si="13"/>
        <v>437</v>
      </c>
      <c r="C445" s="26">
        <v>3242</v>
      </c>
      <c r="D445" s="27" t="str">
        <f>IFERROR(VLOOKUP(C445,SRA!B:C,2,0),"")</f>
        <v>CLAUDIO HENRIQUE G DE OLIVEIRA</v>
      </c>
      <c r="E445" s="15" t="str">
        <f>IFERROR(VLOOKUP(C445,SRA!B:T,8,0),"")</f>
        <v>CLT</v>
      </c>
      <c r="F445" s="20" t="s">
        <v>452</v>
      </c>
      <c r="G445" s="15" t="str">
        <f>IFERROR(VLOOKUP(C445,SRA!B:T,5,0),"")</f>
        <v>TEC EM UTI CALDEIRA</v>
      </c>
      <c r="H445" s="11">
        <f>IFERROR(VLOOKUP(C445,SRA!B:T,18,0),"")</f>
        <v>1886.84</v>
      </c>
      <c r="I445" s="11">
        <f>IFERROR(VLOOKUP(C445,SRA!B:T,19,0),"")</f>
        <v>822.38</v>
      </c>
      <c r="J445" s="30">
        <f>IFERROR(VLOOKUP(C445,MARÇO!B:F,3,0),"0,00")</f>
        <v>3486.01</v>
      </c>
      <c r="K445" s="11">
        <f t="shared" si="12"/>
        <v>975.04000000000042</v>
      </c>
      <c r="L445" s="30">
        <f>IFERROR(VLOOKUP(C445,MARÇO!B:H,7,0),"0,00")</f>
        <v>2510.9699999999998</v>
      </c>
      <c r="M445" s="25" t="str">
        <f>IFERROR(VLOOKUP(C445,FÉRIAS!C:D,2,0),"")</f>
        <v/>
      </c>
      <c r="N445" s="21" t="str">
        <f>IFERROR(VLOOKUP(C445,AFASTADOS!B:C,2,0),"")</f>
        <v/>
      </c>
    </row>
    <row r="446" spans="2:14" s="21" customFormat="1">
      <c r="B446" s="15">
        <f t="shared" si="13"/>
        <v>438</v>
      </c>
      <c r="C446" s="26">
        <v>3281</v>
      </c>
      <c r="D446" s="27" t="str">
        <f>IFERROR(VLOOKUP(C446,SRA!B:C,2,0),"")</f>
        <v>PAULO AUGUSTO DA SILVA</v>
      </c>
      <c r="E446" s="15" t="str">
        <f>IFERROR(VLOOKUP(C446,SRA!B:T,8,0),"")</f>
        <v>CLT</v>
      </c>
      <c r="F446" s="20" t="s">
        <v>452</v>
      </c>
      <c r="G446" s="15" t="str">
        <f>IFERROR(VLOOKUP(C446,SRA!B:T,5,0),"")</f>
        <v>TEC.EM MAN. ELE. IND</v>
      </c>
      <c r="H446" s="11">
        <f>IFERROR(VLOOKUP(C446,SRA!B:T,18,0),"")</f>
        <v>1886.84</v>
      </c>
      <c r="I446" s="11">
        <f>IFERROR(VLOOKUP(C446,SRA!B:T,19,0),"")</f>
        <v>0</v>
      </c>
      <c r="J446" s="30">
        <f>IFERROR(VLOOKUP(C446,MARÇO!B:F,3,0),"0,00")</f>
        <v>2784.63</v>
      </c>
      <c r="K446" s="11">
        <f t="shared" si="12"/>
        <v>538.93000000000029</v>
      </c>
      <c r="L446" s="30">
        <f>IFERROR(VLOOKUP(C446,MARÇO!B:H,7,0),"0,00")</f>
        <v>2245.6999999999998</v>
      </c>
      <c r="M446" s="25" t="str">
        <f>IFERROR(VLOOKUP(C446,FÉRIAS!C:D,2,0),"")</f>
        <v/>
      </c>
      <c r="N446" s="21" t="str">
        <f>IFERROR(VLOOKUP(C446,AFASTADOS!B:C,2,0),"")</f>
        <v/>
      </c>
    </row>
    <row r="447" spans="2:14" s="21" customFormat="1">
      <c r="B447" s="15">
        <f t="shared" si="13"/>
        <v>439</v>
      </c>
      <c r="C447" s="26">
        <v>3317</v>
      </c>
      <c r="D447" s="27" t="str">
        <f>IFERROR(VLOOKUP(C447,SRA!B:C,2,0),"")</f>
        <v>KATIA CRISTINA B DA SILVA</v>
      </c>
      <c r="E447" s="15" t="str">
        <f>IFERROR(VLOOKUP(C447,SRA!B:T,8,0),"")</f>
        <v>CLT</v>
      </c>
      <c r="F447" s="20" t="s">
        <v>452</v>
      </c>
      <c r="G447" s="15" t="str">
        <f>IFERROR(VLOOKUP(C447,SRA!B:T,5,0),"")</f>
        <v>TEC. CONTABIL</v>
      </c>
      <c r="H447" s="11">
        <f>IFERROR(VLOOKUP(C447,SRA!B:T,18,0),"")</f>
        <v>1886.86</v>
      </c>
      <c r="I447" s="11">
        <f>IFERROR(VLOOKUP(C447,SRA!B:T,19,0),"")</f>
        <v>0</v>
      </c>
      <c r="J447" s="30">
        <f>IFERROR(VLOOKUP(C447,MARÇO!B:F,3,0),"0,00")</f>
        <v>1886.86</v>
      </c>
      <c r="K447" s="11">
        <f t="shared" si="12"/>
        <v>876.57999999999993</v>
      </c>
      <c r="L447" s="30">
        <f>IFERROR(VLOOKUP(C447,MARÇO!B:H,7,0),"0,00")</f>
        <v>1010.28</v>
      </c>
      <c r="M447" s="25" t="str">
        <f>IFERROR(VLOOKUP(C447,FÉRIAS!C:D,2,0),"")</f>
        <v/>
      </c>
      <c r="N447" s="21" t="str">
        <f>IFERROR(VLOOKUP(C447,AFASTADOS!B:C,2,0),"")</f>
        <v/>
      </c>
    </row>
    <row r="448" spans="2:14" s="21" customFormat="1">
      <c r="B448" s="15">
        <f t="shared" si="13"/>
        <v>440</v>
      </c>
      <c r="C448" s="26">
        <v>3322</v>
      </c>
      <c r="D448" s="27" t="str">
        <f>IFERROR(VLOOKUP(C448,SRA!B:C,2,0),"")</f>
        <v>JOSEFINA DA SILVA RODRIGUES</v>
      </c>
      <c r="E448" s="15" t="str">
        <f>IFERROR(VLOOKUP(C448,SRA!B:T,8,0),"")</f>
        <v>CLT</v>
      </c>
      <c r="F448" s="20" t="s">
        <v>452</v>
      </c>
      <c r="G448" s="15" t="str">
        <f>IFERROR(VLOOKUP(C448,SRA!B:T,5,0),"")</f>
        <v>TEC EM SEG DO TRAB.</v>
      </c>
      <c r="H448" s="11">
        <f>IFERROR(VLOOKUP(C448,SRA!B:T,18,0),"")</f>
        <v>1886.86</v>
      </c>
      <c r="I448" s="11">
        <f>IFERROR(VLOOKUP(C448,SRA!B:T,19,0),"")</f>
        <v>0</v>
      </c>
      <c r="J448" s="30">
        <f>IFERROR(VLOOKUP(C448,MARÇO!B:F,3,0),"0,00")</f>
        <v>2966.24</v>
      </c>
      <c r="K448" s="11">
        <f t="shared" si="12"/>
        <v>701.59000000000015</v>
      </c>
      <c r="L448" s="30">
        <f>IFERROR(VLOOKUP(C448,MARÇO!B:H,7,0),"0,00")</f>
        <v>2264.6499999999996</v>
      </c>
      <c r="M448" s="25" t="str">
        <f>IFERROR(VLOOKUP(C448,FÉRIAS!C:D,2,0),"")</f>
        <v/>
      </c>
      <c r="N448" s="21" t="str">
        <f>IFERROR(VLOOKUP(C448,AFASTADOS!B:C,2,0),"")</f>
        <v/>
      </c>
    </row>
    <row r="449" spans="2:14" s="21" customFormat="1">
      <c r="B449" s="15">
        <f t="shared" si="13"/>
        <v>441</v>
      </c>
      <c r="C449" s="26">
        <v>3333</v>
      </c>
      <c r="D449" s="27" t="str">
        <f>IFERROR(VLOOKUP(C449,SRA!B:C,2,0),"")</f>
        <v>JOSE HIGO MARQUES RENER</v>
      </c>
      <c r="E449" s="15" t="str">
        <f>IFERROR(VLOOKUP(C449,SRA!B:T,8,0),"")</f>
        <v>CLT</v>
      </c>
      <c r="F449" s="20" t="s">
        <v>452</v>
      </c>
      <c r="G449" s="15" t="str">
        <f>IFERROR(VLOOKUP(C449,SRA!B:T,5,0),"")</f>
        <v>OP. DE PROD. IND.</v>
      </c>
      <c r="H449" s="11">
        <f>IFERROR(VLOOKUP(C449,SRA!B:T,18,0),"")</f>
        <v>1413.92</v>
      </c>
      <c r="I449" s="11">
        <f>IFERROR(VLOOKUP(C449,SRA!B:T,19,0),"")</f>
        <v>0</v>
      </c>
      <c r="J449" s="30">
        <f>IFERROR(VLOOKUP(C449,MARÇO!B:F,3,0),"0,00")</f>
        <v>2105.7399999999998</v>
      </c>
      <c r="K449" s="11">
        <f t="shared" si="12"/>
        <v>523.47999999999979</v>
      </c>
      <c r="L449" s="30">
        <f>IFERROR(VLOOKUP(C449,MARÇO!B:H,7,0),"0,00")</f>
        <v>1582.26</v>
      </c>
      <c r="M449" s="25" t="str">
        <f>IFERROR(VLOOKUP(C449,FÉRIAS!C:D,2,0),"")</f>
        <v/>
      </c>
      <c r="N449" s="21" t="str">
        <f>IFERROR(VLOOKUP(C449,AFASTADOS!B:C,2,0),"")</f>
        <v/>
      </c>
    </row>
    <row r="450" spans="2:14" s="21" customFormat="1">
      <c r="B450" s="15">
        <f t="shared" si="13"/>
        <v>442</v>
      </c>
      <c r="C450" s="26">
        <v>3336</v>
      </c>
      <c r="D450" s="27" t="str">
        <f>IFERROR(VLOOKUP(C450,SRA!B:C,2,0),"")</f>
        <v>MICHELLI HELENA LIMA DA SILVA</v>
      </c>
      <c r="E450" s="15" t="str">
        <f>IFERROR(VLOOKUP(C450,SRA!B:T,8,0),"")</f>
        <v>CLT</v>
      </c>
      <c r="F450" s="20" t="s">
        <v>452</v>
      </c>
      <c r="G450" s="15" t="str">
        <f>IFERROR(VLOOKUP(C450,SRA!B:T,5,0),"")</f>
        <v>OP. DE PROD. IND.</v>
      </c>
      <c r="H450" s="11">
        <f>IFERROR(VLOOKUP(C450,SRA!B:T,18,0),"")</f>
        <v>1413.92</v>
      </c>
      <c r="I450" s="11">
        <f>IFERROR(VLOOKUP(C450,SRA!B:T,19,0),"")</f>
        <v>0</v>
      </c>
      <c r="J450" s="30">
        <f>IFERROR(VLOOKUP(C450,MARÇO!B:F,3,0),"0,00")</f>
        <v>1807.69</v>
      </c>
      <c r="K450" s="11">
        <f t="shared" si="12"/>
        <v>931.86</v>
      </c>
      <c r="L450" s="30">
        <f>IFERROR(VLOOKUP(C450,MARÇO!B:H,7,0),"0,00")</f>
        <v>875.83</v>
      </c>
      <c r="M450" s="25" t="str">
        <f>IFERROR(VLOOKUP(C450,FÉRIAS!C:D,2,0),"")</f>
        <v/>
      </c>
      <c r="N450" s="21" t="str">
        <f>IFERROR(VLOOKUP(C450,AFASTADOS!B:C,2,0),"")</f>
        <v/>
      </c>
    </row>
    <row r="451" spans="2:14" s="21" customFormat="1">
      <c r="B451" s="15">
        <f t="shared" si="13"/>
        <v>443</v>
      </c>
      <c r="C451" s="26">
        <v>3339</v>
      </c>
      <c r="D451" s="27" t="str">
        <f>IFERROR(VLOOKUP(C451,SRA!B:C,2,0),"")</f>
        <v>ANA CAROLINA CALLAND ROSA</v>
      </c>
      <c r="E451" s="15" t="str">
        <f>IFERROR(VLOOKUP(C451,SRA!B:T,8,0),"")</f>
        <v>CLT</v>
      </c>
      <c r="F451" s="20" t="s">
        <v>464</v>
      </c>
      <c r="G451" s="15" t="str">
        <f>IFERROR(VLOOKUP(C451,SRA!B:T,5,0),"")</f>
        <v>ANALISTA COMERC. L</v>
      </c>
      <c r="H451" s="11">
        <f>IFERROR(VLOOKUP(C451,SRA!B:T,18,0),"")</f>
        <v>3282.89</v>
      </c>
      <c r="I451" s="11">
        <f>IFERROR(VLOOKUP(C451,SRA!B:T,19,0),"")</f>
        <v>822.38</v>
      </c>
      <c r="J451" s="30">
        <f>IFERROR(VLOOKUP(C451,MARÇO!B:F,3,0),"0,00")</f>
        <v>6243.57</v>
      </c>
      <c r="K451" s="11">
        <f t="shared" si="12"/>
        <v>5414.12</v>
      </c>
      <c r="L451" s="30">
        <f>IFERROR(VLOOKUP(C451,MARÇO!B:H,7,0),"0,00")</f>
        <v>829.45</v>
      </c>
      <c r="M451" s="25" t="str">
        <f>IFERROR(VLOOKUP(C451,FÉRIAS!C:D,2,0),"")</f>
        <v>ANA CAROLINA CALLAND ROSA</v>
      </c>
      <c r="N451" s="21" t="str">
        <f>IFERROR(VLOOKUP(C451,AFASTADOS!B:C,2,0),"")</f>
        <v/>
      </c>
    </row>
    <row r="452" spans="2:14" s="21" customFormat="1">
      <c r="B452" s="15">
        <f t="shared" si="13"/>
        <v>444</v>
      </c>
      <c r="C452" s="26">
        <v>3344</v>
      </c>
      <c r="D452" s="27" t="str">
        <f>IFERROR(VLOOKUP(C452,SRA!B:C,2,0),"")</f>
        <v>JEANE DE ALMEIDA C REVOREDO</v>
      </c>
      <c r="E452" s="15" t="str">
        <f>IFERROR(VLOOKUP(C452,SRA!B:T,8,0),"")</f>
        <v>CLT</v>
      </c>
      <c r="F452" s="20" t="s">
        <v>452</v>
      </c>
      <c r="G452" s="15" t="str">
        <f>IFERROR(VLOOKUP(C452,SRA!B:T,5,0),"")</f>
        <v>OP. DE PROD. IND.(B)</v>
      </c>
      <c r="H452" s="11">
        <f>IFERROR(VLOOKUP(C452,SRA!B:T,18,0),"")</f>
        <v>1413.92</v>
      </c>
      <c r="I452" s="11">
        <f>IFERROR(VLOOKUP(C452,SRA!B:T,19,0),"")</f>
        <v>0</v>
      </c>
      <c r="J452" s="30">
        <f>IFERROR(VLOOKUP(C452,MARÇO!B:F,3,0),"0,00")</f>
        <v>1485.68</v>
      </c>
      <c r="K452" s="11">
        <f t="shared" si="12"/>
        <v>625.97</v>
      </c>
      <c r="L452" s="30">
        <f>IFERROR(VLOOKUP(C452,MARÇO!B:H,7,0),"0,00")</f>
        <v>859.71</v>
      </c>
      <c r="M452" s="25" t="str">
        <f>IFERROR(VLOOKUP(C452,FÉRIAS!C:D,2,0),"")</f>
        <v/>
      </c>
      <c r="N452" s="21" t="str">
        <f>IFERROR(VLOOKUP(C452,AFASTADOS!B:C,2,0),"")</f>
        <v/>
      </c>
    </row>
    <row r="453" spans="2:14" s="21" customFormat="1">
      <c r="B453" s="15">
        <f t="shared" si="13"/>
        <v>445</v>
      </c>
      <c r="C453" s="26">
        <v>3345</v>
      </c>
      <c r="D453" s="27" t="str">
        <f>IFERROR(VLOOKUP(C453,SRA!B:C,2,0),"")</f>
        <v>ELIZABETE BARBOSA W D OLIVEIRA</v>
      </c>
      <c r="E453" s="15" t="str">
        <f>IFERROR(VLOOKUP(C453,SRA!B:T,8,0),"")</f>
        <v>CLT</v>
      </c>
      <c r="F453" s="20" t="s">
        <v>452</v>
      </c>
      <c r="G453" s="15" t="str">
        <f>IFERROR(VLOOKUP(C453,SRA!B:T,5,0),"")</f>
        <v>OP. PROD. IND. (D)</v>
      </c>
      <c r="H453" s="11">
        <f>IFERROR(VLOOKUP(C453,SRA!B:T,18,0),"")</f>
        <v>1718.65</v>
      </c>
      <c r="I453" s="11">
        <f>IFERROR(VLOOKUP(C453,SRA!B:T,19,0),"")</f>
        <v>822.38</v>
      </c>
      <c r="J453" s="30">
        <f>IFERROR(VLOOKUP(C453,MARÇO!B:F,3,0),"0,00")</f>
        <v>3963.95</v>
      </c>
      <c r="K453" s="11">
        <f t="shared" si="12"/>
        <v>1798.5999999999995</v>
      </c>
      <c r="L453" s="30">
        <f>IFERROR(VLOOKUP(C453,MARÇO!B:H,7,0),"0,00")</f>
        <v>2165.3500000000004</v>
      </c>
      <c r="M453" s="25" t="str">
        <f>IFERROR(VLOOKUP(C453,FÉRIAS!C:D,2,0),"")</f>
        <v/>
      </c>
      <c r="N453" s="21" t="str">
        <f>IFERROR(VLOOKUP(C453,AFASTADOS!B:C,2,0),"")</f>
        <v/>
      </c>
    </row>
    <row r="454" spans="2:14" s="21" customFormat="1">
      <c r="B454" s="15">
        <f t="shared" si="13"/>
        <v>446</v>
      </c>
      <c r="C454" s="26">
        <v>3346</v>
      </c>
      <c r="D454" s="27" t="str">
        <f>IFERROR(VLOOKUP(C454,SRA!B:C,2,0),"")</f>
        <v>EMANOELLA RAFAELA D S A SILVA</v>
      </c>
      <c r="E454" s="15" t="str">
        <f>IFERROR(VLOOKUP(C454,SRA!B:T,8,0),"")</f>
        <v>CLT</v>
      </c>
      <c r="F454" s="20" t="s">
        <v>452</v>
      </c>
      <c r="G454" s="15" t="str">
        <f>IFERROR(VLOOKUP(C454,SRA!B:T,5,0),"")</f>
        <v>OP. DE PROD. IND.</v>
      </c>
      <c r="H454" s="11">
        <f>IFERROR(VLOOKUP(C454,SRA!B:T,18,0),"")</f>
        <v>1287.22</v>
      </c>
      <c r="I454" s="11">
        <f>IFERROR(VLOOKUP(C454,SRA!B:T,19,0),"")</f>
        <v>0</v>
      </c>
      <c r="J454" s="30">
        <f>IFERROR(VLOOKUP(C454,MARÇO!B:F,3,0),"0,00")</f>
        <v>2065.4899999999998</v>
      </c>
      <c r="K454" s="11">
        <f t="shared" si="12"/>
        <v>529.94999999999982</v>
      </c>
      <c r="L454" s="30">
        <f>IFERROR(VLOOKUP(C454,MARÇO!B:H,7,0),"0,00")</f>
        <v>1535.54</v>
      </c>
      <c r="M454" s="25" t="str">
        <f>IFERROR(VLOOKUP(C454,FÉRIAS!C:D,2,0),"")</f>
        <v/>
      </c>
      <c r="N454" s="21" t="str">
        <f>IFERROR(VLOOKUP(C454,AFASTADOS!B:C,2,0),"")</f>
        <v/>
      </c>
    </row>
    <row r="455" spans="2:14" s="21" customFormat="1">
      <c r="B455" s="15">
        <f t="shared" si="13"/>
        <v>447</v>
      </c>
      <c r="C455" s="26">
        <v>3348</v>
      </c>
      <c r="D455" s="27" t="str">
        <f>IFERROR(VLOOKUP(C455,SRA!B:C,2,0),"")</f>
        <v>KARLA FERREIRA DA SILVA</v>
      </c>
      <c r="E455" s="15" t="str">
        <f>IFERROR(VLOOKUP(C455,SRA!B:T,8,0),"")</f>
        <v>CLT</v>
      </c>
      <c r="F455" s="20" t="s">
        <v>452</v>
      </c>
      <c r="G455" s="15" t="str">
        <f>IFERROR(VLOOKUP(C455,SRA!B:T,5,0),"")</f>
        <v>OP. DE PROD. IND.(B)</v>
      </c>
      <c r="H455" s="11">
        <f>IFERROR(VLOOKUP(C455,SRA!B:T,18,0),"")</f>
        <v>1413.92</v>
      </c>
      <c r="I455" s="11">
        <f>IFERROR(VLOOKUP(C455,SRA!B:T,19,0),"")</f>
        <v>0</v>
      </c>
      <c r="J455" s="30">
        <f>IFERROR(VLOOKUP(C455,MARÇO!B:F,3,0),"0,00")</f>
        <v>2444.44</v>
      </c>
      <c r="K455" s="11">
        <f t="shared" si="12"/>
        <v>1298.42</v>
      </c>
      <c r="L455" s="30">
        <f>IFERROR(VLOOKUP(C455,MARÇO!B:H,7,0),"0,00")</f>
        <v>1146.02</v>
      </c>
      <c r="M455" s="25" t="str">
        <f>IFERROR(VLOOKUP(C455,FÉRIAS!C:D,2,0),"")</f>
        <v/>
      </c>
      <c r="N455" s="21" t="str">
        <f>IFERROR(VLOOKUP(C455,AFASTADOS!B:C,2,0),"")</f>
        <v/>
      </c>
    </row>
    <row r="456" spans="2:14" s="21" customFormat="1">
      <c r="B456" s="15">
        <f t="shared" si="13"/>
        <v>448</v>
      </c>
      <c r="C456" s="26">
        <v>3349</v>
      </c>
      <c r="D456" s="27" t="str">
        <f>IFERROR(VLOOKUP(C456,SRA!B:C,2,0),"")</f>
        <v>NILZA PEREIRA DA SILVA</v>
      </c>
      <c r="E456" s="15" t="str">
        <f>IFERROR(VLOOKUP(C456,SRA!B:T,8,0),"")</f>
        <v>CLT</v>
      </c>
      <c r="F456" s="20" t="s">
        <v>452</v>
      </c>
      <c r="G456" s="15" t="str">
        <f>IFERROR(VLOOKUP(C456,SRA!B:T,5,0),"")</f>
        <v>OP. DE PROD. IND.</v>
      </c>
      <c r="H456" s="11">
        <f>IFERROR(VLOOKUP(C456,SRA!B:T,18,0),"")</f>
        <v>1287.22</v>
      </c>
      <c r="I456" s="11">
        <f>IFERROR(VLOOKUP(C456,SRA!B:T,19,0),"")</f>
        <v>0</v>
      </c>
      <c r="J456" s="30">
        <f>IFERROR(VLOOKUP(C456,MARÇO!B:F,3,0),"0,00")</f>
        <v>1412</v>
      </c>
      <c r="K456" s="11">
        <f t="shared" si="12"/>
        <v>518.09</v>
      </c>
      <c r="L456" s="30">
        <f>IFERROR(VLOOKUP(C456,MARÇO!B:H,7,0),"0,00")</f>
        <v>893.91</v>
      </c>
      <c r="M456" s="25" t="str">
        <f>IFERROR(VLOOKUP(C456,FÉRIAS!C:D,2,0),"")</f>
        <v/>
      </c>
      <c r="N456" s="21" t="str">
        <f>IFERROR(VLOOKUP(C456,AFASTADOS!B:C,2,0),"")</f>
        <v/>
      </c>
    </row>
    <row r="457" spans="2:14" s="21" customFormat="1">
      <c r="B457" s="15">
        <f t="shared" si="13"/>
        <v>449</v>
      </c>
      <c r="C457" s="26">
        <v>3351</v>
      </c>
      <c r="D457" s="27" t="str">
        <f>IFERROR(VLOOKUP(C457,SRA!B:C,2,0),"")</f>
        <v>SIMONE ARAUJO DE ALMEIDA</v>
      </c>
      <c r="E457" s="15" t="str">
        <f>IFERROR(VLOOKUP(C457,SRA!B:T,8,0),"")</f>
        <v>CLT</v>
      </c>
      <c r="F457" s="20" t="s">
        <v>452</v>
      </c>
      <c r="G457" s="15" t="str">
        <f>IFERROR(VLOOKUP(C457,SRA!B:T,5,0),"")</f>
        <v>OP. DE PROD. IND.</v>
      </c>
      <c r="H457" s="11">
        <f>IFERROR(VLOOKUP(C457,SRA!B:T,18,0),"")</f>
        <v>1287.22</v>
      </c>
      <c r="I457" s="11">
        <f>IFERROR(VLOOKUP(C457,SRA!B:T,19,0),"")</f>
        <v>0</v>
      </c>
      <c r="J457" s="30">
        <f>IFERROR(VLOOKUP(C457,MARÇO!B:F,3,0),"0,00")</f>
        <v>2137.5</v>
      </c>
      <c r="K457" s="11">
        <f t="shared" ref="K457:K466" si="14">J457-L457</f>
        <v>1174.3000000000002</v>
      </c>
      <c r="L457" s="30">
        <f>IFERROR(VLOOKUP(C457,MARÇO!B:H,7,0),"0,00")</f>
        <v>963.19999999999993</v>
      </c>
      <c r="M457" s="25" t="str">
        <f>IFERROR(VLOOKUP(C457,FÉRIAS!C:D,2,0),"")</f>
        <v/>
      </c>
      <c r="N457" s="21" t="str">
        <f>IFERROR(VLOOKUP(C457,AFASTADOS!B:C,2,0),"")</f>
        <v/>
      </c>
    </row>
    <row r="458" spans="2:14" s="21" customFormat="1">
      <c r="B458" s="15">
        <f t="shared" ref="B458:B466" si="15">B457+1</f>
        <v>450</v>
      </c>
      <c r="C458" s="26">
        <v>3352</v>
      </c>
      <c r="D458" s="27" t="str">
        <f>IFERROR(VLOOKUP(C458,SRA!B:C,2,0),"")</f>
        <v>CARLA SABRINA DE FREITAS LIMA</v>
      </c>
      <c r="E458" s="15" t="str">
        <f>IFERROR(VLOOKUP(C458,SRA!B:T,8,0),"")</f>
        <v>CLT</v>
      </c>
      <c r="F458" s="20" t="s">
        <v>452</v>
      </c>
      <c r="G458" s="15" t="str">
        <f>IFERROR(VLOOKUP(C458,SRA!B:T,5,0),"")</f>
        <v>TEC. CONTABIL</v>
      </c>
      <c r="H458" s="11">
        <f>IFERROR(VLOOKUP(C458,SRA!B:T,18,0),"")</f>
        <v>1886.85</v>
      </c>
      <c r="I458" s="11">
        <f>IFERROR(VLOOKUP(C458,SRA!B:T,19,0),"")</f>
        <v>822.38</v>
      </c>
      <c r="J458" s="30">
        <f>IFERROR(VLOOKUP(C458,MARÇO!B:F,3,0),"0,00")</f>
        <v>3040.96</v>
      </c>
      <c r="K458" s="11">
        <f t="shared" si="14"/>
        <v>582.15999999999985</v>
      </c>
      <c r="L458" s="30">
        <f>IFERROR(VLOOKUP(C458,MARÇO!B:H,7,0),"0,00")</f>
        <v>2458.8000000000002</v>
      </c>
      <c r="M458" s="25" t="str">
        <f>IFERROR(VLOOKUP(C458,FÉRIAS!C:D,2,0),"")</f>
        <v/>
      </c>
      <c r="N458" s="21" t="str">
        <f>IFERROR(VLOOKUP(C458,AFASTADOS!B:C,2,0),"")</f>
        <v/>
      </c>
    </row>
    <row r="459" spans="2:14" s="21" customFormat="1">
      <c r="B459" s="15">
        <f t="shared" si="15"/>
        <v>451</v>
      </c>
      <c r="C459" s="26">
        <v>3353</v>
      </c>
      <c r="D459" s="27" t="str">
        <f>IFERROR(VLOOKUP(C459,SRA!B:C,2,0),"")</f>
        <v>LUCIO ANDRE DA SILVA</v>
      </c>
      <c r="E459" s="15" t="str">
        <f>IFERROR(VLOOKUP(C459,SRA!B:T,8,0),"")</f>
        <v>CLT</v>
      </c>
      <c r="F459" s="20" t="s">
        <v>452</v>
      </c>
      <c r="G459" s="15" t="str">
        <f>IFERROR(VLOOKUP(C459,SRA!B:T,5,0),"")</f>
        <v>OP. DE PROD. IND.</v>
      </c>
      <c r="H459" s="11">
        <f>IFERROR(VLOOKUP(C459,SRA!B:T,18,0),"")</f>
        <v>1413.92</v>
      </c>
      <c r="I459" s="11">
        <f>IFERROR(VLOOKUP(C459,SRA!B:T,19,0),"")</f>
        <v>0</v>
      </c>
      <c r="J459" s="30">
        <f>IFERROR(VLOOKUP(C459,MARÇO!B:F,3,0),"0,00")</f>
        <v>1413.92</v>
      </c>
      <c r="K459" s="11">
        <f t="shared" si="14"/>
        <v>179.86999999999989</v>
      </c>
      <c r="L459" s="30">
        <f>IFERROR(VLOOKUP(C459,MARÇO!B:H,7,0),"0,00")</f>
        <v>1234.0500000000002</v>
      </c>
      <c r="M459" s="25" t="str">
        <f>IFERROR(VLOOKUP(C459,FÉRIAS!C:D,2,0),"")</f>
        <v/>
      </c>
      <c r="N459" s="21" t="str">
        <f>IFERROR(VLOOKUP(C459,AFASTADOS!B:C,2,0),"")</f>
        <v/>
      </c>
    </row>
    <row r="460" spans="2:14" s="21" customFormat="1">
      <c r="B460" s="15">
        <f t="shared" si="15"/>
        <v>452</v>
      </c>
      <c r="C460" s="26">
        <v>3355</v>
      </c>
      <c r="D460" s="27" t="str">
        <f>IFERROR(VLOOKUP(C460,SRA!B:C,2,0),"")</f>
        <v>ANA CAROLINE GOMES PEREIRA</v>
      </c>
      <c r="E460" s="15" t="str">
        <f>IFERROR(VLOOKUP(C460,SRA!B:T,8,0),"")</f>
        <v>CLT</v>
      </c>
      <c r="F460" s="20" t="s">
        <v>452</v>
      </c>
      <c r="G460" s="15" t="str">
        <f>IFERROR(VLOOKUP(C460,SRA!B:T,5,0),"")</f>
        <v>OP. DE PROD. IND.(B)</v>
      </c>
      <c r="H460" s="11">
        <f>IFERROR(VLOOKUP(C460,SRA!B:T,18,0),"")</f>
        <v>1413.92</v>
      </c>
      <c r="I460" s="11">
        <f>IFERROR(VLOOKUP(C460,SRA!B:T,19,0),"")</f>
        <v>0</v>
      </c>
      <c r="J460" s="30">
        <f>IFERROR(VLOOKUP(C460,MARÇO!B:F,3,0),"0,00")</f>
        <v>1760.57</v>
      </c>
      <c r="K460" s="11">
        <f t="shared" si="14"/>
        <v>814.41999999999985</v>
      </c>
      <c r="L460" s="30">
        <f>IFERROR(VLOOKUP(C460,MARÇO!B:H,7,0),"0,00")</f>
        <v>946.15000000000009</v>
      </c>
      <c r="M460" s="25" t="str">
        <f>IFERROR(VLOOKUP(C460,FÉRIAS!C:D,2,0),"")</f>
        <v/>
      </c>
      <c r="N460" s="21" t="str">
        <f>IFERROR(VLOOKUP(C460,AFASTADOS!B:C,2,0),"")</f>
        <v/>
      </c>
    </row>
    <row r="461" spans="2:14" s="21" customFormat="1">
      <c r="B461" s="15">
        <f t="shared" si="15"/>
        <v>453</v>
      </c>
      <c r="C461" s="26">
        <v>3356</v>
      </c>
      <c r="D461" s="27" t="str">
        <f>IFERROR(VLOOKUP(C461,SRA!B:C,2,0),"")</f>
        <v>MARIA GABRIELLY DE S SANTOS</v>
      </c>
      <c r="E461" s="15" t="str">
        <f>IFERROR(VLOOKUP(C461,SRA!B:T,8,0),"")</f>
        <v>CLT</v>
      </c>
      <c r="F461" s="20" t="s">
        <v>452</v>
      </c>
      <c r="G461" s="15" t="str">
        <f>IFERROR(VLOOKUP(C461,SRA!B:T,5,0),"")</f>
        <v>OP. DE PROD. IND.</v>
      </c>
      <c r="H461" s="11">
        <f>IFERROR(VLOOKUP(C461,SRA!B:T,18,0),"")</f>
        <v>1413.95</v>
      </c>
      <c r="I461" s="11">
        <f>IFERROR(VLOOKUP(C461,SRA!B:T,19,0),"")</f>
        <v>0</v>
      </c>
      <c r="J461" s="30">
        <f>IFERROR(VLOOKUP(C461,MARÇO!B:F,3,0),"0,00")</f>
        <v>1413.95</v>
      </c>
      <c r="K461" s="11">
        <f t="shared" si="14"/>
        <v>215.22000000000003</v>
      </c>
      <c r="L461" s="30">
        <f>IFERROR(VLOOKUP(C461,MARÇO!B:H,7,0),"0,00")</f>
        <v>1198.73</v>
      </c>
      <c r="M461" s="25" t="str">
        <f>IFERROR(VLOOKUP(C461,FÉRIAS!C:D,2,0),"")</f>
        <v/>
      </c>
      <c r="N461" s="21" t="str">
        <f>IFERROR(VLOOKUP(C461,AFASTADOS!B:C,2,0),"")</f>
        <v/>
      </c>
    </row>
    <row r="462" spans="2:14" s="21" customFormat="1">
      <c r="B462" s="15">
        <f t="shared" si="15"/>
        <v>454</v>
      </c>
      <c r="C462" s="26">
        <v>3364</v>
      </c>
      <c r="D462" s="27" t="str">
        <f>IFERROR(VLOOKUP(C462,SRA!B:C,2,0),"")</f>
        <v>ADRIANO JOSE MARTINS DA SILVA</v>
      </c>
      <c r="E462" s="15" t="str">
        <f>IFERROR(VLOOKUP(C462,SRA!B:T,8,0),"")</f>
        <v>CLT</v>
      </c>
      <c r="F462" s="20" t="s">
        <v>452</v>
      </c>
      <c r="G462" s="15" t="str">
        <f>IFERROR(VLOOKUP(C462,SRA!B:T,5,0),"")</f>
        <v>OP. DE PROD. IND.</v>
      </c>
      <c r="H462" s="11">
        <f>IFERROR(VLOOKUP(C462,SRA!B:T,18,0),"")</f>
        <v>1413.94</v>
      </c>
      <c r="I462" s="11">
        <f>IFERROR(VLOOKUP(C462,SRA!B:T,19,0),"")</f>
        <v>0</v>
      </c>
      <c r="J462" s="30">
        <f>IFERROR(VLOOKUP(C462,MARÇO!B:F,3,0),"0,00")</f>
        <v>2337.1999999999998</v>
      </c>
      <c r="K462" s="11">
        <f t="shared" si="14"/>
        <v>548.25999999999976</v>
      </c>
      <c r="L462" s="30">
        <f>IFERROR(VLOOKUP(C462,MARÇO!B:H,7,0),"0,00")</f>
        <v>1788.94</v>
      </c>
      <c r="M462" s="25" t="str">
        <f>IFERROR(VLOOKUP(C462,FÉRIAS!C:D,2,0),"")</f>
        <v/>
      </c>
      <c r="N462" s="21" t="str">
        <f>IFERROR(VLOOKUP(C462,AFASTADOS!B:C,2,0),"")</f>
        <v/>
      </c>
    </row>
    <row r="463" spans="2:14" s="21" customFormat="1">
      <c r="B463" s="15">
        <f t="shared" si="15"/>
        <v>455</v>
      </c>
      <c r="C463" s="26">
        <v>3376</v>
      </c>
      <c r="D463" s="27" t="str">
        <f>IFERROR(VLOOKUP(C463,SRA!B:C,2,0),"")</f>
        <v>SILVIA LUIZA DE SOUZA E SILVA</v>
      </c>
      <c r="E463" s="15" t="str">
        <f>IFERROR(VLOOKUP(C463,SRA!B:T,8,0),"")</f>
        <v>CLT</v>
      </c>
      <c r="F463" s="20" t="s">
        <v>452</v>
      </c>
      <c r="G463" s="15" t="str">
        <f>IFERROR(VLOOKUP(C463,SRA!B:T,5,0),"")</f>
        <v>OP. DE PROD. IND.</v>
      </c>
      <c r="H463" s="11">
        <f>IFERROR(VLOOKUP(C463,SRA!B:T,18,0),"")</f>
        <v>1413.95</v>
      </c>
      <c r="I463" s="11">
        <f>IFERROR(VLOOKUP(C463,SRA!B:T,19,0),"")</f>
        <v>0</v>
      </c>
      <c r="J463" s="30">
        <f>IFERROR(VLOOKUP(C463,MARÇO!B:F,3,0),"0,00")</f>
        <v>1475.99</v>
      </c>
      <c r="K463" s="11">
        <f t="shared" si="14"/>
        <v>194.3599999999999</v>
      </c>
      <c r="L463" s="30">
        <f>IFERROR(VLOOKUP(C463,MARÇO!B:H,7,0),"0,00")</f>
        <v>1281.6300000000001</v>
      </c>
      <c r="M463" s="25" t="str">
        <f>IFERROR(VLOOKUP(C463,FÉRIAS!C:D,2,0),"")</f>
        <v/>
      </c>
      <c r="N463" s="21" t="str">
        <f>IFERROR(VLOOKUP(C463,AFASTADOS!B:C,2,0),"")</f>
        <v/>
      </c>
    </row>
    <row r="464" spans="2:14" s="21" customFormat="1">
      <c r="B464" s="15">
        <f t="shared" si="15"/>
        <v>456</v>
      </c>
      <c r="C464" s="26">
        <v>3390</v>
      </c>
      <c r="D464" s="27" t="str">
        <f>IFERROR(VLOOKUP(C464,SRA!B:C,2,0),"")</f>
        <v>ELISABETH DE ARAUJO LOPES</v>
      </c>
      <c r="E464" s="15" t="str">
        <f>IFERROR(VLOOKUP(C464,SRA!B:T,8,0),"")</f>
        <v>CLT</v>
      </c>
      <c r="F464" s="20" t="s">
        <v>476</v>
      </c>
      <c r="G464" s="15" t="str">
        <f>IFERROR(VLOOKUP(C464,SRA!B:T,5,0),"")</f>
        <v>OP. DE PROD. IND.</v>
      </c>
      <c r="H464" s="11">
        <f>IFERROR(VLOOKUP(C464,SRA!B:T,18,0),"")</f>
        <v>1287.22</v>
      </c>
      <c r="I464" s="11">
        <f>IFERROR(VLOOKUP(C464,SRA!B:T,19,0),"")</f>
        <v>0</v>
      </c>
      <c r="J464" s="30">
        <f>IFERROR(VLOOKUP(C464,MARÇO!B:F,3,0),"0,00")</f>
        <v>141.21</v>
      </c>
      <c r="K464" s="11">
        <f t="shared" si="14"/>
        <v>29.510000000000005</v>
      </c>
      <c r="L464" s="30">
        <f>IFERROR(VLOOKUP(C464,MARÇO!B:H,7,0),"0,00")</f>
        <v>111.7</v>
      </c>
      <c r="M464" s="25" t="str">
        <f>IFERROR(VLOOKUP(C464,FÉRIAS!C:D,2,0),"")</f>
        <v/>
      </c>
      <c r="N464" s="21" t="str">
        <f>IFERROR(VLOOKUP(C464,AFASTADOS!B:C,2,0),"")</f>
        <v>ELISABETH DE ARAUJO LOPES</v>
      </c>
    </row>
    <row r="465" spans="2:15" s="21" customFormat="1">
      <c r="B465" s="15">
        <f t="shared" si="15"/>
        <v>457</v>
      </c>
      <c r="C465" s="26">
        <v>3401</v>
      </c>
      <c r="D465" s="27" t="str">
        <f>IFERROR(VLOOKUP(C465,SRA!B:C,2,0),"")</f>
        <v>TATIANE RAPHAELLA S DA SILVA N</v>
      </c>
      <c r="E465" s="15" t="str">
        <f>IFERROR(VLOOKUP(C465,SRA!B:T,8,0),"")</f>
        <v>CLT</v>
      </c>
      <c r="F465" s="20" t="s">
        <v>452</v>
      </c>
      <c r="G465" s="15" t="str">
        <f>IFERROR(VLOOKUP(C465,SRA!B:T,5,0),"")</f>
        <v>OP. DE PROD. IND.</v>
      </c>
      <c r="H465" s="11">
        <f>IFERROR(VLOOKUP(C465,SRA!B:T,18,0),"")</f>
        <v>1287.22</v>
      </c>
      <c r="I465" s="11">
        <f>IFERROR(VLOOKUP(C465,SRA!B:T,19,0),"")</f>
        <v>0</v>
      </c>
      <c r="J465" s="30">
        <f>IFERROR(VLOOKUP(C465,MARÇO!B:F,3,0),"0,00")</f>
        <v>1412</v>
      </c>
      <c r="K465" s="11">
        <f t="shared" si="14"/>
        <v>610.59</v>
      </c>
      <c r="L465" s="30">
        <f>IFERROR(VLOOKUP(C465,MARÇO!B:H,7,0),"0,00")</f>
        <v>801.41</v>
      </c>
      <c r="M465" s="25" t="str">
        <f>IFERROR(VLOOKUP(C465,FÉRIAS!C:D,2,0),"")</f>
        <v/>
      </c>
      <c r="N465" s="21" t="str">
        <f>IFERROR(VLOOKUP(C465,AFASTADOS!B:C,2,0),"")</f>
        <v/>
      </c>
    </row>
    <row r="466" spans="2:15" s="36" customFormat="1">
      <c r="B466" s="15">
        <f t="shared" si="15"/>
        <v>458</v>
      </c>
      <c r="C466" s="46">
        <v>3415</v>
      </c>
      <c r="D466" s="47" t="s">
        <v>577</v>
      </c>
      <c r="E466" s="15" t="str">
        <f>IFERROR(VLOOKUP(C466,SRA!B:T,8,0),"")</f>
        <v>CLT</v>
      </c>
      <c r="F466" s="20" t="s">
        <v>452</v>
      </c>
      <c r="G466" s="15" t="str">
        <f>IFERROR(VLOOKUP(C466,SRA!B:T,5,0),"")</f>
        <v>TEC. CONTABIL</v>
      </c>
      <c r="H466" s="11">
        <f>IFERROR(VLOOKUP(C466,SRA!B:T,18,0),"")</f>
        <v>1886.85</v>
      </c>
      <c r="I466" s="11">
        <f>IFERROR(VLOOKUP(C466,SRA!B:T,19,0),"")</f>
        <v>0</v>
      </c>
      <c r="J466" s="30">
        <f>IFERROR(VLOOKUP(C466,MARÇO!B:F,3,0),"0,00")</f>
        <v>1886.85</v>
      </c>
      <c r="K466" s="11">
        <f t="shared" si="14"/>
        <v>250.56999999999994</v>
      </c>
      <c r="L466" s="30">
        <f>IFERROR(VLOOKUP(C466,MARÇO!B:H,7,0),"0,00")</f>
        <v>1636.28</v>
      </c>
      <c r="M466" s="45"/>
      <c r="O466" s="21"/>
    </row>
    <row r="467" spans="2:15" s="2" customFormat="1" ht="13.5">
      <c r="B467" s="113" t="s">
        <v>453</v>
      </c>
      <c r="C467" s="113"/>
      <c r="D467" s="113"/>
      <c r="E467" s="113"/>
      <c r="F467" s="113"/>
      <c r="G467" s="113"/>
      <c r="H467" s="50">
        <f>SUM(H9:H466)</f>
        <v>1282726.3099999984</v>
      </c>
      <c r="I467" s="50">
        <f t="shared" ref="I467:L467" si="16">SUM(I9:I466)</f>
        <v>555530.79999999993</v>
      </c>
      <c r="J467" s="50">
        <f t="shared" si="16"/>
        <v>2134191.4999999991</v>
      </c>
      <c r="K467" s="50">
        <f t="shared" si="16"/>
        <v>905831.22000000055</v>
      </c>
      <c r="L467" s="50">
        <f t="shared" si="16"/>
        <v>1228360.2799999996</v>
      </c>
      <c r="M467" s="29" t="str">
        <f>IFERROR(VLOOKUP(C467,FÉRIAS!A:G,2,0),"")</f>
        <v/>
      </c>
      <c r="N467" s="41" t="str">
        <f>IFERROR(VLOOKUP(C467,AFASTADOS!B:C,2,0),"")</f>
        <v/>
      </c>
      <c r="O467" s="21"/>
    </row>
  </sheetData>
  <autoFilter ref="B8:O467"/>
  <sortState ref="B9:P80">
    <sortCondition descending="1" ref="E9:E80"/>
  </sortState>
  <mergeCells count="2">
    <mergeCell ref="B467:G467"/>
    <mergeCell ref="E2:I4"/>
  </mergeCells>
  <conditionalFormatting sqref="C21:C1048576 C1:C13">
    <cfRule type="duplicateValues" dxfId="24" priority="27"/>
  </conditionalFormatting>
  <conditionalFormatting sqref="C38:C40">
    <cfRule type="duplicateValues" dxfId="23" priority="26"/>
  </conditionalFormatting>
  <conditionalFormatting sqref="C18:C20">
    <cfRule type="duplicateValues" dxfId="22" priority="20"/>
    <cfRule type="duplicateValues" dxfId="21" priority="21"/>
  </conditionalFormatting>
  <conditionalFormatting sqref="C65">
    <cfRule type="duplicateValues" dxfId="20" priority="16"/>
    <cfRule type="duplicateValues" dxfId="19" priority="17"/>
  </conditionalFormatting>
  <conditionalFormatting sqref="C65">
    <cfRule type="duplicateValues" dxfId="18" priority="15"/>
  </conditionalFormatting>
  <conditionalFormatting sqref="C14:C20">
    <cfRule type="duplicateValues" dxfId="17" priority="678"/>
  </conditionalFormatting>
  <conditionalFormatting sqref="P2:P5">
    <cfRule type="duplicateValues" dxfId="16" priority="12"/>
    <cfRule type="duplicateValues" dxfId="15" priority="13"/>
    <cfRule type="duplicateValues" dxfId="14" priority="14"/>
  </conditionalFormatting>
  <conditionalFormatting sqref="P2:P5">
    <cfRule type="duplicateValues" dxfId="13" priority="11"/>
  </conditionalFormatting>
  <conditionalFormatting sqref="C466">
    <cfRule type="duplicateValues" dxfId="12" priority="8"/>
    <cfRule type="duplicateValues" dxfId="11" priority="9"/>
    <cfRule type="duplicateValues" dxfId="10" priority="10"/>
  </conditionalFormatting>
  <conditionalFormatting sqref="C466">
    <cfRule type="duplicateValues" dxfId="9" priority="7"/>
  </conditionalFormatting>
  <conditionalFormatting sqref="C77:C80">
    <cfRule type="duplicateValues" dxfId="8" priority="1109"/>
    <cfRule type="duplicateValues" dxfId="7" priority="1110"/>
    <cfRule type="duplicateValues" dxfId="6" priority="1111"/>
  </conditionalFormatting>
  <conditionalFormatting sqref="C77:C80">
    <cfRule type="duplicateValues" dxfId="5" priority="1112"/>
  </conditionalFormatting>
  <conditionalFormatting sqref="C67:C82">
    <cfRule type="duplicateValues" dxfId="4" priority="1128"/>
    <cfRule type="duplicateValues" dxfId="3" priority="1129"/>
  </conditionalFormatting>
  <conditionalFormatting sqref="C69:C80">
    <cfRule type="duplicateValues" dxfId="2" priority="1132"/>
  </conditionalFormatting>
  <conditionalFormatting sqref="C80">
    <cfRule type="duplicateValues" dxfId="1" priority="1"/>
  </conditionalFormatting>
  <conditionalFormatting sqref="C21:C466 C9:C13">
    <cfRule type="duplicateValues" dxfId="0" priority="1183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1" min="1" max="11" man="1"/>
    <brk id="182" min="1" max="11" man="1"/>
    <brk id="232" min="1" max="11" man="1"/>
    <brk id="284" min="1" max="11" man="1"/>
    <brk id="340" min="1" max="11" man="1"/>
    <brk id="388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U461"/>
  <sheetViews>
    <sheetView workbookViewId="0">
      <selection activeCell="N445" sqref="N445"/>
    </sheetView>
  </sheetViews>
  <sheetFormatPr defaultRowHeight="15"/>
  <cols>
    <col min="1" max="1" width="5.28515625" style="1" bestFit="1" customWidth="1"/>
    <col min="2" max="2" width="9.28515625" style="1" bestFit="1" customWidth="1"/>
    <col min="3" max="3" width="36.28515625" bestFit="1" customWidth="1"/>
    <col min="4" max="4" width="11.5703125" style="1" bestFit="1" customWidth="1"/>
    <col min="5" max="5" width="12.42578125" style="1" bestFit="1" customWidth="1"/>
    <col min="6" max="6" width="24.28515625" style="1" bestFit="1" customWidth="1"/>
    <col min="7" max="7" width="10.5703125" style="33" bestFit="1" customWidth="1"/>
    <col min="8" max="8" width="14.5703125" style="33" bestFit="1" customWidth="1"/>
    <col min="9" max="9" width="7.7109375" style="40" bestFit="1" customWidth="1"/>
    <col min="10" max="11" width="12.140625" style="40" bestFit="1" customWidth="1"/>
    <col min="12" max="12" width="12.28515625" style="40" bestFit="1" customWidth="1"/>
    <col min="13" max="13" width="12" style="40" customWidth="1"/>
    <col min="14" max="14" width="12.28515625" style="40" bestFit="1" customWidth="1"/>
    <col min="15" max="15" width="17.28515625" style="40" bestFit="1" customWidth="1"/>
    <col min="16" max="16" width="13" style="40" customWidth="1"/>
    <col min="17" max="17" width="14.42578125" style="40" customWidth="1"/>
    <col min="18" max="18" width="11.7109375" style="40" bestFit="1" customWidth="1"/>
    <col min="19" max="20" width="12.140625" style="121" bestFit="1" customWidth="1"/>
    <col min="21" max="21" width="35.140625" style="122" bestFit="1" customWidth="1"/>
    <col min="22" max="16384" width="9.140625" style="32"/>
  </cols>
  <sheetData>
    <row r="1" spans="1:21">
      <c r="A1" s="53" t="s">
        <v>534</v>
      </c>
      <c r="B1" s="53"/>
      <c r="C1" s="51"/>
      <c r="D1" s="51"/>
      <c r="E1" s="53"/>
      <c r="F1" s="51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</row>
    <row r="3" spans="1:21">
      <c r="A3" s="53" t="s">
        <v>413</v>
      </c>
      <c r="B3" s="53" t="s">
        <v>414</v>
      </c>
      <c r="C3" s="51" t="s">
        <v>2</v>
      </c>
      <c r="D3" s="53" t="s">
        <v>535</v>
      </c>
      <c r="E3" s="53" t="s">
        <v>536</v>
      </c>
      <c r="F3" s="53" t="s">
        <v>537</v>
      </c>
      <c r="G3" s="52" t="s">
        <v>538</v>
      </c>
      <c r="H3" s="52" t="s">
        <v>539</v>
      </c>
      <c r="I3" s="52" t="s">
        <v>540</v>
      </c>
      <c r="J3" s="102" t="s">
        <v>541</v>
      </c>
      <c r="K3" s="102" t="s">
        <v>542</v>
      </c>
      <c r="L3" s="102" t="s">
        <v>543</v>
      </c>
      <c r="M3" s="102" t="s">
        <v>545</v>
      </c>
      <c r="N3" s="102" t="s">
        <v>544</v>
      </c>
      <c r="O3" s="102" t="s">
        <v>546</v>
      </c>
      <c r="P3" s="102" t="s">
        <v>547</v>
      </c>
      <c r="Q3" s="102" t="s">
        <v>548</v>
      </c>
      <c r="R3" s="102" t="s">
        <v>549</v>
      </c>
      <c r="S3" s="123" t="s">
        <v>550</v>
      </c>
      <c r="T3" s="123" t="s">
        <v>551</v>
      </c>
    </row>
    <row r="4" spans="1:21">
      <c r="A4" s="117">
        <v>1</v>
      </c>
      <c r="B4" s="117">
        <v>3012</v>
      </c>
      <c r="C4" s="105" t="s">
        <v>259</v>
      </c>
      <c r="D4" s="106">
        <v>41751</v>
      </c>
      <c r="E4" s="120">
        <v>45367</v>
      </c>
      <c r="F4" s="105" t="s">
        <v>509</v>
      </c>
      <c r="G4" s="103">
        <v>1886.84</v>
      </c>
      <c r="H4" s="103">
        <v>0</v>
      </c>
      <c r="I4" s="104" t="s">
        <v>553</v>
      </c>
      <c r="J4" s="103">
        <v>0</v>
      </c>
      <c r="K4" s="103">
        <v>0</v>
      </c>
      <c r="L4" s="103">
        <v>0</v>
      </c>
      <c r="M4" s="103">
        <v>0</v>
      </c>
      <c r="N4" s="103">
        <v>0</v>
      </c>
      <c r="O4" s="103">
        <v>0</v>
      </c>
      <c r="P4" s="103">
        <v>0</v>
      </c>
      <c r="Q4" s="103">
        <v>0</v>
      </c>
      <c r="R4" s="52">
        <v>0</v>
      </c>
      <c r="S4" s="121">
        <f>SUM(G4:H4)+O4+Q4</f>
        <v>1886.84</v>
      </c>
      <c r="T4" s="121">
        <f>SUM(J4:N4)+P4+R4</f>
        <v>0</v>
      </c>
      <c r="U4" s="122" t="str">
        <f>VLOOKUP(B4,'FOLHA RESUMIDA'!C:I,2,0)</f>
        <v>ESTELA FELIPE DE OLIVEIRA</v>
      </c>
    </row>
    <row r="5" spans="1:21">
      <c r="A5" s="117">
        <v>1</v>
      </c>
      <c r="B5" s="117">
        <v>3312</v>
      </c>
      <c r="C5" s="105" t="s">
        <v>315</v>
      </c>
      <c r="D5" s="106">
        <v>42926</v>
      </c>
      <c r="E5" s="120">
        <v>45368</v>
      </c>
      <c r="F5" s="105" t="s">
        <v>466</v>
      </c>
      <c r="G5" s="103">
        <v>0</v>
      </c>
      <c r="H5" s="103">
        <v>0</v>
      </c>
      <c r="I5" s="104" t="s">
        <v>555</v>
      </c>
      <c r="J5" s="103">
        <v>0</v>
      </c>
      <c r="K5" s="103">
        <v>0</v>
      </c>
      <c r="L5" s="103">
        <v>0</v>
      </c>
      <c r="M5" s="103">
        <v>0</v>
      </c>
      <c r="N5" s="103">
        <v>0</v>
      </c>
      <c r="O5" s="103">
        <v>1664.45</v>
      </c>
      <c r="P5" s="103">
        <v>6657.79</v>
      </c>
      <c r="Q5" s="103">
        <v>0</v>
      </c>
      <c r="R5" s="52">
        <v>0</v>
      </c>
      <c r="S5" s="121">
        <f>SUM(G5:H5)+O5+Q5</f>
        <v>1664.45</v>
      </c>
      <c r="T5" s="121">
        <f>SUM(J5:N5)+P5+R5</f>
        <v>6657.79</v>
      </c>
      <c r="U5" s="122" t="str">
        <f>VLOOKUP(B5,'FOLHA RESUMIDA'!C:I,2,0)</f>
        <v>DIMAS PEREIRA DANTAS</v>
      </c>
    </row>
    <row r="6" spans="1:21">
      <c r="A6" s="117">
        <v>1</v>
      </c>
      <c r="B6" s="117">
        <v>3382</v>
      </c>
      <c r="C6" s="105" t="s">
        <v>472</v>
      </c>
      <c r="D6" s="106">
        <v>44230</v>
      </c>
      <c r="E6" s="120">
        <v>45373</v>
      </c>
      <c r="F6" s="105" t="s">
        <v>495</v>
      </c>
      <c r="G6" s="103">
        <v>0</v>
      </c>
      <c r="H6" s="103">
        <v>0</v>
      </c>
      <c r="I6" s="104" t="s">
        <v>555</v>
      </c>
      <c r="J6" s="103">
        <v>0</v>
      </c>
      <c r="K6" s="103">
        <v>0</v>
      </c>
      <c r="L6" s="103">
        <v>0</v>
      </c>
      <c r="M6" s="103">
        <v>0</v>
      </c>
      <c r="N6" s="103">
        <v>0</v>
      </c>
      <c r="O6" s="103">
        <v>1811.32</v>
      </c>
      <c r="P6" s="103">
        <v>7245.23</v>
      </c>
      <c r="Q6" s="103">
        <v>0</v>
      </c>
      <c r="R6" s="52">
        <v>0</v>
      </c>
      <c r="S6" s="121">
        <f>SUM(G6:H6)+O6+Q6</f>
        <v>1811.32</v>
      </c>
      <c r="T6" s="121">
        <f>SUM(J6:N6)+P6+R6</f>
        <v>7245.23</v>
      </c>
      <c r="U6" s="122" t="str">
        <f>VLOOKUP(B6,'FOLHA RESUMIDA'!C:I,2,0)</f>
        <v>FERNANDA DA SILVA P DE ANDRADE</v>
      </c>
    </row>
    <row r="7" spans="1:21">
      <c r="A7" s="117">
        <v>1</v>
      </c>
      <c r="B7" s="117">
        <v>3037</v>
      </c>
      <c r="C7" s="105" t="s">
        <v>265</v>
      </c>
      <c r="D7" s="106">
        <v>41837</v>
      </c>
      <c r="E7" s="120">
        <v>45379</v>
      </c>
      <c r="F7" s="105" t="s">
        <v>433</v>
      </c>
      <c r="G7" s="103">
        <v>1287.22</v>
      </c>
      <c r="H7" s="103">
        <v>0</v>
      </c>
      <c r="I7" s="104" t="s">
        <v>553</v>
      </c>
      <c r="J7" s="103">
        <v>0</v>
      </c>
      <c r="K7" s="103">
        <v>0</v>
      </c>
      <c r="L7" s="103">
        <v>0</v>
      </c>
      <c r="M7" s="103">
        <v>0</v>
      </c>
      <c r="N7" s="103">
        <v>0</v>
      </c>
      <c r="O7" s="103">
        <v>0</v>
      </c>
      <c r="P7" s="103">
        <v>0</v>
      </c>
      <c r="Q7" s="103">
        <v>0</v>
      </c>
      <c r="R7" s="52">
        <v>0</v>
      </c>
      <c r="S7" s="121">
        <f>SUM(G7:H7)+O7+Q7</f>
        <v>1287.22</v>
      </c>
      <c r="T7" s="121">
        <f>SUM(J7:N7)+P7+R7</f>
        <v>0</v>
      </c>
      <c r="U7" s="122" t="str">
        <f>VLOOKUP(B7,'FOLHA RESUMIDA'!C:I,2,0)</f>
        <v>JADON JORGE OLIVEIRA DA SILVA</v>
      </c>
    </row>
    <row r="8" spans="1:21">
      <c r="A8" s="117">
        <v>1</v>
      </c>
      <c r="B8" s="117">
        <v>3201</v>
      </c>
      <c r="C8" s="105" t="s">
        <v>299</v>
      </c>
      <c r="D8" s="106">
        <v>42292</v>
      </c>
      <c r="E8" s="120">
        <v>45382</v>
      </c>
      <c r="F8" s="105" t="s">
        <v>525</v>
      </c>
      <c r="G8" s="103">
        <v>0</v>
      </c>
      <c r="H8" s="103">
        <v>0</v>
      </c>
      <c r="I8" s="104" t="s">
        <v>555</v>
      </c>
      <c r="J8" s="103">
        <v>0</v>
      </c>
      <c r="K8" s="103">
        <v>0</v>
      </c>
      <c r="L8" s="103">
        <v>0</v>
      </c>
      <c r="M8" s="103">
        <v>0</v>
      </c>
      <c r="N8" s="103">
        <v>0</v>
      </c>
      <c r="O8" s="103">
        <v>293.70999999999998</v>
      </c>
      <c r="P8" s="103">
        <v>1174.82</v>
      </c>
      <c r="Q8" s="103">
        <v>0</v>
      </c>
      <c r="R8" s="52">
        <v>0</v>
      </c>
      <c r="S8" s="121">
        <f>SUM(G8:H8)+O8+Q8</f>
        <v>293.70999999999998</v>
      </c>
      <c r="T8" s="121">
        <f>SUM(J8:N8)+P8+R8</f>
        <v>1174.82</v>
      </c>
      <c r="U8" s="122" t="str">
        <f>VLOOKUP(B8,'FOLHA RESUMIDA'!C:I,2,0)</f>
        <v>LUCIENE TORRES GALINDO DE MELO</v>
      </c>
    </row>
    <row r="9" spans="1:21">
      <c r="A9" s="117">
        <v>1</v>
      </c>
      <c r="B9" s="117">
        <v>3220</v>
      </c>
      <c r="C9" s="105" t="s">
        <v>301</v>
      </c>
      <c r="D9" s="106">
        <v>42552</v>
      </c>
      <c r="E9" s="120">
        <v>45382</v>
      </c>
      <c r="F9" s="105" t="s">
        <v>499</v>
      </c>
      <c r="G9" s="103">
        <v>0</v>
      </c>
      <c r="H9" s="103">
        <v>0</v>
      </c>
      <c r="I9" s="104" t="s">
        <v>555</v>
      </c>
      <c r="J9" s="103">
        <v>0</v>
      </c>
      <c r="K9" s="103">
        <v>0</v>
      </c>
      <c r="L9" s="103">
        <v>0</v>
      </c>
      <c r="M9" s="103">
        <v>0</v>
      </c>
      <c r="N9" s="103">
        <v>0</v>
      </c>
      <c r="O9" s="103">
        <v>1664.45</v>
      </c>
      <c r="P9" s="103">
        <v>6657.79</v>
      </c>
      <c r="Q9" s="103">
        <v>0</v>
      </c>
      <c r="R9" s="52">
        <v>0</v>
      </c>
      <c r="S9" s="121">
        <f>SUM(G9:H9)+O9+Q9</f>
        <v>1664.45</v>
      </c>
      <c r="T9" s="121">
        <f>SUM(J9:N9)+P9+R9</f>
        <v>6657.79</v>
      </c>
      <c r="U9" s="122" t="str">
        <f>VLOOKUP(B9,'FOLHA RESUMIDA'!C:I,2,0)</f>
        <v>RENATA RODRIGUES C DE MELO</v>
      </c>
    </row>
    <row r="10" spans="1:21">
      <c r="A10" s="117">
        <v>1</v>
      </c>
      <c r="B10" s="117">
        <v>3221</v>
      </c>
      <c r="C10" s="105" t="s">
        <v>302</v>
      </c>
      <c r="D10" s="106">
        <v>42566</v>
      </c>
      <c r="E10" s="120">
        <v>45382</v>
      </c>
      <c r="F10" s="105" t="s">
        <v>422</v>
      </c>
      <c r="G10" s="103">
        <v>0</v>
      </c>
      <c r="H10" s="103">
        <v>0</v>
      </c>
      <c r="I10" s="104" t="s">
        <v>555</v>
      </c>
      <c r="J10" s="103">
        <v>0</v>
      </c>
      <c r="K10" s="103">
        <v>0</v>
      </c>
      <c r="L10" s="103">
        <v>0</v>
      </c>
      <c r="M10" s="103">
        <v>0</v>
      </c>
      <c r="N10" s="103">
        <v>1800</v>
      </c>
      <c r="O10" s="103">
        <v>391.6</v>
      </c>
      <c r="P10" s="103">
        <v>1566.44</v>
      </c>
      <c r="Q10" s="103">
        <v>0</v>
      </c>
      <c r="R10" s="52">
        <v>0</v>
      </c>
      <c r="S10" s="121">
        <f>SUM(G10:H10)+O10+Q10</f>
        <v>391.6</v>
      </c>
      <c r="T10" s="121">
        <f>SUM(J10:N10)+P10+R10</f>
        <v>3366.44</v>
      </c>
      <c r="U10" s="122" t="str">
        <f>VLOOKUP(B10,'FOLHA RESUMIDA'!C:I,2,0)</f>
        <v>MARIA ERLANI BARBOSA SILVA</v>
      </c>
    </row>
    <row r="11" spans="1:21">
      <c r="A11" s="117">
        <v>1</v>
      </c>
      <c r="B11" s="117">
        <v>3249</v>
      </c>
      <c r="C11" s="105" t="s">
        <v>310</v>
      </c>
      <c r="D11" s="106">
        <v>42845</v>
      </c>
      <c r="E11" s="120">
        <v>45382</v>
      </c>
      <c r="F11" s="105" t="s">
        <v>486</v>
      </c>
      <c r="G11" s="103">
        <v>0</v>
      </c>
      <c r="H11" s="103">
        <v>0</v>
      </c>
      <c r="I11" s="104" t="s">
        <v>555</v>
      </c>
      <c r="J11" s="103">
        <v>0</v>
      </c>
      <c r="K11" s="103">
        <v>0</v>
      </c>
      <c r="L11" s="103">
        <v>0</v>
      </c>
      <c r="M11" s="103">
        <v>0</v>
      </c>
      <c r="N11" s="103">
        <v>0</v>
      </c>
      <c r="O11" s="103">
        <v>979.03</v>
      </c>
      <c r="P11" s="103">
        <v>3916.1</v>
      </c>
      <c r="Q11" s="103">
        <v>0</v>
      </c>
      <c r="R11" s="52">
        <v>0</v>
      </c>
      <c r="S11" s="121">
        <f>SUM(G11:H11)+O11+Q11</f>
        <v>979.03</v>
      </c>
      <c r="T11" s="121">
        <f>SUM(J11:N11)+P11+R11</f>
        <v>3916.1</v>
      </c>
      <c r="U11" s="122" t="str">
        <f>VLOOKUP(B11,'FOLHA RESUMIDA'!C:I,2,0)</f>
        <v>LUCIANA MARIA BASTO DE AQUINO</v>
      </c>
    </row>
    <row r="12" spans="1:21">
      <c r="A12" s="117">
        <v>1</v>
      </c>
      <c r="B12" s="117">
        <v>3381</v>
      </c>
      <c r="C12" s="105" t="s">
        <v>471</v>
      </c>
      <c r="D12" s="106">
        <v>44230</v>
      </c>
      <c r="E12" s="120">
        <v>45382</v>
      </c>
      <c r="F12" s="105" t="s">
        <v>526</v>
      </c>
      <c r="G12" s="103">
        <v>0</v>
      </c>
      <c r="H12" s="103">
        <v>0</v>
      </c>
      <c r="I12" s="104" t="s">
        <v>555</v>
      </c>
      <c r="J12" s="103">
        <v>0</v>
      </c>
      <c r="K12" s="103">
        <v>0</v>
      </c>
      <c r="L12" s="103">
        <v>0</v>
      </c>
      <c r="M12" s="103">
        <v>0</v>
      </c>
      <c r="N12" s="103">
        <v>0</v>
      </c>
      <c r="O12" s="103">
        <v>293.70999999999998</v>
      </c>
      <c r="P12" s="103">
        <v>1174.82</v>
      </c>
      <c r="Q12" s="103">
        <v>0</v>
      </c>
      <c r="R12" s="52">
        <v>0</v>
      </c>
      <c r="S12" s="121">
        <f>SUM(G12:H12)+O12+Q12</f>
        <v>293.70999999999998</v>
      </c>
      <c r="T12" s="121">
        <f>SUM(J12:N12)+P12+R12</f>
        <v>1174.82</v>
      </c>
      <c r="U12" s="122" t="str">
        <f>VLOOKUP(B12,'FOLHA RESUMIDA'!C:I,2,0)</f>
        <v>MARIA VITORIA ALVES VILA NOVA</v>
      </c>
    </row>
    <row r="13" spans="1:21">
      <c r="A13" s="117">
        <v>1</v>
      </c>
      <c r="B13" s="117">
        <v>3384</v>
      </c>
      <c r="C13" s="105" t="s">
        <v>477</v>
      </c>
      <c r="D13" s="106">
        <v>44298</v>
      </c>
      <c r="E13" s="120">
        <v>45382</v>
      </c>
      <c r="F13" s="105" t="s">
        <v>428</v>
      </c>
      <c r="G13" s="103">
        <v>0</v>
      </c>
      <c r="H13" s="103">
        <v>0</v>
      </c>
      <c r="I13" s="104" t="s">
        <v>555</v>
      </c>
      <c r="J13" s="103">
        <v>0</v>
      </c>
      <c r="K13" s="103">
        <v>0</v>
      </c>
      <c r="L13" s="103">
        <v>0</v>
      </c>
      <c r="M13" s="103">
        <v>0</v>
      </c>
      <c r="N13" s="103">
        <v>0</v>
      </c>
      <c r="O13" s="103">
        <v>881.12</v>
      </c>
      <c r="P13" s="103">
        <v>3524.49</v>
      </c>
      <c r="Q13" s="103">
        <v>0</v>
      </c>
      <c r="R13" s="52">
        <v>0</v>
      </c>
      <c r="S13" s="121">
        <f>SUM(G13:H13)+O13+Q13</f>
        <v>881.12</v>
      </c>
      <c r="T13" s="121">
        <f>SUM(J13:N13)+P13+R13</f>
        <v>3524.49</v>
      </c>
      <c r="U13" s="122" t="str">
        <f>VLOOKUP(B13,'FOLHA RESUMIDA'!C:I,2,0)</f>
        <v>ADRIANA LOPES NOBREGA F BARROS</v>
      </c>
    </row>
    <row r="14" spans="1:21">
      <c r="A14" s="117">
        <v>1</v>
      </c>
      <c r="B14" s="117">
        <v>3389</v>
      </c>
      <c r="C14" s="105" t="s">
        <v>485</v>
      </c>
      <c r="D14" s="106">
        <v>44491</v>
      </c>
      <c r="E14" s="120">
        <v>45382</v>
      </c>
      <c r="F14" s="105" t="s">
        <v>428</v>
      </c>
      <c r="G14" s="103">
        <v>0</v>
      </c>
      <c r="H14" s="103">
        <v>0</v>
      </c>
      <c r="I14" s="104" t="s">
        <v>555</v>
      </c>
      <c r="J14" s="103">
        <v>0</v>
      </c>
      <c r="K14" s="103">
        <v>0</v>
      </c>
      <c r="L14" s="103">
        <v>0</v>
      </c>
      <c r="M14" s="103">
        <v>0</v>
      </c>
      <c r="N14" s="103">
        <v>0</v>
      </c>
      <c r="O14" s="103">
        <v>881.12</v>
      </c>
      <c r="P14" s="103">
        <v>3524.49</v>
      </c>
      <c r="Q14" s="103">
        <v>0</v>
      </c>
      <c r="R14" s="52">
        <v>0</v>
      </c>
      <c r="S14" s="121">
        <f>SUM(G14:H14)+O14+Q14</f>
        <v>881.12</v>
      </c>
      <c r="T14" s="121">
        <f>SUM(J14:N14)+P14+R14</f>
        <v>3524.49</v>
      </c>
      <c r="U14" s="122" t="str">
        <f>VLOOKUP(B14,'FOLHA RESUMIDA'!C:I,2,0)</f>
        <v>ALBERTO AFFONSO F M  TRINDADE</v>
      </c>
    </row>
    <row r="15" spans="1:21">
      <c r="A15" s="117">
        <v>1</v>
      </c>
      <c r="B15" s="117">
        <v>200</v>
      </c>
      <c r="C15" s="105" t="s">
        <v>3</v>
      </c>
      <c r="D15" s="106">
        <v>26877</v>
      </c>
      <c r="E15" s="117" t="s">
        <v>552</v>
      </c>
      <c r="F15" s="105" t="s">
        <v>435</v>
      </c>
      <c r="G15" s="103">
        <v>4804.1099999999997</v>
      </c>
      <c r="H15" s="103">
        <v>0</v>
      </c>
      <c r="I15" s="104" t="s">
        <v>553</v>
      </c>
      <c r="J15" s="103">
        <v>0</v>
      </c>
      <c r="K15" s="103">
        <v>0</v>
      </c>
      <c r="L15" s="103">
        <v>0</v>
      </c>
      <c r="M15" s="103">
        <v>0</v>
      </c>
      <c r="N15" s="103">
        <v>0</v>
      </c>
      <c r="O15" s="103">
        <v>0</v>
      </c>
      <c r="P15" s="103">
        <v>0</v>
      </c>
      <c r="Q15" s="103">
        <v>0</v>
      </c>
      <c r="R15" s="52">
        <v>0</v>
      </c>
      <c r="S15" s="121">
        <f>SUM(G15:H15)+O15+Q15</f>
        <v>4804.1099999999997</v>
      </c>
      <c r="T15" s="121">
        <f>SUM(J15:N15)+P15+R15</f>
        <v>0</v>
      </c>
      <c r="U15" s="122" t="str">
        <f>VLOOKUP(B15,'FOLHA RESUMIDA'!C:I,2,0)</f>
        <v>MARIA DO CARMO DE SOUSA</v>
      </c>
    </row>
    <row r="16" spans="1:21">
      <c r="A16" s="117">
        <v>1</v>
      </c>
      <c r="B16" s="117">
        <v>397</v>
      </c>
      <c r="C16" s="105" t="s">
        <v>4</v>
      </c>
      <c r="D16" s="106">
        <v>27442</v>
      </c>
      <c r="E16" s="117" t="s">
        <v>552</v>
      </c>
      <c r="F16" s="105" t="s">
        <v>503</v>
      </c>
      <c r="G16" s="103">
        <v>3735.89</v>
      </c>
      <c r="H16" s="103">
        <v>1264.9100000000001</v>
      </c>
      <c r="I16" s="104" t="s">
        <v>553</v>
      </c>
      <c r="J16" s="103">
        <v>0</v>
      </c>
      <c r="K16" s="103">
        <v>0</v>
      </c>
      <c r="L16" s="103">
        <v>0</v>
      </c>
      <c r="M16" s="103">
        <v>0</v>
      </c>
      <c r="N16" s="103">
        <v>0</v>
      </c>
      <c r="O16" s="103">
        <v>0</v>
      </c>
      <c r="P16" s="103">
        <v>0</v>
      </c>
      <c r="Q16" s="103">
        <v>0</v>
      </c>
      <c r="R16" s="52">
        <v>0</v>
      </c>
      <c r="S16" s="121">
        <f>SUM(G16:H16)+O16+Q16</f>
        <v>5000.8</v>
      </c>
      <c r="T16" s="121">
        <f>SUM(J16:N16)+P16+R16</f>
        <v>0</v>
      </c>
      <c r="U16" s="122" t="str">
        <f>VLOOKUP(B16,'FOLHA RESUMIDA'!C:I,2,0)</f>
        <v>MARIA AMARA MEDEIROS</v>
      </c>
    </row>
    <row r="17" spans="1:21">
      <c r="A17" s="117">
        <v>1</v>
      </c>
      <c r="B17" s="117">
        <v>508</v>
      </c>
      <c r="C17" s="105" t="s">
        <v>5</v>
      </c>
      <c r="D17" s="106">
        <v>27828</v>
      </c>
      <c r="E17" s="117" t="s">
        <v>552</v>
      </c>
      <c r="F17" s="105" t="s">
        <v>503</v>
      </c>
      <c r="G17" s="103">
        <v>4118.83</v>
      </c>
      <c r="H17" s="103">
        <v>963.73</v>
      </c>
      <c r="I17" s="104" t="s">
        <v>553</v>
      </c>
      <c r="J17" s="103">
        <v>0</v>
      </c>
      <c r="K17" s="103">
        <v>0</v>
      </c>
      <c r="L17" s="103">
        <v>0</v>
      </c>
      <c r="M17" s="103">
        <v>0</v>
      </c>
      <c r="N17" s="103">
        <v>0</v>
      </c>
      <c r="O17" s="103">
        <v>0</v>
      </c>
      <c r="P17" s="103">
        <v>0</v>
      </c>
      <c r="Q17" s="103">
        <v>0</v>
      </c>
      <c r="R17" s="52">
        <v>0</v>
      </c>
      <c r="S17" s="121">
        <f>SUM(G17:H17)+O17+Q17</f>
        <v>5082.5599999999995</v>
      </c>
      <c r="T17" s="121">
        <f>SUM(J17:N17)+P17+R17</f>
        <v>0</v>
      </c>
      <c r="U17" s="122" t="str">
        <f>VLOOKUP(B17,'FOLHA RESUMIDA'!C:I,2,0)</f>
        <v>SANDRA EMIDIO PEREIRA</v>
      </c>
    </row>
    <row r="18" spans="1:21">
      <c r="A18" s="117">
        <v>1</v>
      </c>
      <c r="B18" s="117">
        <v>510</v>
      </c>
      <c r="C18" s="105" t="s">
        <v>6</v>
      </c>
      <c r="D18" s="106">
        <v>27828</v>
      </c>
      <c r="E18" s="117" t="s">
        <v>552</v>
      </c>
      <c r="F18" s="105" t="s">
        <v>503</v>
      </c>
      <c r="G18" s="103">
        <v>4118.83</v>
      </c>
      <c r="H18" s="103">
        <v>0</v>
      </c>
      <c r="I18" s="104" t="s">
        <v>553</v>
      </c>
      <c r="J18" s="103">
        <v>0</v>
      </c>
      <c r="K18" s="103">
        <v>0</v>
      </c>
      <c r="L18" s="103">
        <v>0</v>
      </c>
      <c r="M18" s="103">
        <v>0</v>
      </c>
      <c r="N18" s="103">
        <v>0</v>
      </c>
      <c r="O18" s="103">
        <v>0</v>
      </c>
      <c r="P18" s="103">
        <v>0</v>
      </c>
      <c r="Q18" s="103">
        <v>0</v>
      </c>
      <c r="R18" s="52">
        <v>0</v>
      </c>
      <c r="S18" s="121">
        <f>SUM(G18:H18)+O18+Q18</f>
        <v>4118.83</v>
      </c>
      <c r="T18" s="121">
        <f>SUM(J18:N18)+P18+R18</f>
        <v>0</v>
      </c>
      <c r="U18" s="122" t="str">
        <f>VLOOKUP(B18,'FOLHA RESUMIDA'!C:I,2,0)</f>
        <v>FRANCISCO FERREIRA DE SOUSA</v>
      </c>
    </row>
    <row r="19" spans="1:21">
      <c r="A19" s="117">
        <v>1</v>
      </c>
      <c r="B19" s="117">
        <v>542</v>
      </c>
      <c r="C19" s="105" t="s">
        <v>7</v>
      </c>
      <c r="D19" s="106">
        <v>27955</v>
      </c>
      <c r="E19" s="117" t="s">
        <v>552</v>
      </c>
      <c r="F19" s="105" t="s">
        <v>509</v>
      </c>
      <c r="G19" s="103">
        <v>1981.2</v>
      </c>
      <c r="H19" s="103">
        <v>0</v>
      </c>
      <c r="I19" s="104" t="s">
        <v>553</v>
      </c>
      <c r="J19" s="103">
        <v>0</v>
      </c>
      <c r="K19" s="103">
        <v>0</v>
      </c>
      <c r="L19" s="103">
        <v>0</v>
      </c>
      <c r="M19" s="103">
        <v>0</v>
      </c>
      <c r="N19" s="103">
        <v>0</v>
      </c>
      <c r="O19" s="103">
        <v>0</v>
      </c>
      <c r="P19" s="103">
        <v>0</v>
      </c>
      <c r="Q19" s="103">
        <v>0</v>
      </c>
      <c r="R19" s="52">
        <v>0</v>
      </c>
      <c r="S19" s="121">
        <f>SUM(G19:H19)+O19+Q19</f>
        <v>1981.2</v>
      </c>
      <c r="T19" s="121">
        <f>SUM(J19:N19)+P19+R19</f>
        <v>0</v>
      </c>
      <c r="U19" s="122" t="str">
        <f>VLOOKUP(B19,'FOLHA RESUMIDA'!C:I,2,0)</f>
        <v>ANA MARTA MARCELINO DA SILVA</v>
      </c>
    </row>
    <row r="20" spans="1:21">
      <c r="A20" s="117">
        <v>1</v>
      </c>
      <c r="B20" s="117">
        <v>788</v>
      </c>
      <c r="C20" s="105" t="s">
        <v>8</v>
      </c>
      <c r="D20" s="106">
        <v>28551</v>
      </c>
      <c r="E20" s="117" t="s">
        <v>552</v>
      </c>
      <c r="F20" s="105" t="s">
        <v>435</v>
      </c>
      <c r="G20" s="103">
        <v>2089.0100000000002</v>
      </c>
      <c r="H20" s="103">
        <v>1264.9100000000001</v>
      </c>
      <c r="I20" s="104" t="s">
        <v>553</v>
      </c>
      <c r="J20" s="103">
        <v>0</v>
      </c>
      <c r="K20" s="103">
        <v>0</v>
      </c>
      <c r="L20" s="103">
        <v>0</v>
      </c>
      <c r="M20" s="103">
        <v>0</v>
      </c>
      <c r="N20" s="103">
        <v>0</v>
      </c>
      <c r="O20" s="103">
        <v>0</v>
      </c>
      <c r="P20" s="103">
        <v>0</v>
      </c>
      <c r="Q20" s="103">
        <v>0</v>
      </c>
      <c r="R20" s="52">
        <v>0</v>
      </c>
      <c r="S20" s="121">
        <f>SUM(G20:H20)+O20+Q20</f>
        <v>3353.92</v>
      </c>
      <c r="T20" s="121">
        <f>SUM(J20:N20)+P20+R20</f>
        <v>0</v>
      </c>
      <c r="U20" s="122" t="str">
        <f>VLOOKUP(B20,'FOLHA RESUMIDA'!C:I,2,0)</f>
        <v>IVONEIDE FRANCISCA S ALMEIDA</v>
      </c>
    </row>
    <row r="21" spans="1:21">
      <c r="A21" s="117">
        <v>1</v>
      </c>
      <c r="B21" s="117">
        <v>830</v>
      </c>
      <c r="C21" s="105" t="s">
        <v>9</v>
      </c>
      <c r="D21" s="106">
        <v>28688</v>
      </c>
      <c r="E21" s="117" t="s">
        <v>552</v>
      </c>
      <c r="F21" s="105" t="s">
        <v>503</v>
      </c>
      <c r="G21" s="103">
        <v>5006.45</v>
      </c>
      <c r="H21" s="103">
        <v>0</v>
      </c>
      <c r="I21" s="104" t="s">
        <v>553</v>
      </c>
      <c r="J21" s="103">
        <v>0</v>
      </c>
      <c r="K21" s="103">
        <v>0</v>
      </c>
      <c r="L21" s="103">
        <v>0</v>
      </c>
      <c r="M21" s="103">
        <v>0</v>
      </c>
      <c r="N21" s="103">
        <v>0</v>
      </c>
      <c r="O21" s="103">
        <v>0</v>
      </c>
      <c r="P21" s="103">
        <v>0</v>
      </c>
      <c r="Q21" s="103">
        <v>0</v>
      </c>
      <c r="R21" s="52">
        <v>0</v>
      </c>
      <c r="S21" s="121">
        <f>SUM(G21:H21)+O21+Q21</f>
        <v>5006.45</v>
      </c>
      <c r="T21" s="121">
        <f>SUM(J21:N21)+P21+R21</f>
        <v>0</v>
      </c>
      <c r="U21" s="122" t="str">
        <f>VLOOKUP(B21,'FOLHA RESUMIDA'!C:I,2,0)</f>
        <v>CARLOS ANTONIO DA SILVA</v>
      </c>
    </row>
    <row r="22" spans="1:21">
      <c r="A22" s="117">
        <v>1</v>
      </c>
      <c r="B22" s="117">
        <v>863</v>
      </c>
      <c r="C22" s="105" t="s">
        <v>10</v>
      </c>
      <c r="D22" s="106">
        <v>28746</v>
      </c>
      <c r="E22" s="117" t="s">
        <v>552</v>
      </c>
      <c r="F22" s="105" t="s">
        <v>432</v>
      </c>
      <c r="G22" s="103">
        <v>2539.21</v>
      </c>
      <c r="H22" s="103">
        <v>0</v>
      </c>
      <c r="I22" s="104" t="s">
        <v>553</v>
      </c>
      <c r="J22" s="103">
        <v>0</v>
      </c>
      <c r="K22" s="103">
        <v>0</v>
      </c>
      <c r="L22" s="103">
        <v>0</v>
      </c>
      <c r="M22" s="103">
        <v>0</v>
      </c>
      <c r="N22" s="103">
        <v>0</v>
      </c>
      <c r="O22" s="103">
        <v>0</v>
      </c>
      <c r="P22" s="103">
        <v>0</v>
      </c>
      <c r="Q22" s="103">
        <v>0</v>
      </c>
      <c r="R22" s="52">
        <v>0</v>
      </c>
      <c r="S22" s="121">
        <f>SUM(G22:H22)+O22+Q22</f>
        <v>2539.21</v>
      </c>
      <c r="T22" s="121">
        <f>SUM(J22:N22)+P22+R22</f>
        <v>0</v>
      </c>
      <c r="U22" s="122" t="str">
        <f>VLOOKUP(B22,'FOLHA RESUMIDA'!C:I,2,0)</f>
        <v>JOSE AMARO DOS SANTOS</v>
      </c>
    </row>
    <row r="23" spans="1:21">
      <c r="A23" s="117">
        <v>1</v>
      </c>
      <c r="B23" s="117">
        <v>871</v>
      </c>
      <c r="C23" s="105" t="s">
        <v>11</v>
      </c>
      <c r="D23" s="106">
        <v>28758</v>
      </c>
      <c r="E23" s="117" t="s">
        <v>552</v>
      </c>
      <c r="F23" s="105" t="s">
        <v>503</v>
      </c>
      <c r="G23" s="103">
        <v>4118.83</v>
      </c>
      <c r="H23" s="103">
        <v>1264.9100000000001</v>
      </c>
      <c r="I23" s="104" t="s">
        <v>553</v>
      </c>
      <c r="J23" s="103">
        <v>0</v>
      </c>
      <c r="K23" s="103">
        <v>0</v>
      </c>
      <c r="L23" s="103">
        <v>0</v>
      </c>
      <c r="M23" s="103">
        <v>0</v>
      </c>
      <c r="N23" s="103">
        <v>0</v>
      </c>
      <c r="O23" s="103">
        <v>0</v>
      </c>
      <c r="P23" s="103">
        <v>0</v>
      </c>
      <c r="Q23" s="103">
        <v>0</v>
      </c>
      <c r="R23" s="52">
        <v>0</v>
      </c>
      <c r="S23" s="121">
        <f>SUM(G23:H23)+O23+Q23</f>
        <v>5383.74</v>
      </c>
      <c r="T23" s="121">
        <f>SUM(J23:N23)+P23+R23</f>
        <v>0</v>
      </c>
      <c r="U23" s="122" t="str">
        <f>VLOOKUP(B23,'FOLHA RESUMIDA'!C:I,2,0)</f>
        <v>MARIA LUISA P DE LEMOS</v>
      </c>
    </row>
    <row r="24" spans="1:21">
      <c r="A24" s="117">
        <v>1</v>
      </c>
      <c r="B24" s="117">
        <v>897</v>
      </c>
      <c r="C24" s="105" t="s">
        <v>12</v>
      </c>
      <c r="D24" s="106">
        <v>28779</v>
      </c>
      <c r="E24" s="117" t="s">
        <v>552</v>
      </c>
      <c r="F24" s="105" t="s">
        <v>432</v>
      </c>
      <c r="G24" s="103">
        <v>1894.8</v>
      </c>
      <c r="H24" s="103">
        <v>0</v>
      </c>
      <c r="I24" s="104" t="s">
        <v>553</v>
      </c>
      <c r="J24" s="103">
        <v>0</v>
      </c>
      <c r="K24" s="103">
        <v>0</v>
      </c>
      <c r="L24" s="103">
        <v>0</v>
      </c>
      <c r="M24" s="103">
        <v>0</v>
      </c>
      <c r="N24" s="103">
        <v>0</v>
      </c>
      <c r="O24" s="103">
        <v>0</v>
      </c>
      <c r="P24" s="103">
        <v>0</v>
      </c>
      <c r="Q24" s="103">
        <v>0</v>
      </c>
      <c r="R24" s="52">
        <v>0</v>
      </c>
      <c r="S24" s="121">
        <f>SUM(G24:H24)+O24+Q24</f>
        <v>1894.8</v>
      </c>
      <c r="T24" s="121">
        <f>SUM(J24:N24)+P24+R24</f>
        <v>0</v>
      </c>
      <c r="U24" s="122" t="str">
        <f>VLOOKUP(B24,'FOLHA RESUMIDA'!C:I,2,0)</f>
        <v>EUNICE DE ASSIS CALIXTO</v>
      </c>
    </row>
    <row r="25" spans="1:21">
      <c r="A25" s="117">
        <v>1</v>
      </c>
      <c r="B25" s="117">
        <v>996</v>
      </c>
      <c r="C25" s="105" t="s">
        <v>13</v>
      </c>
      <c r="D25" s="106">
        <v>28887</v>
      </c>
      <c r="E25" s="117" t="s">
        <v>552</v>
      </c>
      <c r="F25" s="105" t="s">
        <v>435</v>
      </c>
      <c r="G25" s="103">
        <v>3939.17</v>
      </c>
      <c r="H25" s="103">
        <v>0</v>
      </c>
      <c r="I25" s="104" t="s">
        <v>553</v>
      </c>
      <c r="J25" s="103">
        <v>0</v>
      </c>
      <c r="K25" s="103">
        <v>0</v>
      </c>
      <c r="L25" s="103">
        <v>0</v>
      </c>
      <c r="M25" s="103">
        <v>0</v>
      </c>
      <c r="N25" s="103">
        <v>0</v>
      </c>
      <c r="O25" s="103">
        <v>0</v>
      </c>
      <c r="P25" s="103">
        <v>0</v>
      </c>
      <c r="Q25" s="103">
        <v>0</v>
      </c>
      <c r="R25" s="52">
        <v>0</v>
      </c>
      <c r="S25" s="121">
        <f>SUM(G25:H25)+O25+Q25</f>
        <v>3939.17</v>
      </c>
      <c r="T25" s="121">
        <f>SUM(J25:N25)+P25+R25</f>
        <v>0</v>
      </c>
      <c r="U25" s="122" t="str">
        <f>VLOOKUP(B25,'FOLHA RESUMIDA'!C:I,2,0)</f>
        <v>FIRMINO SIQUEIRA DA SILVA</v>
      </c>
    </row>
    <row r="26" spans="1:21">
      <c r="A26" s="117">
        <v>1</v>
      </c>
      <c r="B26" s="117">
        <v>1008</v>
      </c>
      <c r="C26" s="105" t="s">
        <v>14</v>
      </c>
      <c r="D26" s="106">
        <v>28902</v>
      </c>
      <c r="E26" s="117" t="s">
        <v>552</v>
      </c>
      <c r="F26" s="105" t="s">
        <v>432</v>
      </c>
      <c r="G26" s="103">
        <v>2193.44</v>
      </c>
      <c r="H26" s="103">
        <v>0</v>
      </c>
      <c r="I26" s="104" t="s">
        <v>553</v>
      </c>
      <c r="J26" s="103">
        <v>0</v>
      </c>
      <c r="K26" s="103">
        <v>0</v>
      </c>
      <c r="L26" s="103">
        <v>0</v>
      </c>
      <c r="M26" s="103">
        <v>0</v>
      </c>
      <c r="N26" s="103">
        <v>0</v>
      </c>
      <c r="O26" s="103">
        <v>0</v>
      </c>
      <c r="P26" s="103">
        <v>0</v>
      </c>
      <c r="Q26" s="103">
        <v>0</v>
      </c>
      <c r="R26" s="52">
        <v>0</v>
      </c>
      <c r="S26" s="121">
        <f>SUM(G26:H26)+O26+Q26</f>
        <v>2193.44</v>
      </c>
      <c r="T26" s="121">
        <f>SUM(J26:N26)+P26+R26</f>
        <v>0</v>
      </c>
      <c r="U26" s="122" t="str">
        <f>VLOOKUP(B26,'FOLHA RESUMIDA'!C:I,2,0)</f>
        <v>MARIO JOSE DO NASCIMENTO</v>
      </c>
    </row>
    <row r="27" spans="1:21">
      <c r="A27" s="117">
        <v>1</v>
      </c>
      <c r="B27" s="117">
        <v>1037</v>
      </c>
      <c r="C27" s="105" t="s">
        <v>15</v>
      </c>
      <c r="D27" s="106">
        <v>28926</v>
      </c>
      <c r="E27" s="117" t="s">
        <v>552</v>
      </c>
      <c r="F27" s="105" t="s">
        <v>435</v>
      </c>
      <c r="G27" s="103">
        <v>3751.6</v>
      </c>
      <c r="H27" s="103">
        <v>0</v>
      </c>
      <c r="I27" s="104" t="s">
        <v>553</v>
      </c>
      <c r="J27" s="103">
        <v>0</v>
      </c>
      <c r="K27" s="103">
        <v>0</v>
      </c>
      <c r="L27" s="103">
        <v>0</v>
      </c>
      <c r="M27" s="103">
        <v>0</v>
      </c>
      <c r="N27" s="103">
        <v>0</v>
      </c>
      <c r="O27" s="103">
        <v>0</v>
      </c>
      <c r="P27" s="103">
        <v>0</v>
      </c>
      <c r="Q27" s="103">
        <v>0</v>
      </c>
      <c r="R27" s="52">
        <v>0</v>
      </c>
      <c r="S27" s="121">
        <f>SUM(G27:H27)+O27+Q27</f>
        <v>3751.6</v>
      </c>
      <c r="T27" s="121">
        <f>SUM(J27:N27)+P27+R27</f>
        <v>0</v>
      </c>
      <c r="U27" s="122" t="str">
        <f>VLOOKUP(B27,'FOLHA RESUMIDA'!C:I,2,0)</f>
        <v>DAVI INACIO FILHO</v>
      </c>
    </row>
    <row r="28" spans="1:21">
      <c r="A28" s="117">
        <v>1</v>
      </c>
      <c r="B28" s="117">
        <v>1051</v>
      </c>
      <c r="C28" s="105" t="s">
        <v>16</v>
      </c>
      <c r="D28" s="106">
        <v>28936</v>
      </c>
      <c r="E28" s="117" t="s">
        <v>552</v>
      </c>
      <c r="F28" s="105" t="s">
        <v>442</v>
      </c>
      <c r="G28" s="103">
        <v>11673.04</v>
      </c>
      <c r="H28" s="103">
        <v>8498.85</v>
      </c>
      <c r="I28" s="104" t="s">
        <v>553</v>
      </c>
      <c r="J28" s="103">
        <v>0</v>
      </c>
      <c r="K28" s="103">
        <v>0</v>
      </c>
      <c r="L28" s="103">
        <v>0</v>
      </c>
      <c r="M28" s="103">
        <v>0</v>
      </c>
      <c r="N28" s="103">
        <v>0</v>
      </c>
      <c r="O28" s="103">
        <v>0</v>
      </c>
      <c r="P28" s="103">
        <v>0</v>
      </c>
      <c r="Q28" s="103">
        <v>0</v>
      </c>
      <c r="R28" s="52">
        <v>0</v>
      </c>
      <c r="S28" s="121">
        <f>SUM(G28:H28)+O28+Q28</f>
        <v>20171.89</v>
      </c>
      <c r="T28" s="121">
        <f>SUM(J28:N28)+P28+R28</f>
        <v>0</v>
      </c>
      <c r="U28" s="122" t="str">
        <f>VLOOKUP(B28,'FOLHA RESUMIDA'!C:I,2,0)</f>
        <v>GEORGE HAROLD DE B  WALMSLEY</v>
      </c>
    </row>
    <row r="29" spans="1:21">
      <c r="A29" s="117">
        <v>1</v>
      </c>
      <c r="B29" s="117">
        <v>1056</v>
      </c>
      <c r="C29" s="105" t="s">
        <v>17</v>
      </c>
      <c r="D29" s="106">
        <v>28961</v>
      </c>
      <c r="E29" s="117" t="s">
        <v>552</v>
      </c>
      <c r="F29" s="105" t="s">
        <v>509</v>
      </c>
      <c r="G29" s="103">
        <v>4540.99</v>
      </c>
      <c r="H29" s="103">
        <v>0</v>
      </c>
      <c r="I29" s="104" t="s">
        <v>553</v>
      </c>
      <c r="J29" s="103">
        <v>0</v>
      </c>
      <c r="K29" s="103">
        <v>0</v>
      </c>
      <c r="L29" s="103">
        <v>0</v>
      </c>
      <c r="M29" s="103">
        <v>0</v>
      </c>
      <c r="N29" s="103">
        <v>0</v>
      </c>
      <c r="O29" s="103">
        <v>0</v>
      </c>
      <c r="P29" s="103">
        <v>0</v>
      </c>
      <c r="Q29" s="103">
        <v>0</v>
      </c>
      <c r="R29" s="52">
        <v>0</v>
      </c>
      <c r="S29" s="121">
        <f>SUM(G29:H29)+O29+Q29</f>
        <v>4540.99</v>
      </c>
      <c r="T29" s="121">
        <f>SUM(J29:N29)+P29+R29</f>
        <v>0</v>
      </c>
      <c r="U29" s="122" t="str">
        <f>VLOOKUP(B29,'FOLHA RESUMIDA'!C:I,2,0)</f>
        <v>VALERIA MARIA DA SILVA</v>
      </c>
    </row>
    <row r="30" spans="1:21">
      <c r="A30" s="117">
        <v>1</v>
      </c>
      <c r="B30" s="117">
        <v>1071</v>
      </c>
      <c r="C30" s="105" t="s">
        <v>18</v>
      </c>
      <c r="D30" s="106">
        <v>28968</v>
      </c>
      <c r="E30" s="117" t="s">
        <v>552</v>
      </c>
      <c r="F30" s="105" t="s">
        <v>435</v>
      </c>
      <c r="G30" s="103">
        <v>2089.0100000000002</v>
      </c>
      <c r="H30" s="103">
        <v>0</v>
      </c>
      <c r="I30" s="104" t="s">
        <v>553</v>
      </c>
      <c r="J30" s="103">
        <v>0</v>
      </c>
      <c r="K30" s="103">
        <v>0</v>
      </c>
      <c r="L30" s="103">
        <v>0</v>
      </c>
      <c r="M30" s="103">
        <v>0</v>
      </c>
      <c r="N30" s="103">
        <v>0</v>
      </c>
      <c r="O30" s="103">
        <v>0</v>
      </c>
      <c r="P30" s="103">
        <v>0</v>
      </c>
      <c r="Q30" s="103">
        <v>0</v>
      </c>
      <c r="R30" s="52">
        <v>0</v>
      </c>
      <c r="S30" s="121">
        <f>SUM(G30:H30)+O30+Q30</f>
        <v>2089.0100000000002</v>
      </c>
      <c r="T30" s="121">
        <f>SUM(J30:N30)+P30+R30</f>
        <v>0</v>
      </c>
      <c r="U30" s="122" t="str">
        <f>VLOOKUP(B30,'FOLHA RESUMIDA'!C:I,2,0)</f>
        <v>MARIA JOSE DA HORA</v>
      </c>
    </row>
    <row r="31" spans="1:21">
      <c r="A31" s="117">
        <v>1</v>
      </c>
      <c r="B31" s="117">
        <v>1080</v>
      </c>
      <c r="C31" s="105" t="s">
        <v>19</v>
      </c>
      <c r="D31" s="106">
        <v>28968</v>
      </c>
      <c r="E31" s="117" t="s">
        <v>552</v>
      </c>
      <c r="F31" s="105" t="s">
        <v>503</v>
      </c>
      <c r="G31" s="103">
        <v>4118.83</v>
      </c>
      <c r="H31" s="103">
        <v>0</v>
      </c>
      <c r="I31" s="104" t="s">
        <v>553</v>
      </c>
      <c r="J31" s="103">
        <v>0</v>
      </c>
      <c r="K31" s="103">
        <v>0</v>
      </c>
      <c r="L31" s="103">
        <v>0</v>
      </c>
      <c r="M31" s="103">
        <v>0</v>
      </c>
      <c r="N31" s="103">
        <v>0</v>
      </c>
      <c r="O31" s="103">
        <v>0</v>
      </c>
      <c r="P31" s="103">
        <v>0</v>
      </c>
      <c r="Q31" s="103">
        <v>0</v>
      </c>
      <c r="R31" s="52">
        <v>0</v>
      </c>
      <c r="S31" s="121">
        <f>SUM(G31:H31)+O31+Q31</f>
        <v>4118.83</v>
      </c>
      <c r="T31" s="121">
        <f>SUM(J31:N31)+P31+R31</f>
        <v>0</v>
      </c>
      <c r="U31" s="122" t="str">
        <f>VLOOKUP(B31,'FOLHA RESUMIDA'!C:I,2,0)</f>
        <v>VALDIRENE ANDRE PEREIRA</v>
      </c>
    </row>
    <row r="32" spans="1:21">
      <c r="A32" s="117">
        <v>1</v>
      </c>
      <c r="B32" s="117">
        <v>1099</v>
      </c>
      <c r="C32" s="105" t="s">
        <v>20</v>
      </c>
      <c r="D32" s="106">
        <v>28997</v>
      </c>
      <c r="E32" s="117" t="s">
        <v>552</v>
      </c>
      <c r="F32" s="105" t="s">
        <v>435</v>
      </c>
      <c r="G32" s="103">
        <v>3751.6</v>
      </c>
      <c r="H32" s="103">
        <v>0</v>
      </c>
      <c r="I32" s="104" t="s">
        <v>553</v>
      </c>
      <c r="J32" s="103">
        <v>0</v>
      </c>
      <c r="K32" s="103">
        <v>0</v>
      </c>
      <c r="L32" s="103">
        <v>0</v>
      </c>
      <c r="M32" s="103">
        <v>0</v>
      </c>
      <c r="N32" s="103">
        <v>0</v>
      </c>
      <c r="O32" s="103">
        <v>0</v>
      </c>
      <c r="P32" s="103">
        <v>0</v>
      </c>
      <c r="Q32" s="103">
        <v>0</v>
      </c>
      <c r="R32" s="52">
        <v>0</v>
      </c>
      <c r="S32" s="121">
        <f>SUM(G32:H32)+O32+Q32</f>
        <v>3751.6</v>
      </c>
      <c r="T32" s="121">
        <f>SUM(J32:N32)+P32+R32</f>
        <v>0</v>
      </c>
      <c r="U32" s="122" t="str">
        <f>VLOOKUP(B32,'FOLHA RESUMIDA'!C:I,2,0)</f>
        <v>VALERIA DA SILVA SOUZA</v>
      </c>
    </row>
    <row r="33" spans="1:21">
      <c r="A33" s="117">
        <v>1</v>
      </c>
      <c r="B33" s="117">
        <v>1126</v>
      </c>
      <c r="C33" s="105" t="s">
        <v>21</v>
      </c>
      <c r="D33" s="106">
        <v>29017</v>
      </c>
      <c r="E33" s="117" t="s">
        <v>552</v>
      </c>
      <c r="F33" s="105" t="s">
        <v>503</v>
      </c>
      <c r="G33" s="103">
        <v>4824.74</v>
      </c>
      <c r="H33" s="103">
        <v>1614.8</v>
      </c>
      <c r="I33" s="104" t="s">
        <v>553</v>
      </c>
      <c r="J33" s="103">
        <v>0</v>
      </c>
      <c r="K33" s="103">
        <v>0</v>
      </c>
      <c r="L33" s="103">
        <v>0</v>
      </c>
      <c r="M33" s="103">
        <v>0</v>
      </c>
      <c r="N33" s="103">
        <v>0</v>
      </c>
      <c r="O33" s="103">
        <v>0</v>
      </c>
      <c r="P33" s="103">
        <v>0</v>
      </c>
      <c r="Q33" s="103">
        <v>0</v>
      </c>
      <c r="R33" s="52">
        <v>0</v>
      </c>
      <c r="S33" s="121">
        <f>SUM(G33:H33)+O33+Q33</f>
        <v>6439.54</v>
      </c>
      <c r="T33" s="121">
        <f>SUM(J33:N33)+P33+R33</f>
        <v>0</v>
      </c>
      <c r="U33" s="122" t="str">
        <f>VLOOKUP(B33,'FOLHA RESUMIDA'!C:I,2,0)</f>
        <v>ALUISIO GOMES FERREIRA FILHO</v>
      </c>
    </row>
    <row r="34" spans="1:21">
      <c r="A34" s="117">
        <v>10</v>
      </c>
      <c r="B34" s="117">
        <v>1135</v>
      </c>
      <c r="C34" s="105" t="s">
        <v>346</v>
      </c>
      <c r="D34" s="106">
        <v>29031</v>
      </c>
      <c r="E34" s="117" t="s">
        <v>552</v>
      </c>
      <c r="F34" s="105" t="s">
        <v>503</v>
      </c>
      <c r="G34" s="103">
        <v>3388.55</v>
      </c>
      <c r="H34" s="103">
        <v>0</v>
      </c>
      <c r="I34" s="104" t="s">
        <v>553</v>
      </c>
      <c r="J34" s="103">
        <v>0</v>
      </c>
      <c r="K34" s="103">
        <v>0</v>
      </c>
      <c r="L34" s="103">
        <v>0</v>
      </c>
      <c r="M34" s="103">
        <v>0</v>
      </c>
      <c r="N34" s="103">
        <v>0</v>
      </c>
      <c r="O34" s="103">
        <v>0</v>
      </c>
      <c r="P34" s="103">
        <v>0</v>
      </c>
      <c r="Q34" s="103">
        <v>0</v>
      </c>
      <c r="R34" s="52">
        <v>0</v>
      </c>
      <c r="S34" s="121">
        <f>SUM(G34:H34)+O34+Q34</f>
        <v>3388.55</v>
      </c>
      <c r="T34" s="121">
        <f>SUM(J34:N34)+P34+R34</f>
        <v>0</v>
      </c>
      <c r="U34" s="122" t="str">
        <f>VLOOKUP(B34,'FOLHA RESUMIDA'!C:I,2,0)</f>
        <v>ANTONIO LUIZ DOS SANTOS</v>
      </c>
    </row>
    <row r="35" spans="1:21">
      <c r="A35" s="117">
        <v>1</v>
      </c>
      <c r="B35" s="117">
        <v>1159</v>
      </c>
      <c r="C35" s="105" t="s">
        <v>22</v>
      </c>
      <c r="D35" s="106">
        <v>29067</v>
      </c>
      <c r="E35" s="117" t="s">
        <v>552</v>
      </c>
      <c r="F35" s="105" t="s">
        <v>435</v>
      </c>
      <c r="G35" s="103">
        <v>1894.8</v>
      </c>
      <c r="H35" s="103">
        <v>0</v>
      </c>
      <c r="I35" s="104" t="s">
        <v>553</v>
      </c>
      <c r="J35" s="103">
        <v>0</v>
      </c>
      <c r="K35" s="103">
        <v>0</v>
      </c>
      <c r="L35" s="103">
        <v>0</v>
      </c>
      <c r="M35" s="103">
        <v>0</v>
      </c>
      <c r="N35" s="103">
        <v>0</v>
      </c>
      <c r="O35" s="103">
        <v>0</v>
      </c>
      <c r="P35" s="103">
        <v>0</v>
      </c>
      <c r="Q35" s="103">
        <v>0</v>
      </c>
      <c r="R35" s="52">
        <v>0</v>
      </c>
      <c r="S35" s="121">
        <f>SUM(G35:H35)+O35+Q35</f>
        <v>1894.8</v>
      </c>
      <c r="T35" s="121">
        <f>SUM(J35:N35)+P35+R35</f>
        <v>0</v>
      </c>
      <c r="U35" s="122" t="str">
        <f>VLOOKUP(B35,'FOLHA RESUMIDA'!C:I,2,0)</f>
        <v>VERA LUCIA MARIA C  DA SILVA</v>
      </c>
    </row>
    <row r="36" spans="1:21">
      <c r="A36" s="117">
        <v>1</v>
      </c>
      <c r="B36" s="117">
        <v>1164</v>
      </c>
      <c r="C36" s="105" t="s">
        <v>23</v>
      </c>
      <c r="D36" s="106">
        <v>29067</v>
      </c>
      <c r="E36" s="117" t="s">
        <v>552</v>
      </c>
      <c r="F36" s="105" t="s">
        <v>503</v>
      </c>
      <c r="G36" s="103">
        <v>3823.97</v>
      </c>
      <c r="H36" s="103">
        <v>1432.78</v>
      </c>
      <c r="I36" s="104" t="s">
        <v>553</v>
      </c>
      <c r="J36" s="103">
        <v>0</v>
      </c>
      <c r="K36" s="103">
        <v>0</v>
      </c>
      <c r="L36" s="103">
        <v>0</v>
      </c>
      <c r="M36" s="103">
        <v>0</v>
      </c>
      <c r="N36" s="103">
        <v>0</v>
      </c>
      <c r="O36" s="103">
        <v>0</v>
      </c>
      <c r="P36" s="103">
        <v>0</v>
      </c>
      <c r="Q36" s="103">
        <v>0</v>
      </c>
      <c r="R36" s="52">
        <v>0</v>
      </c>
      <c r="S36" s="121">
        <f>SUM(G36:H36)+O36+Q36</f>
        <v>5256.75</v>
      </c>
      <c r="T36" s="121">
        <f>SUM(J36:N36)+P36+R36</f>
        <v>0</v>
      </c>
      <c r="U36" s="122" t="str">
        <f>VLOOKUP(B36,'FOLHA RESUMIDA'!C:I,2,0)</f>
        <v>TERESINHA MARIA DE F  FELIX</v>
      </c>
    </row>
    <row r="37" spans="1:21">
      <c r="A37" s="117">
        <v>1</v>
      </c>
      <c r="B37" s="117">
        <v>1169</v>
      </c>
      <c r="C37" s="105" t="s">
        <v>24</v>
      </c>
      <c r="D37" s="106">
        <v>29067</v>
      </c>
      <c r="E37" s="117" t="s">
        <v>552</v>
      </c>
      <c r="F37" s="105" t="s">
        <v>435</v>
      </c>
      <c r="G37" s="103">
        <v>3240.74</v>
      </c>
      <c r="H37" s="103">
        <v>0</v>
      </c>
      <c r="I37" s="104" t="s">
        <v>553</v>
      </c>
      <c r="J37" s="103">
        <v>0</v>
      </c>
      <c r="K37" s="103">
        <v>0</v>
      </c>
      <c r="L37" s="103">
        <v>0</v>
      </c>
      <c r="M37" s="103">
        <v>0</v>
      </c>
      <c r="N37" s="103">
        <v>0</v>
      </c>
      <c r="O37" s="103">
        <v>0</v>
      </c>
      <c r="P37" s="103">
        <v>0</v>
      </c>
      <c r="Q37" s="103">
        <v>0</v>
      </c>
      <c r="R37" s="52">
        <v>0</v>
      </c>
      <c r="S37" s="121">
        <f>SUM(G37:H37)+O37+Q37</f>
        <v>3240.74</v>
      </c>
      <c r="T37" s="121">
        <f>SUM(J37:N37)+P37+R37</f>
        <v>0</v>
      </c>
      <c r="U37" s="122" t="str">
        <f>VLOOKUP(B37,'FOLHA RESUMIDA'!C:I,2,0)</f>
        <v>MARIA DO CARMO SANTOS</v>
      </c>
    </row>
    <row r="38" spans="1:21">
      <c r="A38" s="117">
        <v>1</v>
      </c>
      <c r="B38" s="117">
        <v>1177</v>
      </c>
      <c r="C38" s="105" t="s">
        <v>25</v>
      </c>
      <c r="D38" s="106">
        <v>29068</v>
      </c>
      <c r="E38" s="117" t="s">
        <v>552</v>
      </c>
      <c r="F38" s="105" t="s">
        <v>503</v>
      </c>
      <c r="G38" s="103">
        <v>3735.89</v>
      </c>
      <c r="H38" s="103">
        <v>0</v>
      </c>
      <c r="I38" s="104" t="s">
        <v>553</v>
      </c>
      <c r="J38" s="103">
        <v>0</v>
      </c>
      <c r="K38" s="103">
        <v>0</v>
      </c>
      <c r="L38" s="103">
        <v>0</v>
      </c>
      <c r="M38" s="103">
        <v>0</v>
      </c>
      <c r="N38" s="103">
        <v>0</v>
      </c>
      <c r="O38" s="103">
        <v>0</v>
      </c>
      <c r="P38" s="103">
        <v>0</v>
      </c>
      <c r="Q38" s="103">
        <v>0</v>
      </c>
      <c r="R38" s="52">
        <v>0</v>
      </c>
      <c r="S38" s="121">
        <f>SUM(G38:H38)+O38+Q38</f>
        <v>3735.89</v>
      </c>
      <c r="T38" s="121">
        <f>SUM(J38:N38)+P38+R38</f>
        <v>0</v>
      </c>
      <c r="U38" s="122" t="str">
        <f>VLOOKUP(B38,'FOLHA RESUMIDA'!C:I,2,0)</f>
        <v>SELMA MARIA P DO NASCIMENTO</v>
      </c>
    </row>
    <row r="39" spans="1:21">
      <c r="A39" s="117">
        <v>1</v>
      </c>
      <c r="B39" s="117">
        <v>1221</v>
      </c>
      <c r="C39" s="105" t="s">
        <v>26</v>
      </c>
      <c r="D39" s="106">
        <v>29087</v>
      </c>
      <c r="E39" s="117" t="s">
        <v>552</v>
      </c>
      <c r="F39" s="105" t="s">
        <v>442</v>
      </c>
      <c r="G39" s="103">
        <v>6499.98</v>
      </c>
      <c r="H39" s="103">
        <v>3051.75</v>
      </c>
      <c r="I39" s="104" t="s">
        <v>553</v>
      </c>
      <c r="J39" s="103">
        <v>0</v>
      </c>
      <c r="K39" s="103">
        <v>0</v>
      </c>
      <c r="L39" s="103">
        <v>0</v>
      </c>
      <c r="M39" s="103">
        <v>0</v>
      </c>
      <c r="N39" s="103">
        <v>0</v>
      </c>
      <c r="O39" s="103">
        <v>0</v>
      </c>
      <c r="P39" s="103">
        <v>0</v>
      </c>
      <c r="Q39" s="103">
        <v>0</v>
      </c>
      <c r="R39" s="52">
        <v>0</v>
      </c>
      <c r="S39" s="121">
        <f>SUM(G39:H39)+O39+Q39</f>
        <v>9551.73</v>
      </c>
      <c r="T39" s="121">
        <f>SUM(J39:N39)+P39+R39</f>
        <v>0</v>
      </c>
      <c r="U39" s="122" t="str">
        <f>VLOOKUP(B39,'FOLHA RESUMIDA'!C:I,2,0)</f>
        <v>JOSE CARLOS TENORIO DE MELO</v>
      </c>
    </row>
    <row r="40" spans="1:21">
      <c r="A40" s="117">
        <v>1</v>
      </c>
      <c r="B40" s="117">
        <v>1229</v>
      </c>
      <c r="C40" s="105" t="s">
        <v>27</v>
      </c>
      <c r="D40" s="106">
        <v>29089</v>
      </c>
      <c r="E40" s="117" t="s">
        <v>552</v>
      </c>
      <c r="F40" s="105" t="s">
        <v>435</v>
      </c>
      <c r="G40" s="103">
        <v>3939.17</v>
      </c>
      <c r="H40" s="103">
        <v>0</v>
      </c>
      <c r="I40" s="104" t="s">
        <v>553</v>
      </c>
      <c r="J40" s="103">
        <v>0</v>
      </c>
      <c r="K40" s="103">
        <v>0</v>
      </c>
      <c r="L40" s="103">
        <v>0</v>
      </c>
      <c r="M40" s="103">
        <v>0</v>
      </c>
      <c r="N40" s="103">
        <v>0</v>
      </c>
      <c r="O40" s="103">
        <v>0</v>
      </c>
      <c r="P40" s="103">
        <v>0</v>
      </c>
      <c r="Q40" s="103">
        <v>0</v>
      </c>
      <c r="R40" s="52">
        <v>0</v>
      </c>
      <c r="S40" s="121">
        <f>SUM(G40:H40)+O40+Q40</f>
        <v>3939.17</v>
      </c>
      <c r="T40" s="121">
        <f>SUM(J40:N40)+P40+R40</f>
        <v>0</v>
      </c>
      <c r="U40" s="122" t="str">
        <f>VLOOKUP(B40,'FOLHA RESUMIDA'!C:I,2,0)</f>
        <v>IVANETE RODRIGUES DOS SANTOS</v>
      </c>
    </row>
    <row r="41" spans="1:21">
      <c r="A41" s="117">
        <v>1</v>
      </c>
      <c r="B41" s="117">
        <v>1243</v>
      </c>
      <c r="C41" s="105" t="s">
        <v>28</v>
      </c>
      <c r="D41" s="106">
        <v>29096</v>
      </c>
      <c r="E41" s="117" t="s">
        <v>552</v>
      </c>
      <c r="F41" s="105" t="s">
        <v>435</v>
      </c>
      <c r="G41" s="103">
        <v>2539.21</v>
      </c>
      <c r="H41" s="103">
        <v>0</v>
      </c>
      <c r="I41" s="104" t="s">
        <v>553</v>
      </c>
      <c r="J41" s="103">
        <v>0</v>
      </c>
      <c r="K41" s="103">
        <v>0</v>
      </c>
      <c r="L41" s="103">
        <v>0</v>
      </c>
      <c r="M41" s="103">
        <v>0</v>
      </c>
      <c r="N41" s="103">
        <v>0</v>
      </c>
      <c r="O41" s="103">
        <v>0</v>
      </c>
      <c r="P41" s="103">
        <v>0</v>
      </c>
      <c r="Q41" s="103">
        <v>0</v>
      </c>
      <c r="R41" s="52">
        <v>0</v>
      </c>
      <c r="S41" s="121">
        <f>SUM(G41:H41)+O41+Q41</f>
        <v>2539.21</v>
      </c>
      <c r="T41" s="121">
        <f>SUM(J41:N41)+P41+R41</f>
        <v>0</v>
      </c>
      <c r="U41" s="122" t="str">
        <f>VLOOKUP(B41,'FOLHA RESUMIDA'!C:I,2,0)</f>
        <v>MARIA EUGENIA VILARIM LIMA</v>
      </c>
    </row>
    <row r="42" spans="1:21">
      <c r="A42" s="117">
        <v>1</v>
      </c>
      <c r="B42" s="117">
        <v>1258</v>
      </c>
      <c r="C42" s="105" t="s">
        <v>29</v>
      </c>
      <c r="D42" s="106">
        <v>29102</v>
      </c>
      <c r="E42" s="117" t="s">
        <v>552</v>
      </c>
      <c r="F42" s="105" t="s">
        <v>503</v>
      </c>
      <c r="G42" s="103">
        <v>4289.13</v>
      </c>
      <c r="H42" s="103">
        <v>1797.12</v>
      </c>
      <c r="I42" s="104" t="s">
        <v>553</v>
      </c>
      <c r="J42" s="103">
        <v>0</v>
      </c>
      <c r="K42" s="103">
        <v>0</v>
      </c>
      <c r="L42" s="103">
        <v>0</v>
      </c>
      <c r="M42" s="103">
        <v>0</v>
      </c>
      <c r="N42" s="103">
        <v>0</v>
      </c>
      <c r="O42" s="103">
        <v>0</v>
      </c>
      <c r="P42" s="103">
        <v>0</v>
      </c>
      <c r="Q42" s="103">
        <v>0</v>
      </c>
      <c r="R42" s="52">
        <v>0</v>
      </c>
      <c r="S42" s="121">
        <f>SUM(G42:H42)+O42+Q42</f>
        <v>6086.25</v>
      </c>
      <c r="T42" s="121">
        <f>SUM(J42:N42)+P42+R42</f>
        <v>0</v>
      </c>
      <c r="U42" s="122" t="str">
        <f>VLOOKUP(B42,'FOLHA RESUMIDA'!C:I,2,0)</f>
        <v>ADIGALENE RODRIGUES DA SILVA</v>
      </c>
    </row>
    <row r="43" spans="1:21">
      <c r="A43" s="117">
        <v>1</v>
      </c>
      <c r="B43" s="117">
        <v>1267</v>
      </c>
      <c r="C43" s="105" t="s">
        <v>30</v>
      </c>
      <c r="D43" s="106">
        <v>29099</v>
      </c>
      <c r="E43" s="117" t="s">
        <v>552</v>
      </c>
      <c r="F43" s="105" t="s">
        <v>444</v>
      </c>
      <c r="G43" s="103">
        <v>11314.75</v>
      </c>
      <c r="H43" s="103">
        <v>9286.14</v>
      </c>
      <c r="I43" s="104" t="s">
        <v>553</v>
      </c>
      <c r="J43" s="103">
        <v>0</v>
      </c>
      <c r="K43" s="103">
        <v>0</v>
      </c>
      <c r="L43" s="103">
        <v>0</v>
      </c>
      <c r="M43" s="103">
        <v>0</v>
      </c>
      <c r="N43" s="103">
        <v>0</v>
      </c>
      <c r="O43" s="103">
        <v>0</v>
      </c>
      <c r="P43" s="103">
        <v>0</v>
      </c>
      <c r="Q43" s="103">
        <v>0</v>
      </c>
      <c r="R43" s="52">
        <v>0</v>
      </c>
      <c r="S43" s="121">
        <f>SUM(G43:H43)+O43+Q43</f>
        <v>20600.89</v>
      </c>
      <c r="T43" s="121">
        <f>SUM(J43:N43)+P43+R43</f>
        <v>0</v>
      </c>
      <c r="U43" s="122" t="str">
        <f>VLOOKUP(B43,'FOLHA RESUMIDA'!C:I,2,0)</f>
        <v>MARCO AURELIO O DE OLIVEIRA</v>
      </c>
    </row>
    <row r="44" spans="1:21">
      <c r="A44" s="117">
        <v>1</v>
      </c>
      <c r="B44" s="117">
        <v>1269</v>
      </c>
      <c r="C44" s="105" t="s">
        <v>31</v>
      </c>
      <c r="D44" s="106">
        <v>29118</v>
      </c>
      <c r="E44" s="117" t="s">
        <v>552</v>
      </c>
      <c r="F44" s="105" t="s">
        <v>432</v>
      </c>
      <c r="G44" s="103">
        <v>1894.8</v>
      </c>
      <c r="H44" s="103">
        <v>0</v>
      </c>
      <c r="I44" s="104" t="s">
        <v>553</v>
      </c>
      <c r="J44" s="103">
        <v>0</v>
      </c>
      <c r="K44" s="103">
        <v>0</v>
      </c>
      <c r="L44" s="103">
        <v>0</v>
      </c>
      <c r="M44" s="103">
        <v>0</v>
      </c>
      <c r="N44" s="103">
        <v>0</v>
      </c>
      <c r="O44" s="103">
        <v>0</v>
      </c>
      <c r="P44" s="103">
        <v>0</v>
      </c>
      <c r="Q44" s="103">
        <v>0</v>
      </c>
      <c r="R44" s="52">
        <v>0</v>
      </c>
      <c r="S44" s="121">
        <f>SUM(G44:H44)+O44+Q44</f>
        <v>1894.8</v>
      </c>
      <c r="T44" s="121">
        <f>SUM(J44:N44)+P44+R44</f>
        <v>0</v>
      </c>
      <c r="U44" s="122" t="str">
        <f>VLOOKUP(B44,'FOLHA RESUMIDA'!C:I,2,0)</f>
        <v>VALDECY FERREIRA DA COSTA</v>
      </c>
    </row>
    <row r="45" spans="1:21">
      <c r="A45" s="117">
        <v>1</v>
      </c>
      <c r="B45" s="117">
        <v>1328</v>
      </c>
      <c r="C45" s="105" t="s">
        <v>32</v>
      </c>
      <c r="D45" s="106">
        <v>29202</v>
      </c>
      <c r="E45" s="117" t="s">
        <v>552</v>
      </c>
      <c r="F45" s="105" t="s">
        <v>503</v>
      </c>
      <c r="G45" s="103">
        <v>3735.89</v>
      </c>
      <c r="H45" s="103">
        <v>0</v>
      </c>
      <c r="I45" s="104" t="s">
        <v>553</v>
      </c>
      <c r="J45" s="103">
        <v>0</v>
      </c>
      <c r="K45" s="103">
        <v>0</v>
      </c>
      <c r="L45" s="103">
        <v>0</v>
      </c>
      <c r="M45" s="103">
        <v>0</v>
      </c>
      <c r="N45" s="103">
        <v>0</v>
      </c>
      <c r="O45" s="103">
        <v>0</v>
      </c>
      <c r="P45" s="103">
        <v>0</v>
      </c>
      <c r="Q45" s="103">
        <v>0</v>
      </c>
      <c r="R45" s="52">
        <v>0</v>
      </c>
      <c r="S45" s="121">
        <f>SUM(G45:H45)+O45+Q45</f>
        <v>3735.89</v>
      </c>
      <c r="T45" s="121">
        <f>SUM(J45:N45)+P45+R45</f>
        <v>0</v>
      </c>
      <c r="U45" s="122" t="str">
        <f>VLOOKUP(B45,'FOLHA RESUMIDA'!C:I,2,0)</f>
        <v>LIZETE ALFREDINA DA SILVA</v>
      </c>
    </row>
    <row r="46" spans="1:21">
      <c r="A46" s="117">
        <v>1</v>
      </c>
      <c r="B46" s="117">
        <v>1330</v>
      </c>
      <c r="C46" s="105" t="s">
        <v>33</v>
      </c>
      <c r="D46" s="106">
        <v>29202</v>
      </c>
      <c r="E46" s="117" t="s">
        <v>552</v>
      </c>
      <c r="F46" s="105" t="s">
        <v>435</v>
      </c>
      <c r="G46" s="103">
        <v>3402.8</v>
      </c>
      <c r="H46" s="103">
        <v>0</v>
      </c>
      <c r="I46" s="104" t="s">
        <v>553</v>
      </c>
      <c r="J46" s="103">
        <v>0</v>
      </c>
      <c r="K46" s="103">
        <v>0</v>
      </c>
      <c r="L46" s="103">
        <v>0</v>
      </c>
      <c r="M46" s="103">
        <v>0</v>
      </c>
      <c r="N46" s="103">
        <v>0</v>
      </c>
      <c r="O46" s="103">
        <v>0</v>
      </c>
      <c r="P46" s="103">
        <v>0</v>
      </c>
      <c r="Q46" s="103">
        <v>0</v>
      </c>
      <c r="R46" s="52">
        <v>0</v>
      </c>
      <c r="S46" s="121">
        <f>SUM(G46:H46)+O46+Q46</f>
        <v>3402.8</v>
      </c>
      <c r="T46" s="121">
        <f>SUM(J46:N46)+P46+R46</f>
        <v>0</v>
      </c>
      <c r="U46" s="122" t="str">
        <f>VLOOKUP(B46,'FOLHA RESUMIDA'!C:I,2,0)</f>
        <v>IVANISE MARIA DA LUZ SANTOS</v>
      </c>
    </row>
    <row r="47" spans="1:21">
      <c r="A47" s="117">
        <v>1</v>
      </c>
      <c r="B47" s="117">
        <v>1333</v>
      </c>
      <c r="C47" s="105" t="s">
        <v>34</v>
      </c>
      <c r="D47" s="106">
        <v>29209</v>
      </c>
      <c r="E47" s="117" t="s">
        <v>552</v>
      </c>
      <c r="F47" s="105" t="s">
        <v>435</v>
      </c>
      <c r="G47" s="103">
        <v>3751.6</v>
      </c>
      <c r="H47" s="103">
        <v>0</v>
      </c>
      <c r="I47" s="104" t="s">
        <v>553</v>
      </c>
      <c r="J47" s="103">
        <v>0</v>
      </c>
      <c r="K47" s="103">
        <v>0</v>
      </c>
      <c r="L47" s="103">
        <v>0</v>
      </c>
      <c r="M47" s="103">
        <v>0</v>
      </c>
      <c r="N47" s="103">
        <v>0</v>
      </c>
      <c r="O47" s="103">
        <v>0</v>
      </c>
      <c r="P47" s="103">
        <v>0</v>
      </c>
      <c r="Q47" s="103">
        <v>0</v>
      </c>
      <c r="R47" s="52">
        <v>0</v>
      </c>
      <c r="S47" s="121">
        <f>SUM(G47:H47)+O47+Q47</f>
        <v>3751.6</v>
      </c>
      <c r="T47" s="121">
        <f>SUM(J47:N47)+P47+R47</f>
        <v>0</v>
      </c>
      <c r="U47" s="122" t="str">
        <f>VLOOKUP(B47,'FOLHA RESUMIDA'!C:I,2,0)</f>
        <v>JORGE CUNHA OLIVEIRA</v>
      </c>
    </row>
    <row r="48" spans="1:21">
      <c r="A48" s="117">
        <v>1</v>
      </c>
      <c r="B48" s="117">
        <v>1337</v>
      </c>
      <c r="C48" s="105" t="s">
        <v>35</v>
      </c>
      <c r="D48" s="106">
        <v>29206</v>
      </c>
      <c r="E48" s="117" t="s">
        <v>552</v>
      </c>
      <c r="F48" s="105" t="s">
        <v>503</v>
      </c>
      <c r="G48" s="103">
        <v>3388.55</v>
      </c>
      <c r="H48" s="103">
        <v>1264.9100000000001</v>
      </c>
      <c r="I48" s="104" t="s">
        <v>553</v>
      </c>
      <c r="J48" s="103">
        <v>0</v>
      </c>
      <c r="K48" s="103">
        <v>0</v>
      </c>
      <c r="L48" s="103">
        <v>0</v>
      </c>
      <c r="M48" s="103">
        <v>0</v>
      </c>
      <c r="N48" s="103">
        <v>0</v>
      </c>
      <c r="O48" s="103">
        <v>0</v>
      </c>
      <c r="P48" s="103">
        <v>0</v>
      </c>
      <c r="Q48" s="103">
        <v>0</v>
      </c>
      <c r="R48" s="52">
        <v>0</v>
      </c>
      <c r="S48" s="121">
        <f>SUM(G48:H48)+O48+Q48</f>
        <v>4653.46</v>
      </c>
      <c r="T48" s="121">
        <f>SUM(J48:N48)+P48+R48</f>
        <v>0</v>
      </c>
      <c r="U48" s="122" t="str">
        <f>VLOOKUP(B48,'FOLHA RESUMIDA'!C:I,2,0)</f>
        <v>ROSILDA BARBOSA DOS SANTOS</v>
      </c>
    </row>
    <row r="49" spans="1:21">
      <c r="A49" s="117">
        <v>1</v>
      </c>
      <c r="B49" s="117">
        <v>1363</v>
      </c>
      <c r="C49" s="105" t="s">
        <v>36</v>
      </c>
      <c r="D49" s="106">
        <v>29227</v>
      </c>
      <c r="E49" s="117" t="s">
        <v>552</v>
      </c>
      <c r="F49" s="105" t="s">
        <v>503</v>
      </c>
      <c r="G49" s="103">
        <v>4118.83</v>
      </c>
      <c r="H49" s="103">
        <v>0</v>
      </c>
      <c r="I49" s="104" t="s">
        <v>553</v>
      </c>
      <c r="J49" s="103">
        <v>822.38</v>
      </c>
      <c r="K49" s="103">
        <v>0</v>
      </c>
      <c r="L49" s="103">
        <v>0</v>
      </c>
      <c r="M49" s="103">
        <v>0</v>
      </c>
      <c r="N49" s="103">
        <v>0</v>
      </c>
      <c r="O49" s="103">
        <v>0</v>
      </c>
      <c r="P49" s="103">
        <v>0</v>
      </c>
      <c r="Q49" s="103">
        <v>0</v>
      </c>
      <c r="R49" s="52">
        <v>0</v>
      </c>
      <c r="S49" s="121">
        <f>SUM(G49:H49)+O49+Q49</f>
        <v>4118.83</v>
      </c>
      <c r="T49" s="121">
        <f>SUM(J49:N49)+P49+R49</f>
        <v>822.38</v>
      </c>
      <c r="U49" s="122" t="str">
        <f>VLOOKUP(B49,'FOLHA RESUMIDA'!C:I,2,0)</f>
        <v>JOSE CARLOS FERREIRA DE ARRUDA</v>
      </c>
    </row>
    <row r="50" spans="1:21">
      <c r="A50" s="117">
        <v>1</v>
      </c>
      <c r="B50" s="117">
        <v>1369</v>
      </c>
      <c r="C50" s="105" t="s">
        <v>37</v>
      </c>
      <c r="D50" s="106">
        <v>29234</v>
      </c>
      <c r="E50" s="117" t="s">
        <v>552</v>
      </c>
      <c r="F50" s="105" t="s">
        <v>509</v>
      </c>
      <c r="G50" s="103">
        <v>2528.58</v>
      </c>
      <c r="H50" s="103">
        <v>0</v>
      </c>
      <c r="I50" s="104" t="s">
        <v>553</v>
      </c>
      <c r="J50" s="103">
        <v>0</v>
      </c>
      <c r="K50" s="103">
        <v>0</v>
      </c>
      <c r="L50" s="103">
        <v>0</v>
      </c>
      <c r="M50" s="103">
        <v>0</v>
      </c>
      <c r="N50" s="103">
        <v>0</v>
      </c>
      <c r="O50" s="103">
        <v>0</v>
      </c>
      <c r="P50" s="103">
        <v>0</v>
      </c>
      <c r="Q50" s="103">
        <v>0</v>
      </c>
      <c r="R50" s="52">
        <v>0</v>
      </c>
      <c r="S50" s="121">
        <f>SUM(G50:H50)+O50+Q50</f>
        <v>2528.58</v>
      </c>
      <c r="T50" s="121">
        <f>SUM(J50:N50)+P50+R50</f>
        <v>0</v>
      </c>
      <c r="U50" s="122" t="str">
        <f>VLOOKUP(B50,'FOLHA RESUMIDA'!C:I,2,0)</f>
        <v>ELIANE BATISTA DE CASTILHO</v>
      </c>
    </row>
    <row r="51" spans="1:21">
      <c r="A51" s="117">
        <v>1</v>
      </c>
      <c r="B51" s="117">
        <v>1393</v>
      </c>
      <c r="C51" s="105" t="s">
        <v>38</v>
      </c>
      <c r="D51" s="106">
        <v>29283</v>
      </c>
      <c r="E51" s="117" t="s">
        <v>552</v>
      </c>
      <c r="F51" s="105" t="s">
        <v>512</v>
      </c>
      <c r="G51" s="103">
        <v>3735.89</v>
      </c>
      <c r="H51" s="103">
        <v>0</v>
      </c>
      <c r="I51" s="104" t="s">
        <v>553</v>
      </c>
      <c r="J51" s="103">
        <v>0</v>
      </c>
      <c r="K51" s="103">
        <v>0</v>
      </c>
      <c r="L51" s="103">
        <v>0</v>
      </c>
      <c r="M51" s="103">
        <v>0</v>
      </c>
      <c r="N51" s="103">
        <v>0</v>
      </c>
      <c r="O51" s="103">
        <v>0</v>
      </c>
      <c r="P51" s="103">
        <v>0</v>
      </c>
      <c r="Q51" s="103">
        <v>0</v>
      </c>
      <c r="R51" s="52">
        <v>0</v>
      </c>
      <c r="S51" s="121">
        <f>SUM(G51:H51)+O51+Q51</f>
        <v>3735.89</v>
      </c>
      <c r="T51" s="121">
        <f>SUM(J51:N51)+P51+R51</f>
        <v>0</v>
      </c>
      <c r="U51" s="122" t="str">
        <f>VLOOKUP(B51,'FOLHA RESUMIDA'!C:I,2,0)</f>
        <v>MANOEL CORREIA DOS SANTOS</v>
      </c>
    </row>
    <row r="52" spans="1:21">
      <c r="A52" s="117">
        <v>1</v>
      </c>
      <c r="B52" s="117">
        <v>1413</v>
      </c>
      <c r="C52" s="105" t="s">
        <v>39</v>
      </c>
      <c r="D52" s="106">
        <v>29290</v>
      </c>
      <c r="E52" s="117" t="s">
        <v>552</v>
      </c>
      <c r="F52" s="105" t="s">
        <v>444</v>
      </c>
      <c r="G52" s="103">
        <v>11314.75</v>
      </c>
      <c r="H52" s="103">
        <v>13806.51</v>
      </c>
      <c r="I52" s="104" t="s">
        <v>553</v>
      </c>
      <c r="J52" s="103">
        <v>0</v>
      </c>
      <c r="K52" s="103">
        <v>0</v>
      </c>
      <c r="L52" s="103">
        <v>0</v>
      </c>
      <c r="M52" s="103">
        <v>0</v>
      </c>
      <c r="N52" s="103">
        <v>0</v>
      </c>
      <c r="O52" s="103">
        <v>0</v>
      </c>
      <c r="P52" s="103">
        <v>0</v>
      </c>
      <c r="Q52" s="103">
        <v>0</v>
      </c>
      <c r="R52" s="52">
        <v>0</v>
      </c>
      <c r="S52" s="121">
        <f>SUM(G52:H52)+O52+Q52</f>
        <v>25121.260000000002</v>
      </c>
      <c r="T52" s="121">
        <f>SUM(J52:N52)+P52+R52</f>
        <v>0</v>
      </c>
      <c r="U52" s="122" t="str">
        <f>VLOOKUP(B52,'FOLHA RESUMIDA'!C:I,2,0)</f>
        <v>LEDUAR GUEDES DE LIMA</v>
      </c>
    </row>
    <row r="53" spans="1:21">
      <c r="A53" s="117">
        <v>1</v>
      </c>
      <c r="B53" s="117">
        <v>1418</v>
      </c>
      <c r="C53" s="105" t="s">
        <v>40</v>
      </c>
      <c r="D53" s="106">
        <v>29297</v>
      </c>
      <c r="E53" s="117" t="s">
        <v>552</v>
      </c>
      <c r="F53" s="105" t="s">
        <v>438</v>
      </c>
      <c r="G53" s="103">
        <v>4540.99</v>
      </c>
      <c r="H53" s="103">
        <v>0</v>
      </c>
      <c r="I53" s="104" t="s">
        <v>553</v>
      </c>
      <c r="J53" s="103">
        <v>0</v>
      </c>
      <c r="K53" s="103">
        <v>0</v>
      </c>
      <c r="L53" s="103">
        <v>0</v>
      </c>
      <c r="M53" s="103">
        <v>0</v>
      </c>
      <c r="N53" s="103">
        <v>1800</v>
      </c>
      <c r="O53" s="103">
        <v>0</v>
      </c>
      <c r="P53" s="103">
        <v>0</v>
      </c>
      <c r="Q53" s="103">
        <v>0</v>
      </c>
      <c r="R53" s="52">
        <v>0</v>
      </c>
      <c r="S53" s="121">
        <f>SUM(G53:H53)+O53+Q53</f>
        <v>4540.99</v>
      </c>
      <c r="T53" s="121">
        <f>SUM(J53:N53)+P53+R53</f>
        <v>1800</v>
      </c>
      <c r="U53" s="122" t="str">
        <f>VLOOKUP(B53,'FOLHA RESUMIDA'!C:I,2,0)</f>
        <v>ELVIS GOMES PEREIRA</v>
      </c>
    </row>
    <row r="54" spans="1:21">
      <c r="A54" s="117">
        <v>1</v>
      </c>
      <c r="B54" s="117">
        <v>1427</v>
      </c>
      <c r="C54" s="105" t="s">
        <v>41</v>
      </c>
      <c r="D54" s="106">
        <v>29298</v>
      </c>
      <c r="E54" s="117" t="s">
        <v>552</v>
      </c>
      <c r="F54" s="105" t="s">
        <v>444</v>
      </c>
      <c r="G54" s="103">
        <v>11314.75</v>
      </c>
      <c r="H54" s="103">
        <v>2080.41</v>
      </c>
      <c r="I54" s="104" t="s">
        <v>553</v>
      </c>
      <c r="J54" s="103">
        <v>0</v>
      </c>
      <c r="K54" s="103">
        <v>0</v>
      </c>
      <c r="L54" s="103">
        <v>0</v>
      </c>
      <c r="M54" s="103">
        <v>0</v>
      </c>
      <c r="N54" s="103">
        <v>0</v>
      </c>
      <c r="O54" s="103">
        <v>0</v>
      </c>
      <c r="P54" s="103">
        <v>0</v>
      </c>
      <c r="Q54" s="103">
        <v>0</v>
      </c>
      <c r="R54" s="52">
        <v>0</v>
      </c>
      <c r="S54" s="121">
        <f>SUM(G54:H54)+O54+Q54</f>
        <v>13395.16</v>
      </c>
      <c r="T54" s="121">
        <f>SUM(J54:N54)+P54+R54</f>
        <v>0</v>
      </c>
      <c r="U54" s="122" t="str">
        <f>VLOOKUP(B54,'FOLHA RESUMIDA'!C:I,2,0)</f>
        <v>ANA MARIA ELOI DA H  DA SILVA</v>
      </c>
    </row>
    <row r="55" spans="1:21">
      <c r="A55" s="117">
        <v>1</v>
      </c>
      <c r="B55" s="117">
        <v>1429</v>
      </c>
      <c r="C55" s="105" t="s">
        <v>42</v>
      </c>
      <c r="D55" s="106">
        <v>29304</v>
      </c>
      <c r="E55" s="117" t="s">
        <v>552</v>
      </c>
      <c r="F55" s="105" t="s">
        <v>502</v>
      </c>
      <c r="G55" s="103">
        <v>3735.89</v>
      </c>
      <c r="H55" s="103">
        <v>1150.18</v>
      </c>
      <c r="I55" s="104" t="s">
        <v>553</v>
      </c>
      <c r="J55" s="103">
        <v>0</v>
      </c>
      <c r="K55" s="103">
        <v>0</v>
      </c>
      <c r="L55" s="103">
        <v>0</v>
      </c>
      <c r="M55" s="103">
        <v>0</v>
      </c>
      <c r="N55" s="103">
        <v>0</v>
      </c>
      <c r="O55" s="103">
        <v>0</v>
      </c>
      <c r="P55" s="103">
        <v>0</v>
      </c>
      <c r="Q55" s="103">
        <v>0</v>
      </c>
      <c r="R55" s="52">
        <v>0</v>
      </c>
      <c r="S55" s="121">
        <f>SUM(G55:H55)+O55+Q55</f>
        <v>4886.07</v>
      </c>
      <c r="T55" s="121">
        <f>SUM(J55:N55)+P55+R55</f>
        <v>0</v>
      </c>
      <c r="U55" s="122" t="str">
        <f>VLOOKUP(B55,'FOLHA RESUMIDA'!C:I,2,0)</f>
        <v>JOSE HENRIQUE DA PAZ</v>
      </c>
    </row>
    <row r="56" spans="1:21">
      <c r="A56" s="117">
        <v>1</v>
      </c>
      <c r="B56" s="117">
        <v>1454</v>
      </c>
      <c r="C56" s="105" t="s">
        <v>43</v>
      </c>
      <c r="D56" s="106">
        <v>29319</v>
      </c>
      <c r="E56" s="117" t="s">
        <v>552</v>
      </c>
      <c r="F56" s="105" t="s">
        <v>502</v>
      </c>
      <c r="G56" s="103">
        <v>3388.55</v>
      </c>
      <c r="H56" s="103">
        <v>1085.06</v>
      </c>
      <c r="I56" s="104" t="s">
        <v>553</v>
      </c>
      <c r="J56" s="103">
        <v>0</v>
      </c>
      <c r="K56" s="103">
        <v>0</v>
      </c>
      <c r="L56" s="103">
        <v>0</v>
      </c>
      <c r="M56" s="103">
        <v>0</v>
      </c>
      <c r="N56" s="103">
        <v>0</v>
      </c>
      <c r="O56" s="103">
        <v>0</v>
      </c>
      <c r="P56" s="103">
        <v>0</v>
      </c>
      <c r="Q56" s="103">
        <v>0</v>
      </c>
      <c r="R56" s="52">
        <v>0</v>
      </c>
      <c r="S56" s="121">
        <f>SUM(G56:H56)+O56+Q56</f>
        <v>4473.6100000000006</v>
      </c>
      <c r="T56" s="121">
        <f>SUM(J56:N56)+P56+R56</f>
        <v>0</v>
      </c>
      <c r="U56" s="122" t="str">
        <f>VLOOKUP(B56,'FOLHA RESUMIDA'!C:I,2,0)</f>
        <v>MAURICIO LOPES DA SILVA</v>
      </c>
    </row>
    <row r="57" spans="1:21">
      <c r="A57" s="117">
        <v>1</v>
      </c>
      <c r="B57" s="117">
        <v>1475</v>
      </c>
      <c r="C57" s="105" t="s">
        <v>44</v>
      </c>
      <c r="D57" s="106">
        <v>29374</v>
      </c>
      <c r="E57" s="117" t="s">
        <v>552</v>
      </c>
      <c r="F57" s="105" t="s">
        <v>439</v>
      </c>
      <c r="G57" s="103">
        <v>3735.89</v>
      </c>
      <c r="H57" s="103">
        <v>0</v>
      </c>
      <c r="I57" s="104" t="s">
        <v>553</v>
      </c>
      <c r="J57" s="103">
        <v>0</v>
      </c>
      <c r="K57" s="103">
        <v>0</v>
      </c>
      <c r="L57" s="103">
        <v>0</v>
      </c>
      <c r="M57" s="103">
        <v>0</v>
      </c>
      <c r="N57" s="103">
        <v>0</v>
      </c>
      <c r="O57" s="103">
        <v>0</v>
      </c>
      <c r="P57" s="103">
        <v>0</v>
      </c>
      <c r="Q57" s="103">
        <v>0</v>
      </c>
      <c r="R57" s="52">
        <v>0</v>
      </c>
      <c r="S57" s="121">
        <f>SUM(G57:H57)+O57+Q57</f>
        <v>3735.89</v>
      </c>
      <c r="T57" s="121">
        <f>SUM(J57:N57)+P57+R57</f>
        <v>0</v>
      </c>
      <c r="U57" s="122" t="str">
        <f>VLOOKUP(B57,'FOLHA RESUMIDA'!C:I,2,0)</f>
        <v>MARTA ARAUJO DA F  SANTANA</v>
      </c>
    </row>
    <row r="58" spans="1:21">
      <c r="A58" s="117">
        <v>1</v>
      </c>
      <c r="B58" s="117">
        <v>1483</v>
      </c>
      <c r="C58" s="105" t="s">
        <v>45</v>
      </c>
      <c r="D58" s="106">
        <v>29397</v>
      </c>
      <c r="E58" s="117" t="s">
        <v>552</v>
      </c>
      <c r="F58" s="105" t="s">
        <v>435</v>
      </c>
      <c r="G58" s="103">
        <v>2089.0100000000002</v>
      </c>
      <c r="H58" s="103">
        <v>0</v>
      </c>
      <c r="I58" s="104" t="s">
        <v>553</v>
      </c>
      <c r="J58" s="103">
        <v>0</v>
      </c>
      <c r="K58" s="103">
        <v>0</v>
      </c>
      <c r="L58" s="103">
        <v>0</v>
      </c>
      <c r="M58" s="103">
        <v>0</v>
      </c>
      <c r="N58" s="103">
        <v>0</v>
      </c>
      <c r="O58" s="103">
        <v>0</v>
      </c>
      <c r="P58" s="103">
        <v>0</v>
      </c>
      <c r="Q58" s="103">
        <v>0</v>
      </c>
      <c r="R58" s="52">
        <v>0</v>
      </c>
      <c r="S58" s="121">
        <f>SUM(G58:H58)+O58+Q58</f>
        <v>2089.0100000000002</v>
      </c>
      <c r="T58" s="121">
        <f>SUM(J58:N58)+P58+R58</f>
        <v>0</v>
      </c>
      <c r="U58" s="122" t="str">
        <f>VLOOKUP(B58,'FOLHA RESUMIDA'!C:I,2,0)</f>
        <v>REGINA LEANDRO SANTOS DE LIMA</v>
      </c>
    </row>
    <row r="59" spans="1:21">
      <c r="A59" s="117">
        <v>1</v>
      </c>
      <c r="B59" s="117">
        <v>1522</v>
      </c>
      <c r="C59" s="105" t="s">
        <v>46</v>
      </c>
      <c r="D59" s="106">
        <v>29622</v>
      </c>
      <c r="E59" s="117" t="s">
        <v>552</v>
      </c>
      <c r="F59" s="105" t="s">
        <v>435</v>
      </c>
      <c r="G59" s="103">
        <v>1804.58</v>
      </c>
      <c r="H59" s="103">
        <v>0</v>
      </c>
      <c r="I59" s="104" t="s">
        <v>553</v>
      </c>
      <c r="J59" s="103">
        <v>0</v>
      </c>
      <c r="K59" s="103">
        <v>0</v>
      </c>
      <c r="L59" s="103">
        <v>0</v>
      </c>
      <c r="M59" s="103">
        <v>0</v>
      </c>
      <c r="N59" s="103">
        <v>0</v>
      </c>
      <c r="O59" s="103">
        <v>0</v>
      </c>
      <c r="P59" s="103">
        <v>0</v>
      </c>
      <c r="Q59" s="103">
        <v>0</v>
      </c>
      <c r="R59" s="52">
        <v>0</v>
      </c>
      <c r="S59" s="121">
        <f>SUM(G59:H59)+O59+Q59</f>
        <v>1804.58</v>
      </c>
      <c r="T59" s="121">
        <f>SUM(J59:N59)+P59+R59</f>
        <v>0</v>
      </c>
      <c r="U59" s="122" t="str">
        <f>VLOOKUP(B59,'FOLHA RESUMIDA'!C:I,2,0)</f>
        <v>TEREZINHA P  DA SILVA CORREIA</v>
      </c>
    </row>
    <row r="60" spans="1:21">
      <c r="A60" s="117">
        <v>1</v>
      </c>
      <c r="B60" s="117">
        <v>1536</v>
      </c>
      <c r="C60" s="105" t="s">
        <v>47</v>
      </c>
      <c r="D60" s="106">
        <v>29675</v>
      </c>
      <c r="E60" s="117" t="s">
        <v>552</v>
      </c>
      <c r="F60" s="105" t="s">
        <v>503</v>
      </c>
      <c r="G60" s="103">
        <v>3388.55</v>
      </c>
      <c r="H60" s="103">
        <v>0</v>
      </c>
      <c r="I60" s="104" t="s">
        <v>553</v>
      </c>
      <c r="J60" s="103">
        <v>0</v>
      </c>
      <c r="K60" s="103">
        <v>0</v>
      </c>
      <c r="L60" s="103">
        <v>0</v>
      </c>
      <c r="M60" s="103">
        <v>0</v>
      </c>
      <c r="N60" s="103">
        <v>0</v>
      </c>
      <c r="O60" s="103">
        <v>0</v>
      </c>
      <c r="P60" s="103">
        <v>0</v>
      </c>
      <c r="Q60" s="103">
        <v>0</v>
      </c>
      <c r="R60" s="52">
        <v>0</v>
      </c>
      <c r="S60" s="121">
        <f>SUM(G60:H60)+O60+Q60</f>
        <v>3388.55</v>
      </c>
      <c r="T60" s="121">
        <f>SUM(J60:N60)+P60+R60</f>
        <v>0</v>
      </c>
      <c r="U60" s="122" t="str">
        <f>VLOOKUP(B60,'FOLHA RESUMIDA'!C:I,2,0)</f>
        <v>MARIA ADRIAO DA SILVA</v>
      </c>
    </row>
    <row r="61" spans="1:21">
      <c r="A61" s="117">
        <v>1</v>
      </c>
      <c r="B61" s="117">
        <v>1545</v>
      </c>
      <c r="C61" s="105" t="s">
        <v>48</v>
      </c>
      <c r="D61" s="106">
        <v>29762</v>
      </c>
      <c r="E61" s="117" t="s">
        <v>552</v>
      </c>
      <c r="F61" s="105" t="s">
        <v>432</v>
      </c>
      <c r="G61" s="103">
        <v>3086.45</v>
      </c>
      <c r="H61" s="103">
        <v>963.73</v>
      </c>
      <c r="I61" s="104" t="s">
        <v>553</v>
      </c>
      <c r="J61" s="103">
        <v>0</v>
      </c>
      <c r="K61" s="103">
        <v>0</v>
      </c>
      <c r="L61" s="103">
        <v>0</v>
      </c>
      <c r="M61" s="103">
        <v>0</v>
      </c>
      <c r="N61" s="103">
        <v>0</v>
      </c>
      <c r="O61" s="103">
        <v>0</v>
      </c>
      <c r="P61" s="103">
        <v>0</v>
      </c>
      <c r="Q61" s="103">
        <v>0</v>
      </c>
      <c r="R61" s="52">
        <v>0</v>
      </c>
      <c r="S61" s="121">
        <f>SUM(G61:H61)+O61+Q61</f>
        <v>4050.18</v>
      </c>
      <c r="T61" s="121">
        <f>SUM(J61:N61)+P61+R61</f>
        <v>0</v>
      </c>
      <c r="U61" s="122" t="str">
        <f>VLOOKUP(B61,'FOLHA RESUMIDA'!C:I,2,0)</f>
        <v>HERON VILAR DE ANDRADE</v>
      </c>
    </row>
    <row r="62" spans="1:21">
      <c r="A62" s="117">
        <v>1</v>
      </c>
      <c r="B62" s="117">
        <v>1549</v>
      </c>
      <c r="C62" s="105" t="s">
        <v>49</v>
      </c>
      <c r="D62" s="106">
        <v>29845</v>
      </c>
      <c r="E62" s="117" t="s">
        <v>552</v>
      </c>
      <c r="F62" s="105" t="s">
        <v>503</v>
      </c>
      <c r="G62" s="103">
        <v>3922.69</v>
      </c>
      <c r="H62" s="103">
        <v>0</v>
      </c>
      <c r="I62" s="104" t="s">
        <v>553</v>
      </c>
      <c r="J62" s="103">
        <v>0</v>
      </c>
      <c r="K62" s="103">
        <v>0</v>
      </c>
      <c r="L62" s="103">
        <v>0</v>
      </c>
      <c r="M62" s="103">
        <v>0</v>
      </c>
      <c r="N62" s="103">
        <v>0</v>
      </c>
      <c r="O62" s="103">
        <v>0</v>
      </c>
      <c r="P62" s="103">
        <v>0</v>
      </c>
      <c r="Q62" s="103">
        <v>0</v>
      </c>
      <c r="R62" s="52">
        <v>0</v>
      </c>
      <c r="S62" s="121">
        <f>SUM(G62:H62)+O62+Q62</f>
        <v>3922.69</v>
      </c>
      <c r="T62" s="121">
        <f>SUM(J62:N62)+P62+R62</f>
        <v>0</v>
      </c>
      <c r="U62" s="122" t="str">
        <f>VLOOKUP(B62,'FOLHA RESUMIDA'!C:I,2,0)</f>
        <v>JOSE JOAQUIM DA SILVA FILHO</v>
      </c>
    </row>
    <row r="63" spans="1:21">
      <c r="A63" s="117">
        <v>1</v>
      </c>
      <c r="B63" s="117">
        <v>1553</v>
      </c>
      <c r="C63" s="105" t="s">
        <v>50</v>
      </c>
      <c r="D63" s="106">
        <v>29879</v>
      </c>
      <c r="E63" s="117" t="s">
        <v>552</v>
      </c>
      <c r="F63" s="105" t="s">
        <v>435</v>
      </c>
      <c r="G63" s="103">
        <v>3751.6</v>
      </c>
      <c r="H63" s="103">
        <v>0</v>
      </c>
      <c r="I63" s="104" t="s">
        <v>553</v>
      </c>
      <c r="J63" s="103">
        <v>0</v>
      </c>
      <c r="K63" s="103">
        <v>0</v>
      </c>
      <c r="L63" s="103">
        <v>0</v>
      </c>
      <c r="M63" s="103">
        <v>0</v>
      </c>
      <c r="N63" s="103">
        <v>0</v>
      </c>
      <c r="O63" s="103">
        <v>0</v>
      </c>
      <c r="P63" s="103">
        <v>0</v>
      </c>
      <c r="Q63" s="103">
        <v>0</v>
      </c>
      <c r="R63" s="52">
        <v>0</v>
      </c>
      <c r="S63" s="121">
        <f>SUM(G63:H63)+O63+Q63</f>
        <v>3751.6</v>
      </c>
      <c r="T63" s="121">
        <f>SUM(J63:N63)+P63+R63</f>
        <v>0</v>
      </c>
      <c r="U63" s="122" t="str">
        <f>VLOOKUP(B63,'FOLHA RESUMIDA'!C:I,2,0)</f>
        <v>MARIA DO CARMO A DOS SANTOS</v>
      </c>
    </row>
    <row r="64" spans="1:21">
      <c r="A64" s="117">
        <v>1</v>
      </c>
      <c r="B64" s="117">
        <v>1554</v>
      </c>
      <c r="C64" s="105" t="s">
        <v>51</v>
      </c>
      <c r="D64" s="106">
        <v>29886</v>
      </c>
      <c r="E64" s="117" t="s">
        <v>552</v>
      </c>
      <c r="F64" s="105" t="s">
        <v>503</v>
      </c>
      <c r="G64" s="103">
        <v>4415.6499999999996</v>
      </c>
      <c r="H64" s="103">
        <v>1379.94</v>
      </c>
      <c r="I64" s="104" t="s">
        <v>553</v>
      </c>
      <c r="J64" s="103">
        <v>0</v>
      </c>
      <c r="K64" s="103">
        <v>0</v>
      </c>
      <c r="L64" s="103">
        <v>0</v>
      </c>
      <c r="M64" s="103">
        <v>0</v>
      </c>
      <c r="N64" s="103">
        <v>0</v>
      </c>
      <c r="O64" s="103">
        <v>0</v>
      </c>
      <c r="P64" s="103">
        <v>0</v>
      </c>
      <c r="Q64" s="103">
        <v>0</v>
      </c>
      <c r="R64" s="52">
        <v>0</v>
      </c>
      <c r="S64" s="121">
        <f>SUM(G64:H64)+O64+Q64</f>
        <v>5795.59</v>
      </c>
      <c r="T64" s="121">
        <f>SUM(J64:N64)+P64+R64</f>
        <v>0</v>
      </c>
      <c r="U64" s="122" t="str">
        <f>VLOOKUP(B64,'FOLHA RESUMIDA'!C:I,2,0)</f>
        <v>SONEIDE P DO NASCIMENTO CORREA</v>
      </c>
    </row>
    <row r="65" spans="1:21">
      <c r="A65" s="117">
        <v>1</v>
      </c>
      <c r="B65" s="117">
        <v>1561</v>
      </c>
      <c r="C65" s="105" t="s">
        <v>52</v>
      </c>
      <c r="D65" s="106">
        <v>29983</v>
      </c>
      <c r="E65" s="117" t="s">
        <v>552</v>
      </c>
      <c r="F65" s="105" t="s">
        <v>435</v>
      </c>
      <c r="G65" s="103">
        <v>1804.58</v>
      </c>
      <c r="H65" s="103">
        <v>0</v>
      </c>
      <c r="I65" s="104" t="s">
        <v>553</v>
      </c>
      <c r="J65" s="103">
        <v>0</v>
      </c>
      <c r="K65" s="103">
        <v>0</v>
      </c>
      <c r="L65" s="103">
        <v>0</v>
      </c>
      <c r="M65" s="103">
        <v>0</v>
      </c>
      <c r="N65" s="103">
        <v>0</v>
      </c>
      <c r="O65" s="103">
        <v>0</v>
      </c>
      <c r="P65" s="103">
        <v>0</v>
      </c>
      <c r="Q65" s="103">
        <v>0</v>
      </c>
      <c r="R65" s="52">
        <v>0</v>
      </c>
      <c r="S65" s="121">
        <f>SUM(G65:H65)+O65+Q65</f>
        <v>1804.58</v>
      </c>
      <c r="T65" s="121">
        <f>SUM(J65:N65)+P65+R65</f>
        <v>0</v>
      </c>
      <c r="U65" s="122" t="str">
        <f>VLOOKUP(B65,'FOLHA RESUMIDA'!C:I,2,0)</f>
        <v>ANDRE LUIZ MACIEL FERREIRA</v>
      </c>
    </row>
    <row r="66" spans="1:21">
      <c r="A66" s="117">
        <v>1</v>
      </c>
      <c r="B66" s="117">
        <v>1588</v>
      </c>
      <c r="C66" s="105" t="s">
        <v>53</v>
      </c>
      <c r="D66" s="106">
        <v>30034</v>
      </c>
      <c r="E66" s="117" t="s">
        <v>552</v>
      </c>
      <c r="F66" s="105" t="s">
        <v>435</v>
      </c>
      <c r="G66" s="103">
        <v>1894.8</v>
      </c>
      <c r="H66" s="103">
        <v>0</v>
      </c>
      <c r="I66" s="104" t="s">
        <v>553</v>
      </c>
      <c r="J66" s="103">
        <v>0</v>
      </c>
      <c r="K66" s="103">
        <v>0</v>
      </c>
      <c r="L66" s="103">
        <v>0</v>
      </c>
      <c r="M66" s="103">
        <v>0</v>
      </c>
      <c r="N66" s="103">
        <v>0</v>
      </c>
      <c r="O66" s="103">
        <v>0</v>
      </c>
      <c r="P66" s="103">
        <v>0</v>
      </c>
      <c r="Q66" s="103">
        <v>0</v>
      </c>
      <c r="R66" s="52">
        <v>0</v>
      </c>
      <c r="S66" s="121">
        <f>SUM(G66:H66)+O66+Q66</f>
        <v>1894.8</v>
      </c>
      <c r="T66" s="121">
        <f>SUM(J66:N66)+P66+R66</f>
        <v>0</v>
      </c>
      <c r="U66" s="122" t="str">
        <f>VLOOKUP(B66,'FOLHA RESUMIDA'!C:I,2,0)</f>
        <v>MARIA ANDREA DOS SANTOS</v>
      </c>
    </row>
    <row r="67" spans="1:21">
      <c r="A67" s="117">
        <v>1</v>
      </c>
      <c r="B67" s="117">
        <v>1589</v>
      </c>
      <c r="C67" s="105" t="s">
        <v>54</v>
      </c>
      <c r="D67" s="106">
        <v>30034</v>
      </c>
      <c r="E67" s="117" t="s">
        <v>552</v>
      </c>
      <c r="F67" s="105" t="s">
        <v>435</v>
      </c>
      <c r="G67" s="103">
        <v>1804.58</v>
      </c>
      <c r="H67" s="103">
        <v>0</v>
      </c>
      <c r="I67" s="104" t="s">
        <v>553</v>
      </c>
      <c r="J67" s="103">
        <v>0</v>
      </c>
      <c r="K67" s="103">
        <v>0</v>
      </c>
      <c r="L67" s="103">
        <v>0</v>
      </c>
      <c r="M67" s="103">
        <v>0</v>
      </c>
      <c r="N67" s="103">
        <v>0</v>
      </c>
      <c r="O67" s="103">
        <v>0</v>
      </c>
      <c r="P67" s="103">
        <v>0</v>
      </c>
      <c r="Q67" s="103">
        <v>0</v>
      </c>
      <c r="R67" s="52">
        <v>0</v>
      </c>
      <c r="S67" s="121">
        <f>SUM(G67:H67)+O67+Q67</f>
        <v>1804.58</v>
      </c>
      <c r="T67" s="121">
        <f>SUM(J67:N67)+P67+R67</f>
        <v>0</v>
      </c>
      <c r="U67" s="122" t="str">
        <f>VLOOKUP(B67,'FOLHA RESUMIDA'!C:I,2,0)</f>
        <v>SEVERINA DE SANTANA NEVES</v>
      </c>
    </row>
    <row r="68" spans="1:21">
      <c r="A68" s="117">
        <v>1</v>
      </c>
      <c r="B68" s="117">
        <v>1596</v>
      </c>
      <c r="C68" s="105" t="s">
        <v>55</v>
      </c>
      <c r="D68" s="106">
        <v>30041</v>
      </c>
      <c r="E68" s="117" t="s">
        <v>552</v>
      </c>
      <c r="F68" s="105" t="s">
        <v>436</v>
      </c>
      <c r="G68" s="103">
        <v>2539.21</v>
      </c>
      <c r="H68" s="103">
        <v>0</v>
      </c>
      <c r="I68" s="104" t="s">
        <v>553</v>
      </c>
      <c r="J68" s="103">
        <v>0</v>
      </c>
      <c r="K68" s="103">
        <v>0</v>
      </c>
      <c r="L68" s="103">
        <v>0</v>
      </c>
      <c r="M68" s="103">
        <v>0</v>
      </c>
      <c r="N68" s="103">
        <v>0</v>
      </c>
      <c r="O68" s="103">
        <v>0</v>
      </c>
      <c r="P68" s="103">
        <v>0</v>
      </c>
      <c r="Q68" s="103">
        <v>0</v>
      </c>
      <c r="R68" s="52">
        <v>0</v>
      </c>
      <c r="S68" s="121">
        <f>SUM(G68:H68)+O68+Q68</f>
        <v>2539.21</v>
      </c>
      <c r="T68" s="121">
        <f>SUM(J68:N68)+P68+R68</f>
        <v>0</v>
      </c>
      <c r="U68" s="122" t="str">
        <f>VLOOKUP(B68,'FOLHA RESUMIDA'!C:I,2,0)</f>
        <v>IVANE FRANCISCO DE AZEVEDO</v>
      </c>
    </row>
    <row r="69" spans="1:21">
      <c r="A69" s="117">
        <v>1</v>
      </c>
      <c r="B69" s="117">
        <v>1597</v>
      </c>
      <c r="C69" s="105" t="s">
        <v>56</v>
      </c>
      <c r="D69" s="106">
        <v>30053</v>
      </c>
      <c r="E69" s="117" t="s">
        <v>552</v>
      </c>
      <c r="F69" s="105" t="s">
        <v>503</v>
      </c>
      <c r="G69" s="103">
        <v>3735.89</v>
      </c>
      <c r="H69" s="103">
        <v>0</v>
      </c>
      <c r="I69" s="104" t="s">
        <v>553</v>
      </c>
      <c r="J69" s="103">
        <v>0</v>
      </c>
      <c r="K69" s="103">
        <v>0</v>
      </c>
      <c r="L69" s="103">
        <v>0</v>
      </c>
      <c r="M69" s="103">
        <v>0</v>
      </c>
      <c r="N69" s="103">
        <v>0</v>
      </c>
      <c r="O69" s="103">
        <v>0</v>
      </c>
      <c r="P69" s="103">
        <v>0</v>
      </c>
      <c r="Q69" s="103">
        <v>0</v>
      </c>
      <c r="R69" s="52">
        <v>0</v>
      </c>
      <c r="S69" s="121">
        <f>SUM(G69:H69)+O69+Q69</f>
        <v>3735.89</v>
      </c>
      <c r="T69" s="121">
        <f>SUM(J69:N69)+P69+R69</f>
        <v>0</v>
      </c>
      <c r="U69" s="122" t="str">
        <f>VLOOKUP(B69,'FOLHA RESUMIDA'!C:I,2,0)</f>
        <v>DILMA NEUZA DAS MERCES</v>
      </c>
    </row>
    <row r="70" spans="1:21">
      <c r="A70" s="117">
        <v>1</v>
      </c>
      <c r="B70" s="117">
        <v>1631</v>
      </c>
      <c r="C70" s="105" t="s">
        <v>57</v>
      </c>
      <c r="D70" s="106">
        <v>30176</v>
      </c>
      <c r="E70" s="117" t="s">
        <v>552</v>
      </c>
      <c r="F70" s="105" t="s">
        <v>432</v>
      </c>
      <c r="G70" s="103">
        <v>2303.15</v>
      </c>
      <c r="H70" s="103">
        <v>0</v>
      </c>
      <c r="I70" s="104" t="s">
        <v>553</v>
      </c>
      <c r="J70" s="103">
        <v>0</v>
      </c>
      <c r="K70" s="103">
        <v>0</v>
      </c>
      <c r="L70" s="103">
        <v>0</v>
      </c>
      <c r="M70" s="103">
        <v>0</v>
      </c>
      <c r="N70" s="103">
        <v>0</v>
      </c>
      <c r="O70" s="103">
        <v>0</v>
      </c>
      <c r="P70" s="103">
        <v>0</v>
      </c>
      <c r="Q70" s="103">
        <v>0</v>
      </c>
      <c r="R70" s="52">
        <v>0</v>
      </c>
      <c r="S70" s="121">
        <f>SUM(G70:H70)+O70+Q70</f>
        <v>2303.15</v>
      </c>
      <c r="T70" s="121">
        <f>SUM(J70:N70)+P70+R70</f>
        <v>0</v>
      </c>
      <c r="U70" s="122" t="str">
        <f>VLOOKUP(B70,'FOLHA RESUMIDA'!C:I,2,0)</f>
        <v>GERSON MARTINS DA SILVA</v>
      </c>
    </row>
    <row r="71" spans="1:21">
      <c r="A71" s="117">
        <v>1</v>
      </c>
      <c r="B71" s="117">
        <v>1641</v>
      </c>
      <c r="C71" s="105" t="s">
        <v>58</v>
      </c>
      <c r="D71" s="106">
        <v>30384</v>
      </c>
      <c r="E71" s="117" t="s">
        <v>552</v>
      </c>
      <c r="F71" s="105" t="s">
        <v>435</v>
      </c>
      <c r="G71" s="103">
        <v>2303.15</v>
      </c>
      <c r="H71" s="103">
        <v>0</v>
      </c>
      <c r="I71" s="104" t="s">
        <v>553</v>
      </c>
      <c r="J71" s="103">
        <v>0</v>
      </c>
      <c r="K71" s="103">
        <v>0</v>
      </c>
      <c r="L71" s="103">
        <v>0</v>
      </c>
      <c r="M71" s="103">
        <v>0</v>
      </c>
      <c r="N71" s="103">
        <v>0</v>
      </c>
      <c r="O71" s="103">
        <v>0</v>
      </c>
      <c r="P71" s="103">
        <v>0</v>
      </c>
      <c r="Q71" s="103">
        <v>0</v>
      </c>
      <c r="R71" s="52">
        <v>0</v>
      </c>
      <c r="S71" s="121">
        <f>SUM(G71:H71)+O71+Q71</f>
        <v>2303.15</v>
      </c>
      <c r="T71" s="121">
        <f>SUM(J71:N71)+P71+R71</f>
        <v>0</v>
      </c>
      <c r="U71" s="122" t="str">
        <f>VLOOKUP(B71,'FOLHA RESUMIDA'!C:I,2,0)</f>
        <v>JOAO FELICIANO ALVES</v>
      </c>
    </row>
    <row r="72" spans="1:21">
      <c r="A72" s="117">
        <v>1</v>
      </c>
      <c r="B72" s="117">
        <v>1650</v>
      </c>
      <c r="C72" s="105" t="s">
        <v>59</v>
      </c>
      <c r="D72" s="106">
        <v>30411</v>
      </c>
      <c r="E72" s="117" t="s">
        <v>552</v>
      </c>
      <c r="F72" s="105" t="s">
        <v>435</v>
      </c>
      <c r="G72" s="103">
        <v>2089.0100000000002</v>
      </c>
      <c r="H72" s="103">
        <v>0</v>
      </c>
      <c r="I72" s="104" t="s">
        <v>553</v>
      </c>
      <c r="J72" s="103">
        <v>0</v>
      </c>
      <c r="K72" s="103">
        <v>0</v>
      </c>
      <c r="L72" s="103">
        <v>0</v>
      </c>
      <c r="M72" s="103">
        <v>0</v>
      </c>
      <c r="N72" s="103">
        <v>0</v>
      </c>
      <c r="O72" s="103">
        <v>0</v>
      </c>
      <c r="P72" s="103">
        <v>0</v>
      </c>
      <c r="Q72" s="103">
        <v>0</v>
      </c>
      <c r="R72" s="52">
        <v>0</v>
      </c>
      <c r="S72" s="121">
        <f>SUM(G72:H72)+O72+Q72</f>
        <v>2089.0100000000002</v>
      </c>
      <c r="T72" s="121">
        <f>SUM(J72:N72)+P72+R72</f>
        <v>0</v>
      </c>
      <c r="U72" s="122" t="str">
        <f>VLOOKUP(B72,'FOLHA RESUMIDA'!C:I,2,0)</f>
        <v>JANETE MARIA DA SILVA</v>
      </c>
    </row>
    <row r="73" spans="1:21">
      <c r="A73" s="117">
        <v>1</v>
      </c>
      <c r="B73" s="117">
        <v>1652</v>
      </c>
      <c r="C73" s="105" t="s">
        <v>60</v>
      </c>
      <c r="D73" s="106">
        <v>30410</v>
      </c>
      <c r="E73" s="117" t="s">
        <v>552</v>
      </c>
      <c r="F73" s="105" t="s">
        <v>435</v>
      </c>
      <c r="G73" s="103">
        <v>2089.0100000000002</v>
      </c>
      <c r="H73" s="103">
        <v>0</v>
      </c>
      <c r="I73" s="104" t="s">
        <v>553</v>
      </c>
      <c r="J73" s="103">
        <v>0</v>
      </c>
      <c r="K73" s="103">
        <v>0</v>
      </c>
      <c r="L73" s="103">
        <v>0</v>
      </c>
      <c r="M73" s="103">
        <v>0</v>
      </c>
      <c r="N73" s="103">
        <v>0</v>
      </c>
      <c r="O73" s="103">
        <v>0</v>
      </c>
      <c r="P73" s="103">
        <v>0</v>
      </c>
      <c r="Q73" s="103">
        <v>0</v>
      </c>
      <c r="R73" s="52">
        <v>0</v>
      </c>
      <c r="S73" s="121">
        <f>SUM(G73:H73)+O73+Q73</f>
        <v>2089.0100000000002</v>
      </c>
      <c r="T73" s="121">
        <f>SUM(J73:N73)+P73+R73</f>
        <v>0</v>
      </c>
      <c r="U73" s="122" t="str">
        <f>VLOOKUP(B73,'FOLHA RESUMIDA'!C:I,2,0)</f>
        <v>ROMILDO NUNES DIAS</v>
      </c>
    </row>
    <row r="74" spans="1:21">
      <c r="A74" s="117">
        <v>1</v>
      </c>
      <c r="B74" s="117">
        <v>1665</v>
      </c>
      <c r="C74" s="105" t="s">
        <v>61</v>
      </c>
      <c r="D74" s="106">
        <v>31019</v>
      </c>
      <c r="E74" s="117" t="s">
        <v>552</v>
      </c>
      <c r="F74" s="105" t="s">
        <v>436</v>
      </c>
      <c r="G74" s="103">
        <v>2303.15</v>
      </c>
      <c r="H74" s="103">
        <v>0</v>
      </c>
      <c r="I74" s="104" t="s">
        <v>553</v>
      </c>
      <c r="J74" s="103">
        <v>0</v>
      </c>
      <c r="K74" s="103">
        <v>0</v>
      </c>
      <c r="L74" s="103">
        <v>0</v>
      </c>
      <c r="M74" s="103">
        <v>0</v>
      </c>
      <c r="N74" s="103">
        <v>0</v>
      </c>
      <c r="O74" s="103">
        <v>0</v>
      </c>
      <c r="P74" s="103">
        <v>0</v>
      </c>
      <c r="Q74" s="103">
        <v>0</v>
      </c>
      <c r="R74" s="52">
        <v>0</v>
      </c>
      <c r="S74" s="121">
        <f>SUM(G74:H74)+O74+Q74</f>
        <v>2303.15</v>
      </c>
      <c r="T74" s="121">
        <f>SUM(J74:N74)+P74+R74</f>
        <v>0</v>
      </c>
      <c r="U74" s="122" t="str">
        <f>VLOOKUP(B74,'FOLHA RESUMIDA'!C:I,2,0)</f>
        <v>LUZIA BERNARDO DE SOUSA</v>
      </c>
    </row>
    <row r="75" spans="1:21">
      <c r="A75" s="117">
        <v>1</v>
      </c>
      <c r="B75" s="117">
        <v>1674</v>
      </c>
      <c r="C75" s="105" t="s">
        <v>62</v>
      </c>
      <c r="D75" s="106">
        <v>31231</v>
      </c>
      <c r="E75" s="117" t="s">
        <v>552</v>
      </c>
      <c r="F75" s="105" t="s">
        <v>435</v>
      </c>
      <c r="G75" s="103">
        <v>1894.8</v>
      </c>
      <c r="H75" s="103">
        <v>0</v>
      </c>
      <c r="I75" s="104" t="s">
        <v>553</v>
      </c>
      <c r="J75" s="103">
        <v>0</v>
      </c>
      <c r="K75" s="103">
        <v>0</v>
      </c>
      <c r="L75" s="103">
        <v>0</v>
      </c>
      <c r="M75" s="103">
        <v>0</v>
      </c>
      <c r="N75" s="103">
        <v>0</v>
      </c>
      <c r="O75" s="103">
        <v>0</v>
      </c>
      <c r="P75" s="103">
        <v>0</v>
      </c>
      <c r="Q75" s="103">
        <v>0</v>
      </c>
      <c r="R75" s="52">
        <v>0</v>
      </c>
      <c r="S75" s="121">
        <f>SUM(G75:H75)+O75+Q75</f>
        <v>1894.8</v>
      </c>
      <c r="T75" s="121">
        <f>SUM(J75:N75)+P75+R75</f>
        <v>0</v>
      </c>
      <c r="U75" s="122" t="str">
        <f>VLOOKUP(B75,'FOLHA RESUMIDA'!C:I,2,0)</f>
        <v>MARIA HELENA FERREIRA DA SILVA</v>
      </c>
    </row>
    <row r="76" spans="1:21">
      <c r="A76" s="117">
        <v>16</v>
      </c>
      <c r="B76" s="117">
        <v>1682</v>
      </c>
      <c r="C76" s="105" t="s">
        <v>365</v>
      </c>
      <c r="D76" s="106">
        <v>31232</v>
      </c>
      <c r="E76" s="117" t="s">
        <v>552</v>
      </c>
      <c r="F76" s="105" t="s">
        <v>437</v>
      </c>
      <c r="G76" s="103">
        <v>3086.45</v>
      </c>
      <c r="H76" s="103">
        <v>0</v>
      </c>
      <c r="I76" s="104" t="s">
        <v>553</v>
      </c>
      <c r="J76" s="103">
        <v>0</v>
      </c>
      <c r="K76" s="103">
        <v>0</v>
      </c>
      <c r="L76" s="103">
        <v>0</v>
      </c>
      <c r="M76" s="103">
        <v>0</v>
      </c>
      <c r="N76" s="103">
        <v>0</v>
      </c>
      <c r="O76" s="103">
        <v>0</v>
      </c>
      <c r="P76" s="103">
        <v>0</v>
      </c>
      <c r="Q76" s="103">
        <v>0</v>
      </c>
      <c r="R76" s="52">
        <v>0</v>
      </c>
      <c r="S76" s="121">
        <f>SUM(G76:H76)+O76+Q76</f>
        <v>3086.45</v>
      </c>
      <c r="T76" s="121">
        <f>SUM(J76:N76)+P76+R76</f>
        <v>0</v>
      </c>
      <c r="U76" s="122" t="str">
        <f>VLOOKUP(B76,'FOLHA RESUMIDA'!C:I,2,0)</f>
        <v>MOISES MARTINS DE MELO NETO</v>
      </c>
    </row>
    <row r="77" spans="1:21">
      <c r="A77" s="117">
        <v>10</v>
      </c>
      <c r="B77" s="117">
        <v>1683</v>
      </c>
      <c r="C77" s="105" t="s">
        <v>400</v>
      </c>
      <c r="D77" s="106">
        <v>31232</v>
      </c>
      <c r="E77" s="117" t="s">
        <v>552</v>
      </c>
      <c r="F77" s="105" t="s">
        <v>437</v>
      </c>
      <c r="G77" s="103">
        <v>3086.45</v>
      </c>
      <c r="H77" s="103">
        <v>0</v>
      </c>
      <c r="I77" s="104" t="s">
        <v>553</v>
      </c>
      <c r="J77" s="103">
        <v>0</v>
      </c>
      <c r="K77" s="103">
        <v>0</v>
      </c>
      <c r="L77" s="103">
        <v>0</v>
      </c>
      <c r="M77" s="103">
        <v>0</v>
      </c>
      <c r="N77" s="103">
        <v>0</v>
      </c>
      <c r="O77" s="103">
        <v>0</v>
      </c>
      <c r="P77" s="103">
        <v>0</v>
      </c>
      <c r="Q77" s="103">
        <v>0</v>
      </c>
      <c r="R77" s="52">
        <v>0</v>
      </c>
      <c r="S77" s="121">
        <f>SUM(G77:H77)+O77+Q77</f>
        <v>3086.45</v>
      </c>
      <c r="T77" s="121">
        <f>SUM(J77:N77)+P77+R77</f>
        <v>0</v>
      </c>
      <c r="U77" s="122" t="str">
        <f>VLOOKUP(B77,'FOLHA RESUMIDA'!C:I,2,0)</f>
        <v>ADEMIR LOPES DA SILVA</v>
      </c>
    </row>
    <row r="78" spans="1:21">
      <c r="A78" s="117">
        <v>51</v>
      </c>
      <c r="B78" s="117">
        <v>1726</v>
      </c>
      <c r="C78" s="105" t="s">
        <v>401</v>
      </c>
      <c r="D78" s="106">
        <v>32084</v>
      </c>
      <c r="E78" s="117" t="s">
        <v>552</v>
      </c>
      <c r="F78" s="105" t="s">
        <v>437</v>
      </c>
      <c r="G78" s="103">
        <v>3086.45</v>
      </c>
      <c r="H78" s="103">
        <v>0</v>
      </c>
      <c r="I78" s="104" t="s">
        <v>553</v>
      </c>
      <c r="J78" s="103">
        <v>0</v>
      </c>
      <c r="K78" s="103">
        <v>0</v>
      </c>
      <c r="L78" s="103">
        <v>0</v>
      </c>
      <c r="M78" s="103">
        <v>0</v>
      </c>
      <c r="N78" s="103">
        <v>0</v>
      </c>
      <c r="O78" s="103">
        <v>0</v>
      </c>
      <c r="P78" s="103">
        <v>0</v>
      </c>
      <c r="Q78" s="103">
        <v>0</v>
      </c>
      <c r="R78" s="52">
        <v>0</v>
      </c>
      <c r="S78" s="121">
        <f>SUM(G78:H78)+O78+Q78</f>
        <v>3086.45</v>
      </c>
      <c r="T78" s="121">
        <f>SUM(J78:N78)+P78+R78</f>
        <v>0</v>
      </c>
      <c r="U78" s="122" t="str">
        <f>VLOOKUP(B78,'FOLHA RESUMIDA'!C:I,2,0)</f>
        <v>JOSE CARLOS VIEIRA</v>
      </c>
    </row>
    <row r="79" spans="1:21">
      <c r="A79" s="117">
        <v>1</v>
      </c>
      <c r="B79" s="117">
        <v>1741</v>
      </c>
      <c r="C79" s="105" t="s">
        <v>63</v>
      </c>
      <c r="D79" s="106">
        <v>32106</v>
      </c>
      <c r="E79" s="117" t="s">
        <v>552</v>
      </c>
      <c r="F79" s="105" t="s">
        <v>435</v>
      </c>
      <c r="G79" s="103">
        <v>3240.74</v>
      </c>
      <c r="H79" s="103">
        <v>0</v>
      </c>
      <c r="I79" s="104" t="s">
        <v>553</v>
      </c>
      <c r="J79" s="103">
        <v>0</v>
      </c>
      <c r="K79" s="103">
        <v>0</v>
      </c>
      <c r="L79" s="103">
        <v>0</v>
      </c>
      <c r="M79" s="103">
        <v>0</v>
      </c>
      <c r="N79" s="103">
        <v>0</v>
      </c>
      <c r="O79" s="103">
        <v>0</v>
      </c>
      <c r="P79" s="103">
        <v>0</v>
      </c>
      <c r="Q79" s="103">
        <v>0</v>
      </c>
      <c r="R79" s="52">
        <v>0</v>
      </c>
      <c r="S79" s="121">
        <f>SUM(G79:H79)+O79+Q79</f>
        <v>3240.74</v>
      </c>
      <c r="T79" s="121">
        <f>SUM(J79:N79)+P79+R79</f>
        <v>0</v>
      </c>
      <c r="U79" s="122" t="str">
        <f>VLOOKUP(B79,'FOLHA RESUMIDA'!C:I,2,0)</f>
        <v>MARCONDES C  DE OLIVEIRA</v>
      </c>
    </row>
    <row r="80" spans="1:21">
      <c r="A80" s="117">
        <v>1</v>
      </c>
      <c r="B80" s="117">
        <v>1749</v>
      </c>
      <c r="C80" s="105" t="s">
        <v>64</v>
      </c>
      <c r="D80" s="106">
        <v>32111</v>
      </c>
      <c r="E80" s="117" t="s">
        <v>552</v>
      </c>
      <c r="F80" s="105" t="s">
        <v>503</v>
      </c>
      <c r="G80" s="103">
        <v>2293.4899999999998</v>
      </c>
      <c r="H80" s="103">
        <v>0</v>
      </c>
      <c r="I80" s="104" t="s">
        <v>553</v>
      </c>
      <c r="J80" s="103">
        <v>0</v>
      </c>
      <c r="K80" s="103">
        <v>0</v>
      </c>
      <c r="L80" s="103">
        <v>0</v>
      </c>
      <c r="M80" s="103">
        <v>0</v>
      </c>
      <c r="N80" s="103">
        <v>0</v>
      </c>
      <c r="O80" s="103">
        <v>0</v>
      </c>
      <c r="P80" s="103">
        <v>0</v>
      </c>
      <c r="Q80" s="103">
        <v>0</v>
      </c>
      <c r="R80" s="52">
        <v>0</v>
      </c>
      <c r="S80" s="121">
        <f>SUM(G80:H80)+O80+Q80</f>
        <v>2293.4899999999998</v>
      </c>
      <c r="T80" s="121">
        <f>SUM(J80:N80)+P80+R80</f>
        <v>0</v>
      </c>
      <c r="U80" s="122" t="str">
        <f>VLOOKUP(B80,'FOLHA RESUMIDA'!C:I,2,0)</f>
        <v>MANOEL MARTINS LEITE NETO</v>
      </c>
    </row>
    <row r="81" spans="1:21">
      <c r="A81" s="117">
        <v>1</v>
      </c>
      <c r="B81" s="117">
        <v>1774</v>
      </c>
      <c r="C81" s="105" t="s">
        <v>65</v>
      </c>
      <c r="D81" s="106">
        <v>32162</v>
      </c>
      <c r="E81" s="117" t="s">
        <v>552</v>
      </c>
      <c r="F81" s="105" t="s">
        <v>435</v>
      </c>
      <c r="G81" s="103">
        <v>2418.31</v>
      </c>
      <c r="H81" s="103">
        <v>0</v>
      </c>
      <c r="I81" s="104" t="s">
        <v>553</v>
      </c>
      <c r="J81" s="103">
        <v>0</v>
      </c>
      <c r="K81" s="103">
        <v>0</v>
      </c>
      <c r="L81" s="103">
        <v>0</v>
      </c>
      <c r="M81" s="103">
        <v>0</v>
      </c>
      <c r="N81" s="103">
        <v>0</v>
      </c>
      <c r="O81" s="103">
        <v>0</v>
      </c>
      <c r="P81" s="103">
        <v>0</v>
      </c>
      <c r="Q81" s="103">
        <v>0</v>
      </c>
      <c r="R81" s="52">
        <v>0</v>
      </c>
      <c r="S81" s="121">
        <f>SUM(G81:H81)+O81+Q81</f>
        <v>2418.31</v>
      </c>
      <c r="T81" s="121">
        <f>SUM(J81:N81)+P81+R81</f>
        <v>0</v>
      </c>
      <c r="U81" s="122" t="str">
        <f>VLOOKUP(B81,'FOLHA RESUMIDA'!C:I,2,0)</f>
        <v>FRANCISCO DE ASSIS BEZERRA</v>
      </c>
    </row>
    <row r="82" spans="1:21">
      <c r="A82" s="117">
        <v>1</v>
      </c>
      <c r="B82" s="117">
        <v>1794</v>
      </c>
      <c r="C82" s="105" t="s">
        <v>66</v>
      </c>
      <c r="D82" s="106">
        <v>32216</v>
      </c>
      <c r="E82" s="117" t="s">
        <v>552</v>
      </c>
      <c r="F82" s="105" t="s">
        <v>509</v>
      </c>
      <c r="G82" s="103">
        <v>4324.78</v>
      </c>
      <c r="H82" s="103">
        <v>0</v>
      </c>
      <c r="I82" s="104" t="s">
        <v>553</v>
      </c>
      <c r="J82" s="103">
        <v>0</v>
      </c>
      <c r="K82" s="103">
        <v>0</v>
      </c>
      <c r="L82" s="103">
        <v>0</v>
      </c>
      <c r="M82" s="103">
        <v>0</v>
      </c>
      <c r="N82" s="103">
        <v>0</v>
      </c>
      <c r="O82" s="103">
        <v>0</v>
      </c>
      <c r="P82" s="103">
        <v>0</v>
      </c>
      <c r="Q82" s="103">
        <v>0</v>
      </c>
      <c r="R82" s="52">
        <v>0</v>
      </c>
      <c r="S82" s="121">
        <f>SUM(G82:H82)+O82+Q82</f>
        <v>4324.78</v>
      </c>
      <c r="T82" s="121">
        <f>SUM(J82:N82)+P82+R82</f>
        <v>0</v>
      </c>
      <c r="U82" s="122" t="str">
        <f>VLOOKUP(B82,'FOLHA RESUMIDA'!C:I,2,0)</f>
        <v>LUCIENE MARIA DE ANDRADE</v>
      </c>
    </row>
    <row r="83" spans="1:21">
      <c r="A83" s="117">
        <v>1</v>
      </c>
      <c r="B83" s="117">
        <v>1796</v>
      </c>
      <c r="C83" s="105" t="s">
        <v>67</v>
      </c>
      <c r="D83" s="106">
        <v>32216</v>
      </c>
      <c r="E83" s="117" t="s">
        <v>552</v>
      </c>
      <c r="F83" s="105" t="s">
        <v>435</v>
      </c>
      <c r="G83" s="103">
        <v>1894.8</v>
      </c>
      <c r="H83" s="103">
        <v>0</v>
      </c>
      <c r="I83" s="104" t="s">
        <v>553</v>
      </c>
      <c r="J83" s="103">
        <v>0</v>
      </c>
      <c r="K83" s="103">
        <v>0</v>
      </c>
      <c r="L83" s="103">
        <v>0</v>
      </c>
      <c r="M83" s="103">
        <v>0</v>
      </c>
      <c r="N83" s="103">
        <v>0</v>
      </c>
      <c r="O83" s="103">
        <v>0</v>
      </c>
      <c r="P83" s="103">
        <v>0</v>
      </c>
      <c r="Q83" s="103">
        <v>0</v>
      </c>
      <c r="R83" s="52">
        <v>0</v>
      </c>
      <c r="S83" s="121">
        <f>SUM(G83:H83)+O83+Q83</f>
        <v>1894.8</v>
      </c>
      <c r="T83" s="121">
        <f>SUM(J83:N83)+P83+R83</f>
        <v>0</v>
      </c>
      <c r="U83" s="122" t="str">
        <f>VLOOKUP(B83,'FOLHA RESUMIDA'!C:I,2,0)</f>
        <v>NEUZA ANUNCIACAO COELHO</v>
      </c>
    </row>
    <row r="84" spans="1:21">
      <c r="A84" s="117">
        <v>1</v>
      </c>
      <c r="B84" s="117">
        <v>1809</v>
      </c>
      <c r="C84" s="105" t="s">
        <v>68</v>
      </c>
      <c r="D84" s="106">
        <v>32371</v>
      </c>
      <c r="E84" s="117" t="s">
        <v>552</v>
      </c>
      <c r="F84" s="105" t="s">
        <v>508</v>
      </c>
      <c r="G84" s="103">
        <v>3227.19</v>
      </c>
      <c r="H84" s="103">
        <v>0</v>
      </c>
      <c r="I84" s="104" t="s">
        <v>553</v>
      </c>
      <c r="J84" s="103">
        <v>0</v>
      </c>
      <c r="K84" s="103">
        <v>0</v>
      </c>
      <c r="L84" s="103">
        <v>0</v>
      </c>
      <c r="M84" s="103">
        <v>0</v>
      </c>
      <c r="N84" s="103">
        <v>0</v>
      </c>
      <c r="O84" s="103">
        <v>0</v>
      </c>
      <c r="P84" s="103">
        <v>0</v>
      </c>
      <c r="Q84" s="103">
        <v>0</v>
      </c>
      <c r="R84" s="52">
        <v>0</v>
      </c>
      <c r="S84" s="121">
        <f>SUM(G84:H84)+O84+Q84</f>
        <v>3227.19</v>
      </c>
      <c r="T84" s="121">
        <f>SUM(J84:N84)+P84+R84</f>
        <v>0</v>
      </c>
      <c r="U84" s="122" t="str">
        <f>VLOOKUP(B84,'FOLHA RESUMIDA'!C:I,2,0)</f>
        <v>JOSE IRANILDO DE ANDRADE SILVA</v>
      </c>
    </row>
    <row r="85" spans="1:21">
      <c r="A85" s="117">
        <v>1</v>
      </c>
      <c r="B85" s="117">
        <v>1821</v>
      </c>
      <c r="C85" s="105" t="s">
        <v>69</v>
      </c>
      <c r="D85" s="106">
        <v>32414</v>
      </c>
      <c r="E85" s="117" t="s">
        <v>552</v>
      </c>
      <c r="F85" s="105" t="s">
        <v>434</v>
      </c>
      <c r="G85" s="103">
        <v>2303.15</v>
      </c>
      <c r="H85" s="103">
        <v>1797.12</v>
      </c>
      <c r="I85" s="104" t="s">
        <v>553</v>
      </c>
      <c r="J85" s="103">
        <v>0</v>
      </c>
      <c r="K85" s="103">
        <v>0</v>
      </c>
      <c r="L85" s="103">
        <v>0</v>
      </c>
      <c r="M85" s="103">
        <v>0</v>
      </c>
      <c r="N85" s="103">
        <v>0</v>
      </c>
      <c r="O85" s="103">
        <v>0</v>
      </c>
      <c r="P85" s="103">
        <v>0</v>
      </c>
      <c r="Q85" s="103">
        <v>0</v>
      </c>
      <c r="R85" s="52">
        <v>0</v>
      </c>
      <c r="S85" s="121">
        <f>SUM(G85:H85)+O85+Q85</f>
        <v>4100.2700000000004</v>
      </c>
      <c r="T85" s="121">
        <f>SUM(J85:N85)+P85+R85</f>
        <v>0</v>
      </c>
      <c r="U85" s="122" t="str">
        <f>VLOOKUP(B85,'FOLHA RESUMIDA'!C:I,2,0)</f>
        <v>CARLOS STENIO DE DEUS</v>
      </c>
    </row>
    <row r="86" spans="1:21">
      <c r="A86" s="117">
        <v>1</v>
      </c>
      <c r="B86" s="117">
        <v>1822</v>
      </c>
      <c r="C86" s="105" t="s">
        <v>70</v>
      </c>
      <c r="D86" s="106">
        <v>32420</v>
      </c>
      <c r="E86" s="117" t="s">
        <v>552</v>
      </c>
      <c r="F86" s="105" t="s">
        <v>432</v>
      </c>
      <c r="G86" s="103">
        <v>1718.63</v>
      </c>
      <c r="H86" s="103">
        <v>0</v>
      </c>
      <c r="I86" s="104" t="s">
        <v>553</v>
      </c>
      <c r="J86" s="103">
        <v>0</v>
      </c>
      <c r="K86" s="103">
        <v>0</v>
      </c>
      <c r="L86" s="103">
        <v>0</v>
      </c>
      <c r="M86" s="103">
        <v>0</v>
      </c>
      <c r="N86" s="103">
        <v>0</v>
      </c>
      <c r="O86" s="103">
        <v>0</v>
      </c>
      <c r="P86" s="103">
        <v>0</v>
      </c>
      <c r="Q86" s="103">
        <v>0</v>
      </c>
      <c r="R86" s="52">
        <v>0</v>
      </c>
      <c r="S86" s="121">
        <f>SUM(G86:H86)+O86+Q86</f>
        <v>1718.63</v>
      </c>
      <c r="T86" s="121">
        <f>SUM(J86:N86)+P86+R86</f>
        <v>0</v>
      </c>
      <c r="U86" s="122" t="str">
        <f>VLOOKUP(B86,'FOLHA RESUMIDA'!C:I,2,0)</f>
        <v>GILMAR BEZERRA DE OLIVEIRA</v>
      </c>
    </row>
    <row r="87" spans="1:21">
      <c r="A87" s="117">
        <v>1</v>
      </c>
      <c r="B87" s="117">
        <v>1906</v>
      </c>
      <c r="C87" s="105" t="s">
        <v>71</v>
      </c>
      <c r="D87" s="106">
        <v>32909</v>
      </c>
      <c r="E87" s="117" t="s">
        <v>552</v>
      </c>
      <c r="F87" s="105" t="s">
        <v>503</v>
      </c>
      <c r="G87" s="103">
        <v>3558</v>
      </c>
      <c r="H87" s="103">
        <v>0</v>
      </c>
      <c r="I87" s="104" t="s">
        <v>553</v>
      </c>
      <c r="J87" s="103">
        <v>0</v>
      </c>
      <c r="K87" s="103">
        <v>0</v>
      </c>
      <c r="L87" s="103">
        <v>0</v>
      </c>
      <c r="M87" s="103">
        <v>0</v>
      </c>
      <c r="N87" s="103">
        <v>0</v>
      </c>
      <c r="O87" s="103">
        <v>0</v>
      </c>
      <c r="P87" s="103">
        <v>0</v>
      </c>
      <c r="Q87" s="103">
        <v>0</v>
      </c>
      <c r="R87" s="52">
        <v>0</v>
      </c>
      <c r="S87" s="121">
        <f>SUM(G87:H87)+O87+Q87</f>
        <v>3558</v>
      </c>
      <c r="T87" s="121">
        <f>SUM(J87:N87)+P87+R87</f>
        <v>0</v>
      </c>
      <c r="U87" s="122" t="str">
        <f>VLOOKUP(B87,'FOLHA RESUMIDA'!C:I,2,0)</f>
        <v>IZABEL CRISTINA F DE ARRUDA</v>
      </c>
    </row>
    <row r="88" spans="1:21">
      <c r="A88" s="117">
        <v>1</v>
      </c>
      <c r="B88" s="117">
        <v>1908</v>
      </c>
      <c r="C88" s="105" t="s">
        <v>72</v>
      </c>
      <c r="D88" s="106">
        <v>32909</v>
      </c>
      <c r="E88" s="117" t="s">
        <v>552</v>
      </c>
      <c r="F88" s="105" t="s">
        <v>503</v>
      </c>
      <c r="G88" s="103">
        <v>3922.69</v>
      </c>
      <c r="H88" s="103">
        <v>0</v>
      </c>
      <c r="I88" s="104" t="s">
        <v>553</v>
      </c>
      <c r="J88" s="103">
        <v>0</v>
      </c>
      <c r="K88" s="103">
        <v>0</v>
      </c>
      <c r="L88" s="103">
        <v>0</v>
      </c>
      <c r="M88" s="103">
        <v>3900</v>
      </c>
      <c r="N88" s="103">
        <v>0</v>
      </c>
      <c r="O88" s="103">
        <v>0</v>
      </c>
      <c r="P88" s="103">
        <v>0</v>
      </c>
      <c r="Q88" s="103">
        <v>0</v>
      </c>
      <c r="R88" s="52">
        <v>0</v>
      </c>
      <c r="S88" s="121">
        <f>SUM(G88:H88)+O88+Q88</f>
        <v>3922.69</v>
      </c>
      <c r="T88" s="121">
        <f>SUM(J88:N88)+P88+R88</f>
        <v>3900</v>
      </c>
      <c r="U88" s="122" t="str">
        <f>VLOOKUP(B88,'FOLHA RESUMIDA'!C:I,2,0)</f>
        <v>LUCIA MARIA ARAUJO LAVOR</v>
      </c>
    </row>
    <row r="89" spans="1:21">
      <c r="A89" s="117">
        <v>1</v>
      </c>
      <c r="B89" s="117">
        <v>1909</v>
      </c>
      <c r="C89" s="105" t="s">
        <v>73</v>
      </c>
      <c r="D89" s="106">
        <v>32909</v>
      </c>
      <c r="E89" s="117" t="s">
        <v>552</v>
      </c>
      <c r="F89" s="105" t="s">
        <v>435</v>
      </c>
      <c r="G89" s="103">
        <v>3086.45</v>
      </c>
      <c r="H89" s="103">
        <v>0</v>
      </c>
      <c r="I89" s="104" t="s">
        <v>553</v>
      </c>
      <c r="J89" s="103">
        <v>0</v>
      </c>
      <c r="K89" s="103">
        <v>0</v>
      </c>
      <c r="L89" s="103">
        <v>0</v>
      </c>
      <c r="M89" s="103">
        <v>0</v>
      </c>
      <c r="N89" s="103">
        <v>0</v>
      </c>
      <c r="O89" s="103">
        <v>0</v>
      </c>
      <c r="P89" s="103">
        <v>0</v>
      </c>
      <c r="Q89" s="103">
        <v>0</v>
      </c>
      <c r="R89" s="52">
        <v>0</v>
      </c>
      <c r="S89" s="121">
        <f>SUM(G89:H89)+O89+Q89</f>
        <v>3086.45</v>
      </c>
      <c r="T89" s="121">
        <f>SUM(J89:N89)+P89+R89</f>
        <v>0</v>
      </c>
      <c r="U89" s="122" t="str">
        <f>VLOOKUP(B89,'FOLHA RESUMIDA'!C:I,2,0)</f>
        <v>IVANILDO BATISTA DA SILVA</v>
      </c>
    </row>
    <row r="90" spans="1:21">
      <c r="A90" s="117">
        <v>1</v>
      </c>
      <c r="B90" s="117">
        <v>1916</v>
      </c>
      <c r="C90" s="105" t="s">
        <v>361</v>
      </c>
      <c r="D90" s="106">
        <v>32948</v>
      </c>
      <c r="E90" s="117" t="s">
        <v>552</v>
      </c>
      <c r="F90" s="105" t="s">
        <v>489</v>
      </c>
      <c r="G90" s="103">
        <v>2835.42</v>
      </c>
      <c r="H90" s="103">
        <v>0</v>
      </c>
      <c r="I90" s="104" t="s">
        <v>553</v>
      </c>
      <c r="J90" s="103">
        <v>0</v>
      </c>
      <c r="K90" s="103">
        <v>0</v>
      </c>
      <c r="L90" s="103">
        <v>0</v>
      </c>
      <c r="M90" s="103">
        <v>0</v>
      </c>
      <c r="N90" s="103">
        <v>0</v>
      </c>
      <c r="O90" s="103">
        <v>0</v>
      </c>
      <c r="P90" s="103">
        <v>0</v>
      </c>
      <c r="Q90" s="103">
        <v>0</v>
      </c>
      <c r="R90" s="52">
        <v>0</v>
      </c>
      <c r="S90" s="121">
        <f>SUM(G90:H90)+O90+Q90</f>
        <v>2835.42</v>
      </c>
      <c r="T90" s="121">
        <f>SUM(J90:N90)+P90+R90</f>
        <v>0</v>
      </c>
      <c r="U90" s="122" t="str">
        <f>VLOOKUP(B90,'FOLHA RESUMIDA'!C:I,2,0)</f>
        <v>FABIOLA ALBUQUERQUE PINHEIRO</v>
      </c>
    </row>
    <row r="91" spans="1:21">
      <c r="A91" s="117">
        <v>1</v>
      </c>
      <c r="B91" s="117">
        <v>1924</v>
      </c>
      <c r="C91" s="105" t="s">
        <v>74</v>
      </c>
      <c r="D91" s="106">
        <v>33390</v>
      </c>
      <c r="E91" s="117" t="s">
        <v>552</v>
      </c>
      <c r="F91" s="105" t="s">
        <v>503</v>
      </c>
      <c r="G91" s="103">
        <v>4324.78</v>
      </c>
      <c r="H91" s="103">
        <v>2922.63</v>
      </c>
      <c r="I91" s="104" t="s">
        <v>553</v>
      </c>
      <c r="J91" s="103">
        <v>0</v>
      </c>
      <c r="K91" s="103">
        <v>0</v>
      </c>
      <c r="L91" s="103">
        <v>0</v>
      </c>
      <c r="M91" s="103">
        <v>0</v>
      </c>
      <c r="N91" s="103">
        <v>0</v>
      </c>
      <c r="O91" s="103">
        <v>0</v>
      </c>
      <c r="P91" s="103">
        <v>0</v>
      </c>
      <c r="Q91" s="103">
        <v>0</v>
      </c>
      <c r="R91" s="52">
        <v>0</v>
      </c>
      <c r="S91" s="121">
        <f>SUM(G91:H91)+O91+Q91</f>
        <v>7247.41</v>
      </c>
      <c r="T91" s="121">
        <f>SUM(J91:N91)+P91+R91</f>
        <v>0</v>
      </c>
      <c r="U91" s="122" t="str">
        <f>VLOOKUP(B91,'FOLHA RESUMIDA'!C:I,2,0)</f>
        <v>CARLOS HENRIQUE LIMA DE MELO</v>
      </c>
    </row>
    <row r="92" spans="1:21">
      <c r="A92" s="117">
        <v>1</v>
      </c>
      <c r="B92" s="117">
        <v>1927</v>
      </c>
      <c r="C92" s="105" t="s">
        <v>75</v>
      </c>
      <c r="D92" s="106">
        <v>33390</v>
      </c>
      <c r="E92" s="117" t="s">
        <v>552</v>
      </c>
      <c r="F92" s="105" t="s">
        <v>435</v>
      </c>
      <c r="G92" s="103">
        <v>2939.44</v>
      </c>
      <c r="H92" s="103">
        <v>2449.48</v>
      </c>
      <c r="I92" s="104" t="s">
        <v>553</v>
      </c>
      <c r="J92" s="103">
        <v>0</v>
      </c>
      <c r="K92" s="103">
        <v>0</v>
      </c>
      <c r="L92" s="103">
        <v>0</v>
      </c>
      <c r="M92" s="103">
        <v>0</v>
      </c>
      <c r="N92" s="103">
        <v>0</v>
      </c>
      <c r="O92" s="103">
        <v>0</v>
      </c>
      <c r="P92" s="103">
        <v>0</v>
      </c>
      <c r="Q92" s="103">
        <v>0</v>
      </c>
      <c r="R92" s="52">
        <v>0</v>
      </c>
      <c r="S92" s="121">
        <f>SUM(G92:H92)+O92+Q92</f>
        <v>5388.92</v>
      </c>
      <c r="T92" s="121">
        <f>SUM(J92:N92)+P92+R92</f>
        <v>0</v>
      </c>
      <c r="U92" s="122" t="str">
        <f>VLOOKUP(B92,'FOLHA RESUMIDA'!C:I,2,0)</f>
        <v>RITA DE CASSIA CHAGAS</v>
      </c>
    </row>
    <row r="93" spans="1:21">
      <c r="A93" s="117">
        <v>1</v>
      </c>
      <c r="B93" s="117">
        <v>1932</v>
      </c>
      <c r="C93" s="105" t="s">
        <v>76</v>
      </c>
      <c r="D93" s="106">
        <v>33390</v>
      </c>
      <c r="E93" s="117" t="s">
        <v>552</v>
      </c>
      <c r="F93" s="105" t="s">
        <v>503</v>
      </c>
      <c r="G93" s="103">
        <v>3641.88</v>
      </c>
      <c r="H93" s="103">
        <v>3219.67</v>
      </c>
      <c r="I93" s="104" t="s">
        <v>553</v>
      </c>
      <c r="J93" s="103">
        <v>0</v>
      </c>
      <c r="K93" s="103">
        <v>0</v>
      </c>
      <c r="L93" s="103">
        <v>0</v>
      </c>
      <c r="M93" s="103">
        <v>0</v>
      </c>
      <c r="N93" s="103">
        <v>0</v>
      </c>
      <c r="O93" s="103">
        <v>0</v>
      </c>
      <c r="P93" s="103">
        <v>0</v>
      </c>
      <c r="Q93" s="103">
        <v>0</v>
      </c>
      <c r="R93" s="52">
        <v>0</v>
      </c>
      <c r="S93" s="121">
        <f>SUM(G93:H93)+O93+Q93</f>
        <v>6861.55</v>
      </c>
      <c r="T93" s="121">
        <f>SUM(J93:N93)+P93+R93</f>
        <v>0</v>
      </c>
      <c r="U93" s="122" t="str">
        <f>VLOOKUP(B93,'FOLHA RESUMIDA'!C:I,2,0)</f>
        <v>ROSILENE MARIA ANACLETO</v>
      </c>
    </row>
    <row r="94" spans="1:21">
      <c r="A94" s="117">
        <v>1</v>
      </c>
      <c r="B94" s="117">
        <v>1937</v>
      </c>
      <c r="C94" s="105" t="s">
        <v>77</v>
      </c>
      <c r="D94" s="106">
        <v>33390</v>
      </c>
      <c r="E94" s="117" t="s">
        <v>552</v>
      </c>
      <c r="F94" s="105" t="s">
        <v>502</v>
      </c>
      <c r="G94" s="103">
        <v>2184.27</v>
      </c>
      <c r="H94" s="103">
        <v>1150.18</v>
      </c>
      <c r="I94" s="104" t="s">
        <v>553</v>
      </c>
      <c r="J94" s="103">
        <v>0</v>
      </c>
      <c r="K94" s="103">
        <v>0</v>
      </c>
      <c r="L94" s="103">
        <v>0</v>
      </c>
      <c r="M94" s="103">
        <v>0</v>
      </c>
      <c r="N94" s="103">
        <v>0</v>
      </c>
      <c r="O94" s="103">
        <v>0</v>
      </c>
      <c r="P94" s="103">
        <v>0</v>
      </c>
      <c r="Q94" s="103">
        <v>0</v>
      </c>
      <c r="R94" s="52">
        <v>0</v>
      </c>
      <c r="S94" s="121">
        <f>SUM(G94:H94)+O94+Q94</f>
        <v>3334.45</v>
      </c>
      <c r="T94" s="121">
        <f>SUM(J94:N94)+P94+R94</f>
        <v>0</v>
      </c>
      <c r="U94" s="122" t="str">
        <f>VLOOKUP(B94,'FOLHA RESUMIDA'!C:I,2,0)</f>
        <v>RILDA MARIA DA SILVA</v>
      </c>
    </row>
    <row r="95" spans="1:21">
      <c r="A95" s="117">
        <v>1</v>
      </c>
      <c r="B95" s="117">
        <v>1980</v>
      </c>
      <c r="C95" s="105" t="s">
        <v>78</v>
      </c>
      <c r="D95" s="106">
        <v>33390</v>
      </c>
      <c r="E95" s="117" t="s">
        <v>552</v>
      </c>
      <c r="F95" s="105" t="s">
        <v>508</v>
      </c>
      <c r="G95" s="103">
        <v>5795.58</v>
      </c>
      <c r="H95" s="103">
        <v>6826.22</v>
      </c>
      <c r="I95" s="104" t="s">
        <v>553</v>
      </c>
      <c r="J95" s="103">
        <v>0</v>
      </c>
      <c r="K95" s="103">
        <v>0</v>
      </c>
      <c r="L95" s="103">
        <v>0</v>
      </c>
      <c r="M95" s="103">
        <v>0</v>
      </c>
      <c r="N95" s="103">
        <v>0</v>
      </c>
      <c r="O95" s="103">
        <v>0</v>
      </c>
      <c r="P95" s="103">
        <v>0</v>
      </c>
      <c r="Q95" s="103">
        <v>0</v>
      </c>
      <c r="R95" s="52">
        <v>0</v>
      </c>
      <c r="S95" s="121">
        <f>SUM(G95:H95)+O95+Q95</f>
        <v>12621.8</v>
      </c>
      <c r="T95" s="121">
        <f>SUM(J95:N95)+P95+R95</f>
        <v>0</v>
      </c>
      <c r="U95" s="122" t="str">
        <f>VLOOKUP(B95,'FOLHA RESUMIDA'!C:I,2,0)</f>
        <v>MANOEL NETO DINIZ</v>
      </c>
    </row>
    <row r="96" spans="1:21">
      <c r="A96" s="117">
        <v>1</v>
      </c>
      <c r="B96" s="117">
        <v>1999</v>
      </c>
      <c r="C96" s="105" t="s">
        <v>79</v>
      </c>
      <c r="D96" s="106">
        <v>33390</v>
      </c>
      <c r="E96" s="117" t="s">
        <v>552</v>
      </c>
      <c r="F96" s="105" t="s">
        <v>440</v>
      </c>
      <c r="G96" s="103">
        <v>2655</v>
      </c>
      <c r="H96" s="103">
        <v>0</v>
      </c>
      <c r="I96" s="104" t="s">
        <v>553</v>
      </c>
      <c r="J96" s="103">
        <v>0</v>
      </c>
      <c r="K96" s="103">
        <v>0</v>
      </c>
      <c r="L96" s="103">
        <v>0</v>
      </c>
      <c r="M96" s="103">
        <v>0</v>
      </c>
      <c r="N96" s="103">
        <v>0</v>
      </c>
      <c r="O96" s="103">
        <v>0</v>
      </c>
      <c r="P96" s="103">
        <v>0</v>
      </c>
      <c r="Q96" s="103">
        <v>0</v>
      </c>
      <c r="R96" s="52">
        <v>0</v>
      </c>
      <c r="S96" s="121">
        <f>SUM(G96:H96)+O96+Q96</f>
        <v>2655</v>
      </c>
      <c r="T96" s="121">
        <f>SUM(J96:N96)+P96+R96</f>
        <v>0</v>
      </c>
      <c r="U96" s="122" t="str">
        <f>VLOOKUP(B96,'FOLHA RESUMIDA'!C:I,2,0)</f>
        <v>ELIAS RIBEIRO DA SILVA FILHO</v>
      </c>
    </row>
    <row r="97" spans="1:21">
      <c r="A97" s="117">
        <v>1</v>
      </c>
      <c r="B97" s="117">
        <v>2008</v>
      </c>
      <c r="C97" s="105" t="s">
        <v>80</v>
      </c>
      <c r="D97" s="106">
        <v>33590</v>
      </c>
      <c r="E97" s="117" t="s">
        <v>552</v>
      </c>
      <c r="F97" s="105" t="s">
        <v>435</v>
      </c>
      <c r="G97" s="103">
        <v>3572.94</v>
      </c>
      <c r="H97" s="103">
        <v>0</v>
      </c>
      <c r="I97" s="104" t="s">
        <v>553</v>
      </c>
      <c r="J97" s="103">
        <v>0</v>
      </c>
      <c r="K97" s="103">
        <v>0</v>
      </c>
      <c r="L97" s="103">
        <v>0</v>
      </c>
      <c r="M97" s="103">
        <v>0</v>
      </c>
      <c r="N97" s="103">
        <v>0</v>
      </c>
      <c r="O97" s="103">
        <v>0</v>
      </c>
      <c r="P97" s="103">
        <v>0</v>
      </c>
      <c r="Q97" s="103">
        <v>0</v>
      </c>
      <c r="R97" s="52">
        <v>0</v>
      </c>
      <c r="S97" s="121">
        <f>SUM(G97:H97)+O97+Q97</f>
        <v>3572.94</v>
      </c>
      <c r="T97" s="121">
        <f>SUM(J97:N97)+P97+R97</f>
        <v>0</v>
      </c>
      <c r="U97" s="122" t="str">
        <f>VLOOKUP(B97,'FOLHA RESUMIDA'!C:I,2,0)</f>
        <v>AMAURI GONCALO DA SILVA</v>
      </c>
    </row>
    <row r="98" spans="1:21">
      <c r="A98" s="117">
        <v>1</v>
      </c>
      <c r="B98" s="117">
        <v>2015</v>
      </c>
      <c r="C98" s="105" t="s">
        <v>81</v>
      </c>
      <c r="D98" s="106">
        <v>33590</v>
      </c>
      <c r="E98" s="117" t="s">
        <v>552</v>
      </c>
      <c r="F98" s="105" t="s">
        <v>435</v>
      </c>
      <c r="G98" s="103">
        <v>3086.45</v>
      </c>
      <c r="H98" s="103">
        <v>7461.57</v>
      </c>
      <c r="I98" s="104" t="s">
        <v>553</v>
      </c>
      <c r="J98" s="103">
        <v>0</v>
      </c>
      <c r="K98" s="103">
        <v>0</v>
      </c>
      <c r="L98" s="103">
        <v>0</v>
      </c>
      <c r="M98" s="103">
        <v>0</v>
      </c>
      <c r="N98" s="103">
        <v>0</v>
      </c>
      <c r="O98" s="103">
        <v>0</v>
      </c>
      <c r="P98" s="103">
        <v>0</v>
      </c>
      <c r="Q98" s="103">
        <v>0</v>
      </c>
      <c r="R98" s="52">
        <v>0</v>
      </c>
      <c r="S98" s="121">
        <f>SUM(G98:H98)+O98+Q98</f>
        <v>10548.02</v>
      </c>
      <c r="T98" s="121">
        <f>SUM(J98:N98)+P98+R98</f>
        <v>0</v>
      </c>
      <c r="U98" s="122" t="str">
        <f>VLOOKUP(B98,'FOLHA RESUMIDA'!C:I,2,0)</f>
        <v>MARIA SANDRA PONTES MENDONCA</v>
      </c>
    </row>
    <row r="99" spans="1:21">
      <c r="A99" s="117">
        <v>1</v>
      </c>
      <c r="B99" s="117">
        <v>2019</v>
      </c>
      <c r="C99" s="105" t="s">
        <v>82</v>
      </c>
      <c r="D99" s="106">
        <v>33605</v>
      </c>
      <c r="E99" s="117" t="s">
        <v>552</v>
      </c>
      <c r="F99" s="105" t="s">
        <v>440</v>
      </c>
      <c r="G99" s="103">
        <v>2184.27</v>
      </c>
      <c r="H99" s="103">
        <v>0</v>
      </c>
      <c r="I99" s="104" t="s">
        <v>553</v>
      </c>
      <c r="J99" s="103">
        <v>0</v>
      </c>
      <c r="K99" s="103">
        <v>0</v>
      </c>
      <c r="L99" s="103">
        <v>0</v>
      </c>
      <c r="M99" s="103">
        <v>0</v>
      </c>
      <c r="N99" s="103">
        <v>0</v>
      </c>
      <c r="O99" s="103">
        <v>0</v>
      </c>
      <c r="P99" s="103">
        <v>0</v>
      </c>
      <c r="Q99" s="103">
        <v>0</v>
      </c>
      <c r="R99" s="52">
        <v>0</v>
      </c>
      <c r="S99" s="121">
        <f>SUM(G99:H99)+O99+Q99</f>
        <v>2184.27</v>
      </c>
      <c r="T99" s="121">
        <f>SUM(J99:N99)+P99+R99</f>
        <v>0</v>
      </c>
      <c r="U99" s="122" t="str">
        <f>VLOOKUP(B99,'FOLHA RESUMIDA'!C:I,2,0)</f>
        <v>MARCOS DO NASCIMENTO</v>
      </c>
    </row>
    <row r="100" spans="1:21">
      <c r="A100" s="117">
        <v>1</v>
      </c>
      <c r="B100" s="117">
        <v>2038</v>
      </c>
      <c r="C100" s="105" t="s">
        <v>83</v>
      </c>
      <c r="D100" s="106">
        <v>33605</v>
      </c>
      <c r="E100" s="117" t="s">
        <v>552</v>
      </c>
      <c r="F100" s="105" t="s">
        <v>435</v>
      </c>
      <c r="G100" s="103">
        <v>2418.31</v>
      </c>
      <c r="H100" s="103">
        <v>1264.9100000000001</v>
      </c>
      <c r="I100" s="104" t="s">
        <v>553</v>
      </c>
      <c r="J100" s="103">
        <v>0</v>
      </c>
      <c r="K100" s="103">
        <v>0</v>
      </c>
      <c r="L100" s="103">
        <v>0</v>
      </c>
      <c r="M100" s="103">
        <v>0</v>
      </c>
      <c r="N100" s="103">
        <v>0</v>
      </c>
      <c r="O100" s="103">
        <v>0</v>
      </c>
      <c r="P100" s="103">
        <v>0</v>
      </c>
      <c r="Q100" s="103">
        <v>0</v>
      </c>
      <c r="R100" s="52">
        <v>0</v>
      </c>
      <c r="S100" s="121">
        <f>SUM(G100:H100)+O100+Q100</f>
        <v>3683.2200000000003</v>
      </c>
      <c r="T100" s="121">
        <f>SUM(J100:N100)+P100+R100</f>
        <v>0</v>
      </c>
      <c r="U100" s="122" t="str">
        <f>VLOOKUP(B100,'FOLHA RESUMIDA'!C:I,2,0)</f>
        <v>IRONILDA FERREIRA DA SILVA</v>
      </c>
    </row>
    <row r="101" spans="1:21">
      <c r="A101" s="117">
        <v>1</v>
      </c>
      <c r="B101" s="117">
        <v>2043</v>
      </c>
      <c r="C101" s="105" t="s">
        <v>84</v>
      </c>
      <c r="D101" s="106">
        <v>33605</v>
      </c>
      <c r="E101" s="117" t="s">
        <v>552</v>
      </c>
      <c r="F101" s="105" t="s">
        <v>435</v>
      </c>
      <c r="G101" s="103">
        <v>3402.84</v>
      </c>
      <c r="H101" s="103">
        <v>0</v>
      </c>
      <c r="I101" s="104" t="s">
        <v>553</v>
      </c>
      <c r="J101" s="103">
        <v>0</v>
      </c>
      <c r="K101" s="103">
        <v>0</v>
      </c>
      <c r="L101" s="103">
        <v>0</v>
      </c>
      <c r="M101" s="103">
        <v>0</v>
      </c>
      <c r="N101" s="103">
        <v>0</v>
      </c>
      <c r="O101" s="103">
        <v>0</v>
      </c>
      <c r="P101" s="103">
        <v>0</v>
      </c>
      <c r="Q101" s="103">
        <v>0</v>
      </c>
      <c r="R101" s="52">
        <v>0</v>
      </c>
      <c r="S101" s="121">
        <f>SUM(G101:H101)+O101+Q101</f>
        <v>3402.84</v>
      </c>
      <c r="T101" s="121">
        <f>SUM(J101:N101)+P101+R101</f>
        <v>0</v>
      </c>
      <c r="U101" s="122" t="str">
        <f>VLOOKUP(B101,'FOLHA RESUMIDA'!C:I,2,0)</f>
        <v>JOAO LUIZ BRAGA DE PONTES</v>
      </c>
    </row>
    <row r="102" spans="1:21">
      <c r="A102" s="117">
        <v>1</v>
      </c>
      <c r="B102" s="117">
        <v>2052</v>
      </c>
      <c r="C102" s="105" t="s">
        <v>85</v>
      </c>
      <c r="D102" s="106">
        <v>33613</v>
      </c>
      <c r="E102" s="117" t="s">
        <v>552</v>
      </c>
      <c r="F102" s="105" t="s">
        <v>435</v>
      </c>
      <c r="G102" s="103">
        <v>3572.94</v>
      </c>
      <c r="H102" s="103">
        <v>0</v>
      </c>
      <c r="I102" s="104" t="s">
        <v>553</v>
      </c>
      <c r="J102" s="103">
        <v>0</v>
      </c>
      <c r="K102" s="103">
        <v>0</v>
      </c>
      <c r="L102" s="103">
        <v>0</v>
      </c>
      <c r="M102" s="103">
        <v>0</v>
      </c>
      <c r="N102" s="103">
        <v>0</v>
      </c>
      <c r="O102" s="103">
        <v>0</v>
      </c>
      <c r="P102" s="103">
        <v>0</v>
      </c>
      <c r="Q102" s="103">
        <v>0</v>
      </c>
      <c r="R102" s="52">
        <v>0</v>
      </c>
      <c r="S102" s="121">
        <f>SUM(G102:H102)+O102+Q102</f>
        <v>3572.94</v>
      </c>
      <c r="T102" s="121">
        <f>SUM(J102:N102)+P102+R102</f>
        <v>0</v>
      </c>
      <c r="U102" s="122" t="str">
        <f>VLOOKUP(B102,'FOLHA RESUMIDA'!C:I,2,0)</f>
        <v>JOSE FERNANDO PEREIRA DA COSTA</v>
      </c>
    </row>
    <row r="103" spans="1:21">
      <c r="A103" s="117">
        <v>1</v>
      </c>
      <c r="B103" s="117">
        <v>2063</v>
      </c>
      <c r="C103" s="105" t="s">
        <v>86</v>
      </c>
      <c r="D103" s="106">
        <v>31959</v>
      </c>
      <c r="E103" s="117" t="s">
        <v>552</v>
      </c>
      <c r="F103" s="105" t="s">
        <v>515</v>
      </c>
      <c r="G103" s="103">
        <v>8199.9500000000007</v>
      </c>
      <c r="H103" s="103">
        <v>6735.56</v>
      </c>
      <c r="I103" s="104" t="s">
        <v>553</v>
      </c>
      <c r="J103" s="103">
        <v>0</v>
      </c>
      <c r="K103" s="103">
        <v>0</v>
      </c>
      <c r="L103" s="103">
        <v>0</v>
      </c>
      <c r="M103" s="103">
        <v>0</v>
      </c>
      <c r="N103" s="103">
        <v>0</v>
      </c>
      <c r="O103" s="103">
        <v>0</v>
      </c>
      <c r="P103" s="103">
        <v>0</v>
      </c>
      <c r="Q103" s="103">
        <v>0</v>
      </c>
      <c r="R103" s="52">
        <v>0</v>
      </c>
      <c r="S103" s="121">
        <f>SUM(G103:H103)+O103+Q103</f>
        <v>14935.510000000002</v>
      </c>
      <c r="T103" s="121">
        <f>SUM(J103:N103)+P103+R103</f>
        <v>0</v>
      </c>
      <c r="U103" s="122" t="str">
        <f>VLOOKUP(B103,'FOLHA RESUMIDA'!C:I,2,0)</f>
        <v>JOAQUIM PEDRO CARNEIRO C NETO</v>
      </c>
    </row>
    <row r="104" spans="1:21">
      <c r="A104" s="117">
        <v>1</v>
      </c>
      <c r="B104" s="117">
        <v>2065</v>
      </c>
      <c r="C104" s="105" t="s">
        <v>415</v>
      </c>
      <c r="D104" s="106">
        <v>32174</v>
      </c>
      <c r="E104" s="117" t="s">
        <v>552</v>
      </c>
      <c r="F104" s="105" t="s">
        <v>490</v>
      </c>
      <c r="G104" s="103">
        <v>6027.01</v>
      </c>
      <c r="H104" s="103">
        <v>0</v>
      </c>
      <c r="I104" s="104" t="s">
        <v>553</v>
      </c>
      <c r="J104" s="103">
        <v>0</v>
      </c>
      <c r="K104" s="103">
        <v>0</v>
      </c>
      <c r="L104" s="103">
        <v>0</v>
      </c>
      <c r="M104" s="103">
        <v>0</v>
      </c>
      <c r="N104" s="103">
        <v>0</v>
      </c>
      <c r="O104" s="103">
        <v>0</v>
      </c>
      <c r="P104" s="103">
        <v>0</v>
      </c>
      <c r="Q104" s="103">
        <v>0</v>
      </c>
      <c r="R104" s="52">
        <v>0</v>
      </c>
      <c r="S104" s="121">
        <f>SUM(G104:H104)+O104+Q104</f>
        <v>6027.01</v>
      </c>
      <c r="T104" s="121">
        <f>SUM(J104:N104)+P104+R104</f>
        <v>0</v>
      </c>
      <c r="U104" s="122" t="str">
        <f>VLOOKUP(B104,'FOLHA RESUMIDA'!C:I,2,0)</f>
        <v>MARIA CLAUDIA DE A  LIMA LEMOS</v>
      </c>
    </row>
    <row r="105" spans="1:21">
      <c r="A105" s="117">
        <v>1</v>
      </c>
      <c r="B105" s="117">
        <v>2069</v>
      </c>
      <c r="C105" s="105" t="s">
        <v>87</v>
      </c>
      <c r="D105" s="106">
        <v>33169</v>
      </c>
      <c r="E105" s="117" t="s">
        <v>552</v>
      </c>
      <c r="F105" s="105" t="s">
        <v>444</v>
      </c>
      <c r="G105" s="103">
        <v>10262.790000000001</v>
      </c>
      <c r="H105" s="103">
        <v>8784.42</v>
      </c>
      <c r="I105" s="104" t="s">
        <v>553</v>
      </c>
      <c r="J105" s="103">
        <v>0</v>
      </c>
      <c r="K105" s="103">
        <v>0</v>
      </c>
      <c r="L105" s="103">
        <v>0</v>
      </c>
      <c r="M105" s="103">
        <v>0</v>
      </c>
      <c r="N105" s="103">
        <v>0</v>
      </c>
      <c r="O105" s="103">
        <v>0</v>
      </c>
      <c r="P105" s="103">
        <v>0</v>
      </c>
      <c r="Q105" s="103">
        <v>0</v>
      </c>
      <c r="R105" s="52">
        <v>0</v>
      </c>
      <c r="S105" s="121">
        <f>SUM(G105:H105)+O105+Q105</f>
        <v>19047.21</v>
      </c>
      <c r="T105" s="121">
        <f>SUM(J105:N105)+P105+R105</f>
        <v>0</v>
      </c>
      <c r="U105" s="122" t="str">
        <f>VLOOKUP(B105,'FOLHA RESUMIDA'!C:I,2,0)</f>
        <v>SELMA VERONICA VIEIRA RAMOS</v>
      </c>
    </row>
    <row r="106" spans="1:21">
      <c r="A106" s="117">
        <v>1</v>
      </c>
      <c r="B106" s="117">
        <v>2086</v>
      </c>
      <c r="C106" s="105" t="s">
        <v>88</v>
      </c>
      <c r="D106" s="106">
        <v>35163</v>
      </c>
      <c r="E106" s="117" t="s">
        <v>552</v>
      </c>
      <c r="F106" s="105" t="s">
        <v>432</v>
      </c>
      <c r="G106" s="103">
        <v>1804.58</v>
      </c>
      <c r="H106" s="103">
        <v>0</v>
      </c>
      <c r="I106" s="104" t="s">
        <v>553</v>
      </c>
      <c r="J106" s="103">
        <v>822.38</v>
      </c>
      <c r="K106" s="103">
        <v>0</v>
      </c>
      <c r="L106" s="103">
        <v>0</v>
      </c>
      <c r="M106" s="103">
        <v>0</v>
      </c>
      <c r="N106" s="103">
        <v>0</v>
      </c>
      <c r="O106" s="103">
        <v>0</v>
      </c>
      <c r="P106" s="103">
        <v>0</v>
      </c>
      <c r="Q106" s="103">
        <v>0</v>
      </c>
      <c r="R106" s="52">
        <v>0</v>
      </c>
      <c r="S106" s="121">
        <f>SUM(G106:H106)+O106+Q106</f>
        <v>1804.58</v>
      </c>
      <c r="T106" s="121">
        <f>SUM(J106:N106)+P106+R106</f>
        <v>822.38</v>
      </c>
      <c r="U106" s="122" t="str">
        <f>VLOOKUP(B106,'FOLHA RESUMIDA'!C:I,2,0)</f>
        <v>ALBANITA LUCIANA DA SILVA</v>
      </c>
    </row>
    <row r="107" spans="1:21">
      <c r="A107" s="117">
        <v>1</v>
      </c>
      <c r="B107" s="117">
        <v>2093</v>
      </c>
      <c r="C107" s="105" t="s">
        <v>89</v>
      </c>
      <c r="D107" s="106">
        <v>35163</v>
      </c>
      <c r="E107" s="117" t="s">
        <v>552</v>
      </c>
      <c r="F107" s="105" t="s">
        <v>440</v>
      </c>
      <c r="G107" s="103">
        <v>2184.27</v>
      </c>
      <c r="H107" s="103">
        <v>0</v>
      </c>
      <c r="I107" s="104" t="s">
        <v>553</v>
      </c>
      <c r="J107" s="103">
        <v>0</v>
      </c>
      <c r="K107" s="103">
        <v>0</v>
      </c>
      <c r="L107" s="103">
        <v>0</v>
      </c>
      <c r="M107" s="103">
        <v>0</v>
      </c>
      <c r="N107" s="103">
        <v>0</v>
      </c>
      <c r="O107" s="103">
        <v>0</v>
      </c>
      <c r="P107" s="103">
        <v>0</v>
      </c>
      <c r="Q107" s="103">
        <v>0</v>
      </c>
      <c r="R107" s="52">
        <v>0</v>
      </c>
      <c r="S107" s="121">
        <f>SUM(G107:H107)+O107+Q107</f>
        <v>2184.27</v>
      </c>
      <c r="T107" s="121">
        <f>SUM(J107:N107)+P107+R107</f>
        <v>0</v>
      </c>
      <c r="U107" s="122" t="str">
        <f>VLOOKUP(B107,'FOLHA RESUMIDA'!C:I,2,0)</f>
        <v>GILBERTO RIBEIRO DA SILVA</v>
      </c>
    </row>
    <row r="108" spans="1:21">
      <c r="A108" s="117">
        <v>51</v>
      </c>
      <c r="B108" s="117">
        <v>2096</v>
      </c>
      <c r="C108" s="105" t="s">
        <v>353</v>
      </c>
      <c r="D108" s="106">
        <v>35170</v>
      </c>
      <c r="E108" s="117" t="s">
        <v>552</v>
      </c>
      <c r="F108" s="105" t="s">
        <v>437</v>
      </c>
      <c r="G108" s="103">
        <v>3086.45</v>
      </c>
      <c r="H108" s="103">
        <v>0</v>
      </c>
      <c r="I108" s="104" t="s">
        <v>553</v>
      </c>
      <c r="J108" s="103">
        <v>0</v>
      </c>
      <c r="K108" s="103">
        <v>0</v>
      </c>
      <c r="L108" s="103">
        <v>0</v>
      </c>
      <c r="M108" s="103">
        <v>0</v>
      </c>
      <c r="N108" s="103">
        <v>0</v>
      </c>
      <c r="O108" s="103">
        <v>0</v>
      </c>
      <c r="P108" s="103">
        <v>0</v>
      </c>
      <c r="Q108" s="103">
        <v>0</v>
      </c>
      <c r="R108" s="52">
        <v>0</v>
      </c>
      <c r="S108" s="121">
        <f>SUM(G108:H108)+O108+Q108</f>
        <v>3086.45</v>
      </c>
      <c r="T108" s="121">
        <f>SUM(J108:N108)+P108+R108</f>
        <v>0</v>
      </c>
      <c r="U108" s="122" t="str">
        <f>VLOOKUP(B108,'FOLHA RESUMIDA'!C:I,2,0)</f>
        <v>MARCELO MORAIS DE OLIVEIRA</v>
      </c>
    </row>
    <row r="109" spans="1:21">
      <c r="A109" s="117">
        <v>1</v>
      </c>
      <c r="B109" s="117">
        <v>2101</v>
      </c>
      <c r="C109" s="105" t="s">
        <v>90</v>
      </c>
      <c r="D109" s="106">
        <v>35289</v>
      </c>
      <c r="E109" s="117" t="s">
        <v>552</v>
      </c>
      <c r="F109" s="105" t="s">
        <v>435</v>
      </c>
      <c r="G109" s="103">
        <v>3086.45</v>
      </c>
      <c r="H109" s="103">
        <v>0</v>
      </c>
      <c r="I109" s="104" t="s">
        <v>553</v>
      </c>
      <c r="J109" s="103">
        <v>0</v>
      </c>
      <c r="K109" s="103">
        <v>0</v>
      </c>
      <c r="L109" s="103">
        <v>0</v>
      </c>
      <c r="M109" s="103">
        <v>0</v>
      </c>
      <c r="N109" s="103">
        <v>0</v>
      </c>
      <c r="O109" s="103">
        <v>0</v>
      </c>
      <c r="P109" s="103">
        <v>0</v>
      </c>
      <c r="Q109" s="103">
        <v>0</v>
      </c>
      <c r="R109" s="52">
        <v>0</v>
      </c>
      <c r="S109" s="121">
        <f>SUM(G109:H109)+O109+Q109</f>
        <v>3086.45</v>
      </c>
      <c r="T109" s="121">
        <f>SUM(J109:N109)+P109+R109</f>
        <v>0</v>
      </c>
      <c r="U109" s="122" t="str">
        <f>VLOOKUP(B109,'FOLHA RESUMIDA'!C:I,2,0)</f>
        <v>JOSE LUCIANO CANDIDO DA SILVA</v>
      </c>
    </row>
    <row r="110" spans="1:21">
      <c r="A110" s="117">
        <v>16</v>
      </c>
      <c r="B110" s="117">
        <v>2115</v>
      </c>
      <c r="C110" s="105" t="s">
        <v>366</v>
      </c>
      <c r="D110" s="106">
        <v>35521</v>
      </c>
      <c r="E110" s="117" t="s">
        <v>552</v>
      </c>
      <c r="F110" s="105" t="s">
        <v>437</v>
      </c>
      <c r="G110" s="103">
        <v>3086.45</v>
      </c>
      <c r="H110" s="103">
        <v>0</v>
      </c>
      <c r="I110" s="104" t="s">
        <v>553</v>
      </c>
      <c r="J110" s="103">
        <v>0</v>
      </c>
      <c r="K110" s="103">
        <v>0</v>
      </c>
      <c r="L110" s="103">
        <v>0</v>
      </c>
      <c r="M110" s="103">
        <v>0</v>
      </c>
      <c r="N110" s="103">
        <v>0</v>
      </c>
      <c r="O110" s="103">
        <v>0</v>
      </c>
      <c r="P110" s="103">
        <v>0</v>
      </c>
      <c r="Q110" s="103">
        <v>0</v>
      </c>
      <c r="R110" s="52">
        <v>0</v>
      </c>
      <c r="S110" s="121">
        <f>SUM(G110:H110)+O110+Q110</f>
        <v>3086.45</v>
      </c>
      <c r="T110" s="121">
        <f>SUM(J110:N110)+P110+R110</f>
        <v>0</v>
      </c>
      <c r="U110" s="122" t="str">
        <f>VLOOKUP(B110,'FOLHA RESUMIDA'!C:I,2,0)</f>
        <v>SEVERINO JOSE RAMOS DE SOUZA</v>
      </c>
    </row>
    <row r="111" spans="1:21">
      <c r="A111" s="117">
        <v>1</v>
      </c>
      <c r="B111" s="117">
        <v>2117</v>
      </c>
      <c r="C111" s="105" t="s">
        <v>91</v>
      </c>
      <c r="D111" s="106">
        <v>35535</v>
      </c>
      <c r="E111" s="117" t="s">
        <v>552</v>
      </c>
      <c r="F111" s="105" t="s">
        <v>432</v>
      </c>
      <c r="G111" s="103">
        <v>2303.15</v>
      </c>
      <c r="H111" s="103">
        <v>0</v>
      </c>
      <c r="I111" s="104" t="s">
        <v>553</v>
      </c>
      <c r="J111" s="103">
        <v>0</v>
      </c>
      <c r="K111" s="103">
        <v>0</v>
      </c>
      <c r="L111" s="103">
        <v>0</v>
      </c>
      <c r="M111" s="103">
        <v>0</v>
      </c>
      <c r="N111" s="103">
        <v>0</v>
      </c>
      <c r="O111" s="103">
        <v>0</v>
      </c>
      <c r="P111" s="103">
        <v>0</v>
      </c>
      <c r="Q111" s="103">
        <v>0</v>
      </c>
      <c r="R111" s="52">
        <v>0</v>
      </c>
      <c r="S111" s="121">
        <f>SUM(G111:H111)+O111+Q111</f>
        <v>2303.15</v>
      </c>
      <c r="T111" s="121">
        <f>SUM(J111:N111)+P111+R111</f>
        <v>0</v>
      </c>
      <c r="U111" s="122" t="str">
        <f>VLOOKUP(B111,'FOLHA RESUMIDA'!C:I,2,0)</f>
        <v>WILSON JOSE QUEIROZ DE LIMA</v>
      </c>
    </row>
    <row r="112" spans="1:21">
      <c r="A112" s="117">
        <v>1</v>
      </c>
      <c r="B112" s="117">
        <v>2120</v>
      </c>
      <c r="C112" s="105" t="s">
        <v>92</v>
      </c>
      <c r="D112" s="106">
        <v>35565</v>
      </c>
      <c r="E112" s="117" t="s">
        <v>552</v>
      </c>
      <c r="F112" s="105" t="s">
        <v>432</v>
      </c>
      <c r="G112" s="103">
        <v>1484.6</v>
      </c>
      <c r="H112" s="103">
        <v>963.73</v>
      </c>
      <c r="I112" s="104" t="s">
        <v>553</v>
      </c>
      <c r="J112" s="103">
        <v>0</v>
      </c>
      <c r="K112" s="103">
        <v>0</v>
      </c>
      <c r="L112" s="103">
        <v>0</v>
      </c>
      <c r="M112" s="103">
        <v>0</v>
      </c>
      <c r="N112" s="103">
        <v>0</v>
      </c>
      <c r="O112" s="103">
        <v>0</v>
      </c>
      <c r="P112" s="103">
        <v>0</v>
      </c>
      <c r="Q112" s="103">
        <v>0</v>
      </c>
      <c r="R112" s="52">
        <v>0</v>
      </c>
      <c r="S112" s="121">
        <f>SUM(G112:H112)+O112+Q112</f>
        <v>2448.33</v>
      </c>
      <c r="T112" s="121">
        <f>SUM(J112:N112)+P112+R112</f>
        <v>0</v>
      </c>
      <c r="U112" s="122" t="str">
        <f>VLOOKUP(B112,'FOLHA RESUMIDA'!C:I,2,0)</f>
        <v>ANTONIO SOARES DE MELO</v>
      </c>
    </row>
    <row r="113" spans="1:21">
      <c r="A113" s="117">
        <v>1</v>
      </c>
      <c r="B113" s="117">
        <v>2121</v>
      </c>
      <c r="C113" s="105" t="s">
        <v>93</v>
      </c>
      <c r="D113" s="106">
        <v>35583</v>
      </c>
      <c r="E113" s="117" t="s">
        <v>552</v>
      </c>
      <c r="F113" s="105" t="s">
        <v>440</v>
      </c>
      <c r="G113" s="103">
        <v>2184.27</v>
      </c>
      <c r="H113" s="103">
        <v>0</v>
      </c>
      <c r="I113" s="104" t="s">
        <v>553</v>
      </c>
      <c r="J113" s="103">
        <v>0</v>
      </c>
      <c r="K113" s="103">
        <v>0</v>
      </c>
      <c r="L113" s="103">
        <v>0</v>
      </c>
      <c r="M113" s="103">
        <v>0</v>
      </c>
      <c r="N113" s="103">
        <v>0</v>
      </c>
      <c r="O113" s="103">
        <v>0</v>
      </c>
      <c r="P113" s="103">
        <v>0</v>
      </c>
      <c r="Q113" s="103">
        <v>0</v>
      </c>
      <c r="R113" s="52">
        <v>0</v>
      </c>
      <c r="S113" s="121">
        <f>SUM(G113:H113)+O113+Q113</f>
        <v>2184.27</v>
      </c>
      <c r="T113" s="121">
        <f>SUM(J113:N113)+P113+R113</f>
        <v>0</v>
      </c>
      <c r="U113" s="122" t="str">
        <f>VLOOKUP(B113,'FOLHA RESUMIDA'!C:I,2,0)</f>
        <v>SAMUEL MAURICIO</v>
      </c>
    </row>
    <row r="114" spans="1:21">
      <c r="A114" s="117">
        <v>10</v>
      </c>
      <c r="B114" s="117">
        <v>2124</v>
      </c>
      <c r="C114" s="105" t="s">
        <v>357</v>
      </c>
      <c r="D114" s="106">
        <v>35597</v>
      </c>
      <c r="E114" s="117" t="s">
        <v>552</v>
      </c>
      <c r="F114" s="105" t="s">
        <v>437</v>
      </c>
      <c r="G114" s="103">
        <v>3086.45</v>
      </c>
      <c r="H114" s="103">
        <v>0</v>
      </c>
      <c r="I114" s="104" t="s">
        <v>553</v>
      </c>
      <c r="J114" s="103">
        <v>0</v>
      </c>
      <c r="K114" s="103">
        <v>0</v>
      </c>
      <c r="L114" s="103">
        <v>0</v>
      </c>
      <c r="M114" s="103">
        <v>0</v>
      </c>
      <c r="N114" s="103">
        <v>0</v>
      </c>
      <c r="O114" s="103">
        <v>0</v>
      </c>
      <c r="P114" s="103">
        <v>0</v>
      </c>
      <c r="Q114" s="103">
        <v>0</v>
      </c>
      <c r="R114" s="52">
        <v>0</v>
      </c>
      <c r="S114" s="121">
        <f>SUM(G114:H114)+O114+Q114</f>
        <v>3086.45</v>
      </c>
      <c r="T114" s="121">
        <f>SUM(J114:N114)+P114+R114</f>
        <v>0</v>
      </c>
      <c r="U114" s="122" t="str">
        <f>VLOOKUP(B114,'FOLHA RESUMIDA'!C:I,2,0)</f>
        <v>JOSE ALVES FIGUEIREDO FILHO</v>
      </c>
    </row>
    <row r="115" spans="1:21">
      <c r="A115" s="117">
        <v>1</v>
      </c>
      <c r="B115" s="117">
        <v>2125</v>
      </c>
      <c r="C115" s="105" t="s">
        <v>94</v>
      </c>
      <c r="D115" s="106">
        <v>35613</v>
      </c>
      <c r="E115" s="117" t="s">
        <v>552</v>
      </c>
      <c r="F115" s="105" t="s">
        <v>435</v>
      </c>
      <c r="G115" s="103">
        <v>3402.8</v>
      </c>
      <c r="H115" s="103">
        <v>0</v>
      </c>
      <c r="I115" s="104" t="s">
        <v>553</v>
      </c>
      <c r="J115" s="103">
        <v>822.38</v>
      </c>
      <c r="K115" s="103">
        <v>0</v>
      </c>
      <c r="L115" s="103">
        <v>0</v>
      </c>
      <c r="M115" s="103">
        <v>0</v>
      </c>
      <c r="N115" s="103">
        <v>0</v>
      </c>
      <c r="O115" s="103">
        <v>0</v>
      </c>
      <c r="P115" s="103">
        <v>0</v>
      </c>
      <c r="Q115" s="103">
        <v>0</v>
      </c>
      <c r="R115" s="52">
        <v>0</v>
      </c>
      <c r="S115" s="121">
        <f>SUM(G115:H115)+O115+Q115</f>
        <v>3402.8</v>
      </c>
      <c r="T115" s="121">
        <f>SUM(J115:N115)+P115+R115</f>
        <v>822.38</v>
      </c>
      <c r="U115" s="122" t="str">
        <f>VLOOKUP(B115,'FOLHA RESUMIDA'!C:I,2,0)</f>
        <v>GILMAR GALVAO SANTANA</v>
      </c>
    </row>
    <row r="116" spans="1:21">
      <c r="A116" s="117">
        <v>1</v>
      </c>
      <c r="B116" s="117">
        <v>2126</v>
      </c>
      <c r="C116" s="105" t="s">
        <v>95</v>
      </c>
      <c r="D116" s="106">
        <v>35613</v>
      </c>
      <c r="E116" s="117" t="s">
        <v>552</v>
      </c>
      <c r="F116" s="105" t="s">
        <v>435</v>
      </c>
      <c r="G116" s="103">
        <v>3402.8</v>
      </c>
      <c r="H116" s="103">
        <v>0</v>
      </c>
      <c r="I116" s="104" t="s">
        <v>553</v>
      </c>
      <c r="J116" s="103">
        <v>0</v>
      </c>
      <c r="K116" s="103">
        <v>0</v>
      </c>
      <c r="L116" s="103">
        <v>0</v>
      </c>
      <c r="M116" s="103">
        <v>0</v>
      </c>
      <c r="N116" s="103">
        <v>0</v>
      </c>
      <c r="O116" s="103">
        <v>0</v>
      </c>
      <c r="P116" s="103">
        <v>0</v>
      </c>
      <c r="Q116" s="103">
        <v>0</v>
      </c>
      <c r="R116" s="52">
        <v>0</v>
      </c>
      <c r="S116" s="121">
        <f>SUM(G116:H116)+O116+Q116</f>
        <v>3402.8</v>
      </c>
      <c r="T116" s="121">
        <f>SUM(J116:N116)+P116+R116</f>
        <v>0</v>
      </c>
      <c r="U116" s="122" t="str">
        <f>VLOOKUP(B116,'FOLHA RESUMIDA'!C:I,2,0)</f>
        <v>JAFFE JOSE LIMA XAVIER</v>
      </c>
    </row>
    <row r="117" spans="1:21">
      <c r="A117" s="117">
        <v>1</v>
      </c>
      <c r="B117" s="117">
        <v>2128</v>
      </c>
      <c r="C117" s="105" t="s">
        <v>96</v>
      </c>
      <c r="D117" s="106">
        <v>35626</v>
      </c>
      <c r="E117" s="117" t="s">
        <v>552</v>
      </c>
      <c r="F117" s="105" t="s">
        <v>435</v>
      </c>
      <c r="G117" s="103">
        <v>1804.58</v>
      </c>
      <c r="H117" s="103">
        <v>7539.12</v>
      </c>
      <c r="I117" s="104" t="s">
        <v>553</v>
      </c>
      <c r="J117" s="103">
        <v>0</v>
      </c>
      <c r="K117" s="103">
        <v>0</v>
      </c>
      <c r="L117" s="103">
        <v>0</v>
      </c>
      <c r="M117" s="103">
        <v>0</v>
      </c>
      <c r="N117" s="103">
        <v>0</v>
      </c>
      <c r="O117" s="103">
        <v>0</v>
      </c>
      <c r="P117" s="103">
        <v>0</v>
      </c>
      <c r="Q117" s="103">
        <v>0</v>
      </c>
      <c r="R117" s="52">
        <v>0</v>
      </c>
      <c r="S117" s="121">
        <f>SUM(G117:H117)+O117+Q117</f>
        <v>9343.7000000000007</v>
      </c>
      <c r="T117" s="121">
        <f>SUM(J117:N117)+P117+R117</f>
        <v>0</v>
      </c>
      <c r="U117" s="122" t="str">
        <f>VLOOKUP(B117,'FOLHA RESUMIDA'!C:I,2,0)</f>
        <v>JORGE DA SILVA LIMA</v>
      </c>
    </row>
    <row r="118" spans="1:21">
      <c r="A118" s="117">
        <v>1</v>
      </c>
      <c r="B118" s="117">
        <v>2129</v>
      </c>
      <c r="C118" s="105" t="s">
        <v>97</v>
      </c>
      <c r="D118" s="106">
        <v>35626</v>
      </c>
      <c r="E118" s="117" t="s">
        <v>552</v>
      </c>
      <c r="F118" s="105" t="s">
        <v>512</v>
      </c>
      <c r="G118" s="103">
        <v>1981.2</v>
      </c>
      <c r="H118" s="103">
        <v>0</v>
      </c>
      <c r="I118" s="104" t="s">
        <v>553</v>
      </c>
      <c r="J118" s="103">
        <v>0</v>
      </c>
      <c r="K118" s="103">
        <v>0</v>
      </c>
      <c r="L118" s="103">
        <v>0</v>
      </c>
      <c r="M118" s="103">
        <v>0</v>
      </c>
      <c r="N118" s="103">
        <v>0</v>
      </c>
      <c r="O118" s="103">
        <v>0</v>
      </c>
      <c r="P118" s="103">
        <v>0</v>
      </c>
      <c r="Q118" s="103">
        <v>0</v>
      </c>
      <c r="R118" s="52">
        <v>0</v>
      </c>
      <c r="S118" s="121">
        <f>SUM(G118:H118)+O118+Q118</f>
        <v>1981.2</v>
      </c>
      <c r="T118" s="121">
        <f>SUM(J118:N118)+P118+R118</f>
        <v>0</v>
      </c>
      <c r="U118" s="122" t="str">
        <f>VLOOKUP(B118,'FOLHA RESUMIDA'!C:I,2,0)</f>
        <v>RICARDO JORGE XAVIER</v>
      </c>
    </row>
    <row r="119" spans="1:21">
      <c r="A119" s="117">
        <v>1</v>
      </c>
      <c r="B119" s="117">
        <v>2130</v>
      </c>
      <c r="C119" s="105" t="s">
        <v>98</v>
      </c>
      <c r="D119" s="106">
        <v>35626</v>
      </c>
      <c r="E119" s="117" t="s">
        <v>552</v>
      </c>
      <c r="F119" s="105" t="s">
        <v>511</v>
      </c>
      <c r="G119" s="103">
        <v>1981.2</v>
      </c>
      <c r="H119" s="103">
        <v>0</v>
      </c>
      <c r="I119" s="104" t="s">
        <v>553</v>
      </c>
      <c r="J119" s="103">
        <v>0</v>
      </c>
      <c r="K119" s="103">
        <v>0</v>
      </c>
      <c r="L119" s="103">
        <v>0</v>
      </c>
      <c r="M119" s="103">
        <v>0</v>
      </c>
      <c r="N119" s="103">
        <v>0</v>
      </c>
      <c r="O119" s="103">
        <v>0</v>
      </c>
      <c r="P119" s="103">
        <v>0</v>
      </c>
      <c r="Q119" s="103">
        <v>0</v>
      </c>
      <c r="R119" s="52">
        <v>0</v>
      </c>
      <c r="S119" s="121">
        <f>SUM(G119:H119)+O119+Q119</f>
        <v>1981.2</v>
      </c>
      <c r="T119" s="121">
        <f>SUM(J119:N119)+P119+R119</f>
        <v>0</v>
      </c>
      <c r="U119" s="122" t="str">
        <f>VLOOKUP(B119,'FOLHA RESUMIDA'!C:I,2,0)</f>
        <v>HELVIO MOZART MONTENEGRO</v>
      </c>
    </row>
    <row r="120" spans="1:21">
      <c r="A120" s="117">
        <v>1</v>
      </c>
      <c r="B120" s="117">
        <v>2131</v>
      </c>
      <c r="C120" s="105" t="s">
        <v>99</v>
      </c>
      <c r="D120" s="106">
        <v>35626</v>
      </c>
      <c r="E120" s="117" t="s">
        <v>552</v>
      </c>
      <c r="F120" s="105" t="s">
        <v>435</v>
      </c>
      <c r="G120" s="103">
        <v>3402.82</v>
      </c>
      <c r="H120" s="103">
        <v>0</v>
      </c>
      <c r="I120" s="104" t="s">
        <v>553</v>
      </c>
      <c r="J120" s="103">
        <v>0</v>
      </c>
      <c r="K120" s="103">
        <v>0</v>
      </c>
      <c r="L120" s="103">
        <v>0</v>
      </c>
      <c r="M120" s="103">
        <v>0</v>
      </c>
      <c r="N120" s="103">
        <v>0</v>
      </c>
      <c r="O120" s="103">
        <v>0</v>
      </c>
      <c r="P120" s="103">
        <v>0</v>
      </c>
      <c r="Q120" s="103">
        <v>0</v>
      </c>
      <c r="R120" s="52">
        <v>0</v>
      </c>
      <c r="S120" s="121">
        <f>SUM(G120:H120)+O120+Q120</f>
        <v>3402.82</v>
      </c>
      <c r="T120" s="121">
        <f>SUM(J120:N120)+P120+R120</f>
        <v>0</v>
      </c>
      <c r="U120" s="122" t="str">
        <f>VLOOKUP(B120,'FOLHA RESUMIDA'!C:I,2,0)</f>
        <v>ALEXANDRE BARBOSA DA SILVA</v>
      </c>
    </row>
    <row r="121" spans="1:21">
      <c r="A121" s="117">
        <v>1</v>
      </c>
      <c r="B121" s="117">
        <v>2134</v>
      </c>
      <c r="C121" s="105" t="s">
        <v>100</v>
      </c>
      <c r="D121" s="106">
        <v>35628</v>
      </c>
      <c r="E121" s="117" t="s">
        <v>552</v>
      </c>
      <c r="F121" s="105" t="s">
        <v>435</v>
      </c>
      <c r="G121" s="103">
        <v>3402.8</v>
      </c>
      <c r="H121" s="103">
        <v>0</v>
      </c>
      <c r="I121" s="104" t="s">
        <v>553</v>
      </c>
      <c r="J121" s="103">
        <v>0</v>
      </c>
      <c r="K121" s="103">
        <v>0</v>
      </c>
      <c r="L121" s="103">
        <v>0</v>
      </c>
      <c r="M121" s="103">
        <v>0</v>
      </c>
      <c r="N121" s="103">
        <v>0</v>
      </c>
      <c r="O121" s="103">
        <v>0</v>
      </c>
      <c r="P121" s="103">
        <v>0</v>
      </c>
      <c r="Q121" s="103">
        <v>0</v>
      </c>
      <c r="R121" s="52">
        <v>0</v>
      </c>
      <c r="S121" s="121">
        <f>SUM(G121:H121)+O121+Q121</f>
        <v>3402.8</v>
      </c>
      <c r="T121" s="121">
        <f>SUM(J121:N121)+P121+R121</f>
        <v>0</v>
      </c>
      <c r="U121" s="122" t="str">
        <f>VLOOKUP(B121,'FOLHA RESUMIDA'!C:I,2,0)</f>
        <v>ROSIVALDO SATIRO DOS SANTOS</v>
      </c>
    </row>
    <row r="122" spans="1:21">
      <c r="A122" s="117">
        <v>1</v>
      </c>
      <c r="B122" s="117">
        <v>2136</v>
      </c>
      <c r="C122" s="105" t="s">
        <v>101</v>
      </c>
      <c r="D122" s="106">
        <v>35643</v>
      </c>
      <c r="E122" s="117" t="s">
        <v>552</v>
      </c>
      <c r="F122" s="105" t="s">
        <v>432</v>
      </c>
      <c r="G122" s="103">
        <v>1989.53</v>
      </c>
      <c r="H122" s="103">
        <v>0</v>
      </c>
      <c r="I122" s="104" t="s">
        <v>553</v>
      </c>
      <c r="J122" s="103">
        <v>822.38</v>
      </c>
      <c r="K122" s="103">
        <v>0</v>
      </c>
      <c r="L122" s="103">
        <v>0</v>
      </c>
      <c r="M122" s="103">
        <v>0</v>
      </c>
      <c r="N122" s="103">
        <v>0</v>
      </c>
      <c r="O122" s="103">
        <v>0</v>
      </c>
      <c r="P122" s="103">
        <v>0</v>
      </c>
      <c r="Q122" s="103">
        <v>0</v>
      </c>
      <c r="R122" s="52">
        <v>0</v>
      </c>
      <c r="S122" s="121">
        <f>SUM(G122:H122)+O122+Q122</f>
        <v>1989.53</v>
      </c>
      <c r="T122" s="121">
        <f>SUM(J122:N122)+P122+R122</f>
        <v>822.38</v>
      </c>
      <c r="U122" s="122" t="str">
        <f>VLOOKUP(B122,'FOLHA RESUMIDA'!C:I,2,0)</f>
        <v>GESIEL DAVID DE CASTRO</v>
      </c>
    </row>
    <row r="123" spans="1:21">
      <c r="A123" s="117">
        <v>1</v>
      </c>
      <c r="B123" s="117">
        <v>2137</v>
      </c>
      <c r="C123" s="105" t="s">
        <v>102</v>
      </c>
      <c r="D123" s="106">
        <v>35643</v>
      </c>
      <c r="E123" s="117" t="s">
        <v>552</v>
      </c>
      <c r="F123" s="105" t="s">
        <v>441</v>
      </c>
      <c r="G123" s="103">
        <v>5895.69</v>
      </c>
      <c r="H123" s="103">
        <v>2638.98</v>
      </c>
      <c r="I123" s="104" t="s">
        <v>553</v>
      </c>
      <c r="J123" s="103">
        <v>0</v>
      </c>
      <c r="K123" s="103">
        <v>0</v>
      </c>
      <c r="L123" s="103">
        <v>0</v>
      </c>
      <c r="M123" s="103">
        <v>0</v>
      </c>
      <c r="N123" s="103">
        <v>0</v>
      </c>
      <c r="O123" s="103">
        <v>0</v>
      </c>
      <c r="P123" s="103">
        <v>0</v>
      </c>
      <c r="Q123" s="103">
        <v>0</v>
      </c>
      <c r="R123" s="52">
        <v>0</v>
      </c>
      <c r="S123" s="121">
        <f>SUM(G123:H123)+O123+Q123</f>
        <v>8534.67</v>
      </c>
      <c r="T123" s="121">
        <f>SUM(J123:N123)+P123+R123</f>
        <v>0</v>
      </c>
      <c r="U123" s="122" t="str">
        <f>VLOOKUP(B123,'FOLHA RESUMIDA'!C:I,2,0)</f>
        <v>FRANCISCO DE ASSIS DE OLIVEIRA</v>
      </c>
    </row>
    <row r="124" spans="1:21">
      <c r="A124" s="117">
        <v>1</v>
      </c>
      <c r="B124" s="117">
        <v>2140</v>
      </c>
      <c r="C124" s="105" t="s">
        <v>103</v>
      </c>
      <c r="D124" s="106">
        <v>35643</v>
      </c>
      <c r="E124" s="117" t="s">
        <v>552</v>
      </c>
      <c r="F124" s="105" t="s">
        <v>502</v>
      </c>
      <c r="G124" s="103">
        <v>3558</v>
      </c>
      <c r="H124" s="103">
        <v>2192.5</v>
      </c>
      <c r="I124" s="104" t="s">
        <v>553</v>
      </c>
      <c r="J124" s="103">
        <v>0</v>
      </c>
      <c r="K124" s="103">
        <v>0</v>
      </c>
      <c r="L124" s="103">
        <v>0</v>
      </c>
      <c r="M124" s="103">
        <v>0</v>
      </c>
      <c r="N124" s="103">
        <v>0</v>
      </c>
      <c r="O124" s="103">
        <v>0</v>
      </c>
      <c r="P124" s="103">
        <v>0</v>
      </c>
      <c r="Q124" s="103">
        <v>0</v>
      </c>
      <c r="R124" s="52">
        <v>0</v>
      </c>
      <c r="S124" s="121">
        <f>SUM(G124:H124)+O124+Q124</f>
        <v>5750.5</v>
      </c>
      <c r="T124" s="121">
        <f>SUM(J124:N124)+P124+R124</f>
        <v>0</v>
      </c>
      <c r="U124" s="122" t="str">
        <f>VLOOKUP(B124,'FOLHA RESUMIDA'!C:I,2,0)</f>
        <v>LUCIENE PEREIRA DE A NASCIMENT</v>
      </c>
    </row>
    <row r="125" spans="1:21">
      <c r="A125" s="117">
        <v>1</v>
      </c>
      <c r="B125" s="117">
        <v>2143</v>
      </c>
      <c r="C125" s="105" t="s">
        <v>104</v>
      </c>
      <c r="D125" s="106">
        <v>35765</v>
      </c>
      <c r="E125" s="117" t="s">
        <v>552</v>
      </c>
      <c r="F125" s="105" t="s">
        <v>435</v>
      </c>
      <c r="G125" s="103">
        <v>1989.53</v>
      </c>
      <c r="H125" s="103">
        <v>0</v>
      </c>
      <c r="I125" s="104" t="s">
        <v>553</v>
      </c>
      <c r="J125" s="103">
        <v>0</v>
      </c>
      <c r="K125" s="103">
        <v>0</v>
      </c>
      <c r="L125" s="103">
        <v>0</v>
      </c>
      <c r="M125" s="103">
        <v>0</v>
      </c>
      <c r="N125" s="103">
        <v>0</v>
      </c>
      <c r="O125" s="103">
        <v>0</v>
      </c>
      <c r="P125" s="103">
        <v>0</v>
      </c>
      <c r="Q125" s="103">
        <v>0</v>
      </c>
      <c r="R125" s="52">
        <v>0</v>
      </c>
      <c r="S125" s="121">
        <f>SUM(G125:H125)+O125+Q125</f>
        <v>1989.53</v>
      </c>
      <c r="T125" s="121">
        <f>SUM(J125:N125)+P125+R125</f>
        <v>0</v>
      </c>
      <c r="U125" s="122" t="str">
        <f>VLOOKUP(B125,'FOLHA RESUMIDA'!C:I,2,0)</f>
        <v>RUBEM JOSE DOS S DE PAULA</v>
      </c>
    </row>
    <row r="126" spans="1:21">
      <c r="A126" s="117">
        <v>1</v>
      </c>
      <c r="B126" s="117">
        <v>2145</v>
      </c>
      <c r="C126" s="105" t="s">
        <v>105</v>
      </c>
      <c r="D126" s="106">
        <v>35765</v>
      </c>
      <c r="E126" s="117" t="s">
        <v>552</v>
      </c>
      <c r="F126" s="105" t="s">
        <v>435</v>
      </c>
      <c r="G126" s="103">
        <v>3402.8</v>
      </c>
      <c r="H126" s="103">
        <v>0</v>
      </c>
      <c r="I126" s="104" t="s">
        <v>553</v>
      </c>
      <c r="J126" s="103">
        <v>0</v>
      </c>
      <c r="K126" s="103">
        <v>0</v>
      </c>
      <c r="L126" s="103">
        <v>0</v>
      </c>
      <c r="M126" s="103">
        <v>0</v>
      </c>
      <c r="N126" s="103">
        <v>0</v>
      </c>
      <c r="O126" s="103">
        <v>0</v>
      </c>
      <c r="P126" s="103">
        <v>0</v>
      </c>
      <c r="Q126" s="103">
        <v>0</v>
      </c>
      <c r="R126" s="52">
        <v>0</v>
      </c>
      <c r="S126" s="121">
        <f>SUM(G126:H126)+O126+Q126</f>
        <v>3402.8</v>
      </c>
      <c r="T126" s="121">
        <f>SUM(J126:N126)+P126+R126</f>
        <v>0</v>
      </c>
      <c r="U126" s="122" t="str">
        <f>VLOOKUP(B126,'FOLHA RESUMIDA'!C:I,2,0)</f>
        <v>EVERALDO DA SILVA CABRAL</v>
      </c>
    </row>
    <row r="127" spans="1:21">
      <c r="A127" s="117">
        <v>1</v>
      </c>
      <c r="B127" s="117">
        <v>2146</v>
      </c>
      <c r="C127" s="105" t="s">
        <v>106</v>
      </c>
      <c r="D127" s="106">
        <v>35765</v>
      </c>
      <c r="E127" s="117" t="s">
        <v>552</v>
      </c>
      <c r="F127" s="105" t="s">
        <v>435</v>
      </c>
      <c r="G127" s="103">
        <v>2939.44</v>
      </c>
      <c r="H127" s="103">
        <v>0</v>
      </c>
      <c r="I127" s="104" t="s">
        <v>553</v>
      </c>
      <c r="J127" s="103">
        <v>0</v>
      </c>
      <c r="K127" s="103">
        <v>0</v>
      </c>
      <c r="L127" s="103">
        <v>0</v>
      </c>
      <c r="M127" s="103">
        <v>0</v>
      </c>
      <c r="N127" s="103">
        <v>0</v>
      </c>
      <c r="O127" s="103">
        <v>0</v>
      </c>
      <c r="P127" s="103">
        <v>0</v>
      </c>
      <c r="Q127" s="103">
        <v>0</v>
      </c>
      <c r="R127" s="52">
        <v>0</v>
      </c>
      <c r="S127" s="121">
        <f>SUM(G127:H127)+O127+Q127</f>
        <v>2939.44</v>
      </c>
      <c r="T127" s="121">
        <f>SUM(J127:N127)+P127+R127</f>
        <v>0</v>
      </c>
      <c r="U127" s="122" t="str">
        <f>VLOOKUP(B127,'FOLHA RESUMIDA'!C:I,2,0)</f>
        <v>ROGERIO BARROS DOS SANTOS</v>
      </c>
    </row>
    <row r="128" spans="1:21">
      <c r="A128" s="117">
        <v>1</v>
      </c>
      <c r="B128" s="117">
        <v>2149</v>
      </c>
      <c r="C128" s="105" t="s">
        <v>107</v>
      </c>
      <c r="D128" s="106">
        <v>35765</v>
      </c>
      <c r="E128" s="117" t="s">
        <v>552</v>
      </c>
      <c r="F128" s="105" t="s">
        <v>435</v>
      </c>
      <c r="G128" s="103">
        <v>2939.44</v>
      </c>
      <c r="H128" s="103">
        <v>0</v>
      </c>
      <c r="I128" s="104" t="s">
        <v>553</v>
      </c>
      <c r="J128" s="103">
        <v>0</v>
      </c>
      <c r="K128" s="103">
        <v>0</v>
      </c>
      <c r="L128" s="103">
        <v>0</v>
      </c>
      <c r="M128" s="103">
        <v>0</v>
      </c>
      <c r="N128" s="103">
        <v>0</v>
      </c>
      <c r="O128" s="103">
        <v>0</v>
      </c>
      <c r="P128" s="103">
        <v>0</v>
      </c>
      <c r="Q128" s="103">
        <v>0</v>
      </c>
      <c r="R128" s="52">
        <v>0</v>
      </c>
      <c r="S128" s="121">
        <f>SUM(G128:H128)+O128+Q128</f>
        <v>2939.44</v>
      </c>
      <c r="T128" s="121">
        <f>SUM(J128:N128)+P128+R128</f>
        <v>0</v>
      </c>
      <c r="U128" s="122" t="str">
        <f>VLOOKUP(B128,'FOLHA RESUMIDA'!C:I,2,0)</f>
        <v>CARLOS AUGUSTO O  DA SILVA</v>
      </c>
    </row>
    <row r="129" spans="1:21">
      <c r="A129" s="117">
        <v>16</v>
      </c>
      <c r="B129" s="117">
        <v>2151</v>
      </c>
      <c r="C129" s="105" t="s">
        <v>108</v>
      </c>
      <c r="D129" s="106">
        <v>35765</v>
      </c>
      <c r="E129" s="117" t="s">
        <v>552</v>
      </c>
      <c r="F129" s="105" t="s">
        <v>502</v>
      </c>
      <c r="G129" s="103">
        <v>1981.2</v>
      </c>
      <c r="H129" s="103">
        <v>1085.07</v>
      </c>
      <c r="I129" s="104" t="s">
        <v>553</v>
      </c>
      <c r="J129" s="103">
        <v>0</v>
      </c>
      <c r="K129" s="103">
        <v>0</v>
      </c>
      <c r="L129" s="103">
        <v>0</v>
      </c>
      <c r="M129" s="103">
        <v>0</v>
      </c>
      <c r="N129" s="103">
        <v>0</v>
      </c>
      <c r="O129" s="103">
        <v>0</v>
      </c>
      <c r="P129" s="103">
        <v>0</v>
      </c>
      <c r="Q129" s="103">
        <v>0</v>
      </c>
      <c r="R129" s="52">
        <v>0</v>
      </c>
      <c r="S129" s="121">
        <f>SUM(G129:H129)+O129+Q129</f>
        <v>3066.27</v>
      </c>
      <c r="T129" s="121">
        <f>SUM(J129:N129)+P129+R129</f>
        <v>0</v>
      </c>
      <c r="U129" s="122" t="str">
        <f>VLOOKUP(B129,'FOLHA RESUMIDA'!C:I,2,0)</f>
        <v>JUREMA MARIA BONGALHARDO</v>
      </c>
    </row>
    <row r="130" spans="1:21">
      <c r="A130" s="117">
        <v>1</v>
      </c>
      <c r="B130" s="117">
        <v>2153</v>
      </c>
      <c r="C130" s="105" t="s">
        <v>109</v>
      </c>
      <c r="D130" s="106">
        <v>35765</v>
      </c>
      <c r="E130" s="117" t="s">
        <v>552</v>
      </c>
      <c r="F130" s="105" t="s">
        <v>435</v>
      </c>
      <c r="G130" s="103">
        <v>3572.94</v>
      </c>
      <c r="H130" s="103">
        <v>0</v>
      </c>
      <c r="I130" s="104" t="s">
        <v>553</v>
      </c>
      <c r="J130" s="103">
        <v>0</v>
      </c>
      <c r="K130" s="103">
        <v>0</v>
      </c>
      <c r="L130" s="103">
        <v>0</v>
      </c>
      <c r="M130" s="103">
        <v>0</v>
      </c>
      <c r="N130" s="103">
        <v>0</v>
      </c>
      <c r="O130" s="103">
        <v>0</v>
      </c>
      <c r="P130" s="103">
        <v>0</v>
      </c>
      <c r="Q130" s="103">
        <v>0</v>
      </c>
      <c r="R130" s="52">
        <v>0</v>
      </c>
      <c r="S130" s="121">
        <f>SUM(G130:H130)+O130+Q130</f>
        <v>3572.94</v>
      </c>
      <c r="T130" s="121">
        <f>SUM(J130:N130)+P130+R130</f>
        <v>0</v>
      </c>
      <c r="U130" s="122" t="str">
        <f>VLOOKUP(B130,'FOLHA RESUMIDA'!C:I,2,0)</f>
        <v>SERGIO PEREIRA DA COSTA</v>
      </c>
    </row>
    <row r="131" spans="1:21">
      <c r="A131" s="117">
        <v>1</v>
      </c>
      <c r="B131" s="117">
        <v>2156</v>
      </c>
      <c r="C131" s="105" t="s">
        <v>110</v>
      </c>
      <c r="D131" s="106">
        <v>35800</v>
      </c>
      <c r="E131" s="117" t="s">
        <v>552</v>
      </c>
      <c r="F131" s="105" t="s">
        <v>503</v>
      </c>
      <c r="G131" s="103">
        <v>3388.55</v>
      </c>
      <c r="H131" s="103">
        <v>0</v>
      </c>
      <c r="I131" s="104" t="s">
        <v>553</v>
      </c>
      <c r="J131" s="103">
        <v>0</v>
      </c>
      <c r="K131" s="103">
        <v>0</v>
      </c>
      <c r="L131" s="103">
        <v>0</v>
      </c>
      <c r="M131" s="103">
        <v>0</v>
      </c>
      <c r="N131" s="103">
        <v>0</v>
      </c>
      <c r="O131" s="103">
        <v>0</v>
      </c>
      <c r="P131" s="103">
        <v>0</v>
      </c>
      <c r="Q131" s="103">
        <v>0</v>
      </c>
      <c r="R131" s="52">
        <v>0</v>
      </c>
      <c r="S131" s="121">
        <f>SUM(G131:H131)+O131+Q131</f>
        <v>3388.55</v>
      </c>
      <c r="T131" s="121">
        <f>SUM(J131:N131)+P131+R131</f>
        <v>0</v>
      </c>
      <c r="U131" s="122" t="str">
        <f>VLOOKUP(B131,'FOLHA RESUMIDA'!C:I,2,0)</f>
        <v>EDLEUSA LUCIA BATISTA DA SILVA</v>
      </c>
    </row>
    <row r="132" spans="1:21">
      <c r="A132" s="117">
        <v>1</v>
      </c>
      <c r="B132" s="117">
        <v>2159</v>
      </c>
      <c r="C132" s="105" t="s">
        <v>111</v>
      </c>
      <c r="D132" s="106">
        <v>35836</v>
      </c>
      <c r="E132" s="117" t="s">
        <v>552</v>
      </c>
      <c r="F132" s="105" t="s">
        <v>503</v>
      </c>
      <c r="G132" s="103">
        <v>3388.55</v>
      </c>
      <c r="H132" s="103">
        <v>2952.54</v>
      </c>
      <c r="I132" s="104" t="s">
        <v>553</v>
      </c>
      <c r="J132" s="103">
        <v>0</v>
      </c>
      <c r="K132" s="103">
        <v>0</v>
      </c>
      <c r="L132" s="103">
        <v>0</v>
      </c>
      <c r="M132" s="103">
        <v>0</v>
      </c>
      <c r="N132" s="103">
        <v>0</v>
      </c>
      <c r="O132" s="103">
        <v>0</v>
      </c>
      <c r="P132" s="103">
        <v>0</v>
      </c>
      <c r="Q132" s="103">
        <v>0</v>
      </c>
      <c r="R132" s="52">
        <v>0</v>
      </c>
      <c r="S132" s="121">
        <f>SUM(G132:H132)+O132+Q132</f>
        <v>6341.09</v>
      </c>
      <c r="T132" s="121">
        <f>SUM(J132:N132)+P132+R132</f>
        <v>0</v>
      </c>
      <c r="U132" s="122" t="str">
        <f>VLOOKUP(B132,'FOLHA RESUMIDA'!C:I,2,0)</f>
        <v>FREDERICO JOSE C  DA NOBREGA</v>
      </c>
    </row>
    <row r="133" spans="1:21">
      <c r="A133" s="117">
        <v>1</v>
      </c>
      <c r="B133" s="117">
        <v>2161</v>
      </c>
      <c r="C133" s="105" t="s">
        <v>112</v>
      </c>
      <c r="D133" s="106">
        <v>35836</v>
      </c>
      <c r="E133" s="117" t="s">
        <v>552</v>
      </c>
      <c r="F133" s="105" t="s">
        <v>502</v>
      </c>
      <c r="G133" s="103">
        <v>3558</v>
      </c>
      <c r="H133" s="103">
        <v>1150.18</v>
      </c>
      <c r="I133" s="104" t="s">
        <v>553</v>
      </c>
      <c r="J133" s="103">
        <v>0</v>
      </c>
      <c r="K133" s="103">
        <v>0</v>
      </c>
      <c r="L133" s="103">
        <v>0</v>
      </c>
      <c r="M133" s="103">
        <v>0</v>
      </c>
      <c r="N133" s="103">
        <v>0</v>
      </c>
      <c r="O133" s="103">
        <v>0</v>
      </c>
      <c r="P133" s="103">
        <v>0</v>
      </c>
      <c r="Q133" s="103">
        <v>0</v>
      </c>
      <c r="R133" s="52">
        <v>0</v>
      </c>
      <c r="S133" s="121">
        <f>SUM(G133:H133)+O133+Q133</f>
        <v>4708.18</v>
      </c>
      <c r="T133" s="121">
        <f>SUM(J133:N133)+P133+R133</f>
        <v>0</v>
      </c>
      <c r="U133" s="122" t="str">
        <f>VLOOKUP(B133,'FOLHA RESUMIDA'!C:I,2,0)</f>
        <v>WLADIMIR MACHADO DO E  SANTO</v>
      </c>
    </row>
    <row r="134" spans="1:21">
      <c r="A134" s="117">
        <v>1</v>
      </c>
      <c r="B134" s="117">
        <v>2181</v>
      </c>
      <c r="C134" s="105" t="s">
        <v>113</v>
      </c>
      <c r="D134" s="106">
        <v>36069</v>
      </c>
      <c r="E134" s="117" t="s">
        <v>552</v>
      </c>
      <c r="F134" s="105" t="s">
        <v>444</v>
      </c>
      <c r="G134" s="103">
        <v>8865.39</v>
      </c>
      <c r="H134" s="103">
        <v>2710.51</v>
      </c>
      <c r="I134" s="104" t="s">
        <v>553</v>
      </c>
      <c r="J134" s="103">
        <v>0</v>
      </c>
      <c r="K134" s="103">
        <v>0</v>
      </c>
      <c r="L134" s="103">
        <v>0</v>
      </c>
      <c r="M134" s="103">
        <v>0</v>
      </c>
      <c r="N134" s="103">
        <v>0</v>
      </c>
      <c r="O134" s="103">
        <v>0</v>
      </c>
      <c r="P134" s="103">
        <v>0</v>
      </c>
      <c r="Q134" s="103">
        <v>0</v>
      </c>
      <c r="R134" s="52">
        <v>0</v>
      </c>
      <c r="S134" s="121">
        <f>SUM(G134:H134)+O134+Q134</f>
        <v>11575.9</v>
      </c>
      <c r="T134" s="121">
        <f>SUM(J134:N134)+P134+R134</f>
        <v>0</v>
      </c>
      <c r="U134" s="122" t="str">
        <f>VLOOKUP(B134,'FOLHA RESUMIDA'!C:I,2,0)</f>
        <v>ELCY SILVA DE ARAUJO</v>
      </c>
    </row>
    <row r="135" spans="1:21">
      <c r="A135" s="117">
        <v>1</v>
      </c>
      <c r="B135" s="117">
        <v>2274</v>
      </c>
      <c r="C135" s="105" t="s">
        <v>114</v>
      </c>
      <c r="D135" s="106">
        <v>37883</v>
      </c>
      <c r="E135" s="117" t="s">
        <v>552</v>
      </c>
      <c r="F135" s="105" t="s">
        <v>423</v>
      </c>
      <c r="G135" s="103">
        <v>0</v>
      </c>
      <c r="H135" s="103">
        <v>0</v>
      </c>
      <c r="I135" s="104" t="s">
        <v>555</v>
      </c>
      <c r="J135" s="103">
        <v>0</v>
      </c>
      <c r="K135" s="103">
        <v>0</v>
      </c>
      <c r="L135" s="103">
        <v>0</v>
      </c>
      <c r="M135" s="103">
        <v>0</v>
      </c>
      <c r="N135" s="103">
        <v>0</v>
      </c>
      <c r="O135" s="103">
        <v>0</v>
      </c>
      <c r="P135" s="103">
        <v>0</v>
      </c>
      <c r="Q135" s="103">
        <v>0</v>
      </c>
      <c r="R135" s="52">
        <v>0</v>
      </c>
      <c r="S135" s="121">
        <f>SUM(G135:H135)+O135+Q135</f>
        <v>0</v>
      </c>
      <c r="T135" s="121">
        <f>SUM(J135:N135)+P135+R135</f>
        <v>0</v>
      </c>
      <c r="U135" s="122" t="str">
        <f>VLOOKUP(B135,'FOLHA RESUMIDA'!C:I,2,0)</f>
        <v>DJALMA LIMA DE OLIVEIRA DANTAS</v>
      </c>
    </row>
    <row r="136" spans="1:21">
      <c r="A136" s="117">
        <v>1</v>
      </c>
      <c r="B136" s="117">
        <v>2280</v>
      </c>
      <c r="C136" s="105" t="s">
        <v>115</v>
      </c>
      <c r="D136" s="106">
        <v>38335</v>
      </c>
      <c r="E136" s="117" t="s">
        <v>552</v>
      </c>
      <c r="F136" s="105" t="s">
        <v>467</v>
      </c>
      <c r="G136" s="103">
        <v>0</v>
      </c>
      <c r="H136" s="103">
        <v>0</v>
      </c>
      <c r="I136" s="104" t="s">
        <v>555</v>
      </c>
      <c r="J136" s="103">
        <v>0</v>
      </c>
      <c r="K136" s="103">
        <v>0</v>
      </c>
      <c r="L136" s="103">
        <v>0</v>
      </c>
      <c r="M136" s="103">
        <v>0</v>
      </c>
      <c r="N136" s="103">
        <v>0</v>
      </c>
      <c r="O136" s="103">
        <v>636.36</v>
      </c>
      <c r="P136" s="103">
        <v>2545.4699999999998</v>
      </c>
      <c r="Q136" s="103">
        <v>0</v>
      </c>
      <c r="R136" s="52">
        <v>0</v>
      </c>
      <c r="S136" s="121">
        <f>SUM(G136:H136)+O136+Q136</f>
        <v>636.36</v>
      </c>
      <c r="T136" s="121">
        <f>SUM(J136:N136)+P136+R136</f>
        <v>2545.4699999999998</v>
      </c>
      <c r="U136" s="122" t="str">
        <f>VLOOKUP(B136,'FOLHA RESUMIDA'!C:I,2,0)</f>
        <v>JACQUELINE CESAR DE GUSMAO</v>
      </c>
    </row>
    <row r="137" spans="1:21">
      <c r="A137" s="117">
        <v>1</v>
      </c>
      <c r="B137" s="117">
        <v>2295</v>
      </c>
      <c r="C137" s="105" t="s">
        <v>116</v>
      </c>
      <c r="D137" s="106">
        <v>38657</v>
      </c>
      <c r="E137" s="117" t="s">
        <v>552</v>
      </c>
      <c r="F137" s="105" t="s">
        <v>428</v>
      </c>
      <c r="G137" s="103">
        <v>0</v>
      </c>
      <c r="H137" s="103">
        <v>0</v>
      </c>
      <c r="I137" s="104" t="s">
        <v>555</v>
      </c>
      <c r="J137" s="103">
        <v>0</v>
      </c>
      <c r="K137" s="103">
        <v>0</v>
      </c>
      <c r="L137" s="103">
        <v>0</v>
      </c>
      <c r="M137" s="103">
        <v>0</v>
      </c>
      <c r="N137" s="103">
        <v>0</v>
      </c>
      <c r="O137" s="103">
        <v>881.12</v>
      </c>
      <c r="P137" s="103">
        <v>3524.49</v>
      </c>
      <c r="Q137" s="103">
        <v>0</v>
      </c>
      <c r="R137" s="52">
        <v>0</v>
      </c>
      <c r="S137" s="121">
        <f>SUM(G137:H137)+O137+Q137</f>
        <v>881.12</v>
      </c>
      <c r="T137" s="121">
        <f>SUM(J137:N137)+P137+R137</f>
        <v>3524.49</v>
      </c>
      <c r="U137" s="122" t="str">
        <f>VLOOKUP(B137,'FOLHA RESUMIDA'!C:I,2,0)</f>
        <v>VINCENZO PAPARIELLO</v>
      </c>
    </row>
    <row r="138" spans="1:21">
      <c r="A138" s="117">
        <v>1</v>
      </c>
      <c r="B138" s="117">
        <v>2308</v>
      </c>
      <c r="C138" s="105" t="s">
        <v>117</v>
      </c>
      <c r="D138" s="106">
        <v>38749</v>
      </c>
      <c r="E138" s="117" t="s">
        <v>552</v>
      </c>
      <c r="F138" s="105" t="s">
        <v>467</v>
      </c>
      <c r="G138" s="103">
        <v>0</v>
      </c>
      <c r="H138" s="103">
        <v>0</v>
      </c>
      <c r="I138" s="104" t="s">
        <v>555</v>
      </c>
      <c r="J138" s="103">
        <v>0</v>
      </c>
      <c r="K138" s="103">
        <v>0</v>
      </c>
      <c r="L138" s="103">
        <v>0</v>
      </c>
      <c r="M138" s="103">
        <v>0</v>
      </c>
      <c r="N138" s="103">
        <v>0</v>
      </c>
      <c r="O138" s="103">
        <v>636.36</v>
      </c>
      <c r="P138" s="103">
        <v>2545.4699999999998</v>
      </c>
      <c r="Q138" s="103">
        <v>0</v>
      </c>
      <c r="R138" s="52">
        <v>16784.88</v>
      </c>
      <c r="S138" s="121">
        <f>SUM(G138:H138)+O138+Q138</f>
        <v>636.36</v>
      </c>
      <c r="T138" s="121">
        <f>SUM(J138:N138)+P138+R138</f>
        <v>19330.350000000002</v>
      </c>
      <c r="U138" s="122" t="str">
        <f>VLOOKUP(B138,'FOLHA RESUMIDA'!C:I,2,0)</f>
        <v>ADEILDO CARLOS DIAS BEZERRA</v>
      </c>
    </row>
    <row r="139" spans="1:21">
      <c r="A139" s="117">
        <v>1</v>
      </c>
      <c r="B139" s="117">
        <v>2330</v>
      </c>
      <c r="C139" s="105" t="s">
        <v>118</v>
      </c>
      <c r="D139" s="106">
        <v>39286</v>
      </c>
      <c r="E139" s="117" t="s">
        <v>552</v>
      </c>
      <c r="F139" s="105" t="s">
        <v>514</v>
      </c>
      <c r="G139" s="103">
        <v>4619.41</v>
      </c>
      <c r="H139" s="103">
        <v>0</v>
      </c>
      <c r="I139" s="104" t="s">
        <v>553</v>
      </c>
      <c r="J139" s="103">
        <v>2312.9499999999998</v>
      </c>
      <c r="K139" s="103">
        <v>0</v>
      </c>
      <c r="L139" s="103">
        <v>0</v>
      </c>
      <c r="M139" s="103">
        <v>0</v>
      </c>
      <c r="N139" s="103">
        <v>0</v>
      </c>
      <c r="O139" s="103">
        <v>0</v>
      </c>
      <c r="P139" s="103">
        <v>0</v>
      </c>
      <c r="Q139" s="103">
        <v>0</v>
      </c>
      <c r="R139" s="52">
        <v>0</v>
      </c>
      <c r="S139" s="121">
        <f>SUM(G139:H139)+O139+Q139</f>
        <v>4619.41</v>
      </c>
      <c r="T139" s="121">
        <f>SUM(J139:N139)+P139+R139</f>
        <v>2312.9499999999998</v>
      </c>
      <c r="U139" s="122" t="str">
        <f>VLOOKUP(B139,'FOLHA RESUMIDA'!C:I,2,0)</f>
        <v>ERICK RENAN PEREIRA DE ACIOLI</v>
      </c>
    </row>
    <row r="140" spans="1:21">
      <c r="A140" s="117">
        <v>1</v>
      </c>
      <c r="B140" s="117">
        <v>2337</v>
      </c>
      <c r="C140" s="105" t="s">
        <v>119</v>
      </c>
      <c r="D140" s="106">
        <v>39302</v>
      </c>
      <c r="E140" s="117" t="s">
        <v>552</v>
      </c>
      <c r="F140" s="105" t="s">
        <v>444</v>
      </c>
      <c r="G140" s="103">
        <v>5714.73</v>
      </c>
      <c r="H140" s="103">
        <v>0</v>
      </c>
      <c r="I140" s="104" t="s">
        <v>553</v>
      </c>
      <c r="J140" s="103">
        <v>2312.9499999999998</v>
      </c>
      <c r="K140" s="103">
        <v>0</v>
      </c>
      <c r="L140" s="103">
        <v>0</v>
      </c>
      <c r="M140" s="103">
        <v>0</v>
      </c>
      <c r="N140" s="103">
        <v>0</v>
      </c>
      <c r="O140" s="103">
        <v>0</v>
      </c>
      <c r="P140" s="103">
        <v>0</v>
      </c>
      <c r="Q140" s="103">
        <v>0</v>
      </c>
      <c r="R140" s="52">
        <v>0</v>
      </c>
      <c r="S140" s="121">
        <f>SUM(G140:H140)+O140+Q140</f>
        <v>5714.73</v>
      </c>
      <c r="T140" s="121">
        <f>SUM(J140:N140)+P140+R140</f>
        <v>2312.9499999999998</v>
      </c>
      <c r="U140" s="122" t="str">
        <f>VLOOKUP(B140,'FOLHA RESUMIDA'!C:I,2,0)</f>
        <v>FLAVIA PATRICIA M  MEDEIROS</v>
      </c>
    </row>
    <row r="141" spans="1:21">
      <c r="A141" s="117">
        <v>1</v>
      </c>
      <c r="B141" s="117">
        <v>2339</v>
      </c>
      <c r="C141" s="105" t="s">
        <v>120</v>
      </c>
      <c r="D141" s="106">
        <v>39302</v>
      </c>
      <c r="E141" s="117" t="s">
        <v>552</v>
      </c>
      <c r="F141" s="105" t="s">
        <v>444</v>
      </c>
      <c r="G141" s="103">
        <v>5714.73</v>
      </c>
      <c r="H141" s="103">
        <v>3744.82</v>
      </c>
      <c r="I141" s="104" t="s">
        <v>553</v>
      </c>
      <c r="J141" s="103">
        <v>0</v>
      </c>
      <c r="K141" s="103">
        <v>0</v>
      </c>
      <c r="L141" s="103">
        <v>0</v>
      </c>
      <c r="M141" s="103">
        <v>0</v>
      </c>
      <c r="N141" s="103">
        <v>0</v>
      </c>
      <c r="O141" s="103">
        <v>0</v>
      </c>
      <c r="P141" s="103">
        <v>0</v>
      </c>
      <c r="Q141" s="103">
        <v>0</v>
      </c>
      <c r="R141" s="52">
        <v>0</v>
      </c>
      <c r="S141" s="121">
        <f>SUM(G141:H141)+O141+Q141</f>
        <v>9459.5499999999993</v>
      </c>
      <c r="T141" s="121">
        <f>SUM(J141:N141)+P141+R141</f>
        <v>0</v>
      </c>
      <c r="U141" s="122" t="str">
        <f>VLOOKUP(B141,'FOLHA RESUMIDA'!C:I,2,0)</f>
        <v>DEBORAH BEZERRA MONTEIRO</v>
      </c>
    </row>
    <row r="142" spans="1:21">
      <c r="A142" s="117">
        <v>1</v>
      </c>
      <c r="B142" s="117">
        <v>2342</v>
      </c>
      <c r="C142" s="105" t="s">
        <v>121</v>
      </c>
      <c r="D142" s="106">
        <v>39302</v>
      </c>
      <c r="E142" s="117" t="s">
        <v>552</v>
      </c>
      <c r="F142" s="105" t="s">
        <v>444</v>
      </c>
      <c r="G142" s="103">
        <v>5714.73</v>
      </c>
      <c r="H142" s="103">
        <v>0</v>
      </c>
      <c r="I142" s="104" t="s">
        <v>553</v>
      </c>
      <c r="J142" s="103">
        <v>2312.9499999999998</v>
      </c>
      <c r="K142" s="103">
        <v>0</v>
      </c>
      <c r="L142" s="103">
        <v>0</v>
      </c>
      <c r="M142" s="103">
        <v>0</v>
      </c>
      <c r="N142" s="103">
        <v>0</v>
      </c>
      <c r="O142" s="103">
        <v>0</v>
      </c>
      <c r="P142" s="103">
        <v>0</v>
      </c>
      <c r="Q142" s="103">
        <v>0</v>
      </c>
      <c r="R142" s="52">
        <v>0</v>
      </c>
      <c r="S142" s="121">
        <f>SUM(G142:H142)+O142+Q142</f>
        <v>5714.73</v>
      </c>
      <c r="T142" s="121">
        <f>SUM(J142:N142)+P142+R142</f>
        <v>2312.9499999999998</v>
      </c>
      <c r="U142" s="122" t="str">
        <f>VLOOKUP(B142,'FOLHA RESUMIDA'!C:I,2,0)</f>
        <v>MARCOS ANDRE CUNHA DE OLIVEIRA</v>
      </c>
    </row>
    <row r="143" spans="1:21">
      <c r="A143" s="117">
        <v>1</v>
      </c>
      <c r="B143" s="117">
        <v>2344</v>
      </c>
      <c r="C143" s="105" t="s">
        <v>122</v>
      </c>
      <c r="D143" s="106">
        <v>39302</v>
      </c>
      <c r="E143" s="117" t="s">
        <v>552</v>
      </c>
      <c r="F143" s="105" t="s">
        <v>519</v>
      </c>
      <c r="G143" s="103">
        <v>5714.73</v>
      </c>
      <c r="H143" s="103">
        <v>0</v>
      </c>
      <c r="I143" s="104" t="s">
        <v>553</v>
      </c>
      <c r="J143" s="103">
        <v>2312.9499999999998</v>
      </c>
      <c r="K143" s="103">
        <v>0</v>
      </c>
      <c r="L143" s="103">
        <v>0</v>
      </c>
      <c r="M143" s="103">
        <v>0</v>
      </c>
      <c r="N143" s="103">
        <v>0</v>
      </c>
      <c r="O143" s="103">
        <v>0</v>
      </c>
      <c r="P143" s="103">
        <v>0</v>
      </c>
      <c r="Q143" s="103">
        <v>0</v>
      </c>
      <c r="R143" s="52">
        <v>0</v>
      </c>
      <c r="S143" s="121">
        <f>SUM(G143:H143)+O143+Q143</f>
        <v>5714.73</v>
      </c>
      <c r="T143" s="121">
        <f>SUM(J143:N143)+P143+R143</f>
        <v>2312.9499999999998</v>
      </c>
      <c r="U143" s="122" t="str">
        <f>VLOOKUP(B143,'FOLHA RESUMIDA'!C:I,2,0)</f>
        <v>AMANDA TATIANE C  DE OLIVEIRA</v>
      </c>
    </row>
    <row r="144" spans="1:21">
      <c r="A144" s="117">
        <v>1</v>
      </c>
      <c r="B144" s="117">
        <v>2351</v>
      </c>
      <c r="C144" s="105" t="s">
        <v>123</v>
      </c>
      <c r="D144" s="106">
        <v>39310</v>
      </c>
      <c r="E144" s="117" t="s">
        <v>552</v>
      </c>
      <c r="F144" s="105" t="s">
        <v>435</v>
      </c>
      <c r="G144" s="103">
        <v>1636.79</v>
      </c>
      <c r="H144" s="103">
        <v>0</v>
      </c>
      <c r="I144" s="104" t="s">
        <v>553</v>
      </c>
      <c r="J144" s="103">
        <v>0</v>
      </c>
      <c r="K144" s="103">
        <v>0</v>
      </c>
      <c r="L144" s="103">
        <v>0</v>
      </c>
      <c r="M144" s="103">
        <v>0</v>
      </c>
      <c r="N144" s="103">
        <v>0</v>
      </c>
      <c r="O144" s="103">
        <v>0</v>
      </c>
      <c r="P144" s="103">
        <v>0</v>
      </c>
      <c r="Q144" s="103">
        <v>0</v>
      </c>
      <c r="R144" s="52">
        <v>0</v>
      </c>
      <c r="S144" s="121">
        <f>SUM(G144:H144)+O144+Q144</f>
        <v>1636.79</v>
      </c>
      <c r="T144" s="121">
        <f>SUM(J144:N144)+P144+R144</f>
        <v>0</v>
      </c>
      <c r="U144" s="122" t="str">
        <f>VLOOKUP(B144,'FOLHA RESUMIDA'!C:I,2,0)</f>
        <v>CLAUDIA SALVINA DE SANTANA</v>
      </c>
    </row>
    <row r="145" spans="1:21">
      <c r="A145" s="117">
        <v>1</v>
      </c>
      <c r="B145" s="117">
        <v>2363</v>
      </c>
      <c r="C145" s="105" t="s">
        <v>124</v>
      </c>
      <c r="D145" s="106">
        <v>39310</v>
      </c>
      <c r="E145" s="117" t="s">
        <v>552</v>
      </c>
      <c r="F145" s="105" t="s">
        <v>502</v>
      </c>
      <c r="G145" s="103">
        <v>1989.55</v>
      </c>
      <c r="H145" s="103">
        <v>0</v>
      </c>
      <c r="I145" s="104" t="s">
        <v>553</v>
      </c>
      <c r="J145" s="103">
        <v>0</v>
      </c>
      <c r="K145" s="103">
        <v>0</v>
      </c>
      <c r="L145" s="103">
        <v>0</v>
      </c>
      <c r="M145" s="103">
        <v>0</v>
      </c>
      <c r="N145" s="103">
        <v>0</v>
      </c>
      <c r="O145" s="103">
        <v>0</v>
      </c>
      <c r="P145" s="103">
        <v>0</v>
      </c>
      <c r="Q145" s="103">
        <v>0</v>
      </c>
      <c r="R145" s="52">
        <v>0</v>
      </c>
      <c r="S145" s="121">
        <f>SUM(G145:H145)+O145+Q145</f>
        <v>1989.55</v>
      </c>
      <c r="T145" s="121">
        <f>SUM(J145:N145)+P145+R145</f>
        <v>0</v>
      </c>
      <c r="U145" s="122" t="str">
        <f>VLOOKUP(B145,'FOLHA RESUMIDA'!C:I,2,0)</f>
        <v>MIRIAM ALVES BASTOS DA SILVA</v>
      </c>
    </row>
    <row r="146" spans="1:21">
      <c r="A146" s="117">
        <v>1</v>
      </c>
      <c r="B146" s="117">
        <v>2367</v>
      </c>
      <c r="C146" s="105" t="s">
        <v>125</v>
      </c>
      <c r="D146" s="106">
        <v>39310</v>
      </c>
      <c r="E146" s="117" t="s">
        <v>552</v>
      </c>
      <c r="F146" s="105" t="s">
        <v>509</v>
      </c>
      <c r="G146" s="103">
        <v>1886.84</v>
      </c>
      <c r="H146" s="103">
        <v>0</v>
      </c>
      <c r="I146" s="104" t="s">
        <v>553</v>
      </c>
      <c r="J146" s="103">
        <v>0</v>
      </c>
      <c r="K146" s="103">
        <v>0</v>
      </c>
      <c r="L146" s="103">
        <v>0</v>
      </c>
      <c r="M146" s="103">
        <v>0</v>
      </c>
      <c r="N146" s="103">
        <v>0</v>
      </c>
      <c r="O146" s="103">
        <v>0</v>
      </c>
      <c r="P146" s="103">
        <v>0</v>
      </c>
      <c r="Q146" s="103">
        <v>0</v>
      </c>
      <c r="R146" s="52">
        <v>0</v>
      </c>
      <c r="S146" s="121">
        <f>SUM(G146:H146)+O146+Q146</f>
        <v>1886.84</v>
      </c>
      <c r="T146" s="121">
        <f>SUM(J146:N146)+P146+R146</f>
        <v>0</v>
      </c>
      <c r="U146" s="122" t="str">
        <f>VLOOKUP(B146,'FOLHA RESUMIDA'!C:I,2,0)</f>
        <v>PRISCILLA RODRIGUES P DA SILVA</v>
      </c>
    </row>
    <row r="147" spans="1:21">
      <c r="A147" s="117">
        <v>1</v>
      </c>
      <c r="B147" s="117">
        <v>2371</v>
      </c>
      <c r="C147" s="105" t="s">
        <v>126</v>
      </c>
      <c r="D147" s="106">
        <v>39310</v>
      </c>
      <c r="E147" s="117" t="s">
        <v>552</v>
      </c>
      <c r="F147" s="105" t="s">
        <v>510</v>
      </c>
      <c r="G147" s="103">
        <v>2408.17</v>
      </c>
      <c r="H147" s="103">
        <v>0</v>
      </c>
      <c r="I147" s="104" t="s">
        <v>553</v>
      </c>
      <c r="J147" s="103">
        <v>0</v>
      </c>
      <c r="K147" s="103">
        <v>0</v>
      </c>
      <c r="L147" s="103">
        <v>0</v>
      </c>
      <c r="M147" s="103">
        <v>0</v>
      </c>
      <c r="N147" s="103">
        <v>0</v>
      </c>
      <c r="O147" s="103">
        <v>0</v>
      </c>
      <c r="P147" s="103">
        <v>0</v>
      </c>
      <c r="Q147" s="103">
        <v>0</v>
      </c>
      <c r="R147" s="52">
        <v>0</v>
      </c>
      <c r="S147" s="121">
        <f>SUM(G147:H147)+O147+Q147</f>
        <v>2408.17</v>
      </c>
      <c r="T147" s="121">
        <f>SUM(J147:N147)+P147+R147</f>
        <v>0</v>
      </c>
      <c r="U147" s="122" t="str">
        <f>VLOOKUP(B147,'FOLHA RESUMIDA'!C:I,2,0)</f>
        <v>SUZELLE TRAJANO BENTO</v>
      </c>
    </row>
    <row r="148" spans="1:21">
      <c r="A148" s="117">
        <v>1</v>
      </c>
      <c r="B148" s="117">
        <v>2382</v>
      </c>
      <c r="C148" s="105" t="s">
        <v>127</v>
      </c>
      <c r="D148" s="106">
        <v>39342</v>
      </c>
      <c r="E148" s="117" t="s">
        <v>552</v>
      </c>
      <c r="F148" s="105" t="s">
        <v>444</v>
      </c>
      <c r="G148" s="103">
        <v>5714.73</v>
      </c>
      <c r="H148" s="103">
        <v>0</v>
      </c>
      <c r="I148" s="104" t="s">
        <v>553</v>
      </c>
      <c r="J148" s="103">
        <v>6657.79</v>
      </c>
      <c r="K148" s="103">
        <v>0</v>
      </c>
      <c r="L148" s="103">
        <v>0</v>
      </c>
      <c r="M148" s="103">
        <v>0</v>
      </c>
      <c r="N148" s="103">
        <v>0</v>
      </c>
      <c r="O148" s="103">
        <v>0</v>
      </c>
      <c r="P148" s="103">
        <v>0</v>
      </c>
      <c r="Q148" s="103">
        <v>0</v>
      </c>
      <c r="R148" s="52">
        <v>0</v>
      </c>
      <c r="S148" s="121">
        <f>SUM(G148:H148)+O148+Q148</f>
        <v>5714.73</v>
      </c>
      <c r="T148" s="121">
        <f>SUM(J148:N148)+P148+R148</f>
        <v>6657.79</v>
      </c>
      <c r="U148" s="122" t="str">
        <f>VLOOKUP(B148,'FOLHA RESUMIDA'!C:I,2,0)</f>
        <v>AILA KARLA MOTA SANTANA</v>
      </c>
    </row>
    <row r="149" spans="1:21">
      <c r="A149" s="117">
        <v>1</v>
      </c>
      <c r="B149" s="117">
        <v>2384</v>
      </c>
      <c r="C149" s="105" t="s">
        <v>128</v>
      </c>
      <c r="D149" s="106">
        <v>39342</v>
      </c>
      <c r="E149" s="117" t="s">
        <v>552</v>
      </c>
      <c r="F149" s="105" t="s">
        <v>509</v>
      </c>
      <c r="G149" s="103">
        <v>1886.84</v>
      </c>
      <c r="H149" s="103">
        <v>0</v>
      </c>
      <c r="I149" s="104" t="s">
        <v>553</v>
      </c>
      <c r="J149" s="103">
        <v>0</v>
      </c>
      <c r="K149" s="103">
        <v>0</v>
      </c>
      <c r="L149" s="103">
        <v>0</v>
      </c>
      <c r="M149" s="103">
        <v>0</v>
      </c>
      <c r="N149" s="103">
        <v>0</v>
      </c>
      <c r="O149" s="103">
        <v>0</v>
      </c>
      <c r="P149" s="103">
        <v>0</v>
      </c>
      <c r="Q149" s="103">
        <v>0</v>
      </c>
      <c r="R149" s="52">
        <v>0</v>
      </c>
      <c r="S149" s="121">
        <f>SUM(G149:H149)+O149+Q149</f>
        <v>1886.84</v>
      </c>
      <c r="T149" s="121">
        <f>SUM(J149:N149)+P149+R149</f>
        <v>0</v>
      </c>
      <c r="U149" s="122" t="str">
        <f>VLOOKUP(B149,'FOLHA RESUMIDA'!C:I,2,0)</f>
        <v>KATIA MIRANDA DE ARAUJO LOPES</v>
      </c>
    </row>
    <row r="150" spans="1:21">
      <c r="A150" s="117">
        <v>1</v>
      </c>
      <c r="B150" s="117">
        <v>2392</v>
      </c>
      <c r="C150" s="105" t="s">
        <v>129</v>
      </c>
      <c r="D150" s="106">
        <v>39342</v>
      </c>
      <c r="E150" s="117" t="s">
        <v>552</v>
      </c>
      <c r="F150" s="105" t="s">
        <v>512</v>
      </c>
      <c r="G150" s="103">
        <v>1886.84</v>
      </c>
      <c r="H150" s="103">
        <v>0</v>
      </c>
      <c r="I150" s="104" t="s">
        <v>553</v>
      </c>
      <c r="J150" s="103">
        <v>2312.9499999999998</v>
      </c>
      <c r="K150" s="103">
        <v>0</v>
      </c>
      <c r="L150" s="103">
        <v>0</v>
      </c>
      <c r="M150" s="103">
        <v>0</v>
      </c>
      <c r="N150" s="103">
        <v>0</v>
      </c>
      <c r="O150" s="103">
        <v>0</v>
      </c>
      <c r="P150" s="103">
        <v>0</v>
      </c>
      <c r="Q150" s="103">
        <v>0</v>
      </c>
      <c r="R150" s="52">
        <v>0</v>
      </c>
      <c r="S150" s="121">
        <f>SUM(G150:H150)+O150+Q150</f>
        <v>1886.84</v>
      </c>
      <c r="T150" s="121">
        <f>SUM(J150:N150)+P150+R150</f>
        <v>2312.9499999999998</v>
      </c>
      <c r="U150" s="122" t="str">
        <f>VLOOKUP(B150,'FOLHA RESUMIDA'!C:I,2,0)</f>
        <v>KLEYTON DA SILVA A PEREIRA</v>
      </c>
    </row>
    <row r="151" spans="1:21">
      <c r="A151" s="117">
        <v>1</v>
      </c>
      <c r="B151" s="117">
        <v>2406</v>
      </c>
      <c r="C151" s="105" t="s">
        <v>130</v>
      </c>
      <c r="D151" s="106">
        <v>39349</v>
      </c>
      <c r="E151" s="117" t="s">
        <v>552</v>
      </c>
      <c r="F151" s="105" t="s">
        <v>435</v>
      </c>
      <c r="G151" s="103">
        <v>1484.61</v>
      </c>
      <c r="H151" s="103">
        <v>0</v>
      </c>
      <c r="I151" s="104" t="s">
        <v>553</v>
      </c>
      <c r="J151" s="103">
        <v>0</v>
      </c>
      <c r="K151" s="103">
        <v>0</v>
      </c>
      <c r="L151" s="103">
        <v>0</v>
      </c>
      <c r="M151" s="103">
        <v>0</v>
      </c>
      <c r="N151" s="103">
        <v>0</v>
      </c>
      <c r="O151" s="103">
        <v>0</v>
      </c>
      <c r="P151" s="103">
        <v>0</v>
      </c>
      <c r="Q151" s="103">
        <v>0</v>
      </c>
      <c r="R151" s="52">
        <v>0</v>
      </c>
      <c r="S151" s="121">
        <f>SUM(G151:H151)+O151+Q151</f>
        <v>1484.61</v>
      </c>
      <c r="T151" s="121">
        <f>SUM(J151:N151)+P151+R151</f>
        <v>0</v>
      </c>
      <c r="U151" s="122" t="str">
        <f>VLOOKUP(B151,'FOLHA RESUMIDA'!C:I,2,0)</f>
        <v>DEYSE MARIA DOS SANTOS SILVA</v>
      </c>
    </row>
    <row r="152" spans="1:21">
      <c r="A152" s="117">
        <v>1</v>
      </c>
      <c r="B152" s="117">
        <v>2415</v>
      </c>
      <c r="C152" s="105" t="s">
        <v>131</v>
      </c>
      <c r="D152" s="106">
        <v>39349</v>
      </c>
      <c r="E152" s="117" t="s">
        <v>552</v>
      </c>
      <c r="F152" s="105" t="s">
        <v>444</v>
      </c>
      <c r="G152" s="103">
        <v>5714.73</v>
      </c>
      <c r="H152" s="103">
        <v>0</v>
      </c>
      <c r="I152" s="104" t="s">
        <v>553</v>
      </c>
      <c r="J152" s="103">
        <v>6657.79</v>
      </c>
      <c r="K152" s="103">
        <v>0</v>
      </c>
      <c r="L152" s="103">
        <v>0</v>
      </c>
      <c r="M152" s="103">
        <v>0</v>
      </c>
      <c r="N152" s="103">
        <v>0</v>
      </c>
      <c r="O152" s="103">
        <v>0</v>
      </c>
      <c r="P152" s="103">
        <v>0</v>
      </c>
      <c r="Q152" s="103">
        <v>0</v>
      </c>
      <c r="R152" s="52">
        <v>0</v>
      </c>
      <c r="S152" s="121">
        <f>SUM(G152:H152)+O152+Q152</f>
        <v>5714.73</v>
      </c>
      <c r="T152" s="121">
        <f>SUM(J152:N152)+P152+R152</f>
        <v>6657.79</v>
      </c>
      <c r="U152" s="122" t="str">
        <f>VLOOKUP(B152,'FOLHA RESUMIDA'!C:I,2,0)</f>
        <v>SILVIA RENATA QUEIROZ DE FARIA</v>
      </c>
    </row>
    <row r="153" spans="1:21">
      <c r="A153" s="117">
        <v>1</v>
      </c>
      <c r="B153" s="117">
        <v>2420</v>
      </c>
      <c r="C153" s="105" t="s">
        <v>132</v>
      </c>
      <c r="D153" s="106">
        <v>39356</v>
      </c>
      <c r="E153" s="117" t="s">
        <v>552</v>
      </c>
      <c r="F153" s="105" t="s">
        <v>444</v>
      </c>
      <c r="G153" s="103">
        <v>5714.73</v>
      </c>
      <c r="H153" s="103">
        <v>0</v>
      </c>
      <c r="I153" s="104" t="s">
        <v>553</v>
      </c>
      <c r="J153" s="103">
        <v>6657.79</v>
      </c>
      <c r="K153" s="103">
        <v>0</v>
      </c>
      <c r="L153" s="103">
        <v>0</v>
      </c>
      <c r="M153" s="103">
        <v>0</v>
      </c>
      <c r="N153" s="103">
        <v>0</v>
      </c>
      <c r="O153" s="103">
        <v>0</v>
      </c>
      <c r="P153" s="103">
        <v>0</v>
      </c>
      <c r="Q153" s="103">
        <v>0</v>
      </c>
      <c r="R153" s="52">
        <v>0</v>
      </c>
      <c r="S153" s="121">
        <f>SUM(G153:H153)+O153+Q153</f>
        <v>5714.73</v>
      </c>
      <c r="T153" s="121">
        <f>SUM(J153:N153)+P153+R153</f>
        <v>6657.79</v>
      </c>
      <c r="U153" s="122" t="str">
        <f>VLOOKUP(B153,'FOLHA RESUMIDA'!C:I,2,0)</f>
        <v>TEREZA RAQUEL F ALMEIDA</v>
      </c>
    </row>
    <row r="154" spans="1:21">
      <c r="A154" s="117">
        <v>1</v>
      </c>
      <c r="B154" s="117">
        <v>2421</v>
      </c>
      <c r="C154" s="105" t="s">
        <v>133</v>
      </c>
      <c r="D154" s="106">
        <v>39370</v>
      </c>
      <c r="E154" s="117" t="s">
        <v>552</v>
      </c>
      <c r="F154" s="105" t="s">
        <v>443</v>
      </c>
      <c r="G154" s="103">
        <v>3619.43</v>
      </c>
      <c r="H154" s="103">
        <v>0</v>
      </c>
      <c r="I154" s="104" t="s">
        <v>553</v>
      </c>
      <c r="J154" s="103">
        <v>2312.9499999999998</v>
      </c>
      <c r="K154" s="103">
        <v>0</v>
      </c>
      <c r="L154" s="103">
        <v>0</v>
      </c>
      <c r="M154" s="103">
        <v>0</v>
      </c>
      <c r="N154" s="103">
        <v>0</v>
      </c>
      <c r="O154" s="103">
        <v>0</v>
      </c>
      <c r="P154" s="103">
        <v>0</v>
      </c>
      <c r="Q154" s="103">
        <v>0</v>
      </c>
      <c r="R154" s="52">
        <v>0</v>
      </c>
      <c r="S154" s="121">
        <f>SUM(G154:H154)+O154+Q154</f>
        <v>3619.43</v>
      </c>
      <c r="T154" s="121">
        <f>SUM(J154:N154)+P154+R154</f>
        <v>2312.9499999999998</v>
      </c>
      <c r="U154" s="122" t="str">
        <f>VLOOKUP(B154,'FOLHA RESUMIDA'!C:I,2,0)</f>
        <v>ANA CLAUDIA NUNES DE MOURA</v>
      </c>
    </row>
    <row r="155" spans="1:21">
      <c r="A155" s="117">
        <v>1</v>
      </c>
      <c r="B155" s="117">
        <v>2437</v>
      </c>
      <c r="C155" s="105" t="s">
        <v>134</v>
      </c>
      <c r="D155" s="106">
        <v>39371</v>
      </c>
      <c r="E155" s="117" t="s">
        <v>552</v>
      </c>
      <c r="F155" s="105" t="s">
        <v>509</v>
      </c>
      <c r="G155" s="103">
        <v>1886.84</v>
      </c>
      <c r="H155" s="103">
        <v>0</v>
      </c>
      <c r="I155" s="104" t="s">
        <v>553</v>
      </c>
      <c r="J155" s="103">
        <v>0</v>
      </c>
      <c r="K155" s="103">
        <v>0</v>
      </c>
      <c r="L155" s="103">
        <v>0</v>
      </c>
      <c r="M155" s="103">
        <v>0</v>
      </c>
      <c r="N155" s="103">
        <v>0</v>
      </c>
      <c r="O155" s="103">
        <v>0</v>
      </c>
      <c r="P155" s="103">
        <v>0</v>
      </c>
      <c r="Q155" s="103">
        <v>0</v>
      </c>
      <c r="R155" s="52">
        <v>0</v>
      </c>
      <c r="S155" s="121">
        <f>SUM(G155:H155)+O155+Q155</f>
        <v>1886.84</v>
      </c>
      <c r="T155" s="121">
        <f>SUM(J155:N155)+P155+R155</f>
        <v>0</v>
      </c>
      <c r="U155" s="122" t="str">
        <f>VLOOKUP(B155,'FOLHA RESUMIDA'!C:I,2,0)</f>
        <v>CLAUDILENE DE LIMA</v>
      </c>
    </row>
    <row r="156" spans="1:21">
      <c r="A156" s="117">
        <v>1</v>
      </c>
      <c r="B156" s="117">
        <v>2440</v>
      </c>
      <c r="C156" s="105" t="s">
        <v>135</v>
      </c>
      <c r="D156" s="106">
        <v>39371</v>
      </c>
      <c r="E156" s="117" t="s">
        <v>552</v>
      </c>
      <c r="F156" s="105" t="s">
        <v>435</v>
      </c>
      <c r="G156" s="103">
        <v>1989.55</v>
      </c>
      <c r="H156" s="103">
        <v>0</v>
      </c>
      <c r="I156" s="104" t="s">
        <v>553</v>
      </c>
      <c r="J156" s="103">
        <v>1284.97</v>
      </c>
      <c r="K156" s="103">
        <v>0</v>
      </c>
      <c r="L156" s="103">
        <v>0</v>
      </c>
      <c r="M156" s="103">
        <v>0</v>
      </c>
      <c r="N156" s="103">
        <v>0</v>
      </c>
      <c r="O156" s="103">
        <v>0</v>
      </c>
      <c r="P156" s="103">
        <v>0</v>
      </c>
      <c r="Q156" s="103">
        <v>0</v>
      </c>
      <c r="R156" s="52">
        <v>0</v>
      </c>
      <c r="S156" s="121">
        <f>SUM(G156:H156)+O156+Q156</f>
        <v>1989.55</v>
      </c>
      <c r="T156" s="121">
        <f>SUM(J156:N156)+P156+R156</f>
        <v>1284.97</v>
      </c>
      <c r="U156" s="122" t="str">
        <f>VLOOKUP(B156,'FOLHA RESUMIDA'!C:I,2,0)</f>
        <v>ELIANE MOREIRA DE SOUZA</v>
      </c>
    </row>
    <row r="157" spans="1:21">
      <c r="A157" s="117">
        <v>1</v>
      </c>
      <c r="B157" s="117">
        <v>2443</v>
      </c>
      <c r="C157" s="105" t="s">
        <v>482</v>
      </c>
      <c r="D157" s="106">
        <v>39371</v>
      </c>
      <c r="E157" s="117" t="s">
        <v>552</v>
      </c>
      <c r="F157" s="105" t="s">
        <v>435</v>
      </c>
      <c r="G157" s="103">
        <v>1636.79</v>
      </c>
      <c r="H157" s="103">
        <v>0</v>
      </c>
      <c r="I157" s="104" t="s">
        <v>553</v>
      </c>
      <c r="J157" s="103">
        <v>0</v>
      </c>
      <c r="K157" s="103">
        <v>0</v>
      </c>
      <c r="L157" s="103">
        <v>0</v>
      </c>
      <c r="M157" s="103">
        <v>0</v>
      </c>
      <c r="N157" s="103">
        <v>0</v>
      </c>
      <c r="O157" s="103">
        <v>0</v>
      </c>
      <c r="P157" s="103">
        <v>0</v>
      </c>
      <c r="Q157" s="103">
        <v>0</v>
      </c>
      <c r="R157" s="52">
        <v>0</v>
      </c>
      <c r="S157" s="121">
        <f>SUM(G157:H157)+O157+Q157</f>
        <v>1636.79</v>
      </c>
      <c r="T157" s="121">
        <f>SUM(J157:N157)+P157+R157</f>
        <v>0</v>
      </c>
      <c r="U157" s="122" t="str">
        <f>VLOOKUP(B157,'FOLHA RESUMIDA'!C:I,2,0)</f>
        <v>GEYZA JANAINA FERREIRA L ALVES</v>
      </c>
    </row>
    <row r="158" spans="1:21">
      <c r="A158" s="117">
        <v>1</v>
      </c>
      <c r="B158" s="117">
        <v>2448</v>
      </c>
      <c r="C158" s="105" t="s">
        <v>136</v>
      </c>
      <c r="D158" s="106">
        <v>39371</v>
      </c>
      <c r="E158" s="117" t="s">
        <v>552</v>
      </c>
      <c r="F158" s="105" t="s">
        <v>435</v>
      </c>
      <c r="G158" s="103">
        <v>1636.79</v>
      </c>
      <c r="H158" s="103">
        <v>0</v>
      </c>
      <c r="I158" s="104" t="s">
        <v>553</v>
      </c>
      <c r="J158" s="103">
        <v>0</v>
      </c>
      <c r="K158" s="103">
        <v>0</v>
      </c>
      <c r="L158" s="103">
        <v>0</v>
      </c>
      <c r="M158" s="103">
        <v>0</v>
      </c>
      <c r="N158" s="103">
        <v>0</v>
      </c>
      <c r="O158" s="103">
        <v>0</v>
      </c>
      <c r="P158" s="103">
        <v>0</v>
      </c>
      <c r="Q158" s="103">
        <v>0</v>
      </c>
      <c r="R158" s="52">
        <v>0</v>
      </c>
      <c r="S158" s="121">
        <f>SUM(G158:H158)+O158+Q158</f>
        <v>1636.79</v>
      </c>
      <c r="T158" s="121">
        <f>SUM(J158:N158)+P158+R158</f>
        <v>0</v>
      </c>
      <c r="U158" s="122" t="str">
        <f>VLOOKUP(B158,'FOLHA RESUMIDA'!C:I,2,0)</f>
        <v>JULIO CESAR DA SILVA</v>
      </c>
    </row>
    <row r="159" spans="1:21">
      <c r="A159" s="117">
        <v>1</v>
      </c>
      <c r="B159" s="117">
        <v>2451</v>
      </c>
      <c r="C159" s="105" t="s">
        <v>137</v>
      </c>
      <c r="D159" s="106">
        <v>39371</v>
      </c>
      <c r="E159" s="117" t="s">
        <v>552</v>
      </c>
      <c r="F159" s="105" t="s">
        <v>435</v>
      </c>
      <c r="G159" s="103">
        <v>1636.79</v>
      </c>
      <c r="H159" s="103">
        <v>0</v>
      </c>
      <c r="I159" s="104" t="s">
        <v>553</v>
      </c>
      <c r="J159" s="103">
        <v>0</v>
      </c>
      <c r="K159" s="103">
        <v>0</v>
      </c>
      <c r="L159" s="103">
        <v>0</v>
      </c>
      <c r="M159" s="103">
        <v>0</v>
      </c>
      <c r="N159" s="103">
        <v>0</v>
      </c>
      <c r="O159" s="103">
        <v>0</v>
      </c>
      <c r="P159" s="103">
        <v>0</v>
      </c>
      <c r="Q159" s="103">
        <v>0</v>
      </c>
      <c r="R159" s="52">
        <v>0</v>
      </c>
      <c r="S159" s="121">
        <f>SUM(G159:H159)+O159+Q159</f>
        <v>1636.79</v>
      </c>
      <c r="T159" s="121">
        <f>SUM(J159:N159)+P159+R159</f>
        <v>0</v>
      </c>
      <c r="U159" s="122" t="str">
        <f>VLOOKUP(B159,'FOLHA RESUMIDA'!C:I,2,0)</f>
        <v>MANUELLA BOMFIM DA SILVA</v>
      </c>
    </row>
    <row r="160" spans="1:21">
      <c r="A160" s="117">
        <v>1</v>
      </c>
      <c r="B160" s="117">
        <v>2460</v>
      </c>
      <c r="C160" s="105" t="s">
        <v>138</v>
      </c>
      <c r="D160" s="106">
        <v>39371</v>
      </c>
      <c r="E160" s="117" t="s">
        <v>552</v>
      </c>
      <c r="F160" s="105" t="s">
        <v>435</v>
      </c>
      <c r="G160" s="103">
        <v>1636.79</v>
      </c>
      <c r="H160" s="103">
        <v>0</v>
      </c>
      <c r="I160" s="104" t="s">
        <v>553</v>
      </c>
      <c r="J160" s="103">
        <v>0</v>
      </c>
      <c r="K160" s="103">
        <v>0</v>
      </c>
      <c r="L160" s="103">
        <v>0</v>
      </c>
      <c r="M160" s="103">
        <v>0</v>
      </c>
      <c r="N160" s="103">
        <v>0</v>
      </c>
      <c r="O160" s="103">
        <v>0</v>
      </c>
      <c r="P160" s="103">
        <v>0</v>
      </c>
      <c r="Q160" s="103">
        <v>0</v>
      </c>
      <c r="R160" s="52">
        <v>0</v>
      </c>
      <c r="S160" s="121">
        <f>SUM(G160:H160)+O160+Q160</f>
        <v>1636.79</v>
      </c>
      <c r="T160" s="121">
        <f>SUM(J160:N160)+P160+R160</f>
        <v>0</v>
      </c>
      <c r="U160" s="122" t="str">
        <f>VLOOKUP(B160,'FOLHA RESUMIDA'!C:I,2,0)</f>
        <v>VIVIANE OLIMPIO DOS SANTOS</v>
      </c>
    </row>
    <row r="161" spans="1:21">
      <c r="A161" s="117">
        <v>1</v>
      </c>
      <c r="B161" s="117">
        <v>2468</v>
      </c>
      <c r="C161" s="105" t="s">
        <v>139</v>
      </c>
      <c r="D161" s="106">
        <v>39485</v>
      </c>
      <c r="E161" s="117" t="s">
        <v>552</v>
      </c>
      <c r="F161" s="105" t="s">
        <v>503</v>
      </c>
      <c r="G161" s="103">
        <v>1981.2</v>
      </c>
      <c r="H161" s="103">
        <v>0</v>
      </c>
      <c r="I161" s="104" t="s">
        <v>553</v>
      </c>
      <c r="J161" s="103">
        <v>2312.9499999999998</v>
      </c>
      <c r="K161" s="103">
        <v>0</v>
      </c>
      <c r="L161" s="103">
        <v>0</v>
      </c>
      <c r="M161" s="103">
        <v>3900</v>
      </c>
      <c r="N161" s="103">
        <v>0</v>
      </c>
      <c r="O161" s="103">
        <v>0</v>
      </c>
      <c r="P161" s="103">
        <v>0</v>
      </c>
      <c r="Q161" s="103">
        <v>0</v>
      </c>
      <c r="R161" s="52">
        <v>0</v>
      </c>
      <c r="S161" s="121">
        <f>SUM(G161:H161)+O161+Q161</f>
        <v>1981.2</v>
      </c>
      <c r="T161" s="121">
        <f>SUM(J161:N161)+P161+R161</f>
        <v>6212.95</v>
      </c>
      <c r="U161" s="122" t="str">
        <f>VLOOKUP(B161,'FOLHA RESUMIDA'!C:I,2,0)</f>
        <v>ANA GERTRUDES DE A F GUERRA</v>
      </c>
    </row>
    <row r="162" spans="1:21">
      <c r="A162" s="117">
        <v>1</v>
      </c>
      <c r="B162" s="117">
        <v>2474</v>
      </c>
      <c r="C162" s="105" t="s">
        <v>140</v>
      </c>
      <c r="D162" s="106">
        <v>39491</v>
      </c>
      <c r="E162" s="117" t="s">
        <v>552</v>
      </c>
      <c r="F162" s="105" t="s">
        <v>444</v>
      </c>
      <c r="G162" s="103">
        <v>5714.73</v>
      </c>
      <c r="H162" s="103">
        <v>0</v>
      </c>
      <c r="I162" s="104" t="s">
        <v>553</v>
      </c>
      <c r="J162" s="103">
        <v>6657.79</v>
      </c>
      <c r="K162" s="103">
        <v>0</v>
      </c>
      <c r="L162" s="103">
        <v>0</v>
      </c>
      <c r="M162" s="103">
        <v>0</v>
      </c>
      <c r="N162" s="103">
        <v>0</v>
      </c>
      <c r="O162" s="103">
        <v>0</v>
      </c>
      <c r="P162" s="103">
        <v>0</v>
      </c>
      <c r="Q162" s="103">
        <v>0</v>
      </c>
      <c r="R162" s="52">
        <v>0</v>
      </c>
      <c r="S162" s="121">
        <f>SUM(G162:H162)+O162+Q162</f>
        <v>5714.73</v>
      </c>
      <c r="T162" s="121">
        <f>SUM(J162:N162)+P162+R162</f>
        <v>6657.79</v>
      </c>
      <c r="U162" s="122" t="str">
        <f>VLOOKUP(B162,'FOLHA RESUMIDA'!C:I,2,0)</f>
        <v>MARIA ROSEANE DOS A CLEMENTINO</v>
      </c>
    </row>
    <row r="163" spans="1:21">
      <c r="A163" s="117">
        <v>50</v>
      </c>
      <c r="B163" s="117">
        <v>2478</v>
      </c>
      <c r="C163" s="105" t="s">
        <v>396</v>
      </c>
      <c r="D163" s="106">
        <v>39524</v>
      </c>
      <c r="E163" s="117" t="s">
        <v>552</v>
      </c>
      <c r="F163" s="105" t="s">
        <v>520</v>
      </c>
      <c r="G163" s="103">
        <v>5092.91</v>
      </c>
      <c r="H163" s="103">
        <v>0</v>
      </c>
      <c r="I163" s="104" t="s">
        <v>553</v>
      </c>
      <c r="J163" s="103">
        <v>0</v>
      </c>
      <c r="K163" s="103">
        <v>0</v>
      </c>
      <c r="L163" s="103">
        <v>0</v>
      </c>
      <c r="M163" s="103">
        <v>0</v>
      </c>
      <c r="N163" s="103">
        <v>0</v>
      </c>
      <c r="O163" s="103">
        <v>0</v>
      </c>
      <c r="P163" s="103">
        <v>0</v>
      </c>
      <c r="Q163" s="103">
        <v>0</v>
      </c>
      <c r="R163" s="52">
        <v>0</v>
      </c>
      <c r="S163" s="121">
        <f>SUM(G163:H163)+O163+Q163</f>
        <v>5092.91</v>
      </c>
      <c r="T163" s="121">
        <f>SUM(J163:N163)+P163+R163</f>
        <v>0</v>
      </c>
      <c r="U163" s="122" t="str">
        <f>VLOOKUP(B163,'FOLHA RESUMIDA'!C:I,2,0)</f>
        <v>ROGERIO MOURA VIEIRA</v>
      </c>
    </row>
    <row r="164" spans="1:21">
      <c r="A164" s="117">
        <v>20</v>
      </c>
      <c r="B164" s="117">
        <v>2481</v>
      </c>
      <c r="C164" s="105" t="s">
        <v>370</v>
      </c>
      <c r="D164" s="106">
        <v>39524</v>
      </c>
      <c r="E164" s="117" t="s">
        <v>552</v>
      </c>
      <c r="F164" s="105" t="s">
        <v>520</v>
      </c>
      <c r="G164" s="103">
        <v>5092.91</v>
      </c>
      <c r="H164" s="103">
        <v>0</v>
      </c>
      <c r="I164" s="104" t="s">
        <v>553</v>
      </c>
      <c r="J164" s="103">
        <v>0</v>
      </c>
      <c r="K164" s="103">
        <v>0</v>
      </c>
      <c r="L164" s="103">
        <v>0</v>
      </c>
      <c r="M164" s="103">
        <v>0</v>
      </c>
      <c r="N164" s="103">
        <v>0</v>
      </c>
      <c r="O164" s="103">
        <v>0</v>
      </c>
      <c r="P164" s="103">
        <v>0</v>
      </c>
      <c r="Q164" s="103">
        <v>0</v>
      </c>
      <c r="R164" s="52">
        <v>0</v>
      </c>
      <c r="S164" s="121">
        <f>SUM(G164:H164)+O164+Q164</f>
        <v>5092.91</v>
      </c>
      <c r="T164" s="121">
        <f>SUM(J164:N164)+P164+R164</f>
        <v>0</v>
      </c>
      <c r="U164" s="122" t="str">
        <f>VLOOKUP(B164,'FOLHA RESUMIDA'!C:I,2,0)</f>
        <v>RAFAELLA MICHELLE DE L MIRANDA</v>
      </c>
    </row>
    <row r="165" spans="1:21">
      <c r="A165" s="117">
        <v>39</v>
      </c>
      <c r="B165" s="117">
        <v>2484</v>
      </c>
      <c r="C165" s="105" t="s">
        <v>389</v>
      </c>
      <c r="D165" s="106">
        <v>39524</v>
      </c>
      <c r="E165" s="117" t="s">
        <v>552</v>
      </c>
      <c r="F165" s="105" t="s">
        <v>520</v>
      </c>
      <c r="G165" s="103">
        <v>5347.55</v>
      </c>
      <c r="H165" s="103">
        <v>0</v>
      </c>
      <c r="I165" s="104" t="s">
        <v>553</v>
      </c>
      <c r="J165" s="103">
        <v>0</v>
      </c>
      <c r="K165" s="103">
        <v>0</v>
      </c>
      <c r="L165" s="103">
        <v>0</v>
      </c>
      <c r="M165" s="103">
        <v>0</v>
      </c>
      <c r="N165" s="103">
        <v>0</v>
      </c>
      <c r="O165" s="103">
        <v>0</v>
      </c>
      <c r="P165" s="103">
        <v>0</v>
      </c>
      <c r="Q165" s="103">
        <v>0</v>
      </c>
      <c r="R165" s="52">
        <v>0</v>
      </c>
      <c r="S165" s="121">
        <f>SUM(G165:H165)+O165+Q165</f>
        <v>5347.55</v>
      </c>
      <c r="T165" s="121">
        <f>SUM(J165:N165)+P165+R165</f>
        <v>0</v>
      </c>
      <c r="U165" s="122" t="str">
        <f>VLOOKUP(B165,'FOLHA RESUMIDA'!C:I,2,0)</f>
        <v>ARLEY ANDERSON TAVARES MOREIRA</v>
      </c>
    </row>
    <row r="166" spans="1:21">
      <c r="A166" s="117">
        <v>1</v>
      </c>
      <c r="B166" s="117">
        <v>2493</v>
      </c>
      <c r="C166" s="105" t="s">
        <v>141</v>
      </c>
      <c r="D166" s="106">
        <v>39539</v>
      </c>
      <c r="E166" s="117" t="s">
        <v>552</v>
      </c>
      <c r="F166" s="105" t="s">
        <v>503</v>
      </c>
      <c r="G166" s="103">
        <v>1981.2</v>
      </c>
      <c r="H166" s="103">
        <v>0</v>
      </c>
      <c r="I166" s="104" t="s">
        <v>553</v>
      </c>
      <c r="J166" s="103">
        <v>0</v>
      </c>
      <c r="K166" s="103">
        <v>0</v>
      </c>
      <c r="L166" s="103">
        <v>0</v>
      </c>
      <c r="M166" s="103">
        <v>0</v>
      </c>
      <c r="N166" s="103">
        <v>0</v>
      </c>
      <c r="O166" s="103">
        <v>0</v>
      </c>
      <c r="P166" s="103">
        <v>0</v>
      </c>
      <c r="Q166" s="103">
        <v>0</v>
      </c>
      <c r="R166" s="52">
        <v>0</v>
      </c>
      <c r="S166" s="121">
        <f>SUM(G166:H166)+O166+Q166</f>
        <v>1981.2</v>
      </c>
      <c r="T166" s="121">
        <f>SUM(J166:N166)+P166+R166</f>
        <v>0</v>
      </c>
      <c r="U166" s="122" t="str">
        <f>VLOOKUP(B166,'FOLHA RESUMIDA'!C:I,2,0)</f>
        <v>CRISTIANE R  DE O  GONCALVES</v>
      </c>
    </row>
    <row r="167" spans="1:21">
      <c r="A167" s="117">
        <v>1</v>
      </c>
      <c r="B167" s="117">
        <v>2498</v>
      </c>
      <c r="C167" s="105" t="s">
        <v>142</v>
      </c>
      <c r="D167" s="106">
        <v>39539</v>
      </c>
      <c r="E167" s="117" t="s">
        <v>552</v>
      </c>
      <c r="F167" s="105" t="s">
        <v>440</v>
      </c>
      <c r="G167" s="103">
        <v>1886.84</v>
      </c>
      <c r="H167" s="103">
        <v>0</v>
      </c>
      <c r="I167" s="104" t="s">
        <v>553</v>
      </c>
      <c r="J167" s="103">
        <v>0</v>
      </c>
      <c r="K167" s="103">
        <v>0</v>
      </c>
      <c r="L167" s="103">
        <v>0</v>
      </c>
      <c r="M167" s="103">
        <v>0</v>
      </c>
      <c r="N167" s="103">
        <v>0</v>
      </c>
      <c r="O167" s="103">
        <v>0</v>
      </c>
      <c r="P167" s="103">
        <v>0</v>
      </c>
      <c r="Q167" s="103">
        <v>0</v>
      </c>
      <c r="R167" s="52">
        <v>0</v>
      </c>
      <c r="S167" s="121">
        <f>SUM(G167:H167)+O167+Q167</f>
        <v>1886.84</v>
      </c>
      <c r="T167" s="121">
        <f>SUM(J167:N167)+P167+R167</f>
        <v>0</v>
      </c>
      <c r="U167" s="122" t="str">
        <f>VLOOKUP(B167,'FOLHA RESUMIDA'!C:I,2,0)</f>
        <v>TEREZINHA DE J  DE L  M  NETA</v>
      </c>
    </row>
    <row r="168" spans="1:21">
      <c r="A168" s="117">
        <v>1</v>
      </c>
      <c r="B168" s="117">
        <v>2502</v>
      </c>
      <c r="C168" s="105" t="s">
        <v>143</v>
      </c>
      <c r="D168" s="106">
        <v>39553</v>
      </c>
      <c r="E168" s="117" t="s">
        <v>552</v>
      </c>
      <c r="F168" s="105" t="s">
        <v>440</v>
      </c>
      <c r="G168" s="103">
        <v>1886.84</v>
      </c>
      <c r="H168" s="103">
        <v>0</v>
      </c>
      <c r="I168" s="104" t="s">
        <v>553</v>
      </c>
      <c r="J168" s="103">
        <v>0</v>
      </c>
      <c r="K168" s="103">
        <v>0</v>
      </c>
      <c r="L168" s="103">
        <v>0</v>
      </c>
      <c r="M168" s="103">
        <v>0</v>
      </c>
      <c r="N168" s="103">
        <v>0</v>
      </c>
      <c r="O168" s="103">
        <v>0</v>
      </c>
      <c r="P168" s="103">
        <v>0</v>
      </c>
      <c r="Q168" s="103">
        <v>0</v>
      </c>
      <c r="R168" s="52">
        <v>0</v>
      </c>
      <c r="S168" s="121">
        <f>SUM(G168:H168)+O168+Q168</f>
        <v>1886.84</v>
      </c>
      <c r="T168" s="121">
        <f>SUM(J168:N168)+P168+R168</f>
        <v>0</v>
      </c>
      <c r="U168" s="122" t="str">
        <f>VLOOKUP(B168,'FOLHA RESUMIDA'!C:I,2,0)</f>
        <v>PAULO ROBERTO DA SILVA CUNHA</v>
      </c>
    </row>
    <row r="169" spans="1:21">
      <c r="A169" s="117">
        <v>1</v>
      </c>
      <c r="B169" s="117">
        <v>2503</v>
      </c>
      <c r="C169" s="105" t="s">
        <v>144</v>
      </c>
      <c r="D169" s="106">
        <v>39553</v>
      </c>
      <c r="E169" s="117" t="s">
        <v>552</v>
      </c>
      <c r="F169" s="105" t="s">
        <v>520</v>
      </c>
      <c r="G169" s="103">
        <v>5092.91</v>
      </c>
      <c r="H169" s="103">
        <v>0</v>
      </c>
      <c r="I169" s="104" t="s">
        <v>553</v>
      </c>
      <c r="J169" s="103">
        <v>0</v>
      </c>
      <c r="K169" s="103">
        <v>0</v>
      </c>
      <c r="L169" s="103">
        <v>0</v>
      </c>
      <c r="M169" s="103">
        <v>0</v>
      </c>
      <c r="N169" s="103">
        <v>0</v>
      </c>
      <c r="O169" s="103">
        <v>0</v>
      </c>
      <c r="P169" s="103">
        <v>0</v>
      </c>
      <c r="Q169" s="103">
        <v>0</v>
      </c>
      <c r="R169" s="52">
        <v>0</v>
      </c>
      <c r="S169" s="121">
        <f>SUM(G169:H169)+O169+Q169</f>
        <v>5092.91</v>
      </c>
      <c r="T169" s="121">
        <f>SUM(J169:N169)+P169+R169</f>
        <v>0</v>
      </c>
      <c r="U169" s="122" t="str">
        <f>VLOOKUP(B169,'FOLHA RESUMIDA'!C:I,2,0)</f>
        <v>TACIZO LUIZ PEREIRA DA SILVA</v>
      </c>
    </row>
    <row r="170" spans="1:21">
      <c r="A170" s="117">
        <v>1</v>
      </c>
      <c r="B170" s="117">
        <v>2504</v>
      </c>
      <c r="C170" s="105" t="s">
        <v>145</v>
      </c>
      <c r="D170" s="106">
        <v>39576</v>
      </c>
      <c r="E170" s="117" t="s">
        <v>552</v>
      </c>
      <c r="F170" s="105" t="s">
        <v>526</v>
      </c>
      <c r="G170" s="103">
        <v>0</v>
      </c>
      <c r="H170" s="103">
        <v>0</v>
      </c>
      <c r="I170" s="104" t="s">
        <v>555</v>
      </c>
      <c r="J170" s="103">
        <v>0</v>
      </c>
      <c r="K170" s="103">
        <v>0</v>
      </c>
      <c r="L170" s="103">
        <v>0</v>
      </c>
      <c r="M170" s="103">
        <v>0</v>
      </c>
      <c r="N170" s="103">
        <v>0</v>
      </c>
      <c r="O170" s="103">
        <v>293.70999999999998</v>
      </c>
      <c r="P170" s="103">
        <v>1174.82</v>
      </c>
      <c r="Q170" s="103">
        <v>0</v>
      </c>
      <c r="R170" s="52">
        <v>0</v>
      </c>
      <c r="S170" s="121">
        <f>SUM(G170:H170)+O170+Q170</f>
        <v>293.70999999999998</v>
      </c>
      <c r="T170" s="121">
        <f>SUM(J170:N170)+P170+R170</f>
        <v>1174.82</v>
      </c>
      <c r="U170" s="122" t="str">
        <f>VLOOKUP(B170,'FOLHA RESUMIDA'!C:I,2,0)</f>
        <v>RIVALDO GOMES DA SILVA</v>
      </c>
    </row>
    <row r="171" spans="1:21">
      <c r="A171" s="117">
        <v>1</v>
      </c>
      <c r="B171" s="117">
        <v>2506</v>
      </c>
      <c r="C171" s="105" t="s">
        <v>146</v>
      </c>
      <c r="D171" s="106">
        <v>39576</v>
      </c>
      <c r="E171" s="117" t="s">
        <v>552</v>
      </c>
      <c r="F171" s="105" t="s">
        <v>526</v>
      </c>
      <c r="G171" s="103">
        <v>0</v>
      </c>
      <c r="H171" s="103">
        <v>0</v>
      </c>
      <c r="I171" s="104" t="s">
        <v>555</v>
      </c>
      <c r="J171" s="103">
        <v>0</v>
      </c>
      <c r="K171" s="103">
        <v>0</v>
      </c>
      <c r="L171" s="103">
        <v>0</v>
      </c>
      <c r="M171" s="103">
        <v>0</v>
      </c>
      <c r="N171" s="103">
        <v>0</v>
      </c>
      <c r="O171" s="103">
        <v>293.70999999999998</v>
      </c>
      <c r="P171" s="103">
        <v>1174.82</v>
      </c>
      <c r="Q171" s="103">
        <v>0</v>
      </c>
      <c r="R171" s="52">
        <v>0</v>
      </c>
      <c r="S171" s="121">
        <f>SUM(G171:H171)+O171+Q171</f>
        <v>293.70999999999998</v>
      </c>
      <c r="T171" s="121">
        <f>SUM(J171:N171)+P171+R171</f>
        <v>1174.82</v>
      </c>
      <c r="U171" s="122" t="str">
        <f>VLOOKUP(B171,'FOLHA RESUMIDA'!C:I,2,0)</f>
        <v>IVETE ANTONIETA B  DE CARVALHO</v>
      </c>
    </row>
    <row r="172" spans="1:21">
      <c r="A172" s="117">
        <v>1</v>
      </c>
      <c r="B172" s="117">
        <v>2507</v>
      </c>
      <c r="C172" s="105" t="s">
        <v>147</v>
      </c>
      <c r="D172" s="106">
        <v>39576</v>
      </c>
      <c r="E172" s="117" t="s">
        <v>552</v>
      </c>
      <c r="F172" s="105" t="s">
        <v>526</v>
      </c>
      <c r="G172" s="103">
        <v>0</v>
      </c>
      <c r="H172" s="103">
        <v>0</v>
      </c>
      <c r="I172" s="104" t="s">
        <v>555</v>
      </c>
      <c r="J172" s="103">
        <v>0</v>
      </c>
      <c r="K172" s="103">
        <v>0</v>
      </c>
      <c r="L172" s="103">
        <v>0</v>
      </c>
      <c r="M172" s="103">
        <v>0</v>
      </c>
      <c r="N172" s="103">
        <v>0</v>
      </c>
      <c r="O172" s="103">
        <v>293.70999999999998</v>
      </c>
      <c r="P172" s="103">
        <v>1174.82</v>
      </c>
      <c r="Q172" s="103">
        <v>0</v>
      </c>
      <c r="R172" s="52">
        <v>0</v>
      </c>
      <c r="S172" s="121">
        <f>SUM(G172:H172)+O172+Q172</f>
        <v>293.70999999999998</v>
      </c>
      <c r="T172" s="121">
        <f>SUM(J172:N172)+P172+R172</f>
        <v>1174.82</v>
      </c>
      <c r="U172" s="122" t="str">
        <f>VLOOKUP(B172,'FOLHA RESUMIDA'!C:I,2,0)</f>
        <v>ANANIAS TEIXEIRA DE LIMA</v>
      </c>
    </row>
    <row r="173" spans="1:21">
      <c r="A173" s="117">
        <v>1</v>
      </c>
      <c r="B173" s="117">
        <v>2508</v>
      </c>
      <c r="C173" s="105" t="s">
        <v>148</v>
      </c>
      <c r="D173" s="106">
        <v>39576</v>
      </c>
      <c r="E173" s="117" t="s">
        <v>552</v>
      </c>
      <c r="F173" s="105" t="s">
        <v>467</v>
      </c>
      <c r="G173" s="103">
        <v>0</v>
      </c>
      <c r="H173" s="103">
        <v>0</v>
      </c>
      <c r="I173" s="104" t="s">
        <v>555</v>
      </c>
      <c r="J173" s="103">
        <v>0</v>
      </c>
      <c r="K173" s="103">
        <v>0</v>
      </c>
      <c r="L173" s="103">
        <v>0</v>
      </c>
      <c r="M173" s="103">
        <v>0</v>
      </c>
      <c r="N173" s="103">
        <v>0</v>
      </c>
      <c r="O173" s="103">
        <v>636.36</v>
      </c>
      <c r="P173" s="103">
        <v>2545.4699999999998</v>
      </c>
      <c r="Q173" s="103">
        <v>0</v>
      </c>
      <c r="R173" s="52">
        <v>0</v>
      </c>
      <c r="S173" s="121">
        <f>SUM(G173:H173)+O173+Q173</f>
        <v>636.36</v>
      </c>
      <c r="T173" s="121">
        <f>SUM(J173:N173)+P173+R173</f>
        <v>2545.4699999999998</v>
      </c>
      <c r="U173" s="122" t="str">
        <f>VLOOKUP(B173,'FOLHA RESUMIDA'!C:I,2,0)</f>
        <v>JOSE ALEXANDRE DE BARROS ALVES</v>
      </c>
    </row>
    <row r="174" spans="1:21">
      <c r="A174" s="117">
        <v>1</v>
      </c>
      <c r="B174" s="117">
        <v>2509</v>
      </c>
      <c r="C174" s="105" t="s">
        <v>149</v>
      </c>
      <c r="D174" s="106">
        <v>39576</v>
      </c>
      <c r="E174" s="117" t="s">
        <v>552</v>
      </c>
      <c r="F174" s="105" t="s">
        <v>526</v>
      </c>
      <c r="G174" s="103">
        <v>0</v>
      </c>
      <c r="H174" s="103">
        <v>0</v>
      </c>
      <c r="I174" s="104" t="s">
        <v>555</v>
      </c>
      <c r="J174" s="103">
        <v>0</v>
      </c>
      <c r="K174" s="103">
        <v>0</v>
      </c>
      <c r="L174" s="103">
        <v>0</v>
      </c>
      <c r="M174" s="103">
        <v>0</v>
      </c>
      <c r="N174" s="103">
        <v>0</v>
      </c>
      <c r="O174" s="103">
        <v>293.70999999999998</v>
      </c>
      <c r="P174" s="103">
        <v>1174.82</v>
      </c>
      <c r="Q174" s="103">
        <v>0</v>
      </c>
      <c r="R174" s="52">
        <v>0</v>
      </c>
      <c r="S174" s="121">
        <f>SUM(G174:H174)+O174+Q174</f>
        <v>293.70999999999998</v>
      </c>
      <c r="T174" s="121">
        <f>SUM(J174:N174)+P174+R174</f>
        <v>1174.82</v>
      </c>
      <c r="U174" s="122" t="str">
        <f>VLOOKUP(B174,'FOLHA RESUMIDA'!C:I,2,0)</f>
        <v>ALDEMIR NASCIMENTO DA SILVA</v>
      </c>
    </row>
    <row r="175" spans="1:21">
      <c r="A175" s="117">
        <v>1</v>
      </c>
      <c r="B175" s="117">
        <v>2512</v>
      </c>
      <c r="C175" s="105" t="s">
        <v>381</v>
      </c>
      <c r="D175" s="106">
        <v>39582</v>
      </c>
      <c r="E175" s="117" t="s">
        <v>552</v>
      </c>
      <c r="F175" s="105" t="s">
        <v>520</v>
      </c>
      <c r="G175" s="103">
        <v>5092.91</v>
      </c>
      <c r="H175" s="103">
        <v>0</v>
      </c>
      <c r="I175" s="104" t="s">
        <v>553</v>
      </c>
      <c r="J175" s="103">
        <v>0</v>
      </c>
      <c r="K175" s="103">
        <v>0</v>
      </c>
      <c r="L175" s="103">
        <v>0</v>
      </c>
      <c r="M175" s="103">
        <v>0</v>
      </c>
      <c r="N175" s="103">
        <v>0</v>
      </c>
      <c r="O175" s="103">
        <v>0</v>
      </c>
      <c r="P175" s="103">
        <v>0</v>
      </c>
      <c r="Q175" s="103">
        <v>0</v>
      </c>
      <c r="R175" s="52">
        <v>0</v>
      </c>
      <c r="S175" s="121">
        <f>SUM(G175:H175)+O175+Q175</f>
        <v>5092.91</v>
      </c>
      <c r="T175" s="121">
        <f>SUM(J175:N175)+P175+R175</f>
        <v>0</v>
      </c>
      <c r="U175" s="122" t="str">
        <f>VLOOKUP(B175,'FOLHA RESUMIDA'!C:I,2,0)</f>
        <v>JOSENILDO JOSE TORRES</v>
      </c>
    </row>
    <row r="176" spans="1:21">
      <c r="A176" s="117">
        <v>1</v>
      </c>
      <c r="B176" s="117">
        <v>2514</v>
      </c>
      <c r="C176" s="105" t="s">
        <v>150</v>
      </c>
      <c r="D176" s="106">
        <v>39582</v>
      </c>
      <c r="E176" s="117" t="s">
        <v>552</v>
      </c>
      <c r="F176" s="105" t="s">
        <v>503</v>
      </c>
      <c r="G176" s="103">
        <v>1981.21</v>
      </c>
      <c r="H176" s="103">
        <v>0</v>
      </c>
      <c r="I176" s="104" t="s">
        <v>553</v>
      </c>
      <c r="J176" s="103">
        <v>822.38</v>
      </c>
      <c r="K176" s="103">
        <v>0</v>
      </c>
      <c r="L176" s="103">
        <v>0</v>
      </c>
      <c r="M176" s="103">
        <v>0</v>
      </c>
      <c r="N176" s="103">
        <v>0</v>
      </c>
      <c r="O176" s="103">
        <v>0</v>
      </c>
      <c r="P176" s="103">
        <v>0</v>
      </c>
      <c r="Q176" s="103">
        <v>0</v>
      </c>
      <c r="R176" s="52">
        <v>0</v>
      </c>
      <c r="S176" s="121">
        <f>SUM(G176:H176)+O176+Q176</f>
        <v>1981.21</v>
      </c>
      <c r="T176" s="121">
        <f>SUM(J176:N176)+P176+R176</f>
        <v>822.38</v>
      </c>
      <c r="U176" s="122" t="str">
        <f>VLOOKUP(B176,'FOLHA RESUMIDA'!C:I,2,0)</f>
        <v>JULIANA CAVALCANTI DE SOUSA</v>
      </c>
    </row>
    <row r="177" spans="1:21">
      <c r="A177" s="117">
        <v>1</v>
      </c>
      <c r="B177" s="117">
        <v>2520</v>
      </c>
      <c r="C177" s="105" t="s">
        <v>382</v>
      </c>
      <c r="D177" s="106">
        <v>39582</v>
      </c>
      <c r="E177" s="117" t="s">
        <v>552</v>
      </c>
      <c r="F177" s="105" t="s">
        <v>503</v>
      </c>
      <c r="G177" s="103">
        <v>1981.2</v>
      </c>
      <c r="H177" s="103">
        <v>0</v>
      </c>
      <c r="I177" s="104" t="s">
        <v>553</v>
      </c>
      <c r="J177" s="103">
        <v>0</v>
      </c>
      <c r="K177" s="103">
        <v>0</v>
      </c>
      <c r="L177" s="103">
        <v>0</v>
      </c>
      <c r="M177" s="103">
        <v>0</v>
      </c>
      <c r="N177" s="103">
        <v>0</v>
      </c>
      <c r="O177" s="103">
        <v>0</v>
      </c>
      <c r="P177" s="103">
        <v>0</v>
      </c>
      <c r="Q177" s="103">
        <v>0</v>
      </c>
      <c r="R177" s="52">
        <v>0</v>
      </c>
      <c r="S177" s="121">
        <f>SUM(G177:H177)+O177+Q177</f>
        <v>1981.2</v>
      </c>
      <c r="T177" s="121">
        <f>SUM(J177:N177)+P177+R177</f>
        <v>0</v>
      </c>
      <c r="U177" s="122" t="str">
        <f>VLOOKUP(B177,'FOLHA RESUMIDA'!C:I,2,0)</f>
        <v>SELMA CRISTIANIA LIMA RORIZ</v>
      </c>
    </row>
    <row r="178" spans="1:21">
      <c r="A178" s="117">
        <v>39</v>
      </c>
      <c r="B178" s="117">
        <v>2523</v>
      </c>
      <c r="C178" s="105" t="s">
        <v>390</v>
      </c>
      <c r="D178" s="106">
        <v>39582</v>
      </c>
      <c r="E178" s="117" t="s">
        <v>552</v>
      </c>
      <c r="F178" s="105" t="s">
        <v>503</v>
      </c>
      <c r="G178" s="103">
        <v>1981.2</v>
      </c>
      <c r="H178" s="103">
        <v>0</v>
      </c>
      <c r="I178" s="104" t="s">
        <v>553</v>
      </c>
      <c r="J178" s="103">
        <v>0</v>
      </c>
      <c r="K178" s="103">
        <v>0</v>
      </c>
      <c r="L178" s="103">
        <v>214.7</v>
      </c>
      <c r="M178" s="103">
        <v>0</v>
      </c>
      <c r="N178" s="103">
        <v>0</v>
      </c>
      <c r="O178" s="103">
        <v>0</v>
      </c>
      <c r="P178" s="103">
        <v>0</v>
      </c>
      <c r="Q178" s="103">
        <v>0</v>
      </c>
      <c r="R178" s="52">
        <v>0</v>
      </c>
      <c r="S178" s="121">
        <f>SUM(G178:H178)+O178+Q178</f>
        <v>1981.2</v>
      </c>
      <c r="T178" s="121">
        <f>SUM(J178:N178)+P178+R178</f>
        <v>214.7</v>
      </c>
      <c r="U178" s="122" t="str">
        <f>VLOOKUP(B178,'FOLHA RESUMIDA'!C:I,2,0)</f>
        <v>JANISSON COELHO DE VASCONCELOS</v>
      </c>
    </row>
    <row r="179" spans="1:21">
      <c r="A179" s="117">
        <v>10</v>
      </c>
      <c r="B179" s="117">
        <v>2525</v>
      </c>
      <c r="C179" s="105" t="s">
        <v>347</v>
      </c>
      <c r="D179" s="106">
        <v>39588</v>
      </c>
      <c r="E179" s="117" t="s">
        <v>552</v>
      </c>
      <c r="F179" s="105" t="s">
        <v>503</v>
      </c>
      <c r="G179" s="103">
        <v>1981.2</v>
      </c>
      <c r="H179" s="103">
        <v>0</v>
      </c>
      <c r="I179" s="104" t="s">
        <v>553</v>
      </c>
      <c r="J179" s="103">
        <v>0</v>
      </c>
      <c r="K179" s="103">
        <v>0</v>
      </c>
      <c r="L179" s="103">
        <v>214.7</v>
      </c>
      <c r="M179" s="103">
        <v>0</v>
      </c>
      <c r="N179" s="103">
        <v>0</v>
      </c>
      <c r="O179" s="103">
        <v>0</v>
      </c>
      <c r="P179" s="103">
        <v>0</v>
      </c>
      <c r="Q179" s="103">
        <v>0</v>
      </c>
      <c r="R179" s="52">
        <v>0</v>
      </c>
      <c r="S179" s="121">
        <f>SUM(G179:H179)+O179+Q179</f>
        <v>1981.2</v>
      </c>
      <c r="T179" s="121">
        <f>SUM(J179:N179)+P179+R179</f>
        <v>214.7</v>
      </c>
      <c r="U179" s="122" t="str">
        <f>VLOOKUP(B179,'FOLHA RESUMIDA'!C:I,2,0)</f>
        <v>FABIANE TAVARES DE SOUZA</v>
      </c>
    </row>
    <row r="180" spans="1:21">
      <c r="A180" s="117">
        <v>1</v>
      </c>
      <c r="B180" s="117">
        <v>2526</v>
      </c>
      <c r="C180" s="105" t="s">
        <v>151</v>
      </c>
      <c r="D180" s="106">
        <v>39588</v>
      </c>
      <c r="E180" s="117" t="s">
        <v>552</v>
      </c>
      <c r="F180" s="105" t="s">
        <v>507</v>
      </c>
      <c r="G180" s="103">
        <v>1886.84</v>
      </c>
      <c r="H180" s="103">
        <v>0</v>
      </c>
      <c r="I180" s="104" t="s">
        <v>553</v>
      </c>
      <c r="J180" s="103">
        <v>1284.97</v>
      </c>
      <c r="K180" s="103">
        <v>0</v>
      </c>
      <c r="L180" s="103">
        <v>0</v>
      </c>
      <c r="M180" s="103">
        <v>0</v>
      </c>
      <c r="N180" s="103">
        <v>0</v>
      </c>
      <c r="O180" s="103">
        <v>0</v>
      </c>
      <c r="P180" s="103">
        <v>0</v>
      </c>
      <c r="Q180" s="103">
        <v>0</v>
      </c>
      <c r="R180" s="52">
        <v>0</v>
      </c>
      <c r="S180" s="121">
        <f>SUM(G180:H180)+O180+Q180</f>
        <v>1886.84</v>
      </c>
      <c r="T180" s="121">
        <f>SUM(J180:N180)+P180+R180</f>
        <v>1284.97</v>
      </c>
      <c r="U180" s="122" t="str">
        <f>VLOOKUP(B180,'FOLHA RESUMIDA'!C:I,2,0)</f>
        <v>JARBAS FERREIRA DE LIMA JUNIOR</v>
      </c>
    </row>
    <row r="181" spans="1:21">
      <c r="A181" s="117">
        <v>1</v>
      </c>
      <c r="B181" s="117">
        <v>2530</v>
      </c>
      <c r="C181" s="105" t="s">
        <v>152</v>
      </c>
      <c r="D181" s="106">
        <v>39601</v>
      </c>
      <c r="E181" s="117" t="s">
        <v>552</v>
      </c>
      <c r="F181" s="105" t="s">
        <v>435</v>
      </c>
      <c r="G181" s="103">
        <v>1636.79</v>
      </c>
      <c r="H181" s="103">
        <v>0</v>
      </c>
      <c r="I181" s="104" t="s">
        <v>553</v>
      </c>
      <c r="J181" s="103">
        <v>0</v>
      </c>
      <c r="K181" s="103">
        <v>0</v>
      </c>
      <c r="L181" s="103">
        <v>0</v>
      </c>
      <c r="M181" s="103">
        <v>0</v>
      </c>
      <c r="N181" s="103">
        <v>0</v>
      </c>
      <c r="O181" s="103">
        <v>0</v>
      </c>
      <c r="P181" s="103">
        <v>0</v>
      </c>
      <c r="Q181" s="103">
        <v>0</v>
      </c>
      <c r="R181" s="52">
        <v>0</v>
      </c>
      <c r="S181" s="121">
        <f>SUM(G181:H181)+O181+Q181</f>
        <v>1636.79</v>
      </c>
      <c r="T181" s="121">
        <f>SUM(J181:N181)+P181+R181</f>
        <v>0</v>
      </c>
      <c r="U181" s="122" t="str">
        <f>VLOOKUP(B181,'FOLHA RESUMIDA'!C:I,2,0)</f>
        <v>ARLEILDA MENDES DA SILVA</v>
      </c>
    </row>
    <row r="182" spans="1:21">
      <c r="A182" s="117">
        <v>1</v>
      </c>
      <c r="B182" s="117">
        <v>2534</v>
      </c>
      <c r="C182" s="105" t="s">
        <v>153</v>
      </c>
      <c r="D182" s="106">
        <v>39601</v>
      </c>
      <c r="E182" s="117" t="s">
        <v>552</v>
      </c>
      <c r="F182" s="105" t="s">
        <v>435</v>
      </c>
      <c r="G182" s="103">
        <v>1636.79</v>
      </c>
      <c r="H182" s="103">
        <v>0</v>
      </c>
      <c r="I182" s="104" t="s">
        <v>553</v>
      </c>
      <c r="J182" s="103">
        <v>0</v>
      </c>
      <c r="K182" s="103">
        <v>0</v>
      </c>
      <c r="L182" s="103">
        <v>0</v>
      </c>
      <c r="M182" s="103">
        <v>0</v>
      </c>
      <c r="N182" s="103">
        <v>0</v>
      </c>
      <c r="O182" s="103">
        <v>0</v>
      </c>
      <c r="P182" s="103">
        <v>0</v>
      </c>
      <c r="Q182" s="103">
        <v>0</v>
      </c>
      <c r="R182" s="52">
        <v>0</v>
      </c>
      <c r="S182" s="121">
        <f>SUM(G182:H182)+O182+Q182</f>
        <v>1636.79</v>
      </c>
      <c r="T182" s="121">
        <f>SUM(J182:N182)+P182+R182</f>
        <v>0</v>
      </c>
      <c r="U182" s="122" t="str">
        <f>VLOOKUP(B182,'FOLHA RESUMIDA'!C:I,2,0)</f>
        <v>EMANUEL MESSIAS RIBEIRO COSTA</v>
      </c>
    </row>
    <row r="183" spans="1:21">
      <c r="A183" s="117">
        <v>1</v>
      </c>
      <c r="B183" s="117">
        <v>2539</v>
      </c>
      <c r="C183" s="105" t="s">
        <v>154</v>
      </c>
      <c r="D183" s="106">
        <v>39601</v>
      </c>
      <c r="E183" s="117" t="s">
        <v>552</v>
      </c>
      <c r="F183" s="105" t="s">
        <v>523</v>
      </c>
      <c r="G183" s="103">
        <v>1894.81</v>
      </c>
      <c r="H183" s="103">
        <v>0</v>
      </c>
      <c r="I183" s="104" t="s">
        <v>553</v>
      </c>
      <c r="J183" s="103">
        <v>0</v>
      </c>
      <c r="K183" s="103">
        <v>0</v>
      </c>
      <c r="L183" s="103">
        <v>0</v>
      </c>
      <c r="M183" s="103">
        <v>0</v>
      </c>
      <c r="N183" s="103">
        <v>0</v>
      </c>
      <c r="O183" s="103">
        <v>0</v>
      </c>
      <c r="P183" s="103">
        <v>0</v>
      </c>
      <c r="Q183" s="103">
        <v>0</v>
      </c>
      <c r="R183" s="52">
        <v>0</v>
      </c>
      <c r="S183" s="121">
        <f>SUM(G183:H183)+O183+Q183</f>
        <v>1894.81</v>
      </c>
      <c r="T183" s="121">
        <f>SUM(J183:N183)+P183+R183</f>
        <v>0</v>
      </c>
      <c r="U183" s="122" t="str">
        <f>VLOOKUP(B183,'FOLHA RESUMIDA'!C:I,2,0)</f>
        <v>JOSENILDA BEZERRA DA SILVA</v>
      </c>
    </row>
    <row r="184" spans="1:21">
      <c r="A184" s="117">
        <v>1</v>
      </c>
      <c r="B184" s="117">
        <v>2541</v>
      </c>
      <c r="C184" s="105" t="s">
        <v>155</v>
      </c>
      <c r="D184" s="106">
        <v>39601</v>
      </c>
      <c r="E184" s="117" t="s">
        <v>552</v>
      </c>
      <c r="F184" s="105" t="s">
        <v>435</v>
      </c>
      <c r="G184" s="103">
        <v>1636.79</v>
      </c>
      <c r="H184" s="103">
        <v>0</v>
      </c>
      <c r="I184" s="104" t="s">
        <v>553</v>
      </c>
      <c r="J184" s="103">
        <v>0</v>
      </c>
      <c r="K184" s="103">
        <v>0</v>
      </c>
      <c r="L184" s="103">
        <v>0</v>
      </c>
      <c r="M184" s="103">
        <v>0</v>
      </c>
      <c r="N184" s="103">
        <v>0</v>
      </c>
      <c r="O184" s="103">
        <v>0</v>
      </c>
      <c r="P184" s="103">
        <v>0</v>
      </c>
      <c r="Q184" s="103">
        <v>0</v>
      </c>
      <c r="R184" s="52">
        <v>0</v>
      </c>
      <c r="S184" s="121">
        <f>SUM(G184:H184)+O184+Q184</f>
        <v>1636.79</v>
      </c>
      <c r="T184" s="121">
        <f>SUM(J184:N184)+P184+R184</f>
        <v>0</v>
      </c>
      <c r="U184" s="122" t="str">
        <f>VLOOKUP(B184,'FOLHA RESUMIDA'!C:I,2,0)</f>
        <v>MARCELA SALLES DA SILVA</v>
      </c>
    </row>
    <row r="185" spans="1:21">
      <c r="A185" s="117">
        <v>59</v>
      </c>
      <c r="B185" s="117">
        <v>2547</v>
      </c>
      <c r="C185" s="105" t="s">
        <v>409</v>
      </c>
      <c r="D185" s="106">
        <v>39601</v>
      </c>
      <c r="E185" s="117" t="s">
        <v>552</v>
      </c>
      <c r="F185" s="105" t="s">
        <v>503</v>
      </c>
      <c r="G185" s="103">
        <v>1981.21</v>
      </c>
      <c r="H185" s="103">
        <v>0</v>
      </c>
      <c r="I185" s="104" t="s">
        <v>553</v>
      </c>
      <c r="J185" s="103">
        <v>0</v>
      </c>
      <c r="K185" s="103">
        <v>0</v>
      </c>
      <c r="L185" s="103">
        <v>0</v>
      </c>
      <c r="M185" s="103">
        <v>0</v>
      </c>
      <c r="N185" s="103">
        <v>0</v>
      </c>
      <c r="O185" s="103">
        <v>0</v>
      </c>
      <c r="P185" s="103">
        <v>0</v>
      </c>
      <c r="Q185" s="103">
        <v>0</v>
      </c>
      <c r="R185" s="52">
        <v>0</v>
      </c>
      <c r="S185" s="121">
        <f>SUM(G185:H185)+O185+Q185</f>
        <v>1981.21</v>
      </c>
      <c r="T185" s="121">
        <f>SUM(J185:N185)+P185+R185</f>
        <v>0</v>
      </c>
      <c r="U185" s="122" t="str">
        <f>VLOOKUP(B185,'FOLHA RESUMIDA'!C:I,2,0)</f>
        <v>CYNTHIA RODRIGUES DE ALMEIDA</v>
      </c>
    </row>
    <row r="186" spans="1:21">
      <c r="A186" s="117">
        <v>1</v>
      </c>
      <c r="B186" s="117">
        <v>2548</v>
      </c>
      <c r="C186" s="105" t="s">
        <v>156</v>
      </c>
      <c r="D186" s="106">
        <v>39601</v>
      </c>
      <c r="E186" s="117" t="s">
        <v>552</v>
      </c>
      <c r="F186" s="105" t="s">
        <v>503</v>
      </c>
      <c r="G186" s="103">
        <v>2080.27</v>
      </c>
      <c r="H186" s="103">
        <v>0</v>
      </c>
      <c r="I186" s="104" t="s">
        <v>553</v>
      </c>
      <c r="J186" s="103">
        <v>1566.44</v>
      </c>
      <c r="K186" s="103">
        <v>0</v>
      </c>
      <c r="L186" s="103">
        <v>0</v>
      </c>
      <c r="M186" s="103">
        <v>0</v>
      </c>
      <c r="N186" s="103">
        <v>0</v>
      </c>
      <c r="O186" s="103">
        <v>0</v>
      </c>
      <c r="P186" s="103">
        <v>0</v>
      </c>
      <c r="Q186" s="103">
        <v>0</v>
      </c>
      <c r="R186" s="52">
        <v>0</v>
      </c>
      <c r="S186" s="121">
        <f>SUM(G186:H186)+O186+Q186</f>
        <v>2080.27</v>
      </c>
      <c r="T186" s="121">
        <f>SUM(J186:N186)+P186+R186</f>
        <v>1566.44</v>
      </c>
      <c r="U186" s="122" t="str">
        <f>VLOOKUP(B186,'FOLHA RESUMIDA'!C:I,2,0)</f>
        <v>ELIANA PEREIRA SANTANA</v>
      </c>
    </row>
    <row r="187" spans="1:21">
      <c r="A187" s="117">
        <v>1</v>
      </c>
      <c r="B187" s="117">
        <v>2553</v>
      </c>
      <c r="C187" s="105" t="s">
        <v>157</v>
      </c>
      <c r="D187" s="106">
        <v>39601</v>
      </c>
      <c r="E187" s="117" t="s">
        <v>552</v>
      </c>
      <c r="F187" s="105" t="s">
        <v>503</v>
      </c>
      <c r="G187" s="103">
        <v>1981.2</v>
      </c>
      <c r="H187" s="103">
        <v>0</v>
      </c>
      <c r="I187" s="104" t="s">
        <v>553</v>
      </c>
      <c r="J187" s="103">
        <v>822.38</v>
      </c>
      <c r="K187" s="103">
        <v>0</v>
      </c>
      <c r="L187" s="103">
        <v>0</v>
      </c>
      <c r="M187" s="103">
        <v>0</v>
      </c>
      <c r="N187" s="103">
        <v>0</v>
      </c>
      <c r="O187" s="103">
        <v>0</v>
      </c>
      <c r="P187" s="103">
        <v>0</v>
      </c>
      <c r="Q187" s="103">
        <v>0</v>
      </c>
      <c r="R187" s="52">
        <v>0</v>
      </c>
      <c r="S187" s="121">
        <f>SUM(G187:H187)+O187+Q187</f>
        <v>1981.2</v>
      </c>
      <c r="T187" s="121">
        <f>SUM(J187:N187)+P187+R187</f>
        <v>822.38</v>
      </c>
      <c r="U187" s="122" t="str">
        <f>VLOOKUP(B187,'FOLHA RESUMIDA'!C:I,2,0)</f>
        <v>LIVIA DA SILVA LIMA</v>
      </c>
    </row>
    <row r="188" spans="1:21">
      <c r="A188" s="117">
        <v>1</v>
      </c>
      <c r="B188" s="117">
        <v>2559</v>
      </c>
      <c r="C188" s="105" t="s">
        <v>354</v>
      </c>
      <c r="D188" s="106">
        <v>39601</v>
      </c>
      <c r="E188" s="117" t="s">
        <v>552</v>
      </c>
      <c r="F188" s="105" t="s">
        <v>503</v>
      </c>
      <c r="G188" s="103">
        <v>1981.2</v>
      </c>
      <c r="H188" s="103">
        <v>0</v>
      </c>
      <c r="I188" s="104" t="s">
        <v>553</v>
      </c>
      <c r="J188" s="103">
        <v>0</v>
      </c>
      <c r="K188" s="103">
        <v>0</v>
      </c>
      <c r="L188" s="103">
        <v>0</v>
      </c>
      <c r="M188" s="103">
        <v>0</v>
      </c>
      <c r="N188" s="103">
        <v>0</v>
      </c>
      <c r="O188" s="103">
        <v>0</v>
      </c>
      <c r="P188" s="103">
        <v>0</v>
      </c>
      <c r="Q188" s="103">
        <v>0</v>
      </c>
      <c r="R188" s="52">
        <v>0</v>
      </c>
      <c r="S188" s="121">
        <f>SUM(G188:H188)+O188+Q188</f>
        <v>1981.2</v>
      </c>
      <c r="T188" s="121">
        <f>SUM(J188:N188)+P188+R188</f>
        <v>0</v>
      </c>
      <c r="U188" s="122" t="str">
        <f>VLOOKUP(B188,'FOLHA RESUMIDA'!C:I,2,0)</f>
        <v>SANDRO DE MIRANDA SANTOS</v>
      </c>
    </row>
    <row r="189" spans="1:21">
      <c r="A189" s="117">
        <v>1</v>
      </c>
      <c r="B189" s="117">
        <v>2562</v>
      </c>
      <c r="C189" s="105" t="s">
        <v>372</v>
      </c>
      <c r="D189" s="106">
        <v>39601</v>
      </c>
      <c r="E189" s="117" t="s">
        <v>552</v>
      </c>
      <c r="F189" s="105" t="s">
        <v>520</v>
      </c>
      <c r="G189" s="103">
        <v>5092.91</v>
      </c>
      <c r="H189" s="103">
        <v>0</v>
      </c>
      <c r="I189" s="104" t="s">
        <v>553</v>
      </c>
      <c r="J189" s="103">
        <v>0</v>
      </c>
      <c r="K189" s="103">
        <v>0</v>
      </c>
      <c r="L189" s="103">
        <v>0</v>
      </c>
      <c r="M189" s="103">
        <v>0</v>
      </c>
      <c r="N189" s="103">
        <v>0</v>
      </c>
      <c r="O189" s="103">
        <v>0</v>
      </c>
      <c r="P189" s="103">
        <v>0</v>
      </c>
      <c r="Q189" s="103">
        <v>0</v>
      </c>
      <c r="R189" s="52">
        <v>0</v>
      </c>
      <c r="S189" s="121">
        <f>SUM(G189:H189)+O189+Q189</f>
        <v>5092.91</v>
      </c>
      <c r="T189" s="121">
        <f>SUM(J189:N189)+P189+R189</f>
        <v>0</v>
      </c>
      <c r="U189" s="122" t="str">
        <f>VLOOKUP(B189,'FOLHA RESUMIDA'!C:I,2,0)</f>
        <v>ERIKA MARQUES BEZERRA</v>
      </c>
    </row>
    <row r="190" spans="1:21">
      <c r="A190" s="117">
        <v>50</v>
      </c>
      <c r="B190" s="117">
        <v>2568</v>
      </c>
      <c r="C190" s="105" t="s">
        <v>408</v>
      </c>
      <c r="D190" s="106">
        <v>39608</v>
      </c>
      <c r="E190" s="117" t="s">
        <v>552</v>
      </c>
      <c r="F190" s="105" t="s">
        <v>520</v>
      </c>
      <c r="G190" s="103">
        <v>5092.91</v>
      </c>
      <c r="H190" s="103">
        <v>0</v>
      </c>
      <c r="I190" s="104" t="s">
        <v>553</v>
      </c>
      <c r="J190" s="103">
        <v>0</v>
      </c>
      <c r="K190" s="103">
        <v>0</v>
      </c>
      <c r="L190" s="103">
        <v>0</v>
      </c>
      <c r="M190" s="103">
        <v>0</v>
      </c>
      <c r="N190" s="103">
        <v>0</v>
      </c>
      <c r="O190" s="103">
        <v>0</v>
      </c>
      <c r="P190" s="103">
        <v>0</v>
      </c>
      <c r="Q190" s="103">
        <v>0</v>
      </c>
      <c r="R190" s="52">
        <v>0</v>
      </c>
      <c r="S190" s="121">
        <f>SUM(G190:H190)+O190+Q190</f>
        <v>5092.91</v>
      </c>
      <c r="T190" s="121">
        <f>SUM(J190:N190)+P190+R190</f>
        <v>0</v>
      </c>
      <c r="U190" s="122" t="str">
        <f>VLOOKUP(B190,'FOLHA RESUMIDA'!C:I,2,0)</f>
        <v>CATARINA DANIELLE DA S AMORIM</v>
      </c>
    </row>
    <row r="191" spans="1:21">
      <c r="A191" s="117">
        <v>1</v>
      </c>
      <c r="B191" s="117">
        <v>2574</v>
      </c>
      <c r="C191" s="105" t="s">
        <v>158</v>
      </c>
      <c r="D191" s="106">
        <v>39615</v>
      </c>
      <c r="E191" s="117" t="s">
        <v>552</v>
      </c>
      <c r="F191" s="105" t="s">
        <v>503</v>
      </c>
      <c r="G191" s="103">
        <v>2080.27</v>
      </c>
      <c r="H191" s="103">
        <v>0</v>
      </c>
      <c r="I191" s="104" t="s">
        <v>553</v>
      </c>
      <c r="J191" s="103">
        <v>2312.9499999999998</v>
      </c>
      <c r="K191" s="103">
        <v>0</v>
      </c>
      <c r="L191" s="103">
        <v>0</v>
      </c>
      <c r="M191" s="103">
        <v>0</v>
      </c>
      <c r="N191" s="103">
        <v>0</v>
      </c>
      <c r="O191" s="103">
        <v>0</v>
      </c>
      <c r="P191" s="103">
        <v>0</v>
      </c>
      <c r="Q191" s="103">
        <v>0</v>
      </c>
      <c r="R191" s="52">
        <v>0</v>
      </c>
      <c r="S191" s="121">
        <f>SUM(G191:H191)+O191+Q191</f>
        <v>2080.27</v>
      </c>
      <c r="T191" s="121">
        <f>SUM(J191:N191)+P191+R191</f>
        <v>2312.9499999999998</v>
      </c>
      <c r="U191" s="122" t="str">
        <f>VLOOKUP(B191,'FOLHA RESUMIDA'!C:I,2,0)</f>
        <v>ANDERSON SANTOS DE LIMA FARIAS</v>
      </c>
    </row>
    <row r="192" spans="1:21">
      <c r="A192" s="117">
        <v>1</v>
      </c>
      <c r="B192" s="117">
        <v>2577</v>
      </c>
      <c r="C192" s="105" t="s">
        <v>159</v>
      </c>
      <c r="D192" s="106">
        <v>39615</v>
      </c>
      <c r="E192" s="117" t="s">
        <v>552</v>
      </c>
      <c r="F192" s="105" t="s">
        <v>503</v>
      </c>
      <c r="G192" s="103">
        <v>1981.2</v>
      </c>
      <c r="H192" s="103">
        <v>0</v>
      </c>
      <c r="I192" s="104" t="s">
        <v>553</v>
      </c>
      <c r="J192" s="103">
        <v>822.38</v>
      </c>
      <c r="K192" s="103">
        <v>0</v>
      </c>
      <c r="L192" s="103">
        <v>0</v>
      </c>
      <c r="M192" s="103">
        <v>0</v>
      </c>
      <c r="N192" s="103">
        <v>0</v>
      </c>
      <c r="O192" s="103">
        <v>0</v>
      </c>
      <c r="P192" s="103">
        <v>0</v>
      </c>
      <c r="Q192" s="103">
        <v>0</v>
      </c>
      <c r="R192" s="52">
        <v>0</v>
      </c>
      <c r="S192" s="121">
        <f>SUM(G192:H192)+O192+Q192</f>
        <v>1981.2</v>
      </c>
      <c r="T192" s="121">
        <f>SUM(J192:N192)+P192+R192</f>
        <v>822.38</v>
      </c>
      <c r="U192" s="122" t="str">
        <f>VLOOKUP(B192,'FOLHA RESUMIDA'!C:I,2,0)</f>
        <v>CARLA CRISTINA OLIVEIRA MATOS</v>
      </c>
    </row>
    <row r="193" spans="1:21">
      <c r="A193" s="117">
        <v>1</v>
      </c>
      <c r="B193" s="117">
        <v>2584</v>
      </c>
      <c r="C193" s="105" t="s">
        <v>160</v>
      </c>
      <c r="D193" s="106">
        <v>39615</v>
      </c>
      <c r="E193" s="117" t="s">
        <v>552</v>
      </c>
      <c r="F193" s="105" t="s">
        <v>503</v>
      </c>
      <c r="G193" s="103">
        <v>1981.21</v>
      </c>
      <c r="H193" s="103">
        <v>0</v>
      </c>
      <c r="I193" s="104" t="s">
        <v>553</v>
      </c>
      <c r="J193" s="103">
        <v>0</v>
      </c>
      <c r="K193" s="103">
        <v>0</v>
      </c>
      <c r="L193" s="103">
        <v>0</v>
      </c>
      <c r="M193" s="103">
        <v>0</v>
      </c>
      <c r="N193" s="103">
        <v>0</v>
      </c>
      <c r="O193" s="103">
        <v>0</v>
      </c>
      <c r="P193" s="103">
        <v>0</v>
      </c>
      <c r="Q193" s="103">
        <v>0</v>
      </c>
      <c r="R193" s="52">
        <v>0</v>
      </c>
      <c r="S193" s="121">
        <f>SUM(G193:H193)+O193+Q193</f>
        <v>1981.21</v>
      </c>
      <c r="T193" s="121">
        <f>SUM(J193:N193)+P193+R193</f>
        <v>0</v>
      </c>
      <c r="U193" s="122" t="str">
        <f>VLOOKUP(B193,'FOLHA RESUMIDA'!C:I,2,0)</f>
        <v>HELIA MARIA ALEXANDRE DE SOUZA</v>
      </c>
    </row>
    <row r="194" spans="1:21">
      <c r="A194" s="117">
        <v>1</v>
      </c>
      <c r="B194" s="117">
        <v>2585</v>
      </c>
      <c r="C194" s="105" t="s">
        <v>161</v>
      </c>
      <c r="D194" s="106">
        <v>39615</v>
      </c>
      <c r="E194" s="117" t="s">
        <v>552</v>
      </c>
      <c r="F194" s="105" t="s">
        <v>503</v>
      </c>
      <c r="G194" s="103">
        <v>1981.2</v>
      </c>
      <c r="H194" s="103">
        <v>0</v>
      </c>
      <c r="I194" s="104" t="s">
        <v>553</v>
      </c>
      <c r="J194" s="103">
        <v>0</v>
      </c>
      <c r="K194" s="103">
        <v>0</v>
      </c>
      <c r="L194" s="103">
        <v>0</v>
      </c>
      <c r="M194" s="103">
        <v>0</v>
      </c>
      <c r="N194" s="103">
        <v>0</v>
      </c>
      <c r="O194" s="103">
        <v>0</v>
      </c>
      <c r="P194" s="103">
        <v>0</v>
      </c>
      <c r="Q194" s="103">
        <v>0</v>
      </c>
      <c r="R194" s="52">
        <v>0</v>
      </c>
      <c r="S194" s="121">
        <f>SUM(G194:H194)+O194+Q194</f>
        <v>1981.2</v>
      </c>
      <c r="T194" s="121">
        <f>SUM(J194:N194)+P194+R194</f>
        <v>0</v>
      </c>
      <c r="U194" s="122" t="str">
        <f>VLOOKUP(B194,'FOLHA RESUMIDA'!C:I,2,0)</f>
        <v>HELIO DO N BARBOZA JUNIOR</v>
      </c>
    </row>
    <row r="195" spans="1:21">
      <c r="A195" s="117">
        <v>1</v>
      </c>
      <c r="B195" s="117">
        <v>2586</v>
      </c>
      <c r="C195" s="105" t="s">
        <v>355</v>
      </c>
      <c r="D195" s="106">
        <v>39615</v>
      </c>
      <c r="E195" s="117" t="s">
        <v>552</v>
      </c>
      <c r="F195" s="105" t="s">
        <v>503</v>
      </c>
      <c r="G195" s="103">
        <v>1981.2</v>
      </c>
      <c r="H195" s="103">
        <v>0</v>
      </c>
      <c r="I195" s="104" t="s">
        <v>553</v>
      </c>
      <c r="J195" s="103">
        <v>0</v>
      </c>
      <c r="K195" s="103">
        <v>0</v>
      </c>
      <c r="L195" s="103">
        <v>0</v>
      </c>
      <c r="M195" s="103">
        <v>0</v>
      </c>
      <c r="N195" s="103">
        <v>0</v>
      </c>
      <c r="O195" s="103">
        <v>0</v>
      </c>
      <c r="P195" s="103">
        <v>0</v>
      </c>
      <c r="Q195" s="103">
        <v>0</v>
      </c>
      <c r="R195" s="52">
        <v>0</v>
      </c>
      <c r="S195" s="121">
        <f>SUM(G195:H195)+O195+Q195</f>
        <v>1981.2</v>
      </c>
      <c r="T195" s="121">
        <f>SUM(J195:N195)+P195+R195</f>
        <v>0</v>
      </c>
      <c r="U195" s="122" t="str">
        <f>VLOOKUP(B195,'FOLHA RESUMIDA'!C:I,2,0)</f>
        <v>JAQUELINE P F DE OLIVEIRA</v>
      </c>
    </row>
    <row r="196" spans="1:21">
      <c r="A196" s="117">
        <v>1</v>
      </c>
      <c r="B196" s="117">
        <v>2588</v>
      </c>
      <c r="C196" s="105" t="s">
        <v>162</v>
      </c>
      <c r="D196" s="106">
        <v>39615</v>
      </c>
      <c r="E196" s="117" t="s">
        <v>552</v>
      </c>
      <c r="F196" s="105" t="s">
        <v>503</v>
      </c>
      <c r="G196" s="103">
        <v>1981.2</v>
      </c>
      <c r="H196" s="103">
        <v>0</v>
      </c>
      <c r="I196" s="104" t="s">
        <v>553</v>
      </c>
      <c r="J196" s="103">
        <v>2312.9499999999998</v>
      </c>
      <c r="K196" s="103">
        <v>0</v>
      </c>
      <c r="L196" s="103">
        <v>0</v>
      </c>
      <c r="M196" s="103">
        <v>0</v>
      </c>
      <c r="N196" s="103">
        <v>1800</v>
      </c>
      <c r="O196" s="103">
        <v>0</v>
      </c>
      <c r="P196" s="103">
        <v>0</v>
      </c>
      <c r="Q196" s="103">
        <v>0</v>
      </c>
      <c r="R196" s="52">
        <v>0</v>
      </c>
      <c r="S196" s="121">
        <f>SUM(G196:H196)+O196+Q196</f>
        <v>1981.2</v>
      </c>
      <c r="T196" s="121">
        <f>SUM(J196:N196)+P196+R196</f>
        <v>4112.95</v>
      </c>
      <c r="U196" s="122" t="str">
        <f>VLOOKUP(B196,'FOLHA RESUMIDA'!C:I,2,0)</f>
        <v>JOSE NEVES DA SILVA JUNIOR</v>
      </c>
    </row>
    <row r="197" spans="1:21">
      <c r="A197" s="117">
        <v>1</v>
      </c>
      <c r="B197" s="117">
        <v>2596</v>
      </c>
      <c r="C197" s="105" t="s">
        <v>383</v>
      </c>
      <c r="D197" s="106">
        <v>39615</v>
      </c>
      <c r="E197" s="117" t="s">
        <v>552</v>
      </c>
      <c r="F197" s="105" t="s">
        <v>503</v>
      </c>
      <c r="G197" s="103">
        <v>1981.2</v>
      </c>
      <c r="H197" s="103">
        <v>0</v>
      </c>
      <c r="I197" s="104" t="s">
        <v>553</v>
      </c>
      <c r="J197" s="103">
        <v>0</v>
      </c>
      <c r="K197" s="103">
        <v>0</v>
      </c>
      <c r="L197" s="103">
        <v>0</v>
      </c>
      <c r="M197" s="103">
        <v>0</v>
      </c>
      <c r="N197" s="103">
        <v>0</v>
      </c>
      <c r="O197" s="103">
        <v>0</v>
      </c>
      <c r="P197" s="103">
        <v>0</v>
      </c>
      <c r="Q197" s="103">
        <v>0</v>
      </c>
      <c r="R197" s="52">
        <v>0</v>
      </c>
      <c r="S197" s="121">
        <f>SUM(G197:H197)+O197+Q197</f>
        <v>1981.2</v>
      </c>
      <c r="T197" s="121">
        <f>SUM(J197:N197)+P197+R197</f>
        <v>0</v>
      </c>
      <c r="U197" s="122" t="str">
        <f>VLOOKUP(B197,'FOLHA RESUMIDA'!C:I,2,0)</f>
        <v>WELLIDA CRISTIANE DE M  GUERRA</v>
      </c>
    </row>
    <row r="198" spans="1:21">
      <c r="A198" s="117">
        <v>47</v>
      </c>
      <c r="B198" s="117">
        <v>2602</v>
      </c>
      <c r="C198" s="105" t="s">
        <v>391</v>
      </c>
      <c r="D198" s="106">
        <v>39615</v>
      </c>
      <c r="E198" s="117" t="s">
        <v>552</v>
      </c>
      <c r="F198" s="105" t="s">
        <v>520</v>
      </c>
      <c r="G198" s="103">
        <v>5092.91</v>
      </c>
      <c r="H198" s="103">
        <v>0</v>
      </c>
      <c r="I198" s="104" t="s">
        <v>553</v>
      </c>
      <c r="J198" s="103">
        <v>0</v>
      </c>
      <c r="K198" s="103">
        <v>0</v>
      </c>
      <c r="L198" s="103">
        <v>0</v>
      </c>
      <c r="M198" s="103">
        <v>0</v>
      </c>
      <c r="N198" s="103">
        <v>0</v>
      </c>
      <c r="O198" s="103">
        <v>0</v>
      </c>
      <c r="P198" s="103">
        <v>0</v>
      </c>
      <c r="Q198" s="103">
        <v>0</v>
      </c>
      <c r="R198" s="52">
        <v>0</v>
      </c>
      <c r="S198" s="121">
        <f>SUM(G198:H198)+O198+Q198</f>
        <v>5092.91</v>
      </c>
      <c r="T198" s="121">
        <f>SUM(J198:N198)+P198+R198</f>
        <v>0</v>
      </c>
      <c r="U198" s="122" t="str">
        <f>VLOOKUP(B198,'FOLHA RESUMIDA'!C:I,2,0)</f>
        <v>DIANA ATALECIA NEVES DE SA</v>
      </c>
    </row>
    <row r="199" spans="1:21">
      <c r="A199" s="117">
        <v>59</v>
      </c>
      <c r="B199" s="117">
        <v>2604</v>
      </c>
      <c r="C199" s="105" t="s">
        <v>410</v>
      </c>
      <c r="D199" s="106">
        <v>39615</v>
      </c>
      <c r="E199" s="117" t="s">
        <v>552</v>
      </c>
      <c r="F199" s="105" t="s">
        <v>520</v>
      </c>
      <c r="G199" s="103">
        <v>5092.91</v>
      </c>
      <c r="H199" s="103">
        <v>0</v>
      </c>
      <c r="I199" s="104" t="s">
        <v>553</v>
      </c>
      <c r="J199" s="103">
        <v>0</v>
      </c>
      <c r="K199" s="103">
        <v>0</v>
      </c>
      <c r="L199" s="103">
        <v>0</v>
      </c>
      <c r="M199" s="103">
        <v>0</v>
      </c>
      <c r="N199" s="103">
        <v>0</v>
      </c>
      <c r="O199" s="103">
        <v>0</v>
      </c>
      <c r="P199" s="103">
        <v>0</v>
      </c>
      <c r="Q199" s="103">
        <v>0</v>
      </c>
      <c r="R199" s="52">
        <v>0</v>
      </c>
      <c r="S199" s="121">
        <f>SUM(G199:H199)+O199+Q199</f>
        <v>5092.91</v>
      </c>
      <c r="T199" s="121">
        <f>SUM(J199:N199)+P199+R199</f>
        <v>0</v>
      </c>
      <c r="U199" s="122" t="str">
        <f>VLOOKUP(B199,'FOLHA RESUMIDA'!C:I,2,0)</f>
        <v>JAMINE K  G  DA ROCHA MARTINS</v>
      </c>
    </row>
    <row r="200" spans="1:21">
      <c r="A200" s="117">
        <v>1</v>
      </c>
      <c r="B200" s="117">
        <v>2614</v>
      </c>
      <c r="C200" s="105" t="s">
        <v>163</v>
      </c>
      <c r="D200" s="106">
        <v>39615</v>
      </c>
      <c r="E200" s="117" t="s">
        <v>552</v>
      </c>
      <c r="F200" s="105" t="s">
        <v>435</v>
      </c>
      <c r="G200" s="103">
        <v>1636.79</v>
      </c>
      <c r="H200" s="103">
        <v>0</v>
      </c>
      <c r="I200" s="104" t="s">
        <v>553</v>
      </c>
      <c r="J200" s="103">
        <v>1079.3800000000001</v>
      </c>
      <c r="K200" s="103">
        <v>0</v>
      </c>
      <c r="L200" s="103">
        <v>0</v>
      </c>
      <c r="M200" s="103">
        <v>0</v>
      </c>
      <c r="N200" s="103">
        <v>0</v>
      </c>
      <c r="O200" s="103">
        <v>0</v>
      </c>
      <c r="P200" s="103">
        <v>0</v>
      </c>
      <c r="Q200" s="103">
        <v>0</v>
      </c>
      <c r="R200" s="52">
        <v>0</v>
      </c>
      <c r="S200" s="121">
        <f>SUM(G200:H200)+O200+Q200</f>
        <v>1636.79</v>
      </c>
      <c r="T200" s="121">
        <f>SUM(J200:N200)+P200+R200</f>
        <v>1079.3800000000001</v>
      </c>
      <c r="U200" s="122" t="str">
        <f>VLOOKUP(B200,'FOLHA RESUMIDA'!C:I,2,0)</f>
        <v>EDVANIA GOMES DE SOUZA PONTES</v>
      </c>
    </row>
    <row r="201" spans="1:21">
      <c r="A201" s="117">
        <v>1</v>
      </c>
      <c r="B201" s="117">
        <v>2618</v>
      </c>
      <c r="C201" s="105" t="s">
        <v>164</v>
      </c>
      <c r="D201" s="106">
        <v>39615</v>
      </c>
      <c r="E201" s="117" t="s">
        <v>552</v>
      </c>
      <c r="F201" s="105" t="s">
        <v>435</v>
      </c>
      <c r="G201" s="103">
        <v>1636.79</v>
      </c>
      <c r="H201" s="103">
        <v>0</v>
      </c>
      <c r="I201" s="104" t="s">
        <v>553</v>
      </c>
      <c r="J201" s="103">
        <v>0</v>
      </c>
      <c r="K201" s="103">
        <v>0</v>
      </c>
      <c r="L201" s="103">
        <v>0</v>
      </c>
      <c r="M201" s="103">
        <v>0</v>
      </c>
      <c r="N201" s="103">
        <v>0</v>
      </c>
      <c r="O201" s="103">
        <v>0</v>
      </c>
      <c r="P201" s="103">
        <v>0</v>
      </c>
      <c r="Q201" s="103">
        <v>0</v>
      </c>
      <c r="R201" s="52">
        <v>0</v>
      </c>
      <c r="S201" s="121">
        <f>SUM(G201:H201)+O201+Q201</f>
        <v>1636.79</v>
      </c>
      <c r="T201" s="121">
        <f>SUM(J201:N201)+P201+R201</f>
        <v>0</v>
      </c>
      <c r="U201" s="122" t="str">
        <f>VLOOKUP(B201,'FOLHA RESUMIDA'!C:I,2,0)</f>
        <v>MARIA DA CONCEICAO O DOS SANTO</v>
      </c>
    </row>
    <row r="202" spans="1:21">
      <c r="A202" s="117">
        <v>1</v>
      </c>
      <c r="B202" s="117">
        <v>2623</v>
      </c>
      <c r="C202" s="105" t="s">
        <v>165</v>
      </c>
      <c r="D202" s="106">
        <v>39615</v>
      </c>
      <c r="E202" s="117" t="s">
        <v>552</v>
      </c>
      <c r="F202" s="105" t="s">
        <v>435</v>
      </c>
      <c r="G202" s="103">
        <v>1484.6</v>
      </c>
      <c r="H202" s="103">
        <v>0</v>
      </c>
      <c r="I202" s="104" t="s">
        <v>553</v>
      </c>
      <c r="J202" s="103">
        <v>0</v>
      </c>
      <c r="K202" s="103">
        <v>0</v>
      </c>
      <c r="L202" s="103">
        <v>0</v>
      </c>
      <c r="M202" s="103">
        <v>0</v>
      </c>
      <c r="N202" s="103">
        <v>0</v>
      </c>
      <c r="O202" s="103">
        <v>0</v>
      </c>
      <c r="P202" s="103">
        <v>0</v>
      </c>
      <c r="Q202" s="103">
        <v>0</v>
      </c>
      <c r="R202" s="52">
        <v>0</v>
      </c>
      <c r="S202" s="121">
        <f>SUM(G202:H202)+O202+Q202</f>
        <v>1484.6</v>
      </c>
      <c r="T202" s="121">
        <f>SUM(J202:N202)+P202+R202</f>
        <v>0</v>
      </c>
      <c r="U202" s="122" t="str">
        <f>VLOOKUP(B202,'FOLHA RESUMIDA'!C:I,2,0)</f>
        <v>RUTH BARBOSA DE ARAUJO</v>
      </c>
    </row>
    <row r="203" spans="1:21">
      <c r="A203" s="117">
        <v>1</v>
      </c>
      <c r="B203" s="117">
        <v>2627</v>
      </c>
      <c r="C203" s="105" t="s">
        <v>349</v>
      </c>
      <c r="D203" s="106">
        <v>39619</v>
      </c>
      <c r="E203" s="117" t="s">
        <v>552</v>
      </c>
      <c r="F203" s="105" t="s">
        <v>520</v>
      </c>
      <c r="G203" s="103">
        <v>5092.91</v>
      </c>
      <c r="H203" s="103">
        <v>0</v>
      </c>
      <c r="I203" s="104" t="s">
        <v>553</v>
      </c>
      <c r="J203" s="103">
        <v>2312.9499999999998</v>
      </c>
      <c r="K203" s="103">
        <v>0</v>
      </c>
      <c r="L203" s="103">
        <v>0</v>
      </c>
      <c r="M203" s="103">
        <v>0</v>
      </c>
      <c r="N203" s="103">
        <v>0</v>
      </c>
      <c r="O203" s="103">
        <v>0</v>
      </c>
      <c r="P203" s="103">
        <v>0</v>
      </c>
      <c r="Q203" s="103">
        <v>0</v>
      </c>
      <c r="R203" s="52">
        <v>0</v>
      </c>
      <c r="S203" s="121">
        <f>SUM(G203:H203)+O203+Q203</f>
        <v>5092.91</v>
      </c>
      <c r="T203" s="121">
        <f>SUM(J203:N203)+P203+R203</f>
        <v>2312.9499999999998</v>
      </c>
      <c r="U203" s="122" t="str">
        <f>VLOOKUP(B203,'FOLHA RESUMIDA'!C:I,2,0)</f>
        <v>LIBNI DE MEDEIROS MELO</v>
      </c>
    </row>
    <row r="204" spans="1:21">
      <c r="A204" s="117">
        <v>1</v>
      </c>
      <c r="B204" s="117">
        <v>2628</v>
      </c>
      <c r="C204" s="105" t="s">
        <v>166</v>
      </c>
      <c r="D204" s="106">
        <v>39630</v>
      </c>
      <c r="E204" s="117" t="s">
        <v>552</v>
      </c>
      <c r="F204" s="105" t="s">
        <v>503</v>
      </c>
      <c r="G204" s="103">
        <v>1981.2</v>
      </c>
      <c r="H204" s="103">
        <v>0</v>
      </c>
      <c r="I204" s="104" t="s">
        <v>553</v>
      </c>
      <c r="J204" s="103">
        <v>0</v>
      </c>
      <c r="K204" s="103">
        <v>0</v>
      </c>
      <c r="L204" s="103">
        <v>0</v>
      </c>
      <c r="M204" s="103">
        <v>3900</v>
      </c>
      <c r="N204" s="103">
        <v>0</v>
      </c>
      <c r="O204" s="103">
        <v>0</v>
      </c>
      <c r="P204" s="103">
        <v>0</v>
      </c>
      <c r="Q204" s="103">
        <v>0</v>
      </c>
      <c r="R204" s="52">
        <v>0</v>
      </c>
      <c r="S204" s="121">
        <f>SUM(G204:H204)+O204+Q204</f>
        <v>1981.2</v>
      </c>
      <c r="T204" s="121">
        <f>SUM(J204:N204)+P204+R204</f>
        <v>3900</v>
      </c>
      <c r="U204" s="122" t="str">
        <f>VLOOKUP(B204,'FOLHA RESUMIDA'!C:I,2,0)</f>
        <v>ADELE GOMES DE SANTANA</v>
      </c>
    </row>
    <row r="205" spans="1:21">
      <c r="A205" s="117">
        <v>1</v>
      </c>
      <c r="B205" s="117">
        <v>2634</v>
      </c>
      <c r="C205" s="105" t="s">
        <v>384</v>
      </c>
      <c r="D205" s="106">
        <v>39630</v>
      </c>
      <c r="E205" s="117" t="s">
        <v>552</v>
      </c>
      <c r="F205" s="105" t="s">
        <v>503</v>
      </c>
      <c r="G205" s="103">
        <v>1981.2</v>
      </c>
      <c r="H205" s="103">
        <v>0</v>
      </c>
      <c r="I205" s="104" t="s">
        <v>553</v>
      </c>
      <c r="J205" s="103">
        <v>0</v>
      </c>
      <c r="K205" s="103">
        <v>0</v>
      </c>
      <c r="L205" s="103">
        <v>0</v>
      </c>
      <c r="M205" s="103">
        <v>0</v>
      </c>
      <c r="N205" s="103">
        <v>0</v>
      </c>
      <c r="O205" s="103">
        <v>0</v>
      </c>
      <c r="P205" s="103">
        <v>0</v>
      </c>
      <c r="Q205" s="103">
        <v>0</v>
      </c>
      <c r="R205" s="52">
        <v>0</v>
      </c>
      <c r="S205" s="121">
        <f>SUM(G205:H205)+O205+Q205</f>
        <v>1981.2</v>
      </c>
      <c r="T205" s="121">
        <f>SUM(J205:N205)+P205+R205</f>
        <v>0</v>
      </c>
      <c r="U205" s="122" t="str">
        <f>VLOOKUP(B205,'FOLHA RESUMIDA'!C:I,2,0)</f>
        <v>KATHYWSKY MELO PINHEIRO</v>
      </c>
    </row>
    <row r="206" spans="1:21">
      <c r="A206" s="117">
        <v>1</v>
      </c>
      <c r="B206" s="117">
        <v>2642</v>
      </c>
      <c r="C206" s="105" t="s">
        <v>167</v>
      </c>
      <c r="D206" s="106">
        <v>39630</v>
      </c>
      <c r="E206" s="117" t="s">
        <v>552</v>
      </c>
      <c r="F206" s="105" t="s">
        <v>503</v>
      </c>
      <c r="G206" s="103">
        <v>2080.27</v>
      </c>
      <c r="H206" s="103">
        <v>0</v>
      </c>
      <c r="I206" s="104" t="s">
        <v>553</v>
      </c>
      <c r="J206" s="103">
        <v>1079.3800000000001</v>
      </c>
      <c r="K206" s="103">
        <v>0</v>
      </c>
      <c r="L206" s="103">
        <v>0</v>
      </c>
      <c r="M206" s="103">
        <v>0</v>
      </c>
      <c r="N206" s="103">
        <v>0</v>
      </c>
      <c r="O206" s="103">
        <v>0</v>
      </c>
      <c r="P206" s="103">
        <v>0</v>
      </c>
      <c r="Q206" s="103">
        <v>0</v>
      </c>
      <c r="R206" s="52">
        <v>0</v>
      </c>
      <c r="S206" s="121">
        <f>SUM(G206:H206)+O206+Q206</f>
        <v>2080.27</v>
      </c>
      <c r="T206" s="121">
        <f>SUM(J206:N206)+P206+R206</f>
        <v>1079.3800000000001</v>
      </c>
      <c r="U206" s="122" t="str">
        <f>VLOOKUP(B206,'FOLHA RESUMIDA'!C:I,2,0)</f>
        <v>THAMIRYS CLAUDIA R  BATISTA</v>
      </c>
    </row>
    <row r="207" spans="1:21">
      <c r="A207" s="117">
        <v>48</v>
      </c>
      <c r="B207" s="117">
        <v>2644</v>
      </c>
      <c r="C207" s="105" t="s">
        <v>394</v>
      </c>
      <c r="D207" s="106">
        <v>39630</v>
      </c>
      <c r="E207" s="117" t="s">
        <v>552</v>
      </c>
      <c r="F207" s="105" t="s">
        <v>520</v>
      </c>
      <c r="G207" s="103">
        <v>5092.91</v>
      </c>
      <c r="H207" s="103">
        <v>0</v>
      </c>
      <c r="I207" s="104" t="s">
        <v>553</v>
      </c>
      <c r="J207" s="103">
        <v>0</v>
      </c>
      <c r="K207" s="103">
        <v>0</v>
      </c>
      <c r="L207" s="103">
        <v>0</v>
      </c>
      <c r="M207" s="103">
        <v>0</v>
      </c>
      <c r="N207" s="103">
        <v>0</v>
      </c>
      <c r="O207" s="103">
        <v>0</v>
      </c>
      <c r="P207" s="103">
        <v>0</v>
      </c>
      <c r="Q207" s="103">
        <v>0</v>
      </c>
      <c r="R207" s="52">
        <v>0</v>
      </c>
      <c r="S207" s="121">
        <f>SUM(G207:H207)+O207+Q207</f>
        <v>5092.91</v>
      </c>
      <c r="T207" s="121">
        <f>SUM(J207:N207)+P207+R207</f>
        <v>0</v>
      </c>
      <c r="U207" s="122" t="str">
        <f>VLOOKUP(B207,'FOLHA RESUMIDA'!C:I,2,0)</f>
        <v>FABRICIO MENEZES DE SOUSA MELO</v>
      </c>
    </row>
    <row r="208" spans="1:21">
      <c r="A208" s="117">
        <v>59</v>
      </c>
      <c r="B208" s="117">
        <v>2651</v>
      </c>
      <c r="C208" s="105" t="s">
        <v>395</v>
      </c>
      <c r="D208" s="106">
        <v>39644</v>
      </c>
      <c r="E208" s="117" t="s">
        <v>552</v>
      </c>
      <c r="F208" s="105" t="s">
        <v>520</v>
      </c>
      <c r="G208" s="103">
        <v>5092.91</v>
      </c>
      <c r="H208" s="103">
        <v>0</v>
      </c>
      <c r="I208" s="104" t="s">
        <v>553</v>
      </c>
      <c r="J208" s="103">
        <v>0</v>
      </c>
      <c r="K208" s="103">
        <v>0</v>
      </c>
      <c r="L208" s="103">
        <v>0</v>
      </c>
      <c r="M208" s="103">
        <v>0</v>
      </c>
      <c r="N208" s="103">
        <v>0</v>
      </c>
      <c r="O208" s="103">
        <v>0</v>
      </c>
      <c r="P208" s="103">
        <v>0</v>
      </c>
      <c r="Q208" s="103">
        <v>0</v>
      </c>
      <c r="R208" s="52">
        <v>0</v>
      </c>
      <c r="S208" s="121">
        <f>SUM(G208:H208)+O208+Q208</f>
        <v>5092.91</v>
      </c>
      <c r="T208" s="121">
        <f>SUM(J208:N208)+P208+R208</f>
        <v>0</v>
      </c>
      <c r="U208" s="122" t="str">
        <f>VLOOKUP(B208,'FOLHA RESUMIDA'!C:I,2,0)</f>
        <v>PAULO ANDRE R DOS SANTOS</v>
      </c>
    </row>
    <row r="209" spans="1:21">
      <c r="A209" s="117">
        <v>1</v>
      </c>
      <c r="B209" s="117">
        <v>2656</v>
      </c>
      <c r="C209" s="105" t="s">
        <v>168</v>
      </c>
      <c r="D209" s="106">
        <v>39646</v>
      </c>
      <c r="E209" s="117" t="s">
        <v>552</v>
      </c>
      <c r="F209" s="105" t="s">
        <v>503</v>
      </c>
      <c r="G209" s="103">
        <v>1981.2</v>
      </c>
      <c r="H209" s="103">
        <v>0</v>
      </c>
      <c r="I209" s="104" t="s">
        <v>553</v>
      </c>
      <c r="J209" s="103">
        <v>822.38</v>
      </c>
      <c r="K209" s="103">
        <v>0</v>
      </c>
      <c r="L209" s="103">
        <v>0</v>
      </c>
      <c r="M209" s="103">
        <v>0</v>
      </c>
      <c r="N209" s="103">
        <v>0</v>
      </c>
      <c r="O209" s="103">
        <v>0</v>
      </c>
      <c r="P209" s="103">
        <v>0</v>
      </c>
      <c r="Q209" s="103">
        <v>0</v>
      </c>
      <c r="R209" s="52">
        <v>0</v>
      </c>
      <c r="S209" s="121">
        <f>SUM(G209:H209)+O209+Q209</f>
        <v>1981.2</v>
      </c>
      <c r="T209" s="121">
        <f>SUM(J209:N209)+P209+R209</f>
        <v>822.38</v>
      </c>
      <c r="U209" s="122" t="str">
        <f>VLOOKUP(B209,'FOLHA RESUMIDA'!C:I,2,0)</f>
        <v>RAFAELLA ALVES DE ARAUJO SILVA</v>
      </c>
    </row>
    <row r="210" spans="1:21">
      <c r="A210" s="117">
        <v>1</v>
      </c>
      <c r="B210" s="117">
        <v>2659</v>
      </c>
      <c r="C210" s="105" t="s">
        <v>169</v>
      </c>
      <c r="D210" s="106">
        <v>39646</v>
      </c>
      <c r="E210" s="117" t="s">
        <v>552</v>
      </c>
      <c r="F210" s="105" t="s">
        <v>503</v>
      </c>
      <c r="G210" s="103">
        <v>1981.2</v>
      </c>
      <c r="H210" s="103">
        <v>0</v>
      </c>
      <c r="I210" s="104" t="s">
        <v>553</v>
      </c>
      <c r="J210" s="103">
        <v>2312.9499999999998</v>
      </c>
      <c r="K210" s="103">
        <v>0</v>
      </c>
      <c r="L210" s="103">
        <v>0</v>
      </c>
      <c r="M210" s="103">
        <v>0</v>
      </c>
      <c r="N210" s="103">
        <v>1800</v>
      </c>
      <c r="O210" s="103">
        <v>0</v>
      </c>
      <c r="P210" s="103">
        <v>0</v>
      </c>
      <c r="Q210" s="103">
        <v>0</v>
      </c>
      <c r="R210" s="52">
        <v>0</v>
      </c>
      <c r="S210" s="121">
        <f>SUM(G210:H210)+O210+Q210</f>
        <v>1981.2</v>
      </c>
      <c r="T210" s="121">
        <f>SUM(J210:N210)+P210+R210</f>
        <v>4112.95</v>
      </c>
      <c r="U210" s="122" t="str">
        <f>VLOOKUP(B210,'FOLHA RESUMIDA'!C:I,2,0)</f>
        <v>THIAGO SANTOS DE OLIVEIRA</v>
      </c>
    </row>
    <row r="211" spans="1:21">
      <c r="A211" s="117">
        <v>1</v>
      </c>
      <c r="B211" s="117">
        <v>2665</v>
      </c>
      <c r="C211" s="105" t="s">
        <v>170</v>
      </c>
      <c r="D211" s="106">
        <v>39666</v>
      </c>
      <c r="E211" s="117" t="s">
        <v>552</v>
      </c>
      <c r="F211" s="105" t="s">
        <v>503</v>
      </c>
      <c r="G211" s="103">
        <v>1981.2</v>
      </c>
      <c r="H211" s="103">
        <v>0</v>
      </c>
      <c r="I211" s="104" t="s">
        <v>553</v>
      </c>
      <c r="J211" s="103">
        <v>822.38</v>
      </c>
      <c r="K211" s="103">
        <v>0</v>
      </c>
      <c r="L211" s="103">
        <v>0</v>
      </c>
      <c r="M211" s="103">
        <v>0</v>
      </c>
      <c r="N211" s="103">
        <v>0</v>
      </c>
      <c r="O211" s="103">
        <v>0</v>
      </c>
      <c r="P211" s="103">
        <v>0</v>
      </c>
      <c r="Q211" s="103">
        <v>0</v>
      </c>
      <c r="R211" s="52">
        <v>0</v>
      </c>
      <c r="S211" s="121">
        <f>SUM(G211:H211)+O211+Q211</f>
        <v>1981.2</v>
      </c>
      <c r="T211" s="121">
        <f>SUM(J211:N211)+P211+R211</f>
        <v>822.38</v>
      </c>
      <c r="U211" s="122" t="str">
        <f>VLOOKUP(B211,'FOLHA RESUMIDA'!C:I,2,0)</f>
        <v>MARCELO BARLAVENTO DAS C SILVA</v>
      </c>
    </row>
    <row r="212" spans="1:21">
      <c r="A212" s="117">
        <v>1</v>
      </c>
      <c r="B212" s="117">
        <v>2666</v>
      </c>
      <c r="C212" s="105" t="s">
        <v>171</v>
      </c>
      <c r="D212" s="106">
        <v>39666</v>
      </c>
      <c r="E212" s="117" t="s">
        <v>552</v>
      </c>
      <c r="F212" s="105" t="s">
        <v>503</v>
      </c>
      <c r="G212" s="103">
        <v>1981.2</v>
      </c>
      <c r="H212" s="103">
        <v>0</v>
      </c>
      <c r="I212" s="104" t="s">
        <v>553</v>
      </c>
      <c r="J212" s="103">
        <v>2312.9499999999998</v>
      </c>
      <c r="K212" s="103">
        <v>0</v>
      </c>
      <c r="L212" s="103">
        <v>0</v>
      </c>
      <c r="M212" s="103">
        <v>0</v>
      </c>
      <c r="N212" s="103">
        <v>0</v>
      </c>
      <c r="O212" s="103">
        <v>0</v>
      </c>
      <c r="P212" s="103">
        <v>0</v>
      </c>
      <c r="Q212" s="103">
        <v>0</v>
      </c>
      <c r="R212" s="52">
        <v>0</v>
      </c>
      <c r="S212" s="121">
        <f>SUM(G212:H212)+O212+Q212</f>
        <v>1981.2</v>
      </c>
      <c r="T212" s="121">
        <f>SUM(J212:N212)+P212+R212</f>
        <v>2312.9499999999998</v>
      </c>
      <c r="U212" s="122" t="str">
        <f>VLOOKUP(B212,'FOLHA RESUMIDA'!C:I,2,0)</f>
        <v>RODRIGO VASCONCELOS DINIZ</v>
      </c>
    </row>
    <row r="213" spans="1:21">
      <c r="A213" s="117">
        <v>1</v>
      </c>
      <c r="B213" s="117">
        <v>2668</v>
      </c>
      <c r="C213" s="105" t="s">
        <v>172</v>
      </c>
      <c r="D213" s="106">
        <v>39666</v>
      </c>
      <c r="E213" s="117" t="s">
        <v>552</v>
      </c>
      <c r="F213" s="105" t="s">
        <v>503</v>
      </c>
      <c r="G213" s="103">
        <v>1981.2</v>
      </c>
      <c r="H213" s="103">
        <v>0</v>
      </c>
      <c r="I213" s="104" t="s">
        <v>553</v>
      </c>
      <c r="J213" s="103">
        <v>0</v>
      </c>
      <c r="K213" s="103">
        <v>0</v>
      </c>
      <c r="L213" s="103">
        <v>0</v>
      </c>
      <c r="M213" s="103">
        <v>0</v>
      </c>
      <c r="N213" s="103">
        <v>0</v>
      </c>
      <c r="O213" s="103">
        <v>0</v>
      </c>
      <c r="P213" s="103">
        <v>0</v>
      </c>
      <c r="Q213" s="103">
        <v>0</v>
      </c>
      <c r="R213" s="52">
        <v>0</v>
      </c>
      <c r="S213" s="121">
        <f>SUM(G213:H213)+O213+Q213</f>
        <v>1981.2</v>
      </c>
      <c r="T213" s="121">
        <f>SUM(J213:N213)+P213+R213</f>
        <v>0</v>
      </c>
      <c r="U213" s="122" t="str">
        <f>VLOOKUP(B213,'FOLHA RESUMIDA'!C:I,2,0)</f>
        <v>CARLA BRANDAO DE C  FIGUEIREDO</v>
      </c>
    </row>
    <row r="214" spans="1:21">
      <c r="A214" s="117">
        <v>1</v>
      </c>
      <c r="B214" s="117">
        <v>2671</v>
      </c>
      <c r="C214" s="105" t="s">
        <v>173</v>
      </c>
      <c r="D214" s="106">
        <v>39667</v>
      </c>
      <c r="E214" s="117" t="s">
        <v>552</v>
      </c>
      <c r="F214" s="105" t="s">
        <v>435</v>
      </c>
      <c r="G214" s="103">
        <v>1636.79</v>
      </c>
      <c r="H214" s="103">
        <v>0</v>
      </c>
      <c r="I214" s="104" t="s">
        <v>553</v>
      </c>
      <c r="J214" s="103">
        <v>0</v>
      </c>
      <c r="K214" s="103">
        <v>0</v>
      </c>
      <c r="L214" s="103">
        <v>0</v>
      </c>
      <c r="M214" s="103">
        <v>0</v>
      </c>
      <c r="N214" s="103">
        <v>0</v>
      </c>
      <c r="O214" s="103">
        <v>0</v>
      </c>
      <c r="P214" s="103">
        <v>0</v>
      </c>
      <c r="Q214" s="103">
        <v>0</v>
      </c>
      <c r="R214" s="52">
        <v>0</v>
      </c>
      <c r="S214" s="121">
        <f>SUM(G214:H214)+O214+Q214</f>
        <v>1636.79</v>
      </c>
      <c r="T214" s="121">
        <f>SUM(J214:N214)+P214+R214</f>
        <v>0</v>
      </c>
      <c r="U214" s="122" t="str">
        <f>VLOOKUP(B214,'FOLHA RESUMIDA'!C:I,2,0)</f>
        <v>KATIA ADRIANA F D SILVA SOARES</v>
      </c>
    </row>
    <row r="215" spans="1:21">
      <c r="A215" s="117">
        <v>1</v>
      </c>
      <c r="B215" s="117">
        <v>2672</v>
      </c>
      <c r="C215" s="105" t="s">
        <v>174</v>
      </c>
      <c r="D215" s="106">
        <v>39667</v>
      </c>
      <c r="E215" s="117" t="s">
        <v>552</v>
      </c>
      <c r="F215" s="105" t="s">
        <v>435</v>
      </c>
      <c r="G215" s="103">
        <v>1558.84</v>
      </c>
      <c r="H215" s="103">
        <v>0</v>
      </c>
      <c r="I215" s="104" t="s">
        <v>553</v>
      </c>
      <c r="J215" s="103">
        <v>0</v>
      </c>
      <c r="K215" s="103">
        <v>0</v>
      </c>
      <c r="L215" s="103">
        <v>0</v>
      </c>
      <c r="M215" s="103">
        <v>0</v>
      </c>
      <c r="N215" s="103">
        <v>0</v>
      </c>
      <c r="O215" s="103">
        <v>0</v>
      </c>
      <c r="P215" s="103">
        <v>0</v>
      </c>
      <c r="Q215" s="103">
        <v>0</v>
      </c>
      <c r="R215" s="52">
        <v>0</v>
      </c>
      <c r="S215" s="121">
        <f>SUM(G215:H215)+O215+Q215</f>
        <v>1558.84</v>
      </c>
      <c r="T215" s="121">
        <f>SUM(J215:N215)+P215+R215</f>
        <v>0</v>
      </c>
      <c r="U215" s="122" t="str">
        <f>VLOOKUP(B215,'FOLHA RESUMIDA'!C:I,2,0)</f>
        <v>IVANISE VIANA ALBUQUERQUE</v>
      </c>
    </row>
    <row r="216" spans="1:21">
      <c r="A216" s="117">
        <v>1</v>
      </c>
      <c r="B216" s="117">
        <v>2675</v>
      </c>
      <c r="C216" s="105" t="s">
        <v>175</v>
      </c>
      <c r="D216" s="106">
        <v>39667</v>
      </c>
      <c r="E216" s="117" t="s">
        <v>552</v>
      </c>
      <c r="F216" s="105" t="s">
        <v>435</v>
      </c>
      <c r="G216" s="103">
        <v>1484.6</v>
      </c>
      <c r="H216" s="103">
        <v>0</v>
      </c>
      <c r="I216" s="104" t="s">
        <v>553</v>
      </c>
      <c r="J216" s="103">
        <v>0</v>
      </c>
      <c r="K216" s="103">
        <v>0</v>
      </c>
      <c r="L216" s="103">
        <v>0</v>
      </c>
      <c r="M216" s="103">
        <v>0</v>
      </c>
      <c r="N216" s="103">
        <v>0</v>
      </c>
      <c r="O216" s="103">
        <v>0</v>
      </c>
      <c r="P216" s="103">
        <v>0</v>
      </c>
      <c r="Q216" s="103">
        <v>0</v>
      </c>
      <c r="R216" s="52">
        <v>0</v>
      </c>
      <c r="S216" s="121">
        <f>SUM(G216:H216)+O216+Q216</f>
        <v>1484.6</v>
      </c>
      <c r="T216" s="121">
        <f>SUM(J216:N216)+P216+R216</f>
        <v>0</v>
      </c>
      <c r="U216" s="122" t="str">
        <f>VLOOKUP(B216,'FOLHA RESUMIDA'!C:I,2,0)</f>
        <v>RUTE FERNANDES BORBA</v>
      </c>
    </row>
    <row r="217" spans="1:21">
      <c r="A217" s="117">
        <v>1</v>
      </c>
      <c r="B217" s="117">
        <v>2682</v>
      </c>
      <c r="C217" s="105" t="s">
        <v>176</v>
      </c>
      <c r="D217" s="106">
        <v>39675</v>
      </c>
      <c r="E217" s="117" t="s">
        <v>552</v>
      </c>
      <c r="F217" s="105" t="s">
        <v>503</v>
      </c>
      <c r="G217" s="103">
        <v>1981.21</v>
      </c>
      <c r="H217" s="103">
        <v>0</v>
      </c>
      <c r="I217" s="104" t="s">
        <v>553</v>
      </c>
      <c r="J217" s="103">
        <v>0</v>
      </c>
      <c r="K217" s="103">
        <v>0</v>
      </c>
      <c r="L217" s="103">
        <v>0</v>
      </c>
      <c r="M217" s="103">
        <v>0</v>
      </c>
      <c r="N217" s="103">
        <v>0</v>
      </c>
      <c r="O217" s="103">
        <v>0</v>
      </c>
      <c r="P217" s="103">
        <v>0</v>
      </c>
      <c r="Q217" s="103">
        <v>0</v>
      </c>
      <c r="R217" s="52">
        <v>0</v>
      </c>
      <c r="S217" s="121">
        <f>SUM(G217:H217)+O217+Q217</f>
        <v>1981.21</v>
      </c>
      <c r="T217" s="121">
        <f>SUM(J217:N217)+P217+R217</f>
        <v>0</v>
      </c>
      <c r="U217" s="122" t="str">
        <f>VLOOKUP(B217,'FOLHA RESUMIDA'!C:I,2,0)</f>
        <v>JENARIO LUCENA DA SILVA</v>
      </c>
    </row>
    <row r="218" spans="1:21">
      <c r="A218" s="117">
        <v>1</v>
      </c>
      <c r="B218" s="117">
        <v>2684</v>
      </c>
      <c r="C218" s="105" t="s">
        <v>358</v>
      </c>
      <c r="D218" s="106">
        <v>39692</v>
      </c>
      <c r="E218" s="117" t="s">
        <v>552</v>
      </c>
      <c r="F218" s="105" t="s">
        <v>520</v>
      </c>
      <c r="G218" s="103">
        <v>5092.91</v>
      </c>
      <c r="H218" s="103">
        <v>0</v>
      </c>
      <c r="I218" s="104" t="s">
        <v>553</v>
      </c>
      <c r="J218" s="103">
        <v>2312.9499999999998</v>
      </c>
      <c r="K218" s="103">
        <v>0</v>
      </c>
      <c r="L218" s="103">
        <v>0</v>
      </c>
      <c r="M218" s="103">
        <v>0</v>
      </c>
      <c r="N218" s="103">
        <v>0</v>
      </c>
      <c r="O218" s="103">
        <v>0</v>
      </c>
      <c r="P218" s="103">
        <v>0</v>
      </c>
      <c r="Q218" s="103">
        <v>0</v>
      </c>
      <c r="R218" s="52">
        <v>0</v>
      </c>
      <c r="S218" s="121">
        <f>SUM(G218:H218)+O218+Q218</f>
        <v>5092.91</v>
      </c>
      <c r="T218" s="121">
        <f>SUM(J218:N218)+P218+R218</f>
        <v>2312.9499999999998</v>
      </c>
      <c r="U218" s="122" t="str">
        <f>VLOOKUP(B218,'FOLHA RESUMIDA'!C:I,2,0)</f>
        <v>DULCE NARIELE ANHAIA LEMES</v>
      </c>
    </row>
    <row r="219" spans="1:21">
      <c r="A219" s="117">
        <v>1</v>
      </c>
      <c r="B219" s="117">
        <v>2687</v>
      </c>
      <c r="C219" s="105" t="s">
        <v>177</v>
      </c>
      <c r="D219" s="106">
        <v>39700</v>
      </c>
      <c r="E219" s="117" t="s">
        <v>552</v>
      </c>
      <c r="F219" s="105" t="s">
        <v>503</v>
      </c>
      <c r="G219" s="103">
        <v>1981.2</v>
      </c>
      <c r="H219" s="103">
        <v>0</v>
      </c>
      <c r="I219" s="104" t="s">
        <v>553</v>
      </c>
      <c r="J219" s="103">
        <v>1079.3800000000001</v>
      </c>
      <c r="K219" s="103">
        <v>0</v>
      </c>
      <c r="L219" s="103">
        <v>0</v>
      </c>
      <c r="M219" s="103">
        <v>0</v>
      </c>
      <c r="N219" s="103">
        <v>0</v>
      </c>
      <c r="O219" s="103">
        <v>0</v>
      </c>
      <c r="P219" s="103">
        <v>0</v>
      </c>
      <c r="Q219" s="103">
        <v>0</v>
      </c>
      <c r="R219" s="52">
        <v>0</v>
      </c>
      <c r="S219" s="121">
        <f>SUM(G219:H219)+O219+Q219</f>
        <v>1981.2</v>
      </c>
      <c r="T219" s="121">
        <f>SUM(J219:N219)+P219+R219</f>
        <v>1079.3800000000001</v>
      </c>
      <c r="U219" s="122" t="str">
        <f>VLOOKUP(B219,'FOLHA RESUMIDA'!C:I,2,0)</f>
        <v>MONICA MARIA G R F DE OLIVEIRA</v>
      </c>
    </row>
    <row r="220" spans="1:21">
      <c r="A220" s="117">
        <v>1</v>
      </c>
      <c r="B220" s="117">
        <v>2689</v>
      </c>
      <c r="C220" s="105" t="s">
        <v>557</v>
      </c>
      <c r="D220" s="106">
        <v>39707</v>
      </c>
      <c r="E220" s="117" t="s">
        <v>552</v>
      </c>
      <c r="F220" s="105" t="s">
        <v>503</v>
      </c>
      <c r="G220" s="103">
        <v>1981.2</v>
      </c>
      <c r="H220" s="103">
        <v>0</v>
      </c>
      <c r="I220" s="104" t="s">
        <v>553</v>
      </c>
      <c r="J220" s="103">
        <v>0</v>
      </c>
      <c r="K220" s="103">
        <v>0</v>
      </c>
      <c r="L220" s="103">
        <v>0</v>
      </c>
      <c r="M220" s="103">
        <v>0</v>
      </c>
      <c r="N220" s="103">
        <v>0</v>
      </c>
      <c r="O220" s="103">
        <v>0</v>
      </c>
      <c r="P220" s="103">
        <v>0</v>
      </c>
      <c r="Q220" s="103">
        <v>0</v>
      </c>
      <c r="R220" s="52">
        <v>0</v>
      </c>
      <c r="S220" s="121">
        <f>SUM(G220:H220)+O220+Q220</f>
        <v>1981.2</v>
      </c>
      <c r="T220" s="121">
        <f>SUM(J220:N220)+P220+R220</f>
        <v>0</v>
      </c>
      <c r="U220" s="122" t="str">
        <f>VLOOKUP(B220,'FOLHA RESUMIDA'!C:I,2,0)</f>
        <v>ILMA DE ALBUQUERQUE P MAIA</v>
      </c>
    </row>
    <row r="221" spans="1:21">
      <c r="A221" s="117">
        <v>1</v>
      </c>
      <c r="B221" s="117">
        <v>2697</v>
      </c>
      <c r="C221" s="105" t="s">
        <v>178</v>
      </c>
      <c r="D221" s="106">
        <v>39716</v>
      </c>
      <c r="E221" s="117" t="s">
        <v>552</v>
      </c>
      <c r="F221" s="105" t="s">
        <v>503</v>
      </c>
      <c r="G221" s="103">
        <v>1981.2</v>
      </c>
      <c r="H221" s="103">
        <v>0</v>
      </c>
      <c r="I221" s="104" t="s">
        <v>553</v>
      </c>
      <c r="J221" s="103">
        <v>0</v>
      </c>
      <c r="K221" s="103">
        <v>0</v>
      </c>
      <c r="L221" s="103">
        <v>0</v>
      </c>
      <c r="M221" s="103">
        <v>0</v>
      </c>
      <c r="N221" s="103">
        <v>0</v>
      </c>
      <c r="O221" s="103">
        <v>0</v>
      </c>
      <c r="P221" s="103">
        <v>0</v>
      </c>
      <c r="Q221" s="103">
        <v>0</v>
      </c>
      <c r="R221" s="52">
        <v>0</v>
      </c>
      <c r="S221" s="121">
        <f>SUM(G221:H221)+O221+Q221</f>
        <v>1981.2</v>
      </c>
      <c r="T221" s="121">
        <f>SUM(J221:N221)+P221+R221</f>
        <v>0</v>
      </c>
      <c r="U221" s="122" t="str">
        <f>VLOOKUP(B221,'FOLHA RESUMIDA'!C:I,2,0)</f>
        <v>ELIANA BEZERRA CARVALHO</v>
      </c>
    </row>
    <row r="222" spans="1:21">
      <c r="A222" s="117">
        <v>1</v>
      </c>
      <c r="B222" s="117">
        <v>2701</v>
      </c>
      <c r="C222" s="105" t="s">
        <v>179</v>
      </c>
      <c r="D222" s="106">
        <v>39720</v>
      </c>
      <c r="E222" s="117" t="s">
        <v>552</v>
      </c>
      <c r="F222" s="105" t="s">
        <v>503</v>
      </c>
      <c r="G222" s="103">
        <v>1981.2</v>
      </c>
      <c r="H222" s="103">
        <v>0</v>
      </c>
      <c r="I222" s="104" t="s">
        <v>553</v>
      </c>
      <c r="J222" s="103">
        <v>1079.3800000000001</v>
      </c>
      <c r="K222" s="103">
        <v>0</v>
      </c>
      <c r="L222" s="103">
        <v>0</v>
      </c>
      <c r="M222" s="103">
        <v>0</v>
      </c>
      <c r="N222" s="103">
        <v>0</v>
      </c>
      <c r="O222" s="103">
        <v>0</v>
      </c>
      <c r="P222" s="103">
        <v>0</v>
      </c>
      <c r="Q222" s="103">
        <v>0</v>
      </c>
      <c r="R222" s="52">
        <v>0</v>
      </c>
      <c r="S222" s="121">
        <f>SUM(G222:H222)+O222+Q222</f>
        <v>1981.2</v>
      </c>
      <c r="T222" s="121">
        <f>SUM(J222:N222)+P222+R222</f>
        <v>1079.3800000000001</v>
      </c>
      <c r="U222" s="122" t="str">
        <f>VLOOKUP(B222,'FOLHA RESUMIDA'!C:I,2,0)</f>
        <v>PETULLA DE MOURA E SILVA</v>
      </c>
    </row>
    <row r="223" spans="1:21">
      <c r="A223" s="117">
        <v>1</v>
      </c>
      <c r="B223" s="117">
        <v>2702</v>
      </c>
      <c r="C223" s="105" t="s">
        <v>385</v>
      </c>
      <c r="D223" s="106">
        <v>39722</v>
      </c>
      <c r="E223" s="117" t="s">
        <v>552</v>
      </c>
      <c r="F223" s="105" t="s">
        <v>520</v>
      </c>
      <c r="G223" s="103">
        <v>5092.91</v>
      </c>
      <c r="H223" s="103">
        <v>0</v>
      </c>
      <c r="I223" s="104" t="s">
        <v>553</v>
      </c>
      <c r="J223" s="103">
        <v>2312.9499999999998</v>
      </c>
      <c r="K223" s="103">
        <v>0</v>
      </c>
      <c r="L223" s="103">
        <v>0</v>
      </c>
      <c r="M223" s="103">
        <v>0</v>
      </c>
      <c r="N223" s="103">
        <v>0</v>
      </c>
      <c r="O223" s="103">
        <v>0</v>
      </c>
      <c r="P223" s="103">
        <v>0</v>
      </c>
      <c r="Q223" s="103">
        <v>0</v>
      </c>
      <c r="R223" s="52">
        <v>0</v>
      </c>
      <c r="S223" s="121">
        <f>SUM(G223:H223)+O223+Q223</f>
        <v>5092.91</v>
      </c>
      <c r="T223" s="121">
        <f>SUM(J223:N223)+P223+R223</f>
        <v>2312.9499999999998</v>
      </c>
      <c r="U223" s="122" t="str">
        <f>VLOOKUP(B223,'FOLHA RESUMIDA'!C:I,2,0)</f>
        <v>DANILO DAVI DA SILVA DIAS</v>
      </c>
    </row>
    <row r="224" spans="1:21">
      <c r="A224" s="117">
        <v>25</v>
      </c>
      <c r="B224" s="117">
        <v>2705</v>
      </c>
      <c r="C224" s="105" t="s">
        <v>386</v>
      </c>
      <c r="D224" s="106">
        <v>39728</v>
      </c>
      <c r="E224" s="117" t="s">
        <v>552</v>
      </c>
      <c r="F224" s="105" t="s">
        <v>503</v>
      </c>
      <c r="G224" s="103">
        <v>1981.2</v>
      </c>
      <c r="H224" s="103">
        <v>0</v>
      </c>
      <c r="I224" s="104" t="s">
        <v>553</v>
      </c>
      <c r="J224" s="103">
        <v>0</v>
      </c>
      <c r="K224" s="103">
        <v>0</v>
      </c>
      <c r="L224" s="103">
        <v>0</v>
      </c>
      <c r="M224" s="103">
        <v>0</v>
      </c>
      <c r="N224" s="103">
        <v>0</v>
      </c>
      <c r="O224" s="103">
        <v>0</v>
      </c>
      <c r="P224" s="103">
        <v>0</v>
      </c>
      <c r="Q224" s="103">
        <v>0</v>
      </c>
      <c r="R224" s="52">
        <v>0</v>
      </c>
      <c r="S224" s="121">
        <f>SUM(G224:H224)+O224+Q224</f>
        <v>1981.2</v>
      </c>
      <c r="T224" s="121">
        <f>SUM(J224:N224)+P224+R224</f>
        <v>0</v>
      </c>
      <c r="U224" s="122" t="str">
        <f>VLOOKUP(B224,'FOLHA RESUMIDA'!C:I,2,0)</f>
        <v>JOSINALDO OLIVEIRA DE ANDRADE</v>
      </c>
    </row>
    <row r="225" spans="1:21">
      <c r="A225" s="117">
        <v>50</v>
      </c>
      <c r="B225" s="117">
        <v>2706</v>
      </c>
      <c r="C225" s="105" t="s">
        <v>375</v>
      </c>
      <c r="D225" s="106">
        <v>39730</v>
      </c>
      <c r="E225" s="117" t="s">
        <v>552</v>
      </c>
      <c r="F225" s="105" t="s">
        <v>520</v>
      </c>
      <c r="G225" s="103">
        <v>5092.91</v>
      </c>
      <c r="H225" s="103">
        <v>0</v>
      </c>
      <c r="I225" s="104" t="s">
        <v>553</v>
      </c>
      <c r="J225" s="103">
        <v>0</v>
      </c>
      <c r="K225" s="103">
        <v>0</v>
      </c>
      <c r="L225" s="103">
        <v>0</v>
      </c>
      <c r="M225" s="103">
        <v>0</v>
      </c>
      <c r="N225" s="103">
        <v>0</v>
      </c>
      <c r="O225" s="103">
        <v>0</v>
      </c>
      <c r="P225" s="103">
        <v>0</v>
      </c>
      <c r="Q225" s="103">
        <v>0</v>
      </c>
      <c r="R225" s="52">
        <v>0</v>
      </c>
      <c r="S225" s="121">
        <f>SUM(G225:H225)+O225+Q225</f>
        <v>5092.91</v>
      </c>
      <c r="T225" s="121">
        <f>SUM(J225:N225)+P225+R225</f>
        <v>0</v>
      </c>
      <c r="U225" s="122" t="str">
        <f>VLOOKUP(B225,'FOLHA RESUMIDA'!C:I,2,0)</f>
        <v>AMANDA FREITAS BASILIO</v>
      </c>
    </row>
    <row r="226" spans="1:21">
      <c r="A226" s="117">
        <v>1</v>
      </c>
      <c r="B226" s="117">
        <v>2707</v>
      </c>
      <c r="C226" s="105" t="s">
        <v>180</v>
      </c>
      <c r="D226" s="106">
        <v>39734</v>
      </c>
      <c r="E226" s="117" t="s">
        <v>552</v>
      </c>
      <c r="F226" s="105" t="s">
        <v>503</v>
      </c>
      <c r="G226" s="103">
        <v>1981.2</v>
      </c>
      <c r="H226" s="103">
        <v>0</v>
      </c>
      <c r="I226" s="104" t="s">
        <v>553</v>
      </c>
      <c r="J226" s="103">
        <v>822.38</v>
      </c>
      <c r="K226" s="103">
        <v>0</v>
      </c>
      <c r="L226" s="103">
        <v>0</v>
      </c>
      <c r="M226" s="103">
        <v>0</v>
      </c>
      <c r="N226" s="103">
        <v>0</v>
      </c>
      <c r="O226" s="103">
        <v>0</v>
      </c>
      <c r="P226" s="103">
        <v>0</v>
      </c>
      <c r="Q226" s="103">
        <v>0</v>
      </c>
      <c r="R226" s="52">
        <v>0</v>
      </c>
      <c r="S226" s="121">
        <f>SUM(G226:H226)+O226+Q226</f>
        <v>1981.2</v>
      </c>
      <c r="T226" s="121">
        <f>SUM(J226:N226)+P226+R226</f>
        <v>822.38</v>
      </c>
      <c r="U226" s="122" t="str">
        <f>VLOOKUP(B226,'FOLHA RESUMIDA'!C:I,2,0)</f>
        <v>ROMARIO LUIZ DO NASCIMENTO</v>
      </c>
    </row>
    <row r="227" spans="1:21">
      <c r="A227" s="117">
        <v>1</v>
      </c>
      <c r="B227" s="117">
        <v>2709</v>
      </c>
      <c r="C227" s="105" t="s">
        <v>181</v>
      </c>
      <c r="D227" s="106">
        <v>39734</v>
      </c>
      <c r="E227" s="117" t="s">
        <v>552</v>
      </c>
      <c r="F227" s="105" t="s">
        <v>503</v>
      </c>
      <c r="G227" s="103">
        <v>1981.2</v>
      </c>
      <c r="H227" s="103">
        <v>0</v>
      </c>
      <c r="I227" s="104" t="s">
        <v>553</v>
      </c>
      <c r="J227" s="103">
        <v>2312.9499999999998</v>
      </c>
      <c r="K227" s="103">
        <v>0</v>
      </c>
      <c r="L227" s="103">
        <v>0</v>
      </c>
      <c r="M227" s="103">
        <v>0</v>
      </c>
      <c r="N227" s="103">
        <v>0</v>
      </c>
      <c r="O227" s="103">
        <v>0</v>
      </c>
      <c r="P227" s="103">
        <v>0</v>
      </c>
      <c r="Q227" s="103">
        <v>0</v>
      </c>
      <c r="R227" s="52">
        <v>0</v>
      </c>
      <c r="S227" s="121">
        <f>SUM(G227:H227)+O227+Q227</f>
        <v>1981.2</v>
      </c>
      <c r="T227" s="121">
        <f>SUM(J227:N227)+P227+R227</f>
        <v>2312.9499999999998</v>
      </c>
      <c r="U227" s="122" t="str">
        <f>VLOOKUP(B227,'FOLHA RESUMIDA'!C:I,2,0)</f>
        <v>KATIA DA CONCEICAO DA SILVA</v>
      </c>
    </row>
    <row r="228" spans="1:21">
      <c r="A228" s="117">
        <v>1</v>
      </c>
      <c r="B228" s="117">
        <v>2710</v>
      </c>
      <c r="C228" s="105" t="s">
        <v>182</v>
      </c>
      <c r="D228" s="106">
        <v>39734</v>
      </c>
      <c r="E228" s="117" t="s">
        <v>552</v>
      </c>
      <c r="F228" s="105" t="s">
        <v>503</v>
      </c>
      <c r="G228" s="103">
        <v>2080.27</v>
      </c>
      <c r="H228" s="103">
        <v>0</v>
      </c>
      <c r="I228" s="104" t="s">
        <v>553</v>
      </c>
      <c r="J228" s="103">
        <v>822.38</v>
      </c>
      <c r="K228" s="103">
        <v>0</v>
      </c>
      <c r="L228" s="103">
        <v>0</v>
      </c>
      <c r="M228" s="103">
        <v>0</v>
      </c>
      <c r="N228" s="103">
        <v>0</v>
      </c>
      <c r="O228" s="103">
        <v>0</v>
      </c>
      <c r="P228" s="103">
        <v>0</v>
      </c>
      <c r="Q228" s="103">
        <v>0</v>
      </c>
      <c r="R228" s="52">
        <v>0</v>
      </c>
      <c r="S228" s="121">
        <f>SUM(G228:H228)+O228+Q228</f>
        <v>2080.27</v>
      </c>
      <c r="T228" s="121">
        <f>SUM(J228:N228)+P228+R228</f>
        <v>822.38</v>
      </c>
      <c r="U228" s="122" t="str">
        <f>VLOOKUP(B228,'FOLHA RESUMIDA'!C:I,2,0)</f>
        <v>PAULA FRASSINETTI S L BELIAN</v>
      </c>
    </row>
    <row r="229" spans="1:21">
      <c r="A229" s="117">
        <v>1</v>
      </c>
      <c r="B229" s="117">
        <v>2712</v>
      </c>
      <c r="C229" s="105" t="s">
        <v>183</v>
      </c>
      <c r="D229" s="106">
        <v>39734</v>
      </c>
      <c r="E229" s="117" t="s">
        <v>552</v>
      </c>
      <c r="F229" s="105" t="s">
        <v>503</v>
      </c>
      <c r="G229" s="103">
        <v>2080.27</v>
      </c>
      <c r="H229" s="103">
        <v>0</v>
      </c>
      <c r="I229" s="104" t="s">
        <v>553</v>
      </c>
      <c r="J229" s="103">
        <v>822.38</v>
      </c>
      <c r="K229" s="103">
        <v>0</v>
      </c>
      <c r="L229" s="103">
        <v>0</v>
      </c>
      <c r="M229" s="103">
        <v>0</v>
      </c>
      <c r="N229" s="103">
        <v>0</v>
      </c>
      <c r="O229" s="103">
        <v>0</v>
      </c>
      <c r="P229" s="103">
        <v>0</v>
      </c>
      <c r="Q229" s="103">
        <v>0</v>
      </c>
      <c r="R229" s="52">
        <v>0</v>
      </c>
      <c r="S229" s="121">
        <f>SUM(G229:H229)+O229+Q229</f>
        <v>2080.27</v>
      </c>
      <c r="T229" s="121">
        <f>SUM(J229:N229)+P229+R229</f>
        <v>822.38</v>
      </c>
      <c r="U229" s="122" t="str">
        <f>VLOOKUP(B229,'FOLHA RESUMIDA'!C:I,2,0)</f>
        <v>AUGUSTO CESAR N  A  DA SILVA</v>
      </c>
    </row>
    <row r="230" spans="1:21">
      <c r="A230" s="117">
        <v>1</v>
      </c>
      <c r="B230" s="117">
        <v>2717</v>
      </c>
      <c r="C230" s="105" t="s">
        <v>184</v>
      </c>
      <c r="D230" s="106">
        <v>39748</v>
      </c>
      <c r="E230" s="117" t="s">
        <v>552</v>
      </c>
      <c r="F230" s="105" t="s">
        <v>520</v>
      </c>
      <c r="G230" s="103">
        <v>5092.91</v>
      </c>
      <c r="H230" s="103">
        <v>0</v>
      </c>
      <c r="I230" s="104" t="s">
        <v>553</v>
      </c>
      <c r="J230" s="103">
        <v>2312.9499999999998</v>
      </c>
      <c r="K230" s="103">
        <v>0</v>
      </c>
      <c r="L230" s="103">
        <v>0</v>
      </c>
      <c r="M230" s="103">
        <v>0</v>
      </c>
      <c r="N230" s="103">
        <v>0</v>
      </c>
      <c r="O230" s="103">
        <v>0</v>
      </c>
      <c r="P230" s="103">
        <v>0</v>
      </c>
      <c r="Q230" s="103">
        <v>0</v>
      </c>
      <c r="R230" s="52">
        <v>0</v>
      </c>
      <c r="S230" s="121">
        <f>SUM(G230:H230)+O230+Q230</f>
        <v>5092.91</v>
      </c>
      <c r="T230" s="121">
        <f>SUM(J230:N230)+P230+R230</f>
        <v>2312.9499999999998</v>
      </c>
      <c r="U230" s="122" t="str">
        <f>VLOOKUP(B230,'FOLHA RESUMIDA'!C:I,2,0)</f>
        <v>MARCIA ANDREA F SECUNDINO</v>
      </c>
    </row>
    <row r="231" spans="1:21">
      <c r="A231" s="117">
        <v>1</v>
      </c>
      <c r="B231" s="117">
        <v>2718</v>
      </c>
      <c r="C231" s="105" t="s">
        <v>376</v>
      </c>
      <c r="D231" s="106">
        <v>39749</v>
      </c>
      <c r="E231" s="117" t="s">
        <v>552</v>
      </c>
      <c r="F231" s="105" t="s">
        <v>503</v>
      </c>
      <c r="G231" s="103">
        <v>1981.2</v>
      </c>
      <c r="H231" s="103">
        <v>0</v>
      </c>
      <c r="I231" s="104" t="s">
        <v>553</v>
      </c>
      <c r="J231" s="103">
        <v>822.38</v>
      </c>
      <c r="K231" s="103">
        <v>0</v>
      </c>
      <c r="L231" s="103">
        <v>0</v>
      </c>
      <c r="M231" s="103">
        <v>0</v>
      </c>
      <c r="N231" s="103">
        <v>0</v>
      </c>
      <c r="O231" s="103">
        <v>0</v>
      </c>
      <c r="P231" s="103">
        <v>0</v>
      </c>
      <c r="Q231" s="103">
        <v>0</v>
      </c>
      <c r="R231" s="52">
        <v>0</v>
      </c>
      <c r="S231" s="121">
        <f>SUM(G231:H231)+O231+Q231</f>
        <v>1981.2</v>
      </c>
      <c r="T231" s="121">
        <f>SUM(J231:N231)+P231+R231</f>
        <v>822.38</v>
      </c>
      <c r="U231" s="122" t="str">
        <f>VLOOKUP(B231,'FOLHA RESUMIDA'!C:I,2,0)</f>
        <v>PAULA SHEMILLY GALDINO SANTIAG</v>
      </c>
    </row>
    <row r="232" spans="1:21">
      <c r="A232" s="117">
        <v>1</v>
      </c>
      <c r="B232" s="117">
        <v>2719</v>
      </c>
      <c r="C232" s="105" t="s">
        <v>362</v>
      </c>
      <c r="D232" s="106">
        <v>39749</v>
      </c>
      <c r="E232" s="117" t="s">
        <v>552</v>
      </c>
      <c r="F232" s="105" t="s">
        <v>503</v>
      </c>
      <c r="G232" s="103">
        <v>2080.27</v>
      </c>
      <c r="H232" s="103">
        <v>0</v>
      </c>
      <c r="I232" s="104" t="s">
        <v>553</v>
      </c>
      <c r="J232" s="103">
        <v>0</v>
      </c>
      <c r="K232" s="103">
        <v>0</v>
      </c>
      <c r="L232" s="103">
        <v>0</v>
      </c>
      <c r="M232" s="103">
        <v>0</v>
      </c>
      <c r="N232" s="103">
        <v>0</v>
      </c>
      <c r="O232" s="103">
        <v>0</v>
      </c>
      <c r="P232" s="103">
        <v>0</v>
      </c>
      <c r="Q232" s="103">
        <v>0</v>
      </c>
      <c r="R232" s="52">
        <v>0</v>
      </c>
      <c r="S232" s="121">
        <f>SUM(G232:H232)+O232+Q232</f>
        <v>2080.27</v>
      </c>
      <c r="T232" s="121">
        <f>SUM(J232:N232)+P232+R232</f>
        <v>0</v>
      </c>
      <c r="U232" s="122" t="str">
        <f>VLOOKUP(B232,'FOLHA RESUMIDA'!C:I,2,0)</f>
        <v>DANIELLE MEDEIROS PONTES</v>
      </c>
    </row>
    <row r="233" spans="1:21">
      <c r="A233" s="117">
        <v>51</v>
      </c>
      <c r="B233" s="117">
        <v>2720</v>
      </c>
      <c r="C233" s="105" t="s">
        <v>387</v>
      </c>
      <c r="D233" s="106">
        <v>39751</v>
      </c>
      <c r="E233" s="117" t="s">
        <v>552</v>
      </c>
      <c r="F233" s="105" t="s">
        <v>503</v>
      </c>
      <c r="G233" s="103">
        <v>1981.21</v>
      </c>
      <c r="H233" s="103">
        <v>0</v>
      </c>
      <c r="I233" s="104" t="s">
        <v>553</v>
      </c>
      <c r="J233" s="103">
        <v>0</v>
      </c>
      <c r="K233" s="103">
        <v>0</v>
      </c>
      <c r="L233" s="103">
        <v>0</v>
      </c>
      <c r="M233" s="103">
        <v>0</v>
      </c>
      <c r="N233" s="103">
        <v>0</v>
      </c>
      <c r="O233" s="103">
        <v>0</v>
      </c>
      <c r="P233" s="103">
        <v>0</v>
      </c>
      <c r="Q233" s="103">
        <v>0</v>
      </c>
      <c r="R233" s="52">
        <v>0</v>
      </c>
      <c r="S233" s="121">
        <f>SUM(G233:H233)+O233+Q233</f>
        <v>1981.21</v>
      </c>
      <c r="T233" s="121">
        <f>SUM(J233:N233)+P233+R233</f>
        <v>0</v>
      </c>
      <c r="U233" s="122" t="str">
        <f>VLOOKUP(B233,'FOLHA RESUMIDA'!C:I,2,0)</f>
        <v>JONATAS BERNARDINO R  DA SILVA</v>
      </c>
    </row>
    <row r="234" spans="1:21">
      <c r="A234" s="117">
        <v>50</v>
      </c>
      <c r="B234" s="117">
        <v>2721</v>
      </c>
      <c r="C234" s="105" t="s">
        <v>397</v>
      </c>
      <c r="D234" s="106">
        <v>39753</v>
      </c>
      <c r="E234" s="117" t="s">
        <v>552</v>
      </c>
      <c r="F234" s="105" t="s">
        <v>503</v>
      </c>
      <c r="G234" s="103">
        <v>1981.2</v>
      </c>
      <c r="H234" s="103">
        <v>0</v>
      </c>
      <c r="I234" s="104" t="s">
        <v>553</v>
      </c>
      <c r="J234" s="103">
        <v>0</v>
      </c>
      <c r="K234" s="103">
        <v>0</v>
      </c>
      <c r="L234" s="103">
        <v>214.7</v>
      </c>
      <c r="M234" s="103">
        <v>0</v>
      </c>
      <c r="N234" s="103">
        <v>0</v>
      </c>
      <c r="O234" s="103">
        <v>0</v>
      </c>
      <c r="P234" s="103">
        <v>0</v>
      </c>
      <c r="Q234" s="103">
        <v>0</v>
      </c>
      <c r="R234" s="52">
        <v>0</v>
      </c>
      <c r="S234" s="121">
        <f>SUM(G234:H234)+O234+Q234</f>
        <v>1981.2</v>
      </c>
      <c r="T234" s="121">
        <f>SUM(J234:N234)+P234+R234</f>
        <v>214.7</v>
      </c>
      <c r="U234" s="122" t="str">
        <f>VLOOKUP(B234,'FOLHA RESUMIDA'!C:I,2,0)</f>
        <v>CLECIO JOSE DA SILVA</v>
      </c>
    </row>
    <row r="235" spans="1:21">
      <c r="A235" s="117">
        <v>1</v>
      </c>
      <c r="B235" s="117">
        <v>2726</v>
      </c>
      <c r="C235" s="105" t="s">
        <v>185</v>
      </c>
      <c r="D235" s="106">
        <v>39818</v>
      </c>
      <c r="E235" s="117" t="s">
        <v>552</v>
      </c>
      <c r="F235" s="105" t="s">
        <v>503</v>
      </c>
      <c r="G235" s="103">
        <v>2080.27</v>
      </c>
      <c r="H235" s="103">
        <v>0</v>
      </c>
      <c r="I235" s="104" t="s">
        <v>553</v>
      </c>
      <c r="J235" s="103">
        <v>2312.9499999999998</v>
      </c>
      <c r="K235" s="103">
        <v>0</v>
      </c>
      <c r="L235" s="103">
        <v>0</v>
      </c>
      <c r="M235" s="103">
        <v>0</v>
      </c>
      <c r="N235" s="103">
        <v>0</v>
      </c>
      <c r="O235" s="103">
        <v>0</v>
      </c>
      <c r="P235" s="103">
        <v>0</v>
      </c>
      <c r="Q235" s="103">
        <v>0</v>
      </c>
      <c r="R235" s="52">
        <v>0</v>
      </c>
      <c r="S235" s="121">
        <f>SUM(G235:H235)+O235+Q235</f>
        <v>2080.27</v>
      </c>
      <c r="T235" s="121">
        <f>SUM(J235:N235)+P235+R235</f>
        <v>2312.9499999999998</v>
      </c>
      <c r="U235" s="122" t="str">
        <f>VLOOKUP(B235,'FOLHA RESUMIDA'!C:I,2,0)</f>
        <v>MARIA GILVANEIDE SANTOS LIMA</v>
      </c>
    </row>
    <row r="236" spans="1:21">
      <c r="A236" s="117">
        <v>1</v>
      </c>
      <c r="B236" s="117">
        <v>2732</v>
      </c>
      <c r="C236" s="105" t="s">
        <v>186</v>
      </c>
      <c r="D236" s="106">
        <v>39874</v>
      </c>
      <c r="E236" s="117" t="s">
        <v>552</v>
      </c>
      <c r="F236" s="105" t="s">
        <v>503</v>
      </c>
      <c r="G236" s="103">
        <v>1981.2</v>
      </c>
      <c r="H236" s="103">
        <v>0</v>
      </c>
      <c r="I236" s="104" t="s">
        <v>553</v>
      </c>
      <c r="J236" s="103">
        <v>0</v>
      </c>
      <c r="K236" s="103">
        <v>0</v>
      </c>
      <c r="L236" s="103">
        <v>0</v>
      </c>
      <c r="M236" s="103">
        <v>0</v>
      </c>
      <c r="N236" s="103">
        <v>0</v>
      </c>
      <c r="O236" s="103">
        <v>0</v>
      </c>
      <c r="P236" s="103">
        <v>0</v>
      </c>
      <c r="Q236" s="103">
        <v>0</v>
      </c>
      <c r="R236" s="52">
        <v>0</v>
      </c>
      <c r="S236" s="121">
        <f>SUM(G236:H236)+O236+Q236</f>
        <v>1981.2</v>
      </c>
      <c r="T236" s="121">
        <f>SUM(J236:N236)+P236+R236</f>
        <v>0</v>
      </c>
      <c r="U236" s="122" t="str">
        <f>VLOOKUP(B236,'FOLHA RESUMIDA'!C:I,2,0)</f>
        <v>LILIANE DA SILVA SALVADOR</v>
      </c>
    </row>
    <row r="237" spans="1:21">
      <c r="A237" s="117">
        <v>47</v>
      </c>
      <c r="B237" s="117">
        <v>2736</v>
      </c>
      <c r="C237" s="105" t="s">
        <v>392</v>
      </c>
      <c r="D237" s="106">
        <v>39881</v>
      </c>
      <c r="E237" s="117" t="s">
        <v>552</v>
      </c>
      <c r="F237" s="105" t="s">
        <v>503</v>
      </c>
      <c r="G237" s="103">
        <v>1981.2</v>
      </c>
      <c r="H237" s="103">
        <v>0</v>
      </c>
      <c r="I237" s="104" t="s">
        <v>553</v>
      </c>
      <c r="J237" s="103">
        <v>0</v>
      </c>
      <c r="K237" s="103">
        <v>0</v>
      </c>
      <c r="L237" s="103">
        <v>214.7</v>
      </c>
      <c r="M237" s="103">
        <v>0</v>
      </c>
      <c r="N237" s="103">
        <v>0</v>
      </c>
      <c r="O237" s="103">
        <v>0</v>
      </c>
      <c r="P237" s="103">
        <v>0</v>
      </c>
      <c r="Q237" s="103">
        <v>0</v>
      </c>
      <c r="R237" s="52">
        <v>0</v>
      </c>
      <c r="S237" s="121">
        <f>SUM(G237:H237)+O237+Q237</f>
        <v>1981.2</v>
      </c>
      <c r="T237" s="121">
        <f>SUM(J237:N237)+P237+R237</f>
        <v>214.7</v>
      </c>
      <c r="U237" s="122" t="str">
        <f>VLOOKUP(B237,'FOLHA RESUMIDA'!C:I,2,0)</f>
        <v>LUCENILDO JOSE DA SILVA</v>
      </c>
    </row>
    <row r="238" spans="1:21">
      <c r="A238" s="117">
        <v>1</v>
      </c>
      <c r="B238" s="117">
        <v>2748</v>
      </c>
      <c r="C238" s="105" t="s">
        <v>187</v>
      </c>
      <c r="D238" s="106">
        <v>39948</v>
      </c>
      <c r="E238" s="117" t="s">
        <v>552</v>
      </c>
      <c r="F238" s="105" t="s">
        <v>435</v>
      </c>
      <c r="G238" s="103">
        <v>1484.6</v>
      </c>
      <c r="H238" s="103">
        <v>0</v>
      </c>
      <c r="I238" s="104" t="s">
        <v>553</v>
      </c>
      <c r="J238" s="103">
        <v>0</v>
      </c>
      <c r="K238" s="103">
        <v>0</v>
      </c>
      <c r="L238" s="103">
        <v>0</v>
      </c>
      <c r="M238" s="103">
        <v>0</v>
      </c>
      <c r="N238" s="103">
        <v>0</v>
      </c>
      <c r="O238" s="103">
        <v>0</v>
      </c>
      <c r="P238" s="103">
        <v>0</v>
      </c>
      <c r="Q238" s="103">
        <v>0</v>
      </c>
      <c r="R238" s="52">
        <v>0</v>
      </c>
      <c r="S238" s="121">
        <f>SUM(G238:H238)+O238+Q238</f>
        <v>1484.6</v>
      </c>
      <c r="T238" s="121">
        <f>SUM(J238:N238)+P238+R238</f>
        <v>0</v>
      </c>
      <c r="U238" s="122" t="str">
        <f>VLOOKUP(B238,'FOLHA RESUMIDA'!C:I,2,0)</f>
        <v>LEONINO CLEMENTE DA SILVA</v>
      </c>
    </row>
    <row r="239" spans="1:21">
      <c r="A239" s="117">
        <v>1</v>
      </c>
      <c r="B239" s="117">
        <v>2751</v>
      </c>
      <c r="C239" s="105" t="s">
        <v>188</v>
      </c>
      <c r="D239" s="106">
        <v>39948</v>
      </c>
      <c r="E239" s="117" t="s">
        <v>552</v>
      </c>
      <c r="F239" s="105" t="s">
        <v>435</v>
      </c>
      <c r="G239" s="103">
        <v>1804.59</v>
      </c>
      <c r="H239" s="103">
        <v>0</v>
      </c>
      <c r="I239" s="104" t="s">
        <v>553</v>
      </c>
      <c r="J239" s="103">
        <v>0</v>
      </c>
      <c r="K239" s="103">
        <v>0</v>
      </c>
      <c r="L239" s="103">
        <v>0</v>
      </c>
      <c r="M239" s="103">
        <v>0</v>
      </c>
      <c r="N239" s="103">
        <v>0</v>
      </c>
      <c r="O239" s="103">
        <v>0</v>
      </c>
      <c r="P239" s="103">
        <v>0</v>
      </c>
      <c r="Q239" s="103">
        <v>0</v>
      </c>
      <c r="R239" s="52">
        <v>0</v>
      </c>
      <c r="S239" s="121">
        <f>SUM(G239:H239)+O239+Q239</f>
        <v>1804.59</v>
      </c>
      <c r="T239" s="121">
        <f>SUM(J239:N239)+P239+R239</f>
        <v>0</v>
      </c>
      <c r="U239" s="122" t="str">
        <f>VLOOKUP(B239,'FOLHA RESUMIDA'!C:I,2,0)</f>
        <v>DENNYS RYAN GUILHERME PEREIRA</v>
      </c>
    </row>
    <row r="240" spans="1:21">
      <c r="A240" s="117">
        <v>1</v>
      </c>
      <c r="B240" s="117">
        <v>2754</v>
      </c>
      <c r="C240" s="105" t="s">
        <v>416</v>
      </c>
      <c r="D240" s="106">
        <v>39948</v>
      </c>
      <c r="E240" s="117" t="s">
        <v>552</v>
      </c>
      <c r="F240" s="105" t="s">
        <v>435</v>
      </c>
      <c r="G240" s="103">
        <v>1346.58</v>
      </c>
      <c r="H240" s="103">
        <v>0</v>
      </c>
      <c r="I240" s="104" t="s">
        <v>553</v>
      </c>
      <c r="J240" s="103">
        <v>0</v>
      </c>
      <c r="K240" s="103">
        <v>0</v>
      </c>
      <c r="L240" s="103">
        <v>0</v>
      </c>
      <c r="M240" s="103">
        <v>0</v>
      </c>
      <c r="N240" s="103">
        <v>0</v>
      </c>
      <c r="O240" s="103">
        <v>0</v>
      </c>
      <c r="P240" s="103">
        <v>0</v>
      </c>
      <c r="Q240" s="103">
        <v>0</v>
      </c>
      <c r="R240" s="52">
        <v>0</v>
      </c>
      <c r="S240" s="121">
        <f>SUM(G240:H240)+O240+Q240</f>
        <v>1346.58</v>
      </c>
      <c r="T240" s="121">
        <f>SUM(J240:N240)+P240+R240</f>
        <v>0</v>
      </c>
      <c r="U240" s="122" t="str">
        <f>VLOOKUP(B240,'FOLHA RESUMIDA'!C:I,2,0)</f>
        <v>ROSANGELA BARROS CANTALICE</v>
      </c>
    </row>
    <row r="241" spans="1:21">
      <c r="A241" s="117">
        <v>1</v>
      </c>
      <c r="B241" s="117">
        <v>2757</v>
      </c>
      <c r="C241" s="105" t="s">
        <v>189</v>
      </c>
      <c r="D241" s="106">
        <v>39948</v>
      </c>
      <c r="E241" s="117" t="s">
        <v>552</v>
      </c>
      <c r="F241" s="105" t="s">
        <v>435</v>
      </c>
      <c r="G241" s="103">
        <v>1636.79</v>
      </c>
      <c r="H241" s="103">
        <v>0</v>
      </c>
      <c r="I241" s="104" t="s">
        <v>553</v>
      </c>
      <c r="J241" s="103">
        <v>0</v>
      </c>
      <c r="K241" s="103">
        <v>0</v>
      </c>
      <c r="L241" s="103">
        <v>0</v>
      </c>
      <c r="M241" s="103">
        <v>0</v>
      </c>
      <c r="N241" s="103">
        <v>0</v>
      </c>
      <c r="O241" s="103">
        <v>0</v>
      </c>
      <c r="P241" s="103">
        <v>0</v>
      </c>
      <c r="Q241" s="103">
        <v>0</v>
      </c>
      <c r="R241" s="52">
        <v>0</v>
      </c>
      <c r="S241" s="121">
        <f>SUM(G241:H241)+O241+Q241</f>
        <v>1636.79</v>
      </c>
      <c r="T241" s="121">
        <f>SUM(J241:N241)+P241+R241</f>
        <v>0</v>
      </c>
      <c r="U241" s="122" t="str">
        <f>VLOOKUP(B241,'FOLHA RESUMIDA'!C:I,2,0)</f>
        <v>CLAUDIA REGINA NEVES DE MELO</v>
      </c>
    </row>
    <row r="242" spans="1:21">
      <c r="A242" s="117">
        <v>1</v>
      </c>
      <c r="B242" s="117">
        <v>2766</v>
      </c>
      <c r="C242" s="105" t="s">
        <v>190</v>
      </c>
      <c r="D242" s="106">
        <v>39952</v>
      </c>
      <c r="E242" s="117" t="s">
        <v>552</v>
      </c>
      <c r="F242" s="105" t="s">
        <v>509</v>
      </c>
      <c r="G242" s="103">
        <v>1886.84</v>
      </c>
      <c r="H242" s="103">
        <v>0</v>
      </c>
      <c r="I242" s="104" t="s">
        <v>553</v>
      </c>
      <c r="J242" s="103">
        <v>0</v>
      </c>
      <c r="K242" s="103">
        <v>0</v>
      </c>
      <c r="L242" s="103">
        <v>0</v>
      </c>
      <c r="M242" s="103">
        <v>0</v>
      </c>
      <c r="N242" s="103">
        <v>0</v>
      </c>
      <c r="O242" s="103">
        <v>0</v>
      </c>
      <c r="P242" s="103">
        <v>0</v>
      </c>
      <c r="Q242" s="103">
        <v>0</v>
      </c>
      <c r="R242" s="52">
        <v>0</v>
      </c>
      <c r="S242" s="121">
        <f>SUM(G242:H242)+O242+Q242</f>
        <v>1886.84</v>
      </c>
      <c r="T242" s="121">
        <f>SUM(J242:N242)+P242+R242</f>
        <v>0</v>
      </c>
      <c r="U242" s="122" t="str">
        <f>VLOOKUP(B242,'FOLHA RESUMIDA'!C:I,2,0)</f>
        <v>EMANOEL VIEIRA LAURIA</v>
      </c>
    </row>
    <row r="243" spans="1:21">
      <c r="A243" s="117">
        <v>1</v>
      </c>
      <c r="B243" s="117">
        <v>2768</v>
      </c>
      <c r="C243" s="105" t="s">
        <v>191</v>
      </c>
      <c r="D243" s="106">
        <v>39965</v>
      </c>
      <c r="E243" s="117" t="s">
        <v>552</v>
      </c>
      <c r="F243" s="105" t="s">
        <v>435</v>
      </c>
      <c r="G243" s="103">
        <v>1636.79</v>
      </c>
      <c r="H243" s="103">
        <v>0</v>
      </c>
      <c r="I243" s="104" t="s">
        <v>553</v>
      </c>
      <c r="J243" s="103">
        <v>0</v>
      </c>
      <c r="K243" s="103">
        <v>0</v>
      </c>
      <c r="L243" s="103">
        <v>0</v>
      </c>
      <c r="M243" s="103">
        <v>0</v>
      </c>
      <c r="N243" s="103">
        <v>0</v>
      </c>
      <c r="O243" s="103">
        <v>0</v>
      </c>
      <c r="P243" s="103">
        <v>0</v>
      </c>
      <c r="Q243" s="103">
        <v>0</v>
      </c>
      <c r="R243" s="52">
        <v>0</v>
      </c>
      <c r="S243" s="121">
        <f>SUM(G243:H243)+O243+Q243</f>
        <v>1636.79</v>
      </c>
      <c r="T243" s="121">
        <f>SUM(J243:N243)+P243+R243</f>
        <v>0</v>
      </c>
      <c r="U243" s="122" t="str">
        <f>VLOOKUP(B243,'FOLHA RESUMIDA'!C:I,2,0)</f>
        <v>IZABEL LUIZA SOARES DE SOUZA</v>
      </c>
    </row>
    <row r="244" spans="1:21">
      <c r="A244" s="117">
        <v>1</v>
      </c>
      <c r="B244" s="117">
        <v>2770</v>
      </c>
      <c r="C244" s="105" t="s">
        <v>192</v>
      </c>
      <c r="D244" s="106">
        <v>39965</v>
      </c>
      <c r="E244" s="117" t="s">
        <v>552</v>
      </c>
      <c r="F244" s="105" t="s">
        <v>435</v>
      </c>
      <c r="G244" s="103">
        <v>1484.64</v>
      </c>
      <c r="H244" s="103">
        <v>0</v>
      </c>
      <c r="I244" s="104" t="s">
        <v>553</v>
      </c>
      <c r="J244" s="103">
        <v>0</v>
      </c>
      <c r="K244" s="103">
        <v>0</v>
      </c>
      <c r="L244" s="103">
        <v>0</v>
      </c>
      <c r="M244" s="103">
        <v>0</v>
      </c>
      <c r="N244" s="103">
        <v>0</v>
      </c>
      <c r="O244" s="103">
        <v>0</v>
      </c>
      <c r="P244" s="103">
        <v>0</v>
      </c>
      <c r="Q244" s="103">
        <v>0</v>
      </c>
      <c r="R244" s="52">
        <v>0</v>
      </c>
      <c r="S244" s="121">
        <f>SUM(G244:H244)+O244+Q244</f>
        <v>1484.64</v>
      </c>
      <c r="T244" s="121">
        <f>SUM(J244:N244)+P244+R244</f>
        <v>0</v>
      </c>
      <c r="U244" s="122" t="str">
        <f>VLOOKUP(B244,'FOLHA RESUMIDA'!C:I,2,0)</f>
        <v>JOSE PIMENTEL SILVA</v>
      </c>
    </row>
    <row r="245" spans="1:21">
      <c r="A245" s="117">
        <v>1</v>
      </c>
      <c r="B245" s="117">
        <v>2772</v>
      </c>
      <c r="C245" s="105" t="s">
        <v>377</v>
      </c>
      <c r="D245" s="106">
        <v>39972</v>
      </c>
      <c r="E245" s="117" t="s">
        <v>552</v>
      </c>
      <c r="F245" s="105" t="s">
        <v>503</v>
      </c>
      <c r="G245" s="103">
        <v>1981.2</v>
      </c>
      <c r="H245" s="103">
        <v>0</v>
      </c>
      <c r="I245" s="104" t="s">
        <v>553</v>
      </c>
      <c r="J245" s="103">
        <v>0</v>
      </c>
      <c r="K245" s="103">
        <v>0</v>
      </c>
      <c r="L245" s="103">
        <v>0</v>
      </c>
      <c r="M245" s="103">
        <v>0</v>
      </c>
      <c r="N245" s="103">
        <v>0</v>
      </c>
      <c r="O245" s="103">
        <v>0</v>
      </c>
      <c r="P245" s="103">
        <v>0</v>
      </c>
      <c r="Q245" s="103">
        <v>0</v>
      </c>
      <c r="R245" s="52">
        <v>0</v>
      </c>
      <c r="S245" s="121">
        <f>SUM(G245:H245)+O245+Q245</f>
        <v>1981.2</v>
      </c>
      <c r="T245" s="121">
        <f>SUM(J245:N245)+P245+R245</f>
        <v>0</v>
      </c>
      <c r="U245" s="122" t="str">
        <f>VLOOKUP(B245,'FOLHA RESUMIDA'!C:I,2,0)</f>
        <v>CARMEM ALUISIA LEITE DE ANDRAD</v>
      </c>
    </row>
    <row r="246" spans="1:21">
      <c r="A246" s="117">
        <v>1</v>
      </c>
      <c r="B246" s="117">
        <v>2773</v>
      </c>
      <c r="C246" s="105" t="s">
        <v>193</v>
      </c>
      <c r="D246" s="106">
        <v>39979</v>
      </c>
      <c r="E246" s="117" t="s">
        <v>552</v>
      </c>
      <c r="F246" s="105" t="s">
        <v>509</v>
      </c>
      <c r="G246" s="103">
        <v>1886.84</v>
      </c>
      <c r="H246" s="103">
        <v>0</v>
      </c>
      <c r="I246" s="104" t="s">
        <v>553</v>
      </c>
      <c r="J246" s="103">
        <v>0</v>
      </c>
      <c r="K246" s="103">
        <v>0</v>
      </c>
      <c r="L246" s="103">
        <v>0</v>
      </c>
      <c r="M246" s="103">
        <v>0</v>
      </c>
      <c r="N246" s="103">
        <v>0</v>
      </c>
      <c r="O246" s="103">
        <v>0</v>
      </c>
      <c r="P246" s="103">
        <v>0</v>
      </c>
      <c r="Q246" s="103">
        <v>0</v>
      </c>
      <c r="R246" s="52">
        <v>0</v>
      </c>
      <c r="S246" s="121">
        <f>SUM(G246:H246)+O246+Q246</f>
        <v>1886.84</v>
      </c>
      <c r="T246" s="121">
        <f>SUM(J246:N246)+P246+R246</f>
        <v>0</v>
      </c>
      <c r="U246" s="122" t="str">
        <f>VLOOKUP(B246,'FOLHA RESUMIDA'!C:I,2,0)</f>
        <v>WALDNER NERTAM F  DE ALENCAR</v>
      </c>
    </row>
    <row r="247" spans="1:21">
      <c r="A247" s="117">
        <v>1</v>
      </c>
      <c r="B247" s="117">
        <v>2775</v>
      </c>
      <c r="C247" s="105" t="s">
        <v>194</v>
      </c>
      <c r="D247" s="106">
        <v>39981</v>
      </c>
      <c r="E247" s="117" t="s">
        <v>552</v>
      </c>
      <c r="F247" s="105" t="s">
        <v>503</v>
      </c>
      <c r="G247" s="103">
        <v>2080.27</v>
      </c>
      <c r="H247" s="103">
        <v>0</v>
      </c>
      <c r="I247" s="104" t="s">
        <v>553</v>
      </c>
      <c r="J247" s="103">
        <v>0</v>
      </c>
      <c r="K247" s="103">
        <v>0</v>
      </c>
      <c r="L247" s="103">
        <v>0</v>
      </c>
      <c r="M247" s="103">
        <v>0</v>
      </c>
      <c r="N247" s="103">
        <v>0</v>
      </c>
      <c r="O247" s="103">
        <v>0</v>
      </c>
      <c r="P247" s="103">
        <v>0</v>
      </c>
      <c r="Q247" s="103">
        <v>0</v>
      </c>
      <c r="R247" s="52">
        <v>0</v>
      </c>
      <c r="S247" s="121">
        <f>SUM(G247:H247)+O247+Q247</f>
        <v>2080.27</v>
      </c>
      <c r="T247" s="121">
        <f>SUM(J247:N247)+P247+R247</f>
        <v>0</v>
      </c>
      <c r="U247" s="122" t="str">
        <f>VLOOKUP(B247,'FOLHA RESUMIDA'!C:I,2,0)</f>
        <v>MARCELA FREITAS DA C SALLES</v>
      </c>
    </row>
    <row r="248" spans="1:21">
      <c r="A248" s="117">
        <v>1</v>
      </c>
      <c r="B248" s="117">
        <v>2779</v>
      </c>
      <c r="C248" s="105" t="s">
        <v>195</v>
      </c>
      <c r="D248" s="106">
        <v>39995</v>
      </c>
      <c r="E248" s="117" t="s">
        <v>552</v>
      </c>
      <c r="F248" s="105" t="s">
        <v>435</v>
      </c>
      <c r="G248" s="103">
        <v>1804.59</v>
      </c>
      <c r="H248" s="103">
        <v>0</v>
      </c>
      <c r="I248" s="104" t="s">
        <v>553</v>
      </c>
      <c r="J248" s="103">
        <v>1284.97</v>
      </c>
      <c r="K248" s="103">
        <v>0</v>
      </c>
      <c r="L248" s="103">
        <v>0</v>
      </c>
      <c r="M248" s="103">
        <v>0</v>
      </c>
      <c r="N248" s="103">
        <v>0</v>
      </c>
      <c r="O248" s="103">
        <v>0</v>
      </c>
      <c r="P248" s="103">
        <v>0</v>
      </c>
      <c r="Q248" s="103">
        <v>0</v>
      </c>
      <c r="R248" s="52">
        <v>0</v>
      </c>
      <c r="S248" s="121">
        <f>SUM(G248:H248)+O248+Q248</f>
        <v>1804.59</v>
      </c>
      <c r="T248" s="121">
        <f>SUM(J248:N248)+P248+R248</f>
        <v>1284.97</v>
      </c>
      <c r="U248" s="122" t="str">
        <f>VLOOKUP(B248,'FOLHA RESUMIDA'!C:I,2,0)</f>
        <v>THAIS REGINA BORGES LOPES</v>
      </c>
    </row>
    <row r="249" spans="1:21">
      <c r="A249" s="117">
        <v>1</v>
      </c>
      <c r="B249" s="117">
        <v>2782</v>
      </c>
      <c r="C249" s="105" t="s">
        <v>196</v>
      </c>
      <c r="D249" s="106">
        <v>40042</v>
      </c>
      <c r="E249" s="117" t="s">
        <v>552</v>
      </c>
      <c r="F249" s="105" t="s">
        <v>523</v>
      </c>
      <c r="G249" s="103">
        <v>1636.83</v>
      </c>
      <c r="H249" s="103">
        <v>0</v>
      </c>
      <c r="I249" s="104" t="s">
        <v>553</v>
      </c>
      <c r="J249" s="103">
        <v>0</v>
      </c>
      <c r="K249" s="103">
        <v>0</v>
      </c>
      <c r="L249" s="103">
        <v>0</v>
      </c>
      <c r="M249" s="103">
        <v>0</v>
      </c>
      <c r="N249" s="103">
        <v>0</v>
      </c>
      <c r="O249" s="103">
        <v>0</v>
      </c>
      <c r="P249" s="103">
        <v>0</v>
      </c>
      <c r="Q249" s="103">
        <v>0</v>
      </c>
      <c r="R249" s="52">
        <v>0</v>
      </c>
      <c r="S249" s="121">
        <f>SUM(G249:H249)+O249+Q249</f>
        <v>1636.83</v>
      </c>
      <c r="T249" s="121">
        <f>SUM(J249:N249)+P249+R249</f>
        <v>0</v>
      </c>
      <c r="U249" s="122" t="str">
        <f>VLOOKUP(B249,'FOLHA RESUMIDA'!C:I,2,0)</f>
        <v>ELVIS ALVES DA COSTA</v>
      </c>
    </row>
    <row r="250" spans="1:21">
      <c r="A250" s="117">
        <v>1</v>
      </c>
      <c r="B250" s="117">
        <v>2784</v>
      </c>
      <c r="C250" s="105" t="s">
        <v>197</v>
      </c>
      <c r="D250" s="106">
        <v>40042</v>
      </c>
      <c r="E250" s="117" t="s">
        <v>552</v>
      </c>
      <c r="F250" s="105" t="s">
        <v>435</v>
      </c>
      <c r="G250" s="103">
        <v>1558.83</v>
      </c>
      <c r="H250" s="103">
        <v>0</v>
      </c>
      <c r="I250" s="104" t="s">
        <v>553</v>
      </c>
      <c r="J250" s="103">
        <v>0</v>
      </c>
      <c r="K250" s="103">
        <v>0</v>
      </c>
      <c r="L250" s="103">
        <v>0</v>
      </c>
      <c r="M250" s="103">
        <v>0</v>
      </c>
      <c r="N250" s="103">
        <v>0</v>
      </c>
      <c r="O250" s="103">
        <v>0</v>
      </c>
      <c r="P250" s="103">
        <v>0</v>
      </c>
      <c r="Q250" s="103">
        <v>0</v>
      </c>
      <c r="R250" s="52">
        <v>0</v>
      </c>
      <c r="S250" s="121">
        <f>SUM(G250:H250)+O250+Q250</f>
        <v>1558.83</v>
      </c>
      <c r="T250" s="121">
        <f>SUM(J250:N250)+P250+R250</f>
        <v>0</v>
      </c>
      <c r="U250" s="122" t="str">
        <f>VLOOKUP(B250,'FOLHA RESUMIDA'!C:I,2,0)</f>
        <v>FERNANDO ALVES DO NASCIMENTO</v>
      </c>
    </row>
    <row r="251" spans="1:21">
      <c r="A251" s="117">
        <v>1</v>
      </c>
      <c r="B251" s="117">
        <v>2785</v>
      </c>
      <c r="C251" s="105" t="s">
        <v>198</v>
      </c>
      <c r="D251" s="106">
        <v>40042</v>
      </c>
      <c r="E251" s="117" t="s">
        <v>552</v>
      </c>
      <c r="F251" s="105" t="s">
        <v>435</v>
      </c>
      <c r="G251" s="103">
        <v>1484.61</v>
      </c>
      <c r="H251" s="103">
        <v>0</v>
      </c>
      <c r="I251" s="104" t="s">
        <v>553</v>
      </c>
      <c r="J251" s="103">
        <v>0</v>
      </c>
      <c r="K251" s="103">
        <v>0</v>
      </c>
      <c r="L251" s="103">
        <v>0</v>
      </c>
      <c r="M251" s="103">
        <v>0</v>
      </c>
      <c r="N251" s="103">
        <v>0</v>
      </c>
      <c r="O251" s="103">
        <v>0</v>
      </c>
      <c r="P251" s="103">
        <v>0</v>
      </c>
      <c r="Q251" s="103">
        <v>0</v>
      </c>
      <c r="R251" s="52">
        <v>0</v>
      </c>
      <c r="S251" s="121">
        <f>SUM(G251:H251)+O251+Q251</f>
        <v>1484.61</v>
      </c>
      <c r="T251" s="121">
        <f>SUM(J251:N251)+P251+R251</f>
        <v>0</v>
      </c>
      <c r="U251" s="122" t="str">
        <f>VLOOKUP(B251,'FOLHA RESUMIDA'!C:I,2,0)</f>
        <v>JEANNE D ARC PEDROSA PESSOA</v>
      </c>
    </row>
    <row r="252" spans="1:21">
      <c r="A252" s="117">
        <v>1</v>
      </c>
      <c r="B252" s="117">
        <v>2788</v>
      </c>
      <c r="C252" s="105" t="s">
        <v>199</v>
      </c>
      <c r="D252" s="106">
        <v>40042</v>
      </c>
      <c r="E252" s="117" t="s">
        <v>552</v>
      </c>
      <c r="F252" s="105" t="s">
        <v>435</v>
      </c>
      <c r="G252" s="103">
        <v>1636.79</v>
      </c>
      <c r="H252" s="103">
        <v>0</v>
      </c>
      <c r="I252" s="104" t="s">
        <v>553</v>
      </c>
      <c r="J252" s="103">
        <v>0</v>
      </c>
      <c r="K252" s="103">
        <v>0</v>
      </c>
      <c r="L252" s="103">
        <v>0</v>
      </c>
      <c r="M252" s="103">
        <v>0</v>
      </c>
      <c r="N252" s="103">
        <v>0</v>
      </c>
      <c r="O252" s="103">
        <v>0</v>
      </c>
      <c r="P252" s="103">
        <v>0</v>
      </c>
      <c r="Q252" s="103">
        <v>0</v>
      </c>
      <c r="R252" s="52">
        <v>0</v>
      </c>
      <c r="S252" s="121">
        <f>SUM(G252:H252)+O252+Q252</f>
        <v>1636.79</v>
      </c>
      <c r="T252" s="121">
        <f>SUM(J252:N252)+P252+R252</f>
        <v>0</v>
      </c>
      <c r="U252" s="122" t="str">
        <f>VLOOKUP(B252,'FOLHA RESUMIDA'!C:I,2,0)</f>
        <v>ROSANIA EMIDIA PEREIRA</v>
      </c>
    </row>
    <row r="253" spans="1:21">
      <c r="A253" s="117">
        <v>1</v>
      </c>
      <c r="B253" s="117">
        <v>2790</v>
      </c>
      <c r="C253" s="105" t="s">
        <v>200</v>
      </c>
      <c r="D253" s="106">
        <v>40057</v>
      </c>
      <c r="E253" s="117" t="s">
        <v>552</v>
      </c>
      <c r="F253" s="105" t="s">
        <v>503</v>
      </c>
      <c r="G253" s="103">
        <v>1981.2</v>
      </c>
      <c r="H253" s="103">
        <v>0</v>
      </c>
      <c r="I253" s="104" t="s">
        <v>553</v>
      </c>
      <c r="J253" s="103">
        <v>0</v>
      </c>
      <c r="K253" s="103">
        <v>0</v>
      </c>
      <c r="L253" s="103">
        <v>0</v>
      </c>
      <c r="M253" s="103">
        <v>0</v>
      </c>
      <c r="N253" s="103">
        <v>0</v>
      </c>
      <c r="O253" s="103">
        <v>0</v>
      </c>
      <c r="P253" s="103">
        <v>0</v>
      </c>
      <c r="Q253" s="103">
        <v>0</v>
      </c>
      <c r="R253" s="52">
        <v>0</v>
      </c>
      <c r="S253" s="121">
        <f>SUM(G253:H253)+O253+Q253</f>
        <v>1981.2</v>
      </c>
      <c r="T253" s="121">
        <f>SUM(J253:N253)+P253+R253</f>
        <v>0</v>
      </c>
      <c r="U253" s="122" t="str">
        <f>VLOOKUP(B253,'FOLHA RESUMIDA'!C:I,2,0)</f>
        <v>ROSANA DE FATIMA UCHOA  AREDE</v>
      </c>
    </row>
    <row r="254" spans="1:21">
      <c r="A254" s="117">
        <v>1</v>
      </c>
      <c r="B254" s="117">
        <v>2791</v>
      </c>
      <c r="C254" s="105" t="s">
        <v>201</v>
      </c>
      <c r="D254" s="106">
        <v>40058</v>
      </c>
      <c r="E254" s="117" t="s">
        <v>552</v>
      </c>
      <c r="F254" s="105" t="s">
        <v>444</v>
      </c>
      <c r="G254" s="103">
        <v>5714.73</v>
      </c>
      <c r="H254" s="103">
        <v>0</v>
      </c>
      <c r="I254" s="104" t="s">
        <v>553</v>
      </c>
      <c r="J254" s="103">
        <v>0</v>
      </c>
      <c r="K254" s="103">
        <v>0</v>
      </c>
      <c r="L254" s="103">
        <v>0</v>
      </c>
      <c r="M254" s="103">
        <v>0</v>
      </c>
      <c r="N254" s="103">
        <v>0</v>
      </c>
      <c r="O254" s="103">
        <v>0</v>
      </c>
      <c r="P254" s="103">
        <v>0</v>
      </c>
      <c r="Q254" s="103">
        <v>0</v>
      </c>
      <c r="R254" s="52">
        <v>0</v>
      </c>
      <c r="S254" s="121">
        <f>SUM(G254:H254)+O254+Q254</f>
        <v>5714.73</v>
      </c>
      <c r="T254" s="121">
        <f>SUM(J254:N254)+P254+R254</f>
        <v>0</v>
      </c>
      <c r="U254" s="122" t="str">
        <f>VLOOKUP(B254,'FOLHA RESUMIDA'!C:I,2,0)</f>
        <v>JOSIMAR SILVA</v>
      </c>
    </row>
    <row r="255" spans="1:21">
      <c r="A255" s="117">
        <v>1</v>
      </c>
      <c r="B255" s="117">
        <v>2797</v>
      </c>
      <c r="C255" s="105" t="s">
        <v>202</v>
      </c>
      <c r="D255" s="106">
        <v>40064</v>
      </c>
      <c r="E255" s="117" t="s">
        <v>552</v>
      </c>
      <c r="F255" s="105" t="s">
        <v>503</v>
      </c>
      <c r="G255" s="103">
        <v>1981.2</v>
      </c>
      <c r="H255" s="103">
        <v>0</v>
      </c>
      <c r="I255" s="104" t="s">
        <v>553</v>
      </c>
      <c r="J255" s="103">
        <v>2312.9499999999998</v>
      </c>
      <c r="K255" s="103">
        <v>0</v>
      </c>
      <c r="L255" s="103">
        <v>0</v>
      </c>
      <c r="M255" s="103">
        <v>0</v>
      </c>
      <c r="N255" s="103">
        <v>0</v>
      </c>
      <c r="O255" s="103">
        <v>0</v>
      </c>
      <c r="P255" s="103">
        <v>0</v>
      </c>
      <c r="Q255" s="103">
        <v>0</v>
      </c>
      <c r="R255" s="52">
        <v>0</v>
      </c>
      <c r="S255" s="121">
        <f>SUM(G255:H255)+O255+Q255</f>
        <v>1981.2</v>
      </c>
      <c r="T255" s="121">
        <f>SUM(J255:N255)+P255+R255</f>
        <v>2312.9499999999998</v>
      </c>
      <c r="U255" s="122" t="str">
        <f>VLOOKUP(B255,'FOLHA RESUMIDA'!C:I,2,0)</f>
        <v>JULIANA SILVA CEDRIM</v>
      </c>
    </row>
    <row r="256" spans="1:21">
      <c r="A256" s="117">
        <v>1</v>
      </c>
      <c r="B256" s="117">
        <v>2798</v>
      </c>
      <c r="C256" s="105" t="s">
        <v>203</v>
      </c>
      <c r="D256" s="106">
        <v>40077</v>
      </c>
      <c r="E256" s="117" t="s">
        <v>552</v>
      </c>
      <c r="F256" s="105" t="s">
        <v>503</v>
      </c>
      <c r="G256" s="103">
        <v>1981.2</v>
      </c>
      <c r="H256" s="103">
        <v>0</v>
      </c>
      <c r="I256" s="104" t="s">
        <v>553</v>
      </c>
      <c r="J256" s="103">
        <v>2312.9499999999998</v>
      </c>
      <c r="K256" s="103">
        <v>0</v>
      </c>
      <c r="L256" s="103">
        <v>0</v>
      </c>
      <c r="M256" s="103">
        <v>0</v>
      </c>
      <c r="N256" s="103">
        <v>0</v>
      </c>
      <c r="O256" s="103">
        <v>0</v>
      </c>
      <c r="P256" s="103">
        <v>0</v>
      </c>
      <c r="Q256" s="103">
        <v>0</v>
      </c>
      <c r="R256" s="52">
        <v>0</v>
      </c>
      <c r="S256" s="121">
        <f>SUM(G256:H256)+O256+Q256</f>
        <v>1981.2</v>
      </c>
      <c r="T256" s="121">
        <f>SUM(J256:N256)+P256+R256</f>
        <v>2312.9499999999998</v>
      </c>
      <c r="U256" s="122" t="str">
        <f>VLOOKUP(B256,'FOLHA RESUMIDA'!C:I,2,0)</f>
        <v>MARCO ANDRE ANTUNES CORREIA</v>
      </c>
    </row>
    <row r="257" spans="1:21">
      <c r="A257" s="117">
        <v>20</v>
      </c>
      <c r="B257" s="117">
        <v>2799</v>
      </c>
      <c r="C257" s="105" t="s">
        <v>371</v>
      </c>
      <c r="D257" s="106">
        <v>40081</v>
      </c>
      <c r="E257" s="117" t="s">
        <v>552</v>
      </c>
      <c r="F257" s="105" t="s">
        <v>503</v>
      </c>
      <c r="G257" s="103">
        <v>1981.2</v>
      </c>
      <c r="H257" s="103">
        <v>0</v>
      </c>
      <c r="I257" s="104" t="s">
        <v>553</v>
      </c>
      <c r="J257" s="103">
        <v>0</v>
      </c>
      <c r="K257" s="103">
        <v>0</v>
      </c>
      <c r="L257" s="103">
        <v>214.7</v>
      </c>
      <c r="M257" s="103">
        <v>0</v>
      </c>
      <c r="N257" s="103">
        <v>0</v>
      </c>
      <c r="O257" s="103">
        <v>0</v>
      </c>
      <c r="P257" s="103">
        <v>0</v>
      </c>
      <c r="Q257" s="103">
        <v>0</v>
      </c>
      <c r="R257" s="52">
        <v>0</v>
      </c>
      <c r="S257" s="121">
        <f>SUM(G257:H257)+O257+Q257</f>
        <v>1981.2</v>
      </c>
      <c r="T257" s="121">
        <f>SUM(J257:N257)+P257+R257</f>
        <v>214.7</v>
      </c>
      <c r="U257" s="122" t="str">
        <f>VLOOKUP(B257,'FOLHA RESUMIDA'!C:I,2,0)</f>
        <v>ALYSSON FABIO O FLORENCIO</v>
      </c>
    </row>
    <row r="258" spans="1:21">
      <c r="A258" s="117">
        <v>1</v>
      </c>
      <c r="B258" s="117">
        <v>2801</v>
      </c>
      <c r="C258" s="105" t="s">
        <v>204</v>
      </c>
      <c r="D258" s="106">
        <v>40087</v>
      </c>
      <c r="E258" s="117" t="s">
        <v>552</v>
      </c>
      <c r="F258" s="105" t="s">
        <v>439</v>
      </c>
      <c r="G258" s="103">
        <v>5520.15</v>
      </c>
      <c r="H258" s="103">
        <v>0</v>
      </c>
      <c r="I258" s="104" t="s">
        <v>553</v>
      </c>
      <c r="J258" s="103">
        <v>0</v>
      </c>
      <c r="K258" s="103">
        <v>0</v>
      </c>
      <c r="L258" s="103">
        <v>0</v>
      </c>
      <c r="M258" s="103">
        <v>0</v>
      </c>
      <c r="N258" s="103">
        <v>0</v>
      </c>
      <c r="O258" s="103">
        <v>0</v>
      </c>
      <c r="P258" s="103">
        <v>0</v>
      </c>
      <c r="Q258" s="103">
        <v>0</v>
      </c>
      <c r="R258" s="52">
        <v>0</v>
      </c>
      <c r="S258" s="121">
        <f>SUM(G258:H258)+O258+Q258</f>
        <v>5520.15</v>
      </c>
      <c r="T258" s="121">
        <f>SUM(J258:N258)+P258+R258</f>
        <v>0</v>
      </c>
      <c r="U258" s="122" t="str">
        <f>VLOOKUP(B258,'FOLHA RESUMIDA'!C:I,2,0)</f>
        <v>VALERIA JALES DA SILVA</v>
      </c>
    </row>
    <row r="259" spans="1:21">
      <c r="A259" s="117">
        <v>1</v>
      </c>
      <c r="B259" s="117">
        <v>2806</v>
      </c>
      <c r="C259" s="105" t="s">
        <v>205</v>
      </c>
      <c r="D259" s="106">
        <v>40133</v>
      </c>
      <c r="E259" s="117" t="s">
        <v>552</v>
      </c>
      <c r="F259" s="105" t="s">
        <v>439</v>
      </c>
      <c r="G259" s="103">
        <v>2293.4899999999998</v>
      </c>
      <c r="H259" s="103">
        <v>0</v>
      </c>
      <c r="I259" s="104" t="s">
        <v>553</v>
      </c>
      <c r="J259" s="103">
        <v>2312.9499999999998</v>
      </c>
      <c r="K259" s="103">
        <v>0</v>
      </c>
      <c r="L259" s="103">
        <v>0</v>
      </c>
      <c r="M259" s="103">
        <v>0</v>
      </c>
      <c r="N259" s="103">
        <v>0</v>
      </c>
      <c r="O259" s="103">
        <v>0</v>
      </c>
      <c r="P259" s="103">
        <v>0</v>
      </c>
      <c r="Q259" s="103">
        <v>0</v>
      </c>
      <c r="R259" s="52">
        <v>0</v>
      </c>
      <c r="S259" s="121">
        <f>SUM(G259:H259)+O259+Q259</f>
        <v>2293.4899999999998</v>
      </c>
      <c r="T259" s="121">
        <f>SUM(J259:N259)+P259+R259</f>
        <v>2312.9499999999998</v>
      </c>
      <c r="U259" s="122" t="str">
        <f>VLOOKUP(B259,'FOLHA RESUMIDA'!C:I,2,0)</f>
        <v>ANA APARECIDA DE ANDRADE LIMA</v>
      </c>
    </row>
    <row r="260" spans="1:21">
      <c r="A260" s="117">
        <v>1</v>
      </c>
      <c r="B260" s="117">
        <v>2808</v>
      </c>
      <c r="C260" s="105" t="s">
        <v>600</v>
      </c>
      <c r="D260" s="106">
        <v>40137</v>
      </c>
      <c r="E260" s="117" t="s">
        <v>552</v>
      </c>
      <c r="F260" s="105" t="s">
        <v>503</v>
      </c>
      <c r="G260" s="103">
        <v>2080.27</v>
      </c>
      <c r="H260" s="103">
        <v>0</v>
      </c>
      <c r="I260" s="104" t="s">
        <v>553</v>
      </c>
      <c r="J260" s="103" t="s">
        <v>602</v>
      </c>
      <c r="K260" s="103">
        <v>0</v>
      </c>
      <c r="L260" s="103">
        <v>0</v>
      </c>
      <c r="M260" s="103">
        <v>0</v>
      </c>
      <c r="N260" s="103">
        <v>0</v>
      </c>
      <c r="O260" s="103">
        <v>0</v>
      </c>
      <c r="P260" s="103">
        <v>0</v>
      </c>
      <c r="Q260" s="103">
        <v>0</v>
      </c>
      <c r="R260" s="52">
        <v>0</v>
      </c>
      <c r="S260" s="121">
        <f>SUM(G260:H260)+O260+Q260</f>
        <v>2080.27</v>
      </c>
      <c r="T260" s="121">
        <f>SUM(J260:N260)+P260+R260</f>
        <v>0</v>
      </c>
      <c r="U260" s="122" t="str">
        <f>VLOOKUP(B260,'FOLHA RESUMIDA'!C:I,2,0)</f>
        <v xml:space="preserve">GABRIELA FERNANDA M  G  </v>
      </c>
    </row>
    <row r="261" spans="1:21">
      <c r="A261" s="117">
        <v>1</v>
      </c>
      <c r="B261" s="117">
        <v>2816</v>
      </c>
      <c r="C261" s="105" t="s">
        <v>206</v>
      </c>
      <c r="D261" s="106">
        <v>40247</v>
      </c>
      <c r="E261" s="117" t="s">
        <v>552</v>
      </c>
      <c r="F261" s="105" t="s">
        <v>509</v>
      </c>
      <c r="G261" s="103">
        <v>1886.84</v>
      </c>
      <c r="H261" s="103">
        <v>0</v>
      </c>
      <c r="I261" s="104" t="s">
        <v>553</v>
      </c>
      <c r="J261" s="103">
        <v>0</v>
      </c>
      <c r="K261" s="103">
        <v>0</v>
      </c>
      <c r="L261" s="103">
        <v>0</v>
      </c>
      <c r="M261" s="103">
        <v>0</v>
      </c>
      <c r="N261" s="103">
        <v>0</v>
      </c>
      <c r="O261" s="103">
        <v>0</v>
      </c>
      <c r="P261" s="103">
        <v>0</v>
      </c>
      <c r="Q261" s="103">
        <v>0</v>
      </c>
      <c r="R261" s="52">
        <v>0</v>
      </c>
      <c r="S261" s="121">
        <f>SUM(G261:H261)+O261+Q261</f>
        <v>1886.84</v>
      </c>
      <c r="T261" s="121">
        <f>SUM(J261:N261)+P261+R261</f>
        <v>0</v>
      </c>
      <c r="U261" s="122" t="str">
        <f>VLOOKUP(B261,'FOLHA RESUMIDA'!C:I,2,0)</f>
        <v>MIRIAM DA SILVA FONSECA</v>
      </c>
    </row>
    <row r="262" spans="1:21">
      <c r="A262" s="117">
        <v>1</v>
      </c>
      <c r="B262" s="117">
        <v>2819</v>
      </c>
      <c r="C262" s="105" t="s">
        <v>207</v>
      </c>
      <c r="D262" s="106">
        <v>40269</v>
      </c>
      <c r="E262" s="117" t="s">
        <v>552</v>
      </c>
      <c r="F262" s="105" t="s">
        <v>503</v>
      </c>
      <c r="G262" s="103">
        <v>1981.2</v>
      </c>
      <c r="H262" s="103">
        <v>0</v>
      </c>
      <c r="I262" s="104" t="s">
        <v>553</v>
      </c>
      <c r="J262" s="103">
        <v>6657.79</v>
      </c>
      <c r="K262" s="103">
        <v>0</v>
      </c>
      <c r="L262" s="103">
        <v>0</v>
      </c>
      <c r="M262" s="103">
        <v>0</v>
      </c>
      <c r="N262" s="103">
        <v>0</v>
      </c>
      <c r="O262" s="103">
        <v>0</v>
      </c>
      <c r="P262" s="103">
        <v>0</v>
      </c>
      <c r="Q262" s="103">
        <v>0</v>
      </c>
      <c r="R262" s="52">
        <v>0</v>
      </c>
      <c r="S262" s="121">
        <f>SUM(G262:H262)+O262+Q262</f>
        <v>1981.2</v>
      </c>
      <c r="T262" s="121">
        <f>SUM(J262:N262)+P262+R262</f>
        <v>6657.79</v>
      </c>
      <c r="U262" s="122" t="str">
        <f>VLOOKUP(B262,'FOLHA RESUMIDA'!C:I,2,0)</f>
        <v>RAFAEL LEITAO DE A  G DA SILVA</v>
      </c>
    </row>
    <row r="263" spans="1:21">
      <c r="A263" s="117">
        <v>1</v>
      </c>
      <c r="B263" s="117">
        <v>2820</v>
      </c>
      <c r="C263" s="105" t="s">
        <v>208</v>
      </c>
      <c r="D263" s="106">
        <v>40288</v>
      </c>
      <c r="E263" s="117" t="s">
        <v>552</v>
      </c>
      <c r="F263" s="105" t="s">
        <v>503</v>
      </c>
      <c r="G263" s="103">
        <v>1981.2</v>
      </c>
      <c r="H263" s="103">
        <v>0</v>
      </c>
      <c r="I263" s="104" t="s">
        <v>553</v>
      </c>
      <c r="J263" s="103">
        <v>0</v>
      </c>
      <c r="K263" s="103">
        <v>0</v>
      </c>
      <c r="L263" s="103">
        <v>0</v>
      </c>
      <c r="M263" s="103">
        <v>3900</v>
      </c>
      <c r="N263" s="103">
        <v>0</v>
      </c>
      <c r="O263" s="103">
        <v>0</v>
      </c>
      <c r="P263" s="103">
        <v>0</v>
      </c>
      <c r="Q263" s="103">
        <v>0</v>
      </c>
      <c r="R263" s="52">
        <v>0</v>
      </c>
      <c r="S263" s="121">
        <f>SUM(G263:H263)+O263+Q263</f>
        <v>1981.2</v>
      </c>
      <c r="T263" s="121">
        <f>SUM(J263:N263)+P263+R263</f>
        <v>3900</v>
      </c>
      <c r="U263" s="122" t="str">
        <f>VLOOKUP(B263,'FOLHA RESUMIDA'!C:I,2,0)</f>
        <v>ROSIANE SANTOS BRITO</v>
      </c>
    </row>
    <row r="264" spans="1:21">
      <c r="A264" s="117">
        <v>25</v>
      </c>
      <c r="B264" s="117">
        <v>2821</v>
      </c>
      <c r="C264" s="105" t="s">
        <v>379</v>
      </c>
      <c r="D264" s="106">
        <v>40288</v>
      </c>
      <c r="E264" s="117" t="s">
        <v>552</v>
      </c>
      <c r="F264" s="105" t="s">
        <v>520</v>
      </c>
      <c r="G264" s="103">
        <v>4850.3900000000003</v>
      </c>
      <c r="H264" s="103">
        <v>0</v>
      </c>
      <c r="I264" s="104" t="s">
        <v>553</v>
      </c>
      <c r="J264" s="103">
        <v>0</v>
      </c>
      <c r="K264" s="103">
        <v>0</v>
      </c>
      <c r="L264" s="103">
        <v>0</v>
      </c>
      <c r="M264" s="103">
        <v>0</v>
      </c>
      <c r="N264" s="103">
        <v>0</v>
      </c>
      <c r="O264" s="103">
        <v>0</v>
      </c>
      <c r="P264" s="103">
        <v>0</v>
      </c>
      <c r="Q264" s="103">
        <v>0</v>
      </c>
      <c r="R264" s="52">
        <v>0</v>
      </c>
      <c r="S264" s="121">
        <f>SUM(G264:H264)+O264+Q264</f>
        <v>4850.3900000000003</v>
      </c>
      <c r="T264" s="121">
        <f>SUM(J264:N264)+P264+R264</f>
        <v>0</v>
      </c>
      <c r="U264" s="122" t="str">
        <f>VLOOKUP(B264,'FOLHA RESUMIDA'!C:I,2,0)</f>
        <v>HERBET CANDEIA MAIA</v>
      </c>
    </row>
    <row r="265" spans="1:21">
      <c r="A265" s="117">
        <v>1</v>
      </c>
      <c r="B265" s="117">
        <v>2823</v>
      </c>
      <c r="C265" s="105" t="s">
        <v>363</v>
      </c>
      <c r="D265" s="106">
        <v>40310</v>
      </c>
      <c r="E265" s="117" t="s">
        <v>552</v>
      </c>
      <c r="F265" s="105" t="s">
        <v>503</v>
      </c>
      <c r="G265" s="103">
        <v>1981.2</v>
      </c>
      <c r="H265" s="103">
        <v>0</v>
      </c>
      <c r="I265" s="104" t="s">
        <v>553</v>
      </c>
      <c r="J265" s="103">
        <v>0</v>
      </c>
      <c r="K265" s="103">
        <v>0</v>
      </c>
      <c r="L265" s="103">
        <v>0</v>
      </c>
      <c r="M265" s="103">
        <v>0</v>
      </c>
      <c r="N265" s="103">
        <v>0</v>
      </c>
      <c r="O265" s="103">
        <v>0</v>
      </c>
      <c r="P265" s="103">
        <v>0</v>
      </c>
      <c r="Q265" s="103">
        <v>0</v>
      </c>
      <c r="R265" s="52">
        <v>0</v>
      </c>
      <c r="S265" s="121">
        <f>SUM(G265:H265)+O265+Q265</f>
        <v>1981.2</v>
      </c>
      <c r="T265" s="121">
        <f>SUM(J265:N265)+P265+R265</f>
        <v>0</v>
      </c>
      <c r="U265" s="122" t="str">
        <f>VLOOKUP(B265,'FOLHA RESUMIDA'!C:I,2,0)</f>
        <v>ADRIANA MARIA DA SILVA</v>
      </c>
    </row>
    <row r="266" spans="1:21">
      <c r="A266" s="117">
        <v>25</v>
      </c>
      <c r="B266" s="117">
        <v>2824</v>
      </c>
      <c r="C266" s="105" t="s">
        <v>417</v>
      </c>
      <c r="D266" s="106">
        <v>40319</v>
      </c>
      <c r="E266" s="117" t="s">
        <v>552</v>
      </c>
      <c r="F266" s="105" t="s">
        <v>520</v>
      </c>
      <c r="G266" s="103">
        <v>4850.38</v>
      </c>
      <c r="H266" s="103">
        <v>0</v>
      </c>
      <c r="I266" s="104" t="s">
        <v>553</v>
      </c>
      <c r="J266" s="103">
        <v>0</v>
      </c>
      <c r="K266" s="103">
        <v>0</v>
      </c>
      <c r="L266" s="103">
        <v>0</v>
      </c>
      <c r="M266" s="103">
        <v>0</v>
      </c>
      <c r="N266" s="103">
        <v>0</v>
      </c>
      <c r="O266" s="103">
        <v>0</v>
      </c>
      <c r="P266" s="103">
        <v>0</v>
      </c>
      <c r="Q266" s="103">
        <v>0</v>
      </c>
      <c r="R266" s="52">
        <v>0</v>
      </c>
      <c r="S266" s="121">
        <f>SUM(G266:H266)+O266+Q266</f>
        <v>4850.38</v>
      </c>
      <c r="T266" s="121">
        <f>SUM(J266:N266)+P266+R266</f>
        <v>0</v>
      </c>
      <c r="U266" s="122" t="str">
        <f>VLOOKUP(B266,'FOLHA RESUMIDA'!C:I,2,0)</f>
        <v>ANA PAULA BARBOSA CAVALCANTI</v>
      </c>
    </row>
    <row r="267" spans="1:21">
      <c r="A267" s="117">
        <v>16</v>
      </c>
      <c r="B267" s="117">
        <v>2827</v>
      </c>
      <c r="C267" s="105" t="s">
        <v>388</v>
      </c>
      <c r="D267" s="106">
        <v>40330</v>
      </c>
      <c r="E267" s="117" t="s">
        <v>552</v>
      </c>
      <c r="F267" s="105" t="s">
        <v>503</v>
      </c>
      <c r="G267" s="103">
        <v>1981.2</v>
      </c>
      <c r="H267" s="103">
        <v>0</v>
      </c>
      <c r="I267" s="104" t="s">
        <v>553</v>
      </c>
      <c r="J267" s="103">
        <v>0</v>
      </c>
      <c r="K267" s="103">
        <v>0</v>
      </c>
      <c r="L267" s="103">
        <v>214.7</v>
      </c>
      <c r="M267" s="103">
        <v>0</v>
      </c>
      <c r="N267" s="103">
        <v>0</v>
      </c>
      <c r="O267" s="103">
        <v>0</v>
      </c>
      <c r="P267" s="103">
        <v>0</v>
      </c>
      <c r="Q267" s="103">
        <v>0</v>
      </c>
      <c r="R267" s="52">
        <v>0</v>
      </c>
      <c r="S267" s="121">
        <f>SUM(G267:H267)+O267+Q267</f>
        <v>1981.2</v>
      </c>
      <c r="T267" s="121">
        <f>SUM(J267:N267)+P267+R267</f>
        <v>214.7</v>
      </c>
      <c r="U267" s="122" t="str">
        <f>VLOOKUP(B267,'FOLHA RESUMIDA'!C:I,2,0)</f>
        <v>FABIO BARBOSA S  DE LIMA</v>
      </c>
    </row>
    <row r="268" spans="1:21">
      <c r="A268" s="117">
        <v>1</v>
      </c>
      <c r="B268" s="117">
        <v>2831</v>
      </c>
      <c r="C268" s="105" t="s">
        <v>209</v>
      </c>
      <c r="D268" s="106">
        <v>40339</v>
      </c>
      <c r="E268" s="117" t="s">
        <v>552</v>
      </c>
      <c r="F268" s="105" t="s">
        <v>503</v>
      </c>
      <c r="G268" s="103">
        <v>1981.2</v>
      </c>
      <c r="H268" s="103">
        <v>0</v>
      </c>
      <c r="I268" s="104" t="s">
        <v>553</v>
      </c>
      <c r="J268" s="103">
        <v>0</v>
      </c>
      <c r="K268" s="103">
        <v>0</v>
      </c>
      <c r="L268" s="103">
        <v>0</v>
      </c>
      <c r="M268" s="103">
        <v>3900</v>
      </c>
      <c r="N268" s="103">
        <v>0</v>
      </c>
      <c r="O268" s="103">
        <v>0</v>
      </c>
      <c r="P268" s="103">
        <v>0</v>
      </c>
      <c r="Q268" s="103">
        <v>0</v>
      </c>
      <c r="R268" s="52">
        <v>0</v>
      </c>
      <c r="S268" s="121">
        <f>SUM(G268:H268)+O268+Q268</f>
        <v>1981.2</v>
      </c>
      <c r="T268" s="121">
        <f>SUM(J268:N268)+P268+R268</f>
        <v>3900</v>
      </c>
      <c r="U268" s="122" t="str">
        <f>VLOOKUP(B268,'FOLHA RESUMIDA'!C:I,2,0)</f>
        <v>AMANDA BEZERRA MASCARENHAS</v>
      </c>
    </row>
    <row r="269" spans="1:21">
      <c r="A269" s="117">
        <v>1</v>
      </c>
      <c r="B269" s="117">
        <v>2833</v>
      </c>
      <c r="C269" s="105" t="s">
        <v>210</v>
      </c>
      <c r="D269" s="106">
        <v>40350</v>
      </c>
      <c r="E269" s="117" t="s">
        <v>552</v>
      </c>
      <c r="F269" s="105" t="s">
        <v>503</v>
      </c>
      <c r="G269" s="103">
        <v>2080.27</v>
      </c>
      <c r="H269" s="103">
        <v>0</v>
      </c>
      <c r="I269" s="104" t="s">
        <v>553</v>
      </c>
      <c r="J269" s="103">
        <v>1079.3800000000001</v>
      </c>
      <c r="K269" s="103">
        <v>0</v>
      </c>
      <c r="L269" s="103">
        <v>0</v>
      </c>
      <c r="M269" s="103">
        <v>0</v>
      </c>
      <c r="N269" s="103">
        <v>1800</v>
      </c>
      <c r="O269" s="103">
        <v>0</v>
      </c>
      <c r="P269" s="103">
        <v>0</v>
      </c>
      <c r="Q269" s="103">
        <v>0</v>
      </c>
      <c r="R269" s="52">
        <v>0</v>
      </c>
      <c r="S269" s="121">
        <f>SUM(G269:H269)+O269+Q269</f>
        <v>2080.27</v>
      </c>
      <c r="T269" s="121">
        <f>SUM(J269:N269)+P269+R269</f>
        <v>2879.38</v>
      </c>
      <c r="U269" s="122" t="str">
        <f>VLOOKUP(B269,'FOLHA RESUMIDA'!C:I,2,0)</f>
        <v>JAMESSON AMANCIO DA ROCHA</v>
      </c>
    </row>
    <row r="270" spans="1:21">
      <c r="A270" s="117">
        <v>1</v>
      </c>
      <c r="B270" s="117">
        <v>2834</v>
      </c>
      <c r="C270" s="105" t="s">
        <v>211</v>
      </c>
      <c r="D270" s="106">
        <v>40350</v>
      </c>
      <c r="E270" s="117" t="s">
        <v>552</v>
      </c>
      <c r="F270" s="105" t="s">
        <v>503</v>
      </c>
      <c r="G270" s="103">
        <v>1981.2</v>
      </c>
      <c r="H270" s="103">
        <v>0</v>
      </c>
      <c r="I270" s="104" t="s">
        <v>553</v>
      </c>
      <c r="J270" s="103">
        <v>822.38</v>
      </c>
      <c r="K270" s="103">
        <v>0</v>
      </c>
      <c r="L270" s="103">
        <v>0</v>
      </c>
      <c r="M270" s="103">
        <v>0</v>
      </c>
      <c r="N270" s="103">
        <v>0</v>
      </c>
      <c r="O270" s="103">
        <v>0</v>
      </c>
      <c r="P270" s="103">
        <v>0</v>
      </c>
      <c r="Q270" s="103">
        <v>0</v>
      </c>
      <c r="R270" s="52">
        <v>0</v>
      </c>
      <c r="S270" s="121">
        <f>SUM(G270:H270)+O270+Q270</f>
        <v>1981.2</v>
      </c>
      <c r="T270" s="121">
        <f>SUM(J270:N270)+P270+R270</f>
        <v>822.38</v>
      </c>
      <c r="U270" s="122" t="str">
        <f>VLOOKUP(B270,'FOLHA RESUMIDA'!C:I,2,0)</f>
        <v>LUIZ F  DE LIMA CAVALCANTI</v>
      </c>
    </row>
    <row r="271" spans="1:21">
      <c r="A271" s="117">
        <v>1</v>
      </c>
      <c r="B271" s="117">
        <v>2835</v>
      </c>
      <c r="C271" s="105" t="s">
        <v>404</v>
      </c>
      <c r="D271" s="106">
        <v>40360</v>
      </c>
      <c r="E271" s="117" t="s">
        <v>552</v>
      </c>
      <c r="F271" s="105" t="s">
        <v>503</v>
      </c>
      <c r="G271" s="103">
        <v>1981.2</v>
      </c>
      <c r="H271" s="103">
        <v>0</v>
      </c>
      <c r="I271" s="104" t="s">
        <v>553</v>
      </c>
      <c r="J271" s="103">
        <v>0</v>
      </c>
      <c r="K271" s="103">
        <v>0</v>
      </c>
      <c r="L271" s="103">
        <v>0</v>
      </c>
      <c r="M271" s="103">
        <v>0</v>
      </c>
      <c r="N271" s="103">
        <v>0</v>
      </c>
      <c r="O271" s="103">
        <v>0</v>
      </c>
      <c r="P271" s="103">
        <v>0</v>
      </c>
      <c r="Q271" s="103">
        <v>0</v>
      </c>
      <c r="R271" s="52">
        <v>0</v>
      </c>
      <c r="S271" s="121">
        <f>SUM(G271:H271)+O271+Q271</f>
        <v>1981.2</v>
      </c>
      <c r="T271" s="121">
        <f>SUM(J271:N271)+P271+R271</f>
        <v>0</v>
      </c>
      <c r="U271" s="122" t="str">
        <f>VLOOKUP(B271,'FOLHA RESUMIDA'!C:I,2,0)</f>
        <v>JOSE MARCELO DE FRANCA MATOS</v>
      </c>
    </row>
    <row r="272" spans="1:21">
      <c r="A272" s="117">
        <v>50</v>
      </c>
      <c r="B272" s="117">
        <v>2836</v>
      </c>
      <c r="C272" s="105" t="s">
        <v>398</v>
      </c>
      <c r="D272" s="106">
        <v>40367</v>
      </c>
      <c r="E272" s="117" t="s">
        <v>552</v>
      </c>
      <c r="F272" s="105" t="s">
        <v>503</v>
      </c>
      <c r="G272" s="103">
        <v>1981.2</v>
      </c>
      <c r="H272" s="103">
        <v>0</v>
      </c>
      <c r="I272" s="104" t="s">
        <v>553</v>
      </c>
      <c r="J272" s="103">
        <v>0</v>
      </c>
      <c r="K272" s="103">
        <v>0</v>
      </c>
      <c r="L272" s="103">
        <v>0</v>
      </c>
      <c r="M272" s="103">
        <v>0</v>
      </c>
      <c r="N272" s="103">
        <v>0</v>
      </c>
      <c r="O272" s="103">
        <v>0</v>
      </c>
      <c r="P272" s="103">
        <v>0</v>
      </c>
      <c r="Q272" s="103">
        <v>0</v>
      </c>
      <c r="R272" s="52">
        <v>0</v>
      </c>
      <c r="S272" s="121">
        <f>SUM(G272:H272)+O272+Q272</f>
        <v>1981.2</v>
      </c>
      <c r="T272" s="121">
        <f>SUM(J272:N272)+P272+R272</f>
        <v>0</v>
      </c>
      <c r="U272" s="122" t="str">
        <f>VLOOKUP(B272,'FOLHA RESUMIDA'!C:I,2,0)</f>
        <v>MONALISA MARIA LEANDRO RIBEIRO</v>
      </c>
    </row>
    <row r="273" spans="1:21">
      <c r="A273" s="117">
        <v>1</v>
      </c>
      <c r="B273" s="117">
        <v>2837</v>
      </c>
      <c r="C273" s="105" t="s">
        <v>212</v>
      </c>
      <c r="D273" s="106">
        <v>40371</v>
      </c>
      <c r="E273" s="117" t="s">
        <v>552</v>
      </c>
      <c r="F273" s="105" t="s">
        <v>503</v>
      </c>
      <c r="G273" s="103">
        <v>1981.2</v>
      </c>
      <c r="H273" s="103">
        <v>0</v>
      </c>
      <c r="I273" s="104" t="s">
        <v>553</v>
      </c>
      <c r="J273" s="103">
        <v>2312.9499999999998</v>
      </c>
      <c r="K273" s="103">
        <v>0</v>
      </c>
      <c r="L273" s="103">
        <v>0</v>
      </c>
      <c r="M273" s="103">
        <v>0</v>
      </c>
      <c r="N273" s="103">
        <v>0</v>
      </c>
      <c r="O273" s="103">
        <v>0</v>
      </c>
      <c r="P273" s="103">
        <v>0</v>
      </c>
      <c r="Q273" s="103">
        <v>0</v>
      </c>
      <c r="R273" s="52">
        <v>0</v>
      </c>
      <c r="S273" s="121">
        <f>SUM(G273:H273)+O273+Q273</f>
        <v>1981.2</v>
      </c>
      <c r="T273" s="121">
        <f>SUM(J273:N273)+P273+R273</f>
        <v>2312.9499999999998</v>
      </c>
      <c r="U273" s="122" t="str">
        <f>VLOOKUP(B273,'FOLHA RESUMIDA'!C:I,2,0)</f>
        <v>BEZALIEL ROSA DOS S JUNIOR</v>
      </c>
    </row>
    <row r="274" spans="1:21">
      <c r="A274" s="117">
        <v>51</v>
      </c>
      <c r="B274" s="117">
        <v>2838</v>
      </c>
      <c r="C274" s="105" t="s">
        <v>367</v>
      </c>
      <c r="D274" s="106">
        <v>40372</v>
      </c>
      <c r="E274" s="117" t="s">
        <v>552</v>
      </c>
      <c r="F274" s="105" t="s">
        <v>503</v>
      </c>
      <c r="G274" s="103">
        <v>1981.2</v>
      </c>
      <c r="H274" s="103">
        <v>0</v>
      </c>
      <c r="I274" s="104" t="s">
        <v>553</v>
      </c>
      <c r="J274" s="103">
        <v>0</v>
      </c>
      <c r="K274" s="103">
        <v>0</v>
      </c>
      <c r="L274" s="103">
        <v>214.7</v>
      </c>
      <c r="M274" s="103">
        <v>0</v>
      </c>
      <c r="N274" s="103">
        <v>0</v>
      </c>
      <c r="O274" s="103">
        <v>0</v>
      </c>
      <c r="P274" s="103">
        <v>0</v>
      </c>
      <c r="Q274" s="103">
        <v>0</v>
      </c>
      <c r="R274" s="52">
        <v>0</v>
      </c>
      <c r="S274" s="121">
        <f>SUM(G274:H274)+O274+Q274</f>
        <v>1981.2</v>
      </c>
      <c r="T274" s="121">
        <f>SUM(J274:N274)+P274+R274</f>
        <v>214.7</v>
      </c>
      <c r="U274" s="122" t="str">
        <f>VLOOKUP(B274,'FOLHA RESUMIDA'!C:I,2,0)</f>
        <v>CAIO CEZAR F  E  DO NASCIMENTO</v>
      </c>
    </row>
    <row r="275" spans="1:21">
      <c r="A275" s="117">
        <v>1</v>
      </c>
      <c r="B275" s="117">
        <v>2839</v>
      </c>
      <c r="C275" s="105" t="s">
        <v>213</v>
      </c>
      <c r="D275" s="106">
        <v>40379</v>
      </c>
      <c r="E275" s="117" t="s">
        <v>552</v>
      </c>
      <c r="F275" s="105" t="s">
        <v>439</v>
      </c>
      <c r="G275" s="103">
        <v>2293.4899999999998</v>
      </c>
      <c r="H275" s="103">
        <v>0</v>
      </c>
      <c r="I275" s="104" t="s">
        <v>553</v>
      </c>
      <c r="J275" s="103">
        <v>2312.9499999999998</v>
      </c>
      <c r="K275" s="103">
        <v>0</v>
      </c>
      <c r="L275" s="103">
        <v>0</v>
      </c>
      <c r="M275" s="103">
        <v>0</v>
      </c>
      <c r="N275" s="103">
        <v>0</v>
      </c>
      <c r="O275" s="103">
        <v>0</v>
      </c>
      <c r="P275" s="103">
        <v>0</v>
      </c>
      <c r="Q275" s="103">
        <v>0</v>
      </c>
      <c r="R275" s="52">
        <v>0</v>
      </c>
      <c r="S275" s="121">
        <f>SUM(G275:H275)+O275+Q275</f>
        <v>2293.4899999999998</v>
      </c>
      <c r="T275" s="121">
        <f>SUM(J275:N275)+P275+R275</f>
        <v>2312.9499999999998</v>
      </c>
      <c r="U275" s="122" t="str">
        <f>VLOOKUP(B275,'FOLHA RESUMIDA'!C:I,2,0)</f>
        <v>ANGELINA MEDEIROS VERONESE</v>
      </c>
    </row>
    <row r="276" spans="1:21">
      <c r="A276" s="117">
        <v>1</v>
      </c>
      <c r="B276" s="117">
        <v>2849</v>
      </c>
      <c r="C276" s="105" t="s">
        <v>214</v>
      </c>
      <c r="D276" s="106">
        <v>40422</v>
      </c>
      <c r="E276" s="117" t="s">
        <v>552</v>
      </c>
      <c r="F276" s="105" t="s">
        <v>435</v>
      </c>
      <c r="G276" s="103">
        <v>1346.58</v>
      </c>
      <c r="H276" s="103">
        <v>0</v>
      </c>
      <c r="I276" s="104" t="s">
        <v>553</v>
      </c>
      <c r="J276" s="103">
        <v>0</v>
      </c>
      <c r="K276" s="103">
        <v>0</v>
      </c>
      <c r="L276" s="103">
        <v>0</v>
      </c>
      <c r="M276" s="103">
        <v>0</v>
      </c>
      <c r="N276" s="103">
        <v>0</v>
      </c>
      <c r="O276" s="103">
        <v>0</v>
      </c>
      <c r="P276" s="103">
        <v>0</v>
      </c>
      <c r="Q276" s="103">
        <v>0</v>
      </c>
      <c r="R276" s="52">
        <v>0</v>
      </c>
      <c r="S276" s="121">
        <f>SUM(G276:H276)+O276+Q276</f>
        <v>1346.58</v>
      </c>
      <c r="T276" s="121">
        <f>SUM(J276:N276)+P276+R276</f>
        <v>0</v>
      </c>
      <c r="U276" s="122" t="str">
        <f>VLOOKUP(B276,'FOLHA RESUMIDA'!C:I,2,0)</f>
        <v>JULIANA CESAR MARTINS DE LIMA</v>
      </c>
    </row>
    <row r="277" spans="1:21">
      <c r="A277" s="117">
        <v>1</v>
      </c>
      <c r="B277" s="117">
        <v>2850</v>
      </c>
      <c r="C277" s="105" t="s">
        <v>215</v>
      </c>
      <c r="D277" s="106">
        <v>40422</v>
      </c>
      <c r="E277" s="117" t="s">
        <v>552</v>
      </c>
      <c r="F277" s="105" t="s">
        <v>435</v>
      </c>
      <c r="G277" s="103">
        <v>1346.58</v>
      </c>
      <c r="H277" s="103">
        <v>0</v>
      </c>
      <c r="I277" s="104" t="s">
        <v>553</v>
      </c>
      <c r="J277" s="103">
        <v>0</v>
      </c>
      <c r="K277" s="103">
        <v>0</v>
      </c>
      <c r="L277" s="103">
        <v>0</v>
      </c>
      <c r="M277" s="103">
        <v>0</v>
      </c>
      <c r="N277" s="103">
        <v>0</v>
      </c>
      <c r="O277" s="103">
        <v>0</v>
      </c>
      <c r="P277" s="103">
        <v>0</v>
      </c>
      <c r="Q277" s="103">
        <v>0</v>
      </c>
      <c r="R277" s="52">
        <v>0</v>
      </c>
      <c r="S277" s="121">
        <f>SUM(G277:H277)+O277+Q277</f>
        <v>1346.58</v>
      </c>
      <c r="T277" s="121">
        <f>SUM(J277:N277)+P277+R277</f>
        <v>0</v>
      </c>
      <c r="U277" s="122" t="str">
        <f>VLOOKUP(B277,'FOLHA RESUMIDA'!C:I,2,0)</f>
        <v>JAMERSON A  RAFAEL DE LIMA</v>
      </c>
    </row>
    <row r="278" spans="1:21">
      <c r="A278" s="117">
        <v>1</v>
      </c>
      <c r="B278" s="117">
        <v>2853</v>
      </c>
      <c r="C278" s="105" t="s">
        <v>216</v>
      </c>
      <c r="D278" s="106">
        <v>40422</v>
      </c>
      <c r="E278" s="117" t="s">
        <v>552</v>
      </c>
      <c r="F278" s="105" t="s">
        <v>435</v>
      </c>
      <c r="G278" s="103">
        <v>1484.61</v>
      </c>
      <c r="H278" s="103">
        <v>0</v>
      </c>
      <c r="I278" s="104" t="s">
        <v>553</v>
      </c>
      <c r="J278" s="103">
        <v>0</v>
      </c>
      <c r="K278" s="103">
        <v>0</v>
      </c>
      <c r="L278" s="103">
        <v>0</v>
      </c>
      <c r="M278" s="103">
        <v>0</v>
      </c>
      <c r="N278" s="103">
        <v>0</v>
      </c>
      <c r="O278" s="103">
        <v>0</v>
      </c>
      <c r="P278" s="103">
        <v>0</v>
      </c>
      <c r="Q278" s="103">
        <v>0</v>
      </c>
      <c r="R278" s="52">
        <v>0</v>
      </c>
      <c r="S278" s="121">
        <f>SUM(G278:H278)+O278+Q278</f>
        <v>1484.61</v>
      </c>
      <c r="T278" s="121">
        <f>SUM(J278:N278)+P278+R278</f>
        <v>0</v>
      </c>
      <c r="U278" s="122" t="str">
        <f>VLOOKUP(B278,'FOLHA RESUMIDA'!C:I,2,0)</f>
        <v>ALCILEIDE MONTE DA SILVA LIMA</v>
      </c>
    </row>
    <row r="279" spans="1:21">
      <c r="A279" s="117">
        <v>1</v>
      </c>
      <c r="B279" s="117">
        <v>2854</v>
      </c>
      <c r="C279" s="105" t="s">
        <v>217</v>
      </c>
      <c r="D279" s="106">
        <v>40422</v>
      </c>
      <c r="E279" s="117" t="s">
        <v>552</v>
      </c>
      <c r="F279" s="105" t="s">
        <v>435</v>
      </c>
      <c r="G279" s="103">
        <v>1484.63</v>
      </c>
      <c r="H279" s="103">
        <v>0</v>
      </c>
      <c r="I279" s="104" t="s">
        <v>553</v>
      </c>
      <c r="J279" s="103">
        <v>0</v>
      </c>
      <c r="K279" s="103">
        <v>0</v>
      </c>
      <c r="L279" s="103">
        <v>0</v>
      </c>
      <c r="M279" s="103">
        <v>0</v>
      </c>
      <c r="N279" s="103">
        <v>0</v>
      </c>
      <c r="O279" s="103">
        <v>0</v>
      </c>
      <c r="P279" s="103">
        <v>0</v>
      </c>
      <c r="Q279" s="103">
        <v>0</v>
      </c>
      <c r="R279" s="52">
        <v>0</v>
      </c>
      <c r="S279" s="121">
        <f>SUM(G279:H279)+O279+Q279</f>
        <v>1484.63</v>
      </c>
      <c r="T279" s="121">
        <f>SUM(J279:N279)+P279+R279</f>
        <v>0</v>
      </c>
      <c r="U279" s="122" t="str">
        <f>VLOOKUP(B279,'FOLHA RESUMIDA'!C:I,2,0)</f>
        <v>ANDRE RICARDO CAMARA TORRES</v>
      </c>
    </row>
    <row r="280" spans="1:21">
      <c r="A280" s="117">
        <v>1</v>
      </c>
      <c r="B280" s="117">
        <v>2856</v>
      </c>
      <c r="C280" s="105" t="s">
        <v>218</v>
      </c>
      <c r="D280" s="106">
        <v>40429</v>
      </c>
      <c r="E280" s="117" t="s">
        <v>552</v>
      </c>
      <c r="F280" s="105" t="s">
        <v>509</v>
      </c>
      <c r="G280" s="103">
        <v>1886.84</v>
      </c>
      <c r="H280" s="103">
        <v>0</v>
      </c>
      <c r="I280" s="104" t="s">
        <v>553</v>
      </c>
      <c r="J280" s="103">
        <v>0</v>
      </c>
      <c r="K280" s="103">
        <v>0</v>
      </c>
      <c r="L280" s="103">
        <v>0</v>
      </c>
      <c r="M280" s="103">
        <v>0</v>
      </c>
      <c r="N280" s="103">
        <v>0</v>
      </c>
      <c r="O280" s="103">
        <v>0</v>
      </c>
      <c r="P280" s="103">
        <v>0</v>
      </c>
      <c r="Q280" s="103">
        <v>0</v>
      </c>
      <c r="R280" s="52">
        <v>0</v>
      </c>
      <c r="S280" s="121">
        <f>SUM(G280:H280)+O280+Q280</f>
        <v>1886.84</v>
      </c>
      <c r="T280" s="121">
        <f>SUM(J280:N280)+P280+R280</f>
        <v>0</v>
      </c>
      <c r="U280" s="122" t="str">
        <f>VLOOKUP(B280,'FOLHA RESUMIDA'!C:I,2,0)</f>
        <v>ALEXSANDRA DA SILVA M  CABRAL</v>
      </c>
    </row>
    <row r="281" spans="1:21">
      <c r="A281" s="117">
        <v>1</v>
      </c>
      <c r="B281" s="117">
        <v>2857</v>
      </c>
      <c r="C281" s="105" t="s">
        <v>219</v>
      </c>
      <c r="D281" s="106">
        <v>40431</v>
      </c>
      <c r="E281" s="117" t="s">
        <v>552</v>
      </c>
      <c r="F281" s="105" t="s">
        <v>503</v>
      </c>
      <c r="G281" s="103">
        <v>1981.21</v>
      </c>
      <c r="H281" s="103">
        <v>0</v>
      </c>
      <c r="I281" s="104" t="s">
        <v>553</v>
      </c>
      <c r="J281" s="103">
        <v>1284.97</v>
      </c>
      <c r="K281" s="103">
        <v>0</v>
      </c>
      <c r="L281" s="103">
        <v>0</v>
      </c>
      <c r="M281" s="103">
        <v>0</v>
      </c>
      <c r="N281" s="103">
        <v>0</v>
      </c>
      <c r="O281" s="103">
        <v>0</v>
      </c>
      <c r="P281" s="103">
        <v>0</v>
      </c>
      <c r="Q281" s="103">
        <v>0</v>
      </c>
      <c r="R281" s="52">
        <v>0</v>
      </c>
      <c r="S281" s="121">
        <f>SUM(G281:H281)+O281+Q281</f>
        <v>1981.21</v>
      </c>
      <c r="T281" s="121">
        <f>SUM(J281:N281)+P281+R281</f>
        <v>1284.97</v>
      </c>
      <c r="U281" s="122" t="str">
        <f>VLOOKUP(B281,'FOLHA RESUMIDA'!C:I,2,0)</f>
        <v>CAROLINE ALVES LEAL</v>
      </c>
    </row>
    <row r="282" spans="1:21">
      <c r="A282" s="117">
        <v>1</v>
      </c>
      <c r="B282" s="117">
        <v>2860</v>
      </c>
      <c r="C282" s="105" t="s">
        <v>220</v>
      </c>
      <c r="D282" s="106">
        <v>40455</v>
      </c>
      <c r="E282" s="117" t="s">
        <v>552</v>
      </c>
      <c r="F282" s="105" t="s">
        <v>435</v>
      </c>
      <c r="G282" s="103">
        <v>1346.58</v>
      </c>
      <c r="H282" s="103">
        <v>0</v>
      </c>
      <c r="I282" s="104" t="s">
        <v>553</v>
      </c>
      <c r="J282" s="103">
        <v>0</v>
      </c>
      <c r="K282" s="103">
        <v>0</v>
      </c>
      <c r="L282" s="103">
        <v>0</v>
      </c>
      <c r="M282" s="103">
        <v>0</v>
      </c>
      <c r="N282" s="103">
        <v>0</v>
      </c>
      <c r="O282" s="103">
        <v>0</v>
      </c>
      <c r="P282" s="103">
        <v>0</v>
      </c>
      <c r="Q282" s="103">
        <v>0</v>
      </c>
      <c r="R282" s="52">
        <v>0</v>
      </c>
      <c r="S282" s="121">
        <f>SUM(G282:H282)+O282+Q282</f>
        <v>1346.58</v>
      </c>
      <c r="T282" s="121">
        <f>SUM(J282:N282)+P282+R282</f>
        <v>0</v>
      </c>
      <c r="U282" s="122" t="str">
        <f>VLOOKUP(B282,'FOLHA RESUMIDA'!C:I,2,0)</f>
        <v>ADRIANA MAYO DE SOUZA E SILVA</v>
      </c>
    </row>
    <row r="283" spans="1:21">
      <c r="A283" s="117">
        <v>1</v>
      </c>
      <c r="B283" s="117">
        <v>2864</v>
      </c>
      <c r="C283" s="105" t="s">
        <v>221</v>
      </c>
      <c r="D283" s="106">
        <v>40455</v>
      </c>
      <c r="E283" s="117" t="s">
        <v>552</v>
      </c>
      <c r="F283" s="105" t="s">
        <v>435</v>
      </c>
      <c r="G283" s="103">
        <v>1558.83</v>
      </c>
      <c r="H283" s="103">
        <v>0</v>
      </c>
      <c r="I283" s="104" t="s">
        <v>553</v>
      </c>
      <c r="J283" s="103">
        <v>822.38</v>
      </c>
      <c r="K283" s="103">
        <v>0</v>
      </c>
      <c r="L283" s="103">
        <v>0</v>
      </c>
      <c r="M283" s="103">
        <v>0</v>
      </c>
      <c r="N283" s="103">
        <v>0</v>
      </c>
      <c r="O283" s="103">
        <v>0</v>
      </c>
      <c r="P283" s="103">
        <v>0</v>
      </c>
      <c r="Q283" s="103">
        <v>0</v>
      </c>
      <c r="R283" s="52">
        <v>0</v>
      </c>
      <c r="S283" s="121">
        <f>SUM(G283:H283)+O283+Q283</f>
        <v>1558.83</v>
      </c>
      <c r="T283" s="121">
        <f>SUM(J283:N283)+P283+R283</f>
        <v>822.38</v>
      </c>
      <c r="U283" s="122" t="str">
        <f>VLOOKUP(B283,'FOLHA RESUMIDA'!C:I,2,0)</f>
        <v>DULCE HELENA PEREIRA</v>
      </c>
    </row>
    <row r="284" spans="1:21">
      <c r="A284" s="117">
        <v>1</v>
      </c>
      <c r="B284" s="117">
        <v>2866</v>
      </c>
      <c r="C284" s="105" t="s">
        <v>222</v>
      </c>
      <c r="D284" s="106">
        <v>40455</v>
      </c>
      <c r="E284" s="117" t="s">
        <v>552</v>
      </c>
      <c r="F284" s="105" t="s">
        <v>435</v>
      </c>
      <c r="G284" s="103">
        <v>1346.58</v>
      </c>
      <c r="H284" s="103">
        <v>0</v>
      </c>
      <c r="I284" s="104" t="s">
        <v>553</v>
      </c>
      <c r="J284" s="103">
        <v>1079.3800000000001</v>
      </c>
      <c r="K284" s="103">
        <v>0</v>
      </c>
      <c r="L284" s="103">
        <v>0</v>
      </c>
      <c r="M284" s="103">
        <v>0</v>
      </c>
      <c r="N284" s="103">
        <v>0</v>
      </c>
      <c r="O284" s="103">
        <v>0</v>
      </c>
      <c r="P284" s="103">
        <v>0</v>
      </c>
      <c r="Q284" s="103">
        <v>0</v>
      </c>
      <c r="R284" s="52">
        <v>0</v>
      </c>
      <c r="S284" s="121">
        <f>SUM(G284:H284)+O284+Q284</f>
        <v>1346.58</v>
      </c>
      <c r="T284" s="121">
        <f>SUM(J284:N284)+P284+R284</f>
        <v>1079.3800000000001</v>
      </c>
      <c r="U284" s="122" t="str">
        <f>VLOOKUP(B284,'FOLHA RESUMIDA'!C:I,2,0)</f>
        <v>LUCICLEIDE M  DE A  CAMPOS</v>
      </c>
    </row>
    <row r="285" spans="1:21">
      <c r="A285" s="117">
        <v>1</v>
      </c>
      <c r="B285" s="117">
        <v>2869</v>
      </c>
      <c r="C285" s="105" t="s">
        <v>223</v>
      </c>
      <c r="D285" s="106">
        <v>40455</v>
      </c>
      <c r="E285" s="117" t="s">
        <v>552</v>
      </c>
      <c r="F285" s="105" t="s">
        <v>435</v>
      </c>
      <c r="G285" s="103">
        <v>1346.58</v>
      </c>
      <c r="H285" s="103">
        <v>0</v>
      </c>
      <c r="I285" s="104" t="s">
        <v>553</v>
      </c>
      <c r="J285" s="103">
        <v>0</v>
      </c>
      <c r="K285" s="103">
        <v>0</v>
      </c>
      <c r="L285" s="103">
        <v>0</v>
      </c>
      <c r="M285" s="103">
        <v>0</v>
      </c>
      <c r="N285" s="103">
        <v>0</v>
      </c>
      <c r="O285" s="103">
        <v>0</v>
      </c>
      <c r="P285" s="103">
        <v>0</v>
      </c>
      <c r="Q285" s="103">
        <v>0</v>
      </c>
      <c r="R285" s="52">
        <v>0</v>
      </c>
      <c r="S285" s="121">
        <f>SUM(G285:H285)+O285+Q285</f>
        <v>1346.58</v>
      </c>
      <c r="T285" s="121">
        <f>SUM(J285:N285)+P285+R285</f>
        <v>0</v>
      </c>
      <c r="U285" s="122" t="str">
        <f>VLOOKUP(B285,'FOLHA RESUMIDA'!C:I,2,0)</f>
        <v>RICARDO J FERNANDES DA CUNHA</v>
      </c>
    </row>
    <row r="286" spans="1:21">
      <c r="A286" s="117">
        <v>1</v>
      </c>
      <c r="B286" s="117">
        <v>2870</v>
      </c>
      <c r="C286" s="105" t="s">
        <v>224</v>
      </c>
      <c r="D286" s="106">
        <v>40455</v>
      </c>
      <c r="E286" s="117" t="s">
        <v>552</v>
      </c>
      <c r="F286" s="105" t="s">
        <v>522</v>
      </c>
      <c r="G286" s="103">
        <v>1484.62</v>
      </c>
      <c r="H286" s="103">
        <v>0</v>
      </c>
      <c r="I286" s="104" t="s">
        <v>553</v>
      </c>
      <c r="J286" s="103">
        <v>0</v>
      </c>
      <c r="K286" s="103">
        <v>0</v>
      </c>
      <c r="L286" s="103">
        <v>0</v>
      </c>
      <c r="M286" s="103">
        <v>0</v>
      </c>
      <c r="N286" s="103">
        <v>0</v>
      </c>
      <c r="O286" s="103">
        <v>0</v>
      </c>
      <c r="P286" s="103">
        <v>0</v>
      </c>
      <c r="Q286" s="103">
        <v>0</v>
      </c>
      <c r="R286" s="52">
        <v>0</v>
      </c>
      <c r="S286" s="121">
        <f>SUM(G286:H286)+O286+Q286</f>
        <v>1484.62</v>
      </c>
      <c r="T286" s="121">
        <f>SUM(J286:N286)+P286+R286</f>
        <v>0</v>
      </c>
      <c r="U286" s="122" t="str">
        <f>VLOOKUP(B286,'FOLHA RESUMIDA'!C:I,2,0)</f>
        <v>SUZANA VALERIA PINHEIRO</v>
      </c>
    </row>
    <row r="287" spans="1:21">
      <c r="A287" s="117">
        <v>1</v>
      </c>
      <c r="B287" s="117">
        <v>2871</v>
      </c>
      <c r="C287" s="105" t="s">
        <v>225</v>
      </c>
      <c r="D287" s="106">
        <v>40455</v>
      </c>
      <c r="E287" s="117" t="s">
        <v>552</v>
      </c>
      <c r="F287" s="105" t="s">
        <v>435</v>
      </c>
      <c r="G287" s="103">
        <v>1484.61</v>
      </c>
      <c r="H287" s="103">
        <v>0</v>
      </c>
      <c r="I287" s="104" t="s">
        <v>553</v>
      </c>
      <c r="J287" s="103">
        <v>0</v>
      </c>
      <c r="K287" s="103">
        <v>0</v>
      </c>
      <c r="L287" s="103">
        <v>0</v>
      </c>
      <c r="M287" s="103">
        <v>0</v>
      </c>
      <c r="N287" s="103">
        <v>0</v>
      </c>
      <c r="O287" s="103">
        <v>0</v>
      </c>
      <c r="P287" s="103">
        <v>0</v>
      </c>
      <c r="Q287" s="103">
        <v>0</v>
      </c>
      <c r="R287" s="52">
        <v>0</v>
      </c>
      <c r="S287" s="121">
        <f>SUM(G287:H287)+O287+Q287</f>
        <v>1484.61</v>
      </c>
      <c r="T287" s="121">
        <f>SUM(J287:N287)+P287+R287</f>
        <v>0</v>
      </c>
      <c r="U287" s="122" t="str">
        <f>VLOOKUP(B287,'FOLHA RESUMIDA'!C:I,2,0)</f>
        <v>SUZELY ARANTES DA S MELO</v>
      </c>
    </row>
    <row r="288" spans="1:21">
      <c r="A288" s="117">
        <v>16</v>
      </c>
      <c r="B288" s="117">
        <v>2873</v>
      </c>
      <c r="C288" s="105" t="s">
        <v>368</v>
      </c>
      <c r="D288" s="106">
        <v>40455</v>
      </c>
      <c r="E288" s="117" t="s">
        <v>552</v>
      </c>
      <c r="F288" s="105" t="s">
        <v>520</v>
      </c>
      <c r="G288" s="103">
        <v>4850.38</v>
      </c>
      <c r="H288" s="103">
        <v>0</v>
      </c>
      <c r="I288" s="104" t="s">
        <v>553</v>
      </c>
      <c r="J288" s="103">
        <v>0</v>
      </c>
      <c r="K288" s="103">
        <v>0</v>
      </c>
      <c r="L288" s="103">
        <v>0</v>
      </c>
      <c r="M288" s="103">
        <v>0</v>
      </c>
      <c r="N288" s="103">
        <v>0</v>
      </c>
      <c r="O288" s="103">
        <v>0</v>
      </c>
      <c r="P288" s="103">
        <v>0</v>
      </c>
      <c r="Q288" s="103">
        <v>0</v>
      </c>
      <c r="R288" s="52">
        <v>0</v>
      </c>
      <c r="S288" s="121">
        <f>SUM(G288:H288)+O288+Q288</f>
        <v>4850.38</v>
      </c>
      <c r="T288" s="121">
        <f>SUM(J288:N288)+P288+R288</f>
        <v>0</v>
      </c>
      <c r="U288" s="122" t="str">
        <f>VLOOKUP(B288,'FOLHA RESUMIDA'!C:I,2,0)</f>
        <v>AURELIA RODRIGUES TORREIRO</v>
      </c>
    </row>
    <row r="289" spans="1:21">
      <c r="A289" s="117">
        <v>25</v>
      </c>
      <c r="B289" s="117">
        <v>2878</v>
      </c>
      <c r="C289" s="105" t="s">
        <v>380</v>
      </c>
      <c r="D289" s="106">
        <v>40457</v>
      </c>
      <c r="E289" s="117" t="s">
        <v>552</v>
      </c>
      <c r="F289" s="105" t="s">
        <v>503</v>
      </c>
      <c r="G289" s="103">
        <v>1981.2</v>
      </c>
      <c r="H289" s="103">
        <v>0</v>
      </c>
      <c r="I289" s="104" t="s">
        <v>553</v>
      </c>
      <c r="J289" s="103">
        <v>0</v>
      </c>
      <c r="K289" s="103">
        <v>0</v>
      </c>
      <c r="L289" s="103">
        <v>214.7</v>
      </c>
      <c r="M289" s="103">
        <v>0</v>
      </c>
      <c r="N289" s="103">
        <v>0</v>
      </c>
      <c r="O289" s="103">
        <v>0</v>
      </c>
      <c r="P289" s="103">
        <v>0</v>
      </c>
      <c r="Q289" s="103">
        <v>0</v>
      </c>
      <c r="R289" s="52">
        <v>0</v>
      </c>
      <c r="S289" s="121">
        <f>SUM(G289:H289)+O289+Q289</f>
        <v>1981.2</v>
      </c>
      <c r="T289" s="121">
        <f>SUM(J289:N289)+P289+R289</f>
        <v>214.7</v>
      </c>
      <c r="U289" s="122" t="str">
        <f>VLOOKUP(B289,'FOLHA RESUMIDA'!C:I,2,0)</f>
        <v>JAMSON ALESSANDRO DA SILVA</v>
      </c>
    </row>
    <row r="290" spans="1:21">
      <c r="A290" s="117">
        <v>1</v>
      </c>
      <c r="B290" s="117">
        <v>2887</v>
      </c>
      <c r="C290" s="105" t="s">
        <v>226</v>
      </c>
      <c r="D290" s="106">
        <v>40513</v>
      </c>
      <c r="E290" s="117" t="s">
        <v>552</v>
      </c>
      <c r="F290" s="105" t="s">
        <v>503</v>
      </c>
      <c r="G290" s="103">
        <v>1981.21</v>
      </c>
      <c r="H290" s="103">
        <v>0</v>
      </c>
      <c r="I290" s="104" t="s">
        <v>553</v>
      </c>
      <c r="J290" s="103">
        <v>0</v>
      </c>
      <c r="K290" s="103">
        <v>0</v>
      </c>
      <c r="L290" s="103">
        <v>0</v>
      </c>
      <c r="M290" s="103">
        <v>0</v>
      </c>
      <c r="N290" s="103">
        <v>0</v>
      </c>
      <c r="O290" s="103">
        <v>0</v>
      </c>
      <c r="P290" s="103">
        <v>0</v>
      </c>
      <c r="Q290" s="103">
        <v>0</v>
      </c>
      <c r="R290" s="52">
        <v>0</v>
      </c>
      <c r="S290" s="121">
        <f>SUM(G290:H290)+O290+Q290</f>
        <v>1981.21</v>
      </c>
      <c r="T290" s="121">
        <f>SUM(J290:N290)+P290+R290</f>
        <v>0</v>
      </c>
      <c r="U290" s="122" t="str">
        <f>VLOOKUP(B290,'FOLHA RESUMIDA'!C:I,2,0)</f>
        <v>MARIA EUZENI DA SILVA GARCEZ</v>
      </c>
    </row>
    <row r="291" spans="1:21">
      <c r="A291" s="117">
        <v>1</v>
      </c>
      <c r="B291" s="117">
        <v>2889</v>
      </c>
      <c r="C291" s="105" t="s">
        <v>227</v>
      </c>
      <c r="D291" s="106">
        <v>40575</v>
      </c>
      <c r="E291" s="117" t="s">
        <v>552</v>
      </c>
      <c r="F291" s="105" t="s">
        <v>439</v>
      </c>
      <c r="G291" s="103">
        <v>2293.4899999999998</v>
      </c>
      <c r="H291" s="103">
        <v>0</v>
      </c>
      <c r="I291" s="104" t="s">
        <v>553</v>
      </c>
      <c r="J291" s="103">
        <v>0</v>
      </c>
      <c r="K291" s="103">
        <v>0</v>
      </c>
      <c r="L291" s="103">
        <v>0</v>
      </c>
      <c r="M291" s="103">
        <v>0</v>
      </c>
      <c r="N291" s="103">
        <v>0</v>
      </c>
      <c r="O291" s="103">
        <v>0</v>
      </c>
      <c r="P291" s="103">
        <v>0</v>
      </c>
      <c r="Q291" s="103">
        <v>0</v>
      </c>
      <c r="R291" s="52">
        <v>0</v>
      </c>
      <c r="S291" s="121">
        <f>SUM(G291:H291)+O291+Q291</f>
        <v>2293.4899999999998</v>
      </c>
      <c r="T291" s="121">
        <f>SUM(J291:N291)+P291+R291</f>
        <v>0</v>
      </c>
      <c r="U291" s="122" t="str">
        <f>VLOOKUP(B291,'FOLHA RESUMIDA'!C:I,2,0)</f>
        <v>EJANE FERREIRA TEXEIRA</v>
      </c>
    </row>
    <row r="292" spans="1:21">
      <c r="A292" s="117">
        <v>1</v>
      </c>
      <c r="B292" s="117">
        <v>2890</v>
      </c>
      <c r="C292" s="105" t="s">
        <v>228</v>
      </c>
      <c r="D292" s="106">
        <v>40575</v>
      </c>
      <c r="E292" s="117" t="s">
        <v>552</v>
      </c>
      <c r="F292" s="105" t="s">
        <v>435</v>
      </c>
      <c r="G292" s="103">
        <v>1346.58</v>
      </c>
      <c r="H292" s="103">
        <v>0</v>
      </c>
      <c r="I292" s="104" t="s">
        <v>553</v>
      </c>
      <c r="J292" s="103">
        <v>0</v>
      </c>
      <c r="K292" s="103">
        <v>0</v>
      </c>
      <c r="L292" s="103">
        <v>0</v>
      </c>
      <c r="M292" s="103">
        <v>0</v>
      </c>
      <c r="N292" s="103">
        <v>0</v>
      </c>
      <c r="O292" s="103">
        <v>0</v>
      </c>
      <c r="P292" s="103">
        <v>0</v>
      </c>
      <c r="Q292" s="103">
        <v>0</v>
      </c>
      <c r="R292" s="52">
        <v>0</v>
      </c>
      <c r="S292" s="121">
        <f>SUM(G292:H292)+O292+Q292</f>
        <v>1346.58</v>
      </c>
      <c r="T292" s="121">
        <f>SUM(J292:N292)+P292+R292</f>
        <v>0</v>
      </c>
      <c r="U292" s="122" t="str">
        <f>VLOOKUP(B292,'FOLHA RESUMIDA'!C:I,2,0)</f>
        <v>CLELIO FIRMINO SILVA</v>
      </c>
    </row>
    <row r="293" spans="1:21">
      <c r="A293" s="117">
        <v>1</v>
      </c>
      <c r="B293" s="117">
        <v>2891</v>
      </c>
      <c r="C293" s="105" t="s">
        <v>229</v>
      </c>
      <c r="D293" s="106">
        <v>40575</v>
      </c>
      <c r="E293" s="117" t="s">
        <v>552</v>
      </c>
      <c r="F293" s="105" t="s">
        <v>435</v>
      </c>
      <c r="G293" s="103">
        <v>1413.91</v>
      </c>
      <c r="H293" s="103">
        <v>0</v>
      </c>
      <c r="I293" s="104" t="s">
        <v>553</v>
      </c>
      <c r="J293" s="103">
        <v>0</v>
      </c>
      <c r="K293" s="103">
        <v>0</v>
      </c>
      <c r="L293" s="103">
        <v>0</v>
      </c>
      <c r="M293" s="103">
        <v>0</v>
      </c>
      <c r="N293" s="103">
        <v>0</v>
      </c>
      <c r="O293" s="103">
        <v>0</v>
      </c>
      <c r="P293" s="103">
        <v>0</v>
      </c>
      <c r="Q293" s="103">
        <v>0</v>
      </c>
      <c r="R293" s="52">
        <v>0</v>
      </c>
      <c r="S293" s="121">
        <f>SUM(G293:H293)+O293+Q293</f>
        <v>1413.91</v>
      </c>
      <c r="T293" s="121">
        <f>SUM(J293:N293)+P293+R293</f>
        <v>0</v>
      </c>
      <c r="U293" s="122" t="str">
        <f>VLOOKUP(B293,'FOLHA RESUMIDA'!C:I,2,0)</f>
        <v>ERICK MEDEIROS</v>
      </c>
    </row>
    <row r="294" spans="1:21">
      <c r="A294" s="117">
        <v>1</v>
      </c>
      <c r="B294" s="117">
        <v>2894</v>
      </c>
      <c r="C294" s="105" t="s">
        <v>230</v>
      </c>
      <c r="D294" s="106">
        <v>40575</v>
      </c>
      <c r="E294" s="117" t="s">
        <v>552</v>
      </c>
      <c r="F294" s="105" t="s">
        <v>502</v>
      </c>
      <c r="G294" s="103">
        <v>1804.6</v>
      </c>
      <c r="H294" s="103">
        <v>0</v>
      </c>
      <c r="I294" s="104" t="s">
        <v>553</v>
      </c>
      <c r="J294" s="103">
        <v>0</v>
      </c>
      <c r="K294" s="103">
        <v>0</v>
      </c>
      <c r="L294" s="103">
        <v>0</v>
      </c>
      <c r="M294" s="103">
        <v>0</v>
      </c>
      <c r="N294" s="103">
        <v>0</v>
      </c>
      <c r="O294" s="103">
        <v>0</v>
      </c>
      <c r="P294" s="103">
        <v>0</v>
      </c>
      <c r="Q294" s="103">
        <v>0</v>
      </c>
      <c r="R294" s="52">
        <v>0</v>
      </c>
      <c r="S294" s="121">
        <f>SUM(G294:H294)+O294+Q294</f>
        <v>1804.6</v>
      </c>
      <c r="T294" s="121">
        <f>SUM(J294:N294)+P294+R294</f>
        <v>0</v>
      </c>
      <c r="U294" s="122" t="str">
        <f>VLOOKUP(B294,'FOLHA RESUMIDA'!C:I,2,0)</f>
        <v>JOELNA DINIZ PEREIRA DE SOUSA</v>
      </c>
    </row>
    <row r="295" spans="1:21">
      <c r="A295" s="117">
        <v>1</v>
      </c>
      <c r="B295" s="117">
        <v>2895</v>
      </c>
      <c r="C295" s="105" t="s">
        <v>231</v>
      </c>
      <c r="D295" s="106">
        <v>40575</v>
      </c>
      <c r="E295" s="117" t="s">
        <v>552</v>
      </c>
      <c r="F295" s="105" t="s">
        <v>435</v>
      </c>
      <c r="G295" s="103">
        <v>1346.58</v>
      </c>
      <c r="H295" s="103">
        <v>0</v>
      </c>
      <c r="I295" s="104" t="s">
        <v>553</v>
      </c>
      <c r="J295" s="103">
        <v>0</v>
      </c>
      <c r="K295" s="103">
        <v>0</v>
      </c>
      <c r="L295" s="103">
        <v>0</v>
      </c>
      <c r="M295" s="103">
        <v>0</v>
      </c>
      <c r="N295" s="103">
        <v>0</v>
      </c>
      <c r="O295" s="103">
        <v>0</v>
      </c>
      <c r="P295" s="103">
        <v>0</v>
      </c>
      <c r="Q295" s="103">
        <v>0</v>
      </c>
      <c r="R295" s="52">
        <v>0</v>
      </c>
      <c r="S295" s="121">
        <f>SUM(G295:H295)+O295+Q295</f>
        <v>1346.58</v>
      </c>
      <c r="T295" s="121">
        <f>SUM(J295:N295)+P295+R295</f>
        <v>0</v>
      </c>
      <c r="U295" s="122" t="str">
        <f>VLOOKUP(B295,'FOLHA RESUMIDA'!C:I,2,0)</f>
        <v>KLEBER DE OLIVEIRA GALDINO</v>
      </c>
    </row>
    <row r="296" spans="1:21">
      <c r="A296" s="117">
        <v>47</v>
      </c>
      <c r="B296" s="117">
        <v>2904</v>
      </c>
      <c r="C296" s="105" t="s">
        <v>393</v>
      </c>
      <c r="D296" s="106">
        <v>40605</v>
      </c>
      <c r="E296" s="117" t="s">
        <v>552</v>
      </c>
      <c r="F296" s="105" t="s">
        <v>503</v>
      </c>
      <c r="G296" s="103">
        <v>1981.21</v>
      </c>
      <c r="H296" s="103">
        <v>0</v>
      </c>
      <c r="I296" s="104" t="s">
        <v>553</v>
      </c>
      <c r="J296" s="103">
        <v>0</v>
      </c>
      <c r="K296" s="103">
        <v>0</v>
      </c>
      <c r="L296" s="103">
        <v>0</v>
      </c>
      <c r="M296" s="103">
        <v>0</v>
      </c>
      <c r="N296" s="103">
        <v>0</v>
      </c>
      <c r="O296" s="103">
        <v>0</v>
      </c>
      <c r="P296" s="103">
        <v>0</v>
      </c>
      <c r="Q296" s="103">
        <v>0</v>
      </c>
      <c r="R296" s="52">
        <v>0</v>
      </c>
      <c r="S296" s="121">
        <f>SUM(G296:H296)+O296+Q296</f>
        <v>1981.21</v>
      </c>
      <c r="T296" s="121">
        <f>SUM(J296:N296)+P296+R296</f>
        <v>0</v>
      </c>
      <c r="U296" s="122" t="str">
        <f>VLOOKUP(B296,'FOLHA RESUMIDA'!C:I,2,0)</f>
        <v>ANTONIO S ALVES DE O JUNIOR</v>
      </c>
    </row>
    <row r="297" spans="1:21">
      <c r="A297" s="117">
        <v>3</v>
      </c>
      <c r="B297" s="117">
        <v>2906</v>
      </c>
      <c r="C297" s="105" t="s">
        <v>364</v>
      </c>
      <c r="D297" s="106">
        <v>40612</v>
      </c>
      <c r="E297" s="117" t="s">
        <v>552</v>
      </c>
      <c r="F297" s="105" t="s">
        <v>520</v>
      </c>
      <c r="G297" s="103">
        <v>4850.38</v>
      </c>
      <c r="H297" s="103">
        <v>0</v>
      </c>
      <c r="I297" s="104" t="s">
        <v>553</v>
      </c>
      <c r="J297" s="103">
        <v>0</v>
      </c>
      <c r="K297" s="103">
        <v>0</v>
      </c>
      <c r="L297" s="103">
        <v>0</v>
      </c>
      <c r="M297" s="103">
        <v>0</v>
      </c>
      <c r="N297" s="103">
        <v>0</v>
      </c>
      <c r="O297" s="103">
        <v>0</v>
      </c>
      <c r="P297" s="103">
        <v>0</v>
      </c>
      <c r="Q297" s="103">
        <v>0</v>
      </c>
      <c r="R297" s="52">
        <v>0</v>
      </c>
      <c r="S297" s="121">
        <f>SUM(G297:H297)+O297+Q297</f>
        <v>4850.38</v>
      </c>
      <c r="T297" s="121">
        <f>SUM(J297:N297)+P297+R297</f>
        <v>0</v>
      </c>
      <c r="U297" s="122" t="str">
        <f>VLOOKUP(B297,'FOLHA RESUMIDA'!C:I,2,0)</f>
        <v>ARTHUR A SANTOS WANDERLEY</v>
      </c>
    </row>
    <row r="298" spans="1:21">
      <c r="A298" s="117">
        <v>1</v>
      </c>
      <c r="B298" s="117">
        <v>2907</v>
      </c>
      <c r="C298" s="105" t="s">
        <v>232</v>
      </c>
      <c r="D298" s="106">
        <v>40623</v>
      </c>
      <c r="E298" s="117" t="s">
        <v>552</v>
      </c>
      <c r="F298" s="105" t="s">
        <v>503</v>
      </c>
      <c r="G298" s="103">
        <v>1981.21</v>
      </c>
      <c r="H298" s="103">
        <v>0</v>
      </c>
      <c r="I298" s="104" t="s">
        <v>553</v>
      </c>
      <c r="J298" s="103">
        <v>0</v>
      </c>
      <c r="K298" s="103">
        <v>0</v>
      </c>
      <c r="L298" s="103">
        <v>0</v>
      </c>
      <c r="M298" s="103">
        <v>0</v>
      </c>
      <c r="N298" s="103">
        <v>0</v>
      </c>
      <c r="O298" s="103">
        <v>0</v>
      </c>
      <c r="P298" s="103">
        <v>0</v>
      </c>
      <c r="Q298" s="103">
        <v>0</v>
      </c>
      <c r="R298" s="52">
        <v>0</v>
      </c>
      <c r="S298" s="121">
        <f>SUM(G298:H298)+O298+Q298</f>
        <v>1981.21</v>
      </c>
      <c r="T298" s="121">
        <f>SUM(J298:N298)+P298+R298</f>
        <v>0</v>
      </c>
      <c r="U298" s="122" t="str">
        <f>VLOOKUP(B298,'FOLHA RESUMIDA'!C:I,2,0)</f>
        <v>JOELINE LIMA DO NASCIMENTO</v>
      </c>
    </row>
    <row r="299" spans="1:21">
      <c r="A299" s="117">
        <v>1</v>
      </c>
      <c r="B299" s="117">
        <v>2909</v>
      </c>
      <c r="C299" s="105" t="s">
        <v>233</v>
      </c>
      <c r="D299" s="106">
        <v>40634</v>
      </c>
      <c r="E299" s="117" t="s">
        <v>552</v>
      </c>
      <c r="F299" s="105" t="s">
        <v>503</v>
      </c>
      <c r="G299" s="103">
        <v>1981.21</v>
      </c>
      <c r="H299" s="103">
        <v>0</v>
      </c>
      <c r="I299" s="104" t="s">
        <v>553</v>
      </c>
      <c r="J299" s="103">
        <v>0</v>
      </c>
      <c r="K299" s="103">
        <v>0</v>
      </c>
      <c r="L299" s="103">
        <v>0</v>
      </c>
      <c r="M299" s="103">
        <v>0</v>
      </c>
      <c r="N299" s="103">
        <v>0</v>
      </c>
      <c r="O299" s="103">
        <v>0</v>
      </c>
      <c r="P299" s="103">
        <v>0</v>
      </c>
      <c r="Q299" s="103">
        <v>0</v>
      </c>
      <c r="R299" s="52">
        <v>0</v>
      </c>
      <c r="S299" s="121">
        <f>SUM(G299:H299)+O299+Q299</f>
        <v>1981.21</v>
      </c>
      <c r="T299" s="121">
        <f>SUM(J299:N299)+P299+R299</f>
        <v>0</v>
      </c>
      <c r="U299" s="122" t="str">
        <f>VLOOKUP(B299,'FOLHA RESUMIDA'!C:I,2,0)</f>
        <v>ROBSON CARNEIRO DA SILVA</v>
      </c>
    </row>
    <row r="300" spans="1:21">
      <c r="A300" s="117">
        <v>1</v>
      </c>
      <c r="B300" s="117">
        <v>2910</v>
      </c>
      <c r="C300" s="105" t="s">
        <v>234</v>
      </c>
      <c r="D300" s="106">
        <v>40639</v>
      </c>
      <c r="E300" s="117" t="s">
        <v>552</v>
      </c>
      <c r="F300" s="105" t="s">
        <v>503</v>
      </c>
      <c r="G300" s="103">
        <v>2080.27</v>
      </c>
      <c r="H300" s="103">
        <v>0</v>
      </c>
      <c r="I300" s="104" t="s">
        <v>553</v>
      </c>
      <c r="J300" s="103">
        <v>2312.9499999999998</v>
      </c>
      <c r="K300" s="103">
        <v>0</v>
      </c>
      <c r="L300" s="103">
        <v>0</v>
      </c>
      <c r="M300" s="103">
        <v>0</v>
      </c>
      <c r="N300" s="103">
        <v>1800</v>
      </c>
      <c r="O300" s="103">
        <v>0</v>
      </c>
      <c r="P300" s="103">
        <v>0</v>
      </c>
      <c r="Q300" s="103">
        <v>0</v>
      </c>
      <c r="R300" s="52">
        <v>0</v>
      </c>
      <c r="S300" s="121">
        <f>SUM(G300:H300)+O300+Q300</f>
        <v>2080.27</v>
      </c>
      <c r="T300" s="121">
        <f>SUM(J300:N300)+P300+R300</f>
        <v>4112.95</v>
      </c>
      <c r="U300" s="122" t="str">
        <f>VLOOKUP(B300,'FOLHA RESUMIDA'!C:I,2,0)</f>
        <v>JOSE VITAL DUARTE JUNIOR</v>
      </c>
    </row>
    <row r="301" spans="1:21">
      <c r="A301" s="117">
        <v>1</v>
      </c>
      <c r="B301" s="117">
        <v>2911</v>
      </c>
      <c r="C301" s="105" t="s">
        <v>235</v>
      </c>
      <c r="D301" s="106">
        <v>40644</v>
      </c>
      <c r="E301" s="117" t="s">
        <v>552</v>
      </c>
      <c r="F301" s="105" t="s">
        <v>435</v>
      </c>
      <c r="G301" s="103">
        <v>1484.6</v>
      </c>
      <c r="H301" s="103">
        <v>0</v>
      </c>
      <c r="I301" s="104" t="s">
        <v>553</v>
      </c>
      <c r="J301" s="103">
        <v>0</v>
      </c>
      <c r="K301" s="103">
        <v>0</v>
      </c>
      <c r="L301" s="103">
        <v>0</v>
      </c>
      <c r="M301" s="103">
        <v>0</v>
      </c>
      <c r="N301" s="103">
        <v>0</v>
      </c>
      <c r="O301" s="103">
        <v>0</v>
      </c>
      <c r="P301" s="103">
        <v>0</v>
      </c>
      <c r="Q301" s="103">
        <v>0</v>
      </c>
      <c r="R301" s="52">
        <v>0</v>
      </c>
      <c r="S301" s="121">
        <f>SUM(G301:H301)+O301+Q301</f>
        <v>1484.6</v>
      </c>
      <c r="T301" s="121">
        <f>SUM(J301:N301)+P301+R301</f>
        <v>0</v>
      </c>
      <c r="U301" s="122" t="str">
        <f>VLOOKUP(B301,'FOLHA RESUMIDA'!C:I,2,0)</f>
        <v>ALDJANE MARIA DOS SANTOS</v>
      </c>
    </row>
    <row r="302" spans="1:21">
      <c r="A302" s="117">
        <v>1</v>
      </c>
      <c r="B302" s="117">
        <v>2915</v>
      </c>
      <c r="C302" s="105" t="s">
        <v>236</v>
      </c>
      <c r="D302" s="106">
        <v>40647</v>
      </c>
      <c r="E302" s="117" t="s">
        <v>552</v>
      </c>
      <c r="F302" s="105" t="s">
        <v>435</v>
      </c>
      <c r="G302" s="103">
        <v>1484.6</v>
      </c>
      <c r="H302" s="103">
        <v>0</v>
      </c>
      <c r="I302" s="104" t="s">
        <v>553</v>
      </c>
      <c r="J302" s="103">
        <v>0</v>
      </c>
      <c r="K302" s="103">
        <v>0</v>
      </c>
      <c r="L302" s="103">
        <v>0</v>
      </c>
      <c r="M302" s="103">
        <v>0</v>
      </c>
      <c r="N302" s="103">
        <v>0</v>
      </c>
      <c r="O302" s="103">
        <v>0</v>
      </c>
      <c r="P302" s="103">
        <v>0</v>
      </c>
      <c r="Q302" s="103">
        <v>0</v>
      </c>
      <c r="R302" s="52">
        <v>0</v>
      </c>
      <c r="S302" s="121">
        <f>SUM(G302:H302)+O302+Q302</f>
        <v>1484.6</v>
      </c>
      <c r="T302" s="121">
        <f>SUM(J302:N302)+P302+R302</f>
        <v>0</v>
      </c>
      <c r="U302" s="122" t="str">
        <f>VLOOKUP(B302,'FOLHA RESUMIDA'!C:I,2,0)</f>
        <v>HAMILTON LINO ALVES</v>
      </c>
    </row>
    <row r="303" spans="1:21">
      <c r="A303" s="117">
        <v>1</v>
      </c>
      <c r="B303" s="117">
        <v>2917</v>
      </c>
      <c r="C303" s="105" t="s">
        <v>237</v>
      </c>
      <c r="D303" s="106">
        <v>40644</v>
      </c>
      <c r="E303" s="117" t="s">
        <v>552</v>
      </c>
      <c r="F303" s="105" t="s">
        <v>435</v>
      </c>
      <c r="G303" s="103">
        <v>1558.83</v>
      </c>
      <c r="H303" s="103">
        <v>0</v>
      </c>
      <c r="I303" s="104" t="s">
        <v>553</v>
      </c>
      <c r="J303" s="103">
        <v>0</v>
      </c>
      <c r="K303" s="103">
        <v>0</v>
      </c>
      <c r="L303" s="103">
        <v>0</v>
      </c>
      <c r="M303" s="103">
        <v>0</v>
      </c>
      <c r="N303" s="103">
        <v>0</v>
      </c>
      <c r="O303" s="103">
        <v>0</v>
      </c>
      <c r="P303" s="103">
        <v>0</v>
      </c>
      <c r="Q303" s="103">
        <v>0</v>
      </c>
      <c r="R303" s="52">
        <v>0</v>
      </c>
      <c r="S303" s="121">
        <f>SUM(G303:H303)+O303+Q303</f>
        <v>1558.83</v>
      </c>
      <c r="T303" s="121">
        <f>SUM(J303:N303)+P303+R303</f>
        <v>0</v>
      </c>
      <c r="U303" s="122" t="str">
        <f>VLOOKUP(B303,'FOLHA RESUMIDA'!C:I,2,0)</f>
        <v>LUCICLEIDE PEREIRA DEODATO</v>
      </c>
    </row>
    <row r="304" spans="1:21">
      <c r="A304" s="117">
        <v>1</v>
      </c>
      <c r="B304" s="117">
        <v>2918</v>
      </c>
      <c r="C304" s="105" t="s">
        <v>238</v>
      </c>
      <c r="D304" s="106">
        <v>40644</v>
      </c>
      <c r="E304" s="117" t="s">
        <v>552</v>
      </c>
      <c r="F304" s="105" t="s">
        <v>435</v>
      </c>
      <c r="G304" s="103">
        <v>1346.58</v>
      </c>
      <c r="H304" s="103">
        <v>0</v>
      </c>
      <c r="I304" s="104" t="s">
        <v>553</v>
      </c>
      <c r="J304" s="103">
        <v>0</v>
      </c>
      <c r="K304" s="103">
        <v>0</v>
      </c>
      <c r="L304" s="103">
        <v>0</v>
      </c>
      <c r="M304" s="103">
        <v>0</v>
      </c>
      <c r="N304" s="103">
        <v>0</v>
      </c>
      <c r="O304" s="103">
        <v>0</v>
      </c>
      <c r="P304" s="103">
        <v>0</v>
      </c>
      <c r="Q304" s="103">
        <v>0</v>
      </c>
      <c r="R304" s="52">
        <v>0</v>
      </c>
      <c r="S304" s="121">
        <f>SUM(G304:H304)+O304+Q304</f>
        <v>1346.58</v>
      </c>
      <c r="T304" s="121">
        <f>SUM(J304:N304)+P304+R304</f>
        <v>0</v>
      </c>
      <c r="U304" s="122" t="str">
        <f>VLOOKUP(B304,'FOLHA RESUMIDA'!C:I,2,0)</f>
        <v>MARIA DAS NEVES DE BARROS</v>
      </c>
    </row>
    <row r="305" spans="1:21">
      <c r="A305" s="117">
        <v>1</v>
      </c>
      <c r="B305" s="117">
        <v>2921</v>
      </c>
      <c r="C305" s="105" t="s">
        <v>239</v>
      </c>
      <c r="D305" s="106">
        <v>40644</v>
      </c>
      <c r="E305" s="117" t="s">
        <v>552</v>
      </c>
      <c r="F305" s="105" t="s">
        <v>435</v>
      </c>
      <c r="G305" s="103">
        <v>1484.6</v>
      </c>
      <c r="H305" s="103">
        <v>0</v>
      </c>
      <c r="I305" s="104" t="s">
        <v>553</v>
      </c>
      <c r="J305" s="103">
        <v>0</v>
      </c>
      <c r="K305" s="103">
        <v>0</v>
      </c>
      <c r="L305" s="103">
        <v>0</v>
      </c>
      <c r="M305" s="103">
        <v>0</v>
      </c>
      <c r="N305" s="103">
        <v>0</v>
      </c>
      <c r="O305" s="103">
        <v>0</v>
      </c>
      <c r="P305" s="103">
        <v>0</v>
      </c>
      <c r="Q305" s="103">
        <v>0</v>
      </c>
      <c r="R305" s="52">
        <v>0</v>
      </c>
      <c r="S305" s="121">
        <f>SUM(G305:H305)+O305+Q305</f>
        <v>1484.6</v>
      </c>
      <c r="T305" s="121">
        <f>SUM(J305:N305)+P305+R305</f>
        <v>0</v>
      </c>
      <c r="U305" s="122" t="str">
        <f>VLOOKUP(B305,'FOLHA RESUMIDA'!C:I,2,0)</f>
        <v>TIAGO MANOEL DE SOUSA LEITE</v>
      </c>
    </row>
    <row r="306" spans="1:21">
      <c r="A306" s="117">
        <v>1</v>
      </c>
      <c r="B306" s="117">
        <v>2922</v>
      </c>
      <c r="C306" s="105" t="s">
        <v>240</v>
      </c>
      <c r="D306" s="106">
        <v>40644</v>
      </c>
      <c r="E306" s="117" t="s">
        <v>552</v>
      </c>
      <c r="F306" s="105" t="s">
        <v>435</v>
      </c>
      <c r="G306" s="103">
        <v>1558.83</v>
      </c>
      <c r="H306" s="103">
        <v>0</v>
      </c>
      <c r="I306" s="104" t="s">
        <v>553</v>
      </c>
      <c r="J306" s="103">
        <v>0</v>
      </c>
      <c r="K306" s="103">
        <v>0</v>
      </c>
      <c r="L306" s="103">
        <v>0</v>
      </c>
      <c r="M306" s="103">
        <v>0</v>
      </c>
      <c r="N306" s="103">
        <v>0</v>
      </c>
      <c r="O306" s="103">
        <v>0</v>
      </c>
      <c r="P306" s="103">
        <v>0</v>
      </c>
      <c r="Q306" s="103">
        <v>0</v>
      </c>
      <c r="R306" s="52">
        <v>0</v>
      </c>
      <c r="S306" s="121">
        <f>SUM(G306:H306)+O306+Q306</f>
        <v>1558.83</v>
      </c>
      <c r="T306" s="121">
        <f>SUM(J306:N306)+P306+R306</f>
        <v>0</v>
      </c>
      <c r="U306" s="122" t="str">
        <f>VLOOKUP(B306,'FOLHA RESUMIDA'!C:I,2,0)</f>
        <v>XENIA KELY VERISSIMO DINIZ</v>
      </c>
    </row>
    <row r="307" spans="1:21">
      <c r="A307" s="117">
        <v>1</v>
      </c>
      <c r="B307" s="117">
        <v>2926</v>
      </c>
      <c r="C307" s="105" t="s">
        <v>241</v>
      </c>
      <c r="D307" s="106">
        <v>40665</v>
      </c>
      <c r="E307" s="117" t="s">
        <v>552</v>
      </c>
      <c r="F307" s="105" t="s">
        <v>435</v>
      </c>
      <c r="G307" s="103">
        <v>1636.82</v>
      </c>
      <c r="H307" s="103">
        <v>0</v>
      </c>
      <c r="I307" s="104" t="s">
        <v>553</v>
      </c>
      <c r="J307" s="103">
        <v>0</v>
      </c>
      <c r="K307" s="103">
        <v>0</v>
      </c>
      <c r="L307" s="103">
        <v>0</v>
      </c>
      <c r="M307" s="103">
        <v>0</v>
      </c>
      <c r="N307" s="103">
        <v>0</v>
      </c>
      <c r="O307" s="103">
        <v>0</v>
      </c>
      <c r="P307" s="103">
        <v>0</v>
      </c>
      <c r="Q307" s="103">
        <v>0</v>
      </c>
      <c r="R307" s="52">
        <v>0</v>
      </c>
      <c r="S307" s="121">
        <f>SUM(G307:H307)+O307+Q307</f>
        <v>1636.82</v>
      </c>
      <c r="T307" s="121">
        <f>SUM(J307:N307)+P307+R307</f>
        <v>0</v>
      </c>
      <c r="U307" s="122" t="str">
        <f>VLOOKUP(B307,'FOLHA RESUMIDA'!C:I,2,0)</f>
        <v>ANTONIO CARLOS DE LUNA MATOS</v>
      </c>
    </row>
    <row r="308" spans="1:21">
      <c r="A308" s="117">
        <v>1</v>
      </c>
      <c r="B308" s="117">
        <v>2927</v>
      </c>
      <c r="C308" s="105" t="s">
        <v>242</v>
      </c>
      <c r="D308" s="106">
        <v>40665</v>
      </c>
      <c r="E308" s="117" t="s">
        <v>552</v>
      </c>
      <c r="F308" s="105" t="s">
        <v>435</v>
      </c>
      <c r="G308" s="103">
        <v>1484.61</v>
      </c>
      <c r="H308" s="103">
        <v>0</v>
      </c>
      <c r="I308" s="104" t="s">
        <v>553</v>
      </c>
      <c r="J308" s="103">
        <v>0</v>
      </c>
      <c r="K308" s="103">
        <v>0</v>
      </c>
      <c r="L308" s="103">
        <v>0</v>
      </c>
      <c r="M308" s="103">
        <v>0</v>
      </c>
      <c r="N308" s="103">
        <v>0</v>
      </c>
      <c r="O308" s="103">
        <v>0</v>
      </c>
      <c r="P308" s="103">
        <v>0</v>
      </c>
      <c r="Q308" s="103">
        <v>0</v>
      </c>
      <c r="R308" s="52">
        <v>0</v>
      </c>
      <c r="S308" s="121">
        <f>SUM(G308:H308)+O308+Q308</f>
        <v>1484.61</v>
      </c>
      <c r="T308" s="121">
        <f>SUM(J308:N308)+P308+R308</f>
        <v>0</v>
      </c>
      <c r="U308" s="122" t="str">
        <f>VLOOKUP(B308,'FOLHA RESUMIDA'!C:I,2,0)</f>
        <v>DEYVISON MACHADO DA SILVA</v>
      </c>
    </row>
    <row r="309" spans="1:21">
      <c r="A309" s="117">
        <v>1</v>
      </c>
      <c r="B309" s="117">
        <v>2930</v>
      </c>
      <c r="C309" s="105" t="s">
        <v>243</v>
      </c>
      <c r="D309" s="106">
        <v>40665</v>
      </c>
      <c r="E309" s="117" t="s">
        <v>552</v>
      </c>
      <c r="F309" s="105" t="s">
        <v>523</v>
      </c>
      <c r="G309" s="103">
        <v>1636.82</v>
      </c>
      <c r="H309" s="103">
        <v>0</v>
      </c>
      <c r="I309" s="104" t="s">
        <v>553</v>
      </c>
      <c r="J309" s="103">
        <v>0</v>
      </c>
      <c r="K309" s="103">
        <v>0</v>
      </c>
      <c r="L309" s="103">
        <v>0</v>
      </c>
      <c r="M309" s="103">
        <v>0</v>
      </c>
      <c r="N309" s="103">
        <v>0</v>
      </c>
      <c r="O309" s="103">
        <v>0</v>
      </c>
      <c r="P309" s="103">
        <v>0</v>
      </c>
      <c r="Q309" s="103">
        <v>0</v>
      </c>
      <c r="R309" s="52">
        <v>0</v>
      </c>
      <c r="S309" s="121">
        <f>SUM(G309:H309)+O309+Q309</f>
        <v>1636.82</v>
      </c>
      <c r="T309" s="121">
        <f>SUM(J309:N309)+P309+R309</f>
        <v>0</v>
      </c>
      <c r="U309" s="122" t="str">
        <f>VLOOKUP(B309,'FOLHA RESUMIDA'!C:I,2,0)</f>
        <v>JOSE AURICELIO C DE ARAUJO</v>
      </c>
    </row>
    <row r="310" spans="1:21">
      <c r="A310" s="117">
        <v>1</v>
      </c>
      <c r="B310" s="117">
        <v>2931</v>
      </c>
      <c r="C310" s="105" t="s">
        <v>244</v>
      </c>
      <c r="D310" s="106">
        <v>40665</v>
      </c>
      <c r="E310" s="117" t="s">
        <v>552</v>
      </c>
      <c r="F310" s="105" t="s">
        <v>502</v>
      </c>
      <c r="G310" s="103">
        <v>1804.6</v>
      </c>
      <c r="H310" s="103">
        <v>0</v>
      </c>
      <c r="I310" s="104" t="s">
        <v>553</v>
      </c>
      <c r="J310" s="103">
        <v>822.38</v>
      </c>
      <c r="K310" s="103">
        <v>0</v>
      </c>
      <c r="L310" s="103">
        <v>0</v>
      </c>
      <c r="M310" s="103">
        <v>0</v>
      </c>
      <c r="N310" s="103">
        <v>0</v>
      </c>
      <c r="O310" s="103">
        <v>0</v>
      </c>
      <c r="P310" s="103">
        <v>0</v>
      </c>
      <c r="Q310" s="103">
        <v>0</v>
      </c>
      <c r="R310" s="52">
        <v>0</v>
      </c>
      <c r="S310" s="121">
        <f>SUM(G310:H310)+O310+Q310</f>
        <v>1804.6</v>
      </c>
      <c r="T310" s="121">
        <f>SUM(J310:N310)+P310+R310</f>
        <v>822.38</v>
      </c>
      <c r="U310" s="122" t="str">
        <f>VLOOKUP(B310,'FOLHA RESUMIDA'!C:I,2,0)</f>
        <v>JOSILENE FARIAS DOS SANTOS ALM</v>
      </c>
    </row>
    <row r="311" spans="1:21">
      <c r="A311" s="117">
        <v>1</v>
      </c>
      <c r="B311" s="117">
        <v>2933</v>
      </c>
      <c r="C311" s="105" t="s">
        <v>245</v>
      </c>
      <c r="D311" s="106">
        <v>40665</v>
      </c>
      <c r="E311" s="117" t="s">
        <v>552</v>
      </c>
      <c r="F311" s="105" t="s">
        <v>522</v>
      </c>
      <c r="G311" s="103">
        <v>1484.6</v>
      </c>
      <c r="H311" s="103">
        <v>0</v>
      </c>
      <c r="I311" s="104" t="s">
        <v>553</v>
      </c>
      <c r="J311" s="103">
        <v>0</v>
      </c>
      <c r="K311" s="103">
        <v>0</v>
      </c>
      <c r="L311" s="103">
        <v>0</v>
      </c>
      <c r="M311" s="103">
        <v>0</v>
      </c>
      <c r="N311" s="103">
        <v>0</v>
      </c>
      <c r="O311" s="103">
        <v>0</v>
      </c>
      <c r="P311" s="103">
        <v>0</v>
      </c>
      <c r="Q311" s="103">
        <v>0</v>
      </c>
      <c r="R311" s="52">
        <v>0</v>
      </c>
      <c r="S311" s="121">
        <f>SUM(G311:H311)+O311+Q311</f>
        <v>1484.6</v>
      </c>
      <c r="T311" s="121">
        <f>SUM(J311:N311)+P311+R311</f>
        <v>0</v>
      </c>
      <c r="U311" s="122" t="str">
        <f>VLOOKUP(B311,'FOLHA RESUMIDA'!C:I,2,0)</f>
        <v>LUCY DIAS DE ANDRADE</v>
      </c>
    </row>
    <row r="312" spans="1:21">
      <c r="A312" s="117">
        <v>1</v>
      </c>
      <c r="B312" s="117">
        <v>2936</v>
      </c>
      <c r="C312" s="105" t="s">
        <v>246</v>
      </c>
      <c r="D312" s="106">
        <v>40665</v>
      </c>
      <c r="E312" s="117" t="s">
        <v>552</v>
      </c>
      <c r="F312" s="105" t="s">
        <v>435</v>
      </c>
      <c r="G312" s="103">
        <v>1484.6</v>
      </c>
      <c r="H312" s="103">
        <v>0</v>
      </c>
      <c r="I312" s="104" t="s">
        <v>553</v>
      </c>
      <c r="J312" s="103">
        <v>0</v>
      </c>
      <c r="K312" s="103">
        <v>0</v>
      </c>
      <c r="L312" s="103">
        <v>0</v>
      </c>
      <c r="M312" s="103">
        <v>0</v>
      </c>
      <c r="N312" s="103">
        <v>0</v>
      </c>
      <c r="O312" s="103">
        <v>0</v>
      </c>
      <c r="P312" s="103">
        <v>0</v>
      </c>
      <c r="Q312" s="103">
        <v>0</v>
      </c>
      <c r="R312" s="52">
        <v>0</v>
      </c>
      <c r="S312" s="121">
        <f>SUM(G312:H312)+O312+Q312</f>
        <v>1484.6</v>
      </c>
      <c r="T312" s="121">
        <f>SUM(J312:N312)+P312+R312</f>
        <v>0</v>
      </c>
      <c r="U312" s="122" t="str">
        <f>VLOOKUP(B312,'FOLHA RESUMIDA'!C:I,2,0)</f>
        <v>ROSIMERE SOARES DA SILVA</v>
      </c>
    </row>
    <row r="313" spans="1:21">
      <c r="A313" s="117">
        <v>1</v>
      </c>
      <c r="B313" s="117">
        <v>2937</v>
      </c>
      <c r="C313" s="105" t="s">
        <v>247</v>
      </c>
      <c r="D313" s="106">
        <v>40665</v>
      </c>
      <c r="E313" s="117" t="s">
        <v>552</v>
      </c>
      <c r="F313" s="105" t="s">
        <v>435</v>
      </c>
      <c r="G313" s="103">
        <v>1346.58</v>
      </c>
      <c r="H313" s="103">
        <v>0</v>
      </c>
      <c r="I313" s="104" t="s">
        <v>553</v>
      </c>
      <c r="J313" s="103">
        <v>0</v>
      </c>
      <c r="K313" s="103">
        <v>0</v>
      </c>
      <c r="L313" s="103">
        <v>0</v>
      </c>
      <c r="M313" s="103">
        <v>0</v>
      </c>
      <c r="N313" s="103">
        <v>0</v>
      </c>
      <c r="O313" s="103">
        <v>0</v>
      </c>
      <c r="P313" s="103">
        <v>0</v>
      </c>
      <c r="Q313" s="103">
        <v>0</v>
      </c>
      <c r="R313" s="52">
        <v>0</v>
      </c>
      <c r="S313" s="121">
        <f>SUM(G313:H313)+O313+Q313</f>
        <v>1346.58</v>
      </c>
      <c r="T313" s="121">
        <f>SUM(J313:N313)+P313+R313</f>
        <v>0</v>
      </c>
      <c r="U313" s="122" t="str">
        <f>VLOOKUP(B313,'FOLHA RESUMIDA'!C:I,2,0)</f>
        <v>SANDRA REGINA V DOS SANTOS</v>
      </c>
    </row>
    <row r="314" spans="1:21">
      <c r="A314" s="117">
        <v>1</v>
      </c>
      <c r="B314" s="117">
        <v>2941</v>
      </c>
      <c r="C314" s="105" t="s">
        <v>248</v>
      </c>
      <c r="D314" s="106">
        <v>40672</v>
      </c>
      <c r="E314" s="117" t="s">
        <v>552</v>
      </c>
      <c r="F314" s="105" t="s">
        <v>503</v>
      </c>
      <c r="G314" s="103">
        <v>1981.2</v>
      </c>
      <c r="H314" s="103">
        <v>0</v>
      </c>
      <c r="I314" s="104" t="s">
        <v>553</v>
      </c>
      <c r="J314" s="103">
        <v>2312.9499999999998</v>
      </c>
      <c r="K314" s="103">
        <v>0</v>
      </c>
      <c r="L314" s="103">
        <v>0</v>
      </c>
      <c r="M314" s="103">
        <v>0</v>
      </c>
      <c r="N314" s="103">
        <v>0</v>
      </c>
      <c r="O314" s="103">
        <v>0</v>
      </c>
      <c r="P314" s="103">
        <v>0</v>
      </c>
      <c r="Q314" s="103">
        <v>0</v>
      </c>
      <c r="R314" s="52">
        <v>0</v>
      </c>
      <c r="S314" s="121">
        <f>SUM(G314:H314)+O314+Q314</f>
        <v>1981.2</v>
      </c>
      <c r="T314" s="121">
        <f>SUM(J314:N314)+P314+R314</f>
        <v>2312.9499999999998</v>
      </c>
      <c r="U314" s="122" t="str">
        <f>VLOOKUP(B314,'FOLHA RESUMIDA'!C:I,2,0)</f>
        <v>DANIELLE MARIA P NASCIMENTO</v>
      </c>
    </row>
    <row r="315" spans="1:21">
      <c r="A315" s="117">
        <v>1</v>
      </c>
      <c r="B315" s="117">
        <v>2942</v>
      </c>
      <c r="C315" s="105" t="s">
        <v>249</v>
      </c>
      <c r="D315" s="106">
        <v>40682</v>
      </c>
      <c r="E315" s="117" t="s">
        <v>552</v>
      </c>
      <c r="F315" s="105" t="s">
        <v>435</v>
      </c>
      <c r="G315" s="103">
        <v>1484.61</v>
      </c>
      <c r="H315" s="103">
        <v>0</v>
      </c>
      <c r="I315" s="104" t="s">
        <v>553</v>
      </c>
      <c r="J315" s="103">
        <v>0</v>
      </c>
      <c r="K315" s="103">
        <v>0</v>
      </c>
      <c r="L315" s="103">
        <v>0</v>
      </c>
      <c r="M315" s="103">
        <v>0</v>
      </c>
      <c r="N315" s="103">
        <v>0</v>
      </c>
      <c r="O315" s="103">
        <v>0</v>
      </c>
      <c r="P315" s="103">
        <v>0</v>
      </c>
      <c r="Q315" s="103">
        <v>0</v>
      </c>
      <c r="R315" s="52">
        <v>0</v>
      </c>
      <c r="S315" s="121">
        <f>SUM(G315:H315)+O315+Q315</f>
        <v>1484.61</v>
      </c>
      <c r="T315" s="121">
        <f>SUM(J315:N315)+P315+R315</f>
        <v>0</v>
      </c>
      <c r="U315" s="122" t="str">
        <f>VLOOKUP(B315,'FOLHA RESUMIDA'!C:I,2,0)</f>
        <v>ELIDIANE BARROS DA CRUZ</v>
      </c>
    </row>
    <row r="316" spans="1:21">
      <c r="A316" s="117">
        <v>1</v>
      </c>
      <c r="B316" s="117">
        <v>2943</v>
      </c>
      <c r="C316" s="105" t="s">
        <v>250</v>
      </c>
      <c r="D316" s="106">
        <v>40682</v>
      </c>
      <c r="E316" s="117" t="s">
        <v>552</v>
      </c>
      <c r="F316" s="105" t="s">
        <v>435</v>
      </c>
      <c r="G316" s="103">
        <v>1346.58</v>
      </c>
      <c r="H316" s="103">
        <v>0</v>
      </c>
      <c r="I316" s="104" t="s">
        <v>553</v>
      </c>
      <c r="J316" s="103">
        <v>0</v>
      </c>
      <c r="K316" s="103">
        <v>0</v>
      </c>
      <c r="L316" s="103">
        <v>0</v>
      </c>
      <c r="M316" s="103">
        <v>0</v>
      </c>
      <c r="N316" s="103">
        <v>0</v>
      </c>
      <c r="O316" s="103">
        <v>0</v>
      </c>
      <c r="P316" s="103">
        <v>0</v>
      </c>
      <c r="Q316" s="103">
        <v>0</v>
      </c>
      <c r="R316" s="52">
        <v>0</v>
      </c>
      <c r="S316" s="121">
        <f>SUM(G316:H316)+O316+Q316</f>
        <v>1346.58</v>
      </c>
      <c r="T316" s="121">
        <f>SUM(J316:N316)+P316+R316</f>
        <v>0</v>
      </c>
      <c r="U316" s="122" t="str">
        <f>VLOOKUP(B316,'FOLHA RESUMIDA'!C:I,2,0)</f>
        <v>MARIA JOSE GUILHERME</v>
      </c>
    </row>
    <row r="317" spans="1:21">
      <c r="A317" s="117">
        <v>59</v>
      </c>
      <c r="B317" s="117">
        <v>2962</v>
      </c>
      <c r="C317" s="105" t="s">
        <v>411</v>
      </c>
      <c r="D317" s="106">
        <v>41732</v>
      </c>
      <c r="E317" s="117" t="s">
        <v>552</v>
      </c>
      <c r="F317" s="105" t="s">
        <v>504</v>
      </c>
      <c r="G317" s="103">
        <v>1886.84</v>
      </c>
      <c r="H317" s="103">
        <v>0</v>
      </c>
      <c r="I317" s="104" t="s">
        <v>553</v>
      </c>
      <c r="J317" s="103">
        <v>0</v>
      </c>
      <c r="K317" s="103">
        <v>0</v>
      </c>
      <c r="L317" s="103">
        <v>214.7</v>
      </c>
      <c r="M317" s="103">
        <v>0</v>
      </c>
      <c r="N317" s="103">
        <v>0</v>
      </c>
      <c r="O317" s="103">
        <v>0</v>
      </c>
      <c r="P317" s="103">
        <v>0</v>
      </c>
      <c r="Q317" s="103">
        <v>0</v>
      </c>
      <c r="R317" s="52">
        <v>0</v>
      </c>
      <c r="S317" s="121">
        <f>SUM(G317:H317)+O317+Q317</f>
        <v>1886.84</v>
      </c>
      <c r="T317" s="121">
        <f>SUM(J317:N317)+P317+R317</f>
        <v>214.7</v>
      </c>
      <c r="U317" s="122" t="str">
        <f>VLOOKUP(B317,'FOLHA RESUMIDA'!C:I,2,0)</f>
        <v>GYSELLE SANTOS AZEVEDO</v>
      </c>
    </row>
    <row r="318" spans="1:21">
      <c r="A318" s="117">
        <v>1</v>
      </c>
      <c r="B318" s="117">
        <v>2969</v>
      </c>
      <c r="C318" s="105" t="s">
        <v>251</v>
      </c>
      <c r="D318" s="106">
        <v>41732</v>
      </c>
      <c r="E318" s="117" t="s">
        <v>552</v>
      </c>
      <c r="F318" s="105" t="s">
        <v>504</v>
      </c>
      <c r="G318" s="103">
        <v>1886.85</v>
      </c>
      <c r="H318" s="103">
        <v>0</v>
      </c>
      <c r="I318" s="104" t="s">
        <v>553</v>
      </c>
      <c r="J318" s="103">
        <v>1079.3800000000001</v>
      </c>
      <c r="K318" s="103">
        <v>0</v>
      </c>
      <c r="L318" s="103">
        <v>0</v>
      </c>
      <c r="M318" s="103">
        <v>0</v>
      </c>
      <c r="N318" s="103">
        <v>0</v>
      </c>
      <c r="O318" s="103">
        <v>0</v>
      </c>
      <c r="P318" s="103">
        <v>0</v>
      </c>
      <c r="Q318" s="103">
        <v>0</v>
      </c>
      <c r="R318" s="52">
        <v>0</v>
      </c>
      <c r="S318" s="121">
        <f>SUM(G318:H318)+O318+Q318</f>
        <v>1886.85</v>
      </c>
      <c r="T318" s="121">
        <f>SUM(J318:N318)+P318+R318</f>
        <v>1079.3800000000001</v>
      </c>
      <c r="U318" s="122" t="str">
        <f>VLOOKUP(B318,'FOLHA RESUMIDA'!C:I,2,0)</f>
        <v>LEYRIANE TELMA V FARIAS</v>
      </c>
    </row>
    <row r="319" spans="1:21">
      <c r="A319" s="117">
        <v>3</v>
      </c>
      <c r="B319" s="117">
        <v>2970</v>
      </c>
      <c r="C319" s="105" t="s">
        <v>350</v>
      </c>
      <c r="D319" s="106">
        <v>41732</v>
      </c>
      <c r="E319" s="117" t="s">
        <v>552</v>
      </c>
      <c r="F319" s="105" t="s">
        <v>504</v>
      </c>
      <c r="G319" s="103">
        <v>1886.84</v>
      </c>
      <c r="H319" s="103">
        <v>0</v>
      </c>
      <c r="I319" s="104" t="s">
        <v>553</v>
      </c>
      <c r="J319" s="103">
        <v>0</v>
      </c>
      <c r="K319" s="103">
        <v>0</v>
      </c>
      <c r="L319" s="103">
        <v>0</v>
      </c>
      <c r="M319" s="103">
        <v>0</v>
      </c>
      <c r="N319" s="103">
        <v>0</v>
      </c>
      <c r="O319" s="103">
        <v>0</v>
      </c>
      <c r="P319" s="103">
        <v>0</v>
      </c>
      <c r="Q319" s="103">
        <v>0</v>
      </c>
      <c r="R319" s="52">
        <v>0</v>
      </c>
      <c r="S319" s="121">
        <f>SUM(G319:H319)+O319+Q319</f>
        <v>1886.84</v>
      </c>
      <c r="T319" s="121">
        <f>SUM(J319:N319)+P319+R319</f>
        <v>0</v>
      </c>
      <c r="U319" s="122" t="str">
        <f>VLOOKUP(B319,'FOLHA RESUMIDA'!C:I,2,0)</f>
        <v>DAYANE M VALENCA DE OLIVEIRA</v>
      </c>
    </row>
    <row r="320" spans="1:21">
      <c r="A320" s="117">
        <v>10</v>
      </c>
      <c r="B320" s="117">
        <v>2971</v>
      </c>
      <c r="C320" s="105" t="s">
        <v>402</v>
      </c>
      <c r="D320" s="106">
        <v>41732</v>
      </c>
      <c r="E320" s="117" t="s">
        <v>552</v>
      </c>
      <c r="F320" s="105" t="s">
        <v>504</v>
      </c>
      <c r="G320" s="103">
        <v>1886.84</v>
      </c>
      <c r="H320" s="103">
        <v>0</v>
      </c>
      <c r="I320" s="104" t="s">
        <v>553</v>
      </c>
      <c r="J320" s="103">
        <v>0</v>
      </c>
      <c r="K320" s="103">
        <v>0</v>
      </c>
      <c r="L320" s="103">
        <v>0</v>
      </c>
      <c r="M320" s="103">
        <v>0</v>
      </c>
      <c r="N320" s="103">
        <v>0</v>
      </c>
      <c r="O320" s="103">
        <v>0</v>
      </c>
      <c r="P320" s="103">
        <v>0</v>
      </c>
      <c r="Q320" s="103">
        <v>0</v>
      </c>
      <c r="R320" s="52">
        <v>0</v>
      </c>
      <c r="S320" s="121">
        <f>SUM(G320:H320)+O320+Q320</f>
        <v>1886.84</v>
      </c>
      <c r="T320" s="121">
        <f>SUM(J320:N320)+P320+R320</f>
        <v>0</v>
      </c>
      <c r="U320" s="122" t="str">
        <f>VLOOKUP(B320,'FOLHA RESUMIDA'!C:I,2,0)</f>
        <v>LETYCIA THAISA V FARIAS</v>
      </c>
    </row>
    <row r="321" spans="1:21">
      <c r="A321" s="117">
        <v>3</v>
      </c>
      <c r="B321" s="117">
        <v>2973</v>
      </c>
      <c r="C321" s="105" t="s">
        <v>359</v>
      </c>
      <c r="D321" s="106">
        <v>41732</v>
      </c>
      <c r="E321" s="117" t="s">
        <v>552</v>
      </c>
      <c r="F321" s="105" t="s">
        <v>504</v>
      </c>
      <c r="G321" s="103">
        <v>1886.84</v>
      </c>
      <c r="H321" s="103">
        <v>0</v>
      </c>
      <c r="I321" s="104" t="s">
        <v>553</v>
      </c>
      <c r="J321" s="103">
        <v>0</v>
      </c>
      <c r="K321" s="103">
        <v>0</v>
      </c>
      <c r="L321" s="103">
        <v>214.7</v>
      </c>
      <c r="M321" s="103">
        <v>0</v>
      </c>
      <c r="N321" s="103">
        <v>0</v>
      </c>
      <c r="O321" s="103">
        <v>0</v>
      </c>
      <c r="P321" s="103">
        <v>0</v>
      </c>
      <c r="Q321" s="103">
        <v>0</v>
      </c>
      <c r="R321" s="52">
        <v>0</v>
      </c>
      <c r="S321" s="121">
        <f>SUM(G321:H321)+O321+Q321</f>
        <v>1886.84</v>
      </c>
      <c r="T321" s="121">
        <f>SUM(J321:N321)+P321+R321</f>
        <v>214.7</v>
      </c>
      <c r="U321" s="122" t="str">
        <f>VLOOKUP(B321,'FOLHA RESUMIDA'!C:I,2,0)</f>
        <v>ELDERSON GOMES DA CUNHA</v>
      </c>
    </row>
    <row r="322" spans="1:21">
      <c r="A322" s="117">
        <v>3</v>
      </c>
      <c r="B322" s="117">
        <v>2974</v>
      </c>
      <c r="C322" s="105" t="s">
        <v>360</v>
      </c>
      <c r="D322" s="106">
        <v>41732</v>
      </c>
      <c r="E322" s="117" t="s">
        <v>552</v>
      </c>
      <c r="F322" s="105" t="s">
        <v>504</v>
      </c>
      <c r="G322" s="103">
        <v>1886.84</v>
      </c>
      <c r="H322" s="103">
        <v>0</v>
      </c>
      <c r="I322" s="104" t="s">
        <v>553</v>
      </c>
      <c r="J322" s="103">
        <v>0</v>
      </c>
      <c r="K322" s="103">
        <v>0</v>
      </c>
      <c r="L322" s="103">
        <v>0</v>
      </c>
      <c r="M322" s="103">
        <v>0</v>
      </c>
      <c r="N322" s="103">
        <v>0</v>
      </c>
      <c r="O322" s="103">
        <v>0</v>
      </c>
      <c r="P322" s="103">
        <v>0</v>
      </c>
      <c r="Q322" s="103">
        <v>0</v>
      </c>
      <c r="R322" s="52">
        <v>0</v>
      </c>
      <c r="S322" s="121">
        <f>SUM(G322:H322)+O322+Q322</f>
        <v>1886.84</v>
      </c>
      <c r="T322" s="121">
        <f>SUM(J322:N322)+P322+R322</f>
        <v>0</v>
      </c>
      <c r="U322" s="122" t="str">
        <f>VLOOKUP(B322,'FOLHA RESUMIDA'!C:I,2,0)</f>
        <v>MARCELO DIEDERICHS PRATES</v>
      </c>
    </row>
    <row r="323" spans="1:21">
      <c r="A323" s="117">
        <v>23</v>
      </c>
      <c r="B323" s="117">
        <v>2977</v>
      </c>
      <c r="C323" s="105" t="s">
        <v>373</v>
      </c>
      <c r="D323" s="106">
        <v>41732</v>
      </c>
      <c r="E323" s="117" t="s">
        <v>552</v>
      </c>
      <c r="F323" s="105" t="s">
        <v>520</v>
      </c>
      <c r="G323" s="103">
        <v>4189.92</v>
      </c>
      <c r="H323" s="103">
        <v>0</v>
      </c>
      <c r="I323" s="104" t="s">
        <v>553</v>
      </c>
      <c r="J323" s="103">
        <v>0</v>
      </c>
      <c r="K323" s="103">
        <v>0</v>
      </c>
      <c r="L323" s="103">
        <v>0</v>
      </c>
      <c r="M323" s="103">
        <v>0</v>
      </c>
      <c r="N323" s="103">
        <v>0</v>
      </c>
      <c r="O323" s="103">
        <v>0</v>
      </c>
      <c r="P323" s="103">
        <v>0</v>
      </c>
      <c r="Q323" s="103">
        <v>0</v>
      </c>
      <c r="R323" s="52">
        <v>0</v>
      </c>
      <c r="S323" s="121">
        <f>SUM(G323:H323)+O323+Q323</f>
        <v>4189.92</v>
      </c>
      <c r="T323" s="121">
        <f>SUM(J323:N323)+P323+R323</f>
        <v>0</v>
      </c>
      <c r="U323" s="122" t="str">
        <f>VLOOKUP(B323,'FOLHA RESUMIDA'!C:I,2,0)</f>
        <v>VENILTON CARLOS M CARDOSO</v>
      </c>
    </row>
    <row r="324" spans="1:21">
      <c r="A324" s="117">
        <v>23</v>
      </c>
      <c r="B324" s="117">
        <v>2978</v>
      </c>
      <c r="C324" s="105" t="s">
        <v>374</v>
      </c>
      <c r="D324" s="106">
        <v>41732</v>
      </c>
      <c r="E324" s="117" t="s">
        <v>552</v>
      </c>
      <c r="F324" s="105" t="s">
        <v>504</v>
      </c>
      <c r="G324" s="103">
        <v>1886.84</v>
      </c>
      <c r="H324" s="103">
        <v>0</v>
      </c>
      <c r="I324" s="104" t="s">
        <v>553</v>
      </c>
      <c r="J324" s="103">
        <v>0</v>
      </c>
      <c r="K324" s="103">
        <v>0</v>
      </c>
      <c r="L324" s="103">
        <v>214.7</v>
      </c>
      <c r="M324" s="103">
        <v>0</v>
      </c>
      <c r="N324" s="103">
        <v>0</v>
      </c>
      <c r="O324" s="103">
        <v>0</v>
      </c>
      <c r="P324" s="103">
        <v>0</v>
      </c>
      <c r="Q324" s="103">
        <v>0</v>
      </c>
      <c r="R324" s="52">
        <v>0</v>
      </c>
      <c r="S324" s="121">
        <f>SUM(G324:H324)+O324+Q324</f>
        <v>1886.84</v>
      </c>
      <c r="T324" s="121">
        <f>SUM(J324:N324)+P324+R324</f>
        <v>214.7</v>
      </c>
      <c r="U324" s="122" t="str">
        <f>VLOOKUP(B324,'FOLHA RESUMIDA'!C:I,2,0)</f>
        <v>CARLOS BRUNO GOMES MACEDO</v>
      </c>
    </row>
    <row r="325" spans="1:21">
      <c r="A325" s="117">
        <v>1</v>
      </c>
      <c r="B325" s="117">
        <v>2982</v>
      </c>
      <c r="C325" s="105" t="s">
        <v>252</v>
      </c>
      <c r="D325" s="106">
        <v>41732</v>
      </c>
      <c r="E325" s="117" t="s">
        <v>552</v>
      </c>
      <c r="F325" s="105" t="s">
        <v>517</v>
      </c>
      <c r="G325" s="103">
        <v>3282.89</v>
      </c>
      <c r="H325" s="103">
        <v>0</v>
      </c>
      <c r="I325" s="104" t="s">
        <v>553</v>
      </c>
      <c r="J325" s="103">
        <v>0</v>
      </c>
      <c r="K325" s="103">
        <v>0</v>
      </c>
      <c r="L325" s="103">
        <v>0</v>
      </c>
      <c r="M325" s="103">
        <v>0</v>
      </c>
      <c r="N325" s="103">
        <v>0</v>
      </c>
      <c r="O325" s="103">
        <v>0</v>
      </c>
      <c r="P325" s="103">
        <v>0</v>
      </c>
      <c r="Q325" s="103">
        <v>0</v>
      </c>
      <c r="R325" s="52">
        <v>0</v>
      </c>
      <c r="S325" s="121">
        <f>SUM(G325:H325)+O325+Q325</f>
        <v>3282.89</v>
      </c>
      <c r="T325" s="121">
        <f>SUM(J325:N325)+P325+R325</f>
        <v>0</v>
      </c>
      <c r="U325" s="122" t="str">
        <f>VLOOKUP(B325,'FOLHA RESUMIDA'!C:I,2,0)</f>
        <v>CINTIA MARIA LEITE DO N AVELAR</v>
      </c>
    </row>
    <row r="326" spans="1:21">
      <c r="A326" s="117">
        <v>1</v>
      </c>
      <c r="B326" s="117">
        <v>2983</v>
      </c>
      <c r="C326" s="105" t="s">
        <v>253</v>
      </c>
      <c r="D326" s="106">
        <v>41732</v>
      </c>
      <c r="E326" s="117" t="s">
        <v>552</v>
      </c>
      <c r="F326" s="105" t="s">
        <v>510</v>
      </c>
      <c r="G326" s="103">
        <v>1886.84</v>
      </c>
      <c r="H326" s="103">
        <v>0</v>
      </c>
      <c r="I326" s="104" t="s">
        <v>553</v>
      </c>
      <c r="J326" s="103">
        <v>822.38</v>
      </c>
      <c r="K326" s="103">
        <v>0</v>
      </c>
      <c r="L326" s="103">
        <v>0</v>
      </c>
      <c r="M326" s="103">
        <v>0</v>
      </c>
      <c r="N326" s="103">
        <v>0</v>
      </c>
      <c r="O326" s="103">
        <v>0</v>
      </c>
      <c r="P326" s="103">
        <v>0</v>
      </c>
      <c r="Q326" s="103">
        <v>0</v>
      </c>
      <c r="R326" s="52">
        <v>0</v>
      </c>
      <c r="S326" s="121">
        <f>SUM(G326:H326)+O326+Q326</f>
        <v>1886.84</v>
      </c>
      <c r="T326" s="121">
        <f>SUM(J326:N326)+P326+R326</f>
        <v>822.38</v>
      </c>
      <c r="U326" s="122" t="str">
        <f>VLOOKUP(B326,'FOLHA RESUMIDA'!C:I,2,0)</f>
        <v>EMILLY INOCENCIO DA SILVA</v>
      </c>
    </row>
    <row r="327" spans="1:21">
      <c r="A327" s="117">
        <v>1</v>
      </c>
      <c r="B327" s="117">
        <v>2988</v>
      </c>
      <c r="C327" s="105" t="s">
        <v>254</v>
      </c>
      <c r="D327" s="106">
        <v>41732</v>
      </c>
      <c r="E327" s="117" t="s">
        <v>552</v>
      </c>
      <c r="F327" s="105" t="s">
        <v>496</v>
      </c>
      <c r="G327" s="103">
        <v>3282.89</v>
      </c>
      <c r="H327" s="103">
        <v>0</v>
      </c>
      <c r="I327" s="104" t="s">
        <v>553</v>
      </c>
      <c r="J327" s="103">
        <v>0</v>
      </c>
      <c r="K327" s="103">
        <v>0</v>
      </c>
      <c r="L327" s="103">
        <v>0</v>
      </c>
      <c r="M327" s="103">
        <v>0</v>
      </c>
      <c r="N327" s="103">
        <v>0</v>
      </c>
      <c r="O327" s="103">
        <v>0</v>
      </c>
      <c r="P327" s="103">
        <v>0</v>
      </c>
      <c r="Q327" s="103">
        <v>0</v>
      </c>
      <c r="R327" s="52">
        <v>0</v>
      </c>
      <c r="S327" s="121">
        <f>SUM(G327:H327)+O327+Q327</f>
        <v>3282.89</v>
      </c>
      <c r="T327" s="121">
        <f>SUM(J327:N327)+P327+R327</f>
        <v>0</v>
      </c>
      <c r="U327" s="122" t="str">
        <f>VLOOKUP(B327,'FOLHA RESUMIDA'!C:I,2,0)</f>
        <v>GERALDO CRISTOVAO DE O FILHO</v>
      </c>
    </row>
    <row r="328" spans="1:21">
      <c r="A328" s="117">
        <v>1</v>
      </c>
      <c r="B328" s="117">
        <v>2996</v>
      </c>
      <c r="C328" s="105" t="s">
        <v>255</v>
      </c>
      <c r="D328" s="106">
        <v>41751</v>
      </c>
      <c r="E328" s="117" t="s">
        <v>552</v>
      </c>
      <c r="F328" s="105" t="s">
        <v>519</v>
      </c>
      <c r="G328" s="103">
        <v>5714.73</v>
      </c>
      <c r="H328" s="103">
        <v>0</v>
      </c>
      <c r="I328" s="104" t="s">
        <v>553</v>
      </c>
      <c r="J328" s="103">
        <v>0</v>
      </c>
      <c r="K328" s="103">
        <v>0</v>
      </c>
      <c r="L328" s="103">
        <v>0</v>
      </c>
      <c r="M328" s="103">
        <v>0</v>
      </c>
      <c r="N328" s="103">
        <v>0</v>
      </c>
      <c r="O328" s="103">
        <v>0</v>
      </c>
      <c r="P328" s="103">
        <v>0</v>
      </c>
      <c r="Q328" s="103">
        <v>0</v>
      </c>
      <c r="R328" s="52">
        <v>0</v>
      </c>
      <c r="S328" s="121">
        <f>SUM(G328:H328)+O328+Q328</f>
        <v>5714.73</v>
      </c>
      <c r="T328" s="121">
        <f>SUM(J328:N328)+P328+R328</f>
        <v>0</v>
      </c>
      <c r="U328" s="122" t="str">
        <f>VLOOKUP(B328,'FOLHA RESUMIDA'!C:I,2,0)</f>
        <v>LUCIANO BARROS COSTA</v>
      </c>
    </row>
    <row r="329" spans="1:21">
      <c r="A329" s="117">
        <v>1</v>
      </c>
      <c r="B329" s="117">
        <v>2998</v>
      </c>
      <c r="C329" s="105" t="s">
        <v>256</v>
      </c>
      <c r="D329" s="106">
        <v>41751</v>
      </c>
      <c r="E329" s="117" t="s">
        <v>552</v>
      </c>
      <c r="F329" s="105" t="s">
        <v>519</v>
      </c>
      <c r="G329" s="103">
        <v>5714.73</v>
      </c>
      <c r="H329" s="103">
        <v>0</v>
      </c>
      <c r="I329" s="104" t="s">
        <v>553</v>
      </c>
      <c r="J329" s="103">
        <v>0</v>
      </c>
      <c r="K329" s="103">
        <v>0</v>
      </c>
      <c r="L329" s="103">
        <v>0</v>
      </c>
      <c r="M329" s="103">
        <v>0</v>
      </c>
      <c r="N329" s="103">
        <v>0</v>
      </c>
      <c r="O329" s="103">
        <v>0</v>
      </c>
      <c r="P329" s="103">
        <v>0</v>
      </c>
      <c r="Q329" s="103">
        <v>0</v>
      </c>
      <c r="R329" s="52">
        <v>0</v>
      </c>
      <c r="S329" s="121">
        <f>SUM(G329:H329)+O329+Q329</f>
        <v>5714.73</v>
      </c>
      <c r="T329" s="121">
        <f>SUM(J329:N329)+P329+R329</f>
        <v>0</v>
      </c>
      <c r="U329" s="122" t="str">
        <f>VLOOKUP(B329,'FOLHA RESUMIDA'!C:I,2,0)</f>
        <v>MIGUEL WILSON REGUEIRA RIBEIRO</v>
      </c>
    </row>
    <row r="330" spans="1:21">
      <c r="A330" s="117">
        <v>1</v>
      </c>
      <c r="B330" s="117">
        <v>3003</v>
      </c>
      <c r="C330" s="105" t="s">
        <v>257</v>
      </c>
      <c r="D330" s="106">
        <v>41751</v>
      </c>
      <c r="E330" s="117" t="s">
        <v>552</v>
      </c>
      <c r="F330" s="105" t="s">
        <v>441</v>
      </c>
      <c r="G330" s="103">
        <v>3282.89</v>
      </c>
      <c r="H330" s="103">
        <v>0</v>
      </c>
      <c r="I330" s="104" t="s">
        <v>553</v>
      </c>
      <c r="J330" s="103">
        <v>822.38</v>
      </c>
      <c r="K330" s="103">
        <v>0</v>
      </c>
      <c r="L330" s="103">
        <v>0</v>
      </c>
      <c r="M330" s="103">
        <v>0</v>
      </c>
      <c r="N330" s="103">
        <v>0</v>
      </c>
      <c r="O330" s="103">
        <v>0</v>
      </c>
      <c r="P330" s="103">
        <v>0</v>
      </c>
      <c r="Q330" s="103">
        <v>0</v>
      </c>
      <c r="R330" s="52">
        <v>0</v>
      </c>
      <c r="S330" s="121">
        <f>SUM(G330:H330)+O330+Q330</f>
        <v>3282.89</v>
      </c>
      <c r="T330" s="121">
        <f>SUM(J330:N330)+P330+R330</f>
        <v>822.38</v>
      </c>
      <c r="U330" s="122" t="str">
        <f>VLOOKUP(B330,'FOLHA RESUMIDA'!C:I,2,0)</f>
        <v>CAETANO SILVA DIAS</v>
      </c>
    </row>
    <row r="331" spans="1:21">
      <c r="A331" s="117">
        <v>1</v>
      </c>
      <c r="B331" s="117">
        <v>3004</v>
      </c>
      <c r="C331" s="105" t="s">
        <v>258</v>
      </c>
      <c r="D331" s="106">
        <v>41751</v>
      </c>
      <c r="E331" s="117" t="s">
        <v>552</v>
      </c>
      <c r="F331" s="105" t="s">
        <v>441</v>
      </c>
      <c r="G331" s="103">
        <v>3282.89</v>
      </c>
      <c r="H331" s="103">
        <v>0</v>
      </c>
      <c r="I331" s="104" t="s">
        <v>553</v>
      </c>
      <c r="J331" s="103">
        <v>822.38</v>
      </c>
      <c r="K331" s="103">
        <v>0</v>
      </c>
      <c r="L331" s="103">
        <v>0</v>
      </c>
      <c r="M331" s="103">
        <v>0</v>
      </c>
      <c r="N331" s="103">
        <v>0</v>
      </c>
      <c r="O331" s="103">
        <v>0</v>
      </c>
      <c r="P331" s="103">
        <v>0</v>
      </c>
      <c r="Q331" s="103">
        <v>0</v>
      </c>
      <c r="R331" s="52">
        <v>0</v>
      </c>
      <c r="S331" s="121">
        <f>SUM(G331:H331)+O331+Q331</f>
        <v>3282.89</v>
      </c>
      <c r="T331" s="121">
        <f>SUM(J331:N331)+P331+R331</f>
        <v>822.38</v>
      </c>
      <c r="U331" s="122" t="str">
        <f>VLOOKUP(B331,'FOLHA RESUMIDA'!C:I,2,0)</f>
        <v>ITHALO IGOR DANTAS E SILVA</v>
      </c>
    </row>
    <row r="332" spans="1:21">
      <c r="A332" s="117">
        <v>1</v>
      </c>
      <c r="B332" s="117">
        <v>3015</v>
      </c>
      <c r="C332" s="105" t="s">
        <v>260</v>
      </c>
      <c r="D332" s="106">
        <v>41751</v>
      </c>
      <c r="E332" s="117" t="s">
        <v>552</v>
      </c>
      <c r="F332" s="105" t="s">
        <v>509</v>
      </c>
      <c r="G332" s="103">
        <v>1886.84</v>
      </c>
      <c r="H332" s="103">
        <v>0</v>
      </c>
      <c r="I332" s="104" t="s">
        <v>553</v>
      </c>
      <c r="J332" s="103">
        <v>0</v>
      </c>
      <c r="K332" s="103">
        <v>0</v>
      </c>
      <c r="L332" s="103">
        <v>0</v>
      </c>
      <c r="M332" s="103">
        <v>0</v>
      </c>
      <c r="N332" s="103">
        <v>0</v>
      </c>
      <c r="O332" s="103">
        <v>0</v>
      </c>
      <c r="P332" s="103">
        <v>0</v>
      </c>
      <c r="Q332" s="103">
        <v>0</v>
      </c>
      <c r="R332" s="52">
        <v>0</v>
      </c>
      <c r="S332" s="121">
        <f>SUM(G332:H332)+O332+Q332</f>
        <v>1886.84</v>
      </c>
      <c r="T332" s="121">
        <f>SUM(J332:N332)+P332+R332</f>
        <v>0</v>
      </c>
      <c r="U332" s="122" t="str">
        <f>VLOOKUP(B332,'FOLHA RESUMIDA'!C:I,2,0)</f>
        <v>MARIA DANIELLE DE SOUZA SANTOS</v>
      </c>
    </row>
    <row r="333" spans="1:21">
      <c r="A333" s="117">
        <v>1</v>
      </c>
      <c r="B333" s="117">
        <v>3016</v>
      </c>
      <c r="C333" s="105" t="s">
        <v>261</v>
      </c>
      <c r="D333" s="106">
        <v>41751</v>
      </c>
      <c r="E333" s="117" t="s">
        <v>552</v>
      </c>
      <c r="F333" s="105" t="s">
        <v>509</v>
      </c>
      <c r="G333" s="103">
        <v>1886.84</v>
      </c>
      <c r="H333" s="103">
        <v>0</v>
      </c>
      <c r="I333" s="104" t="s">
        <v>553</v>
      </c>
      <c r="J333" s="103">
        <v>0</v>
      </c>
      <c r="K333" s="103">
        <v>0</v>
      </c>
      <c r="L333" s="103">
        <v>0</v>
      </c>
      <c r="M333" s="103">
        <v>0</v>
      </c>
      <c r="N333" s="103">
        <v>0</v>
      </c>
      <c r="O333" s="103">
        <v>0</v>
      </c>
      <c r="P333" s="103">
        <v>0</v>
      </c>
      <c r="Q333" s="103">
        <v>0</v>
      </c>
      <c r="R333" s="52">
        <v>0</v>
      </c>
      <c r="S333" s="121">
        <f>SUM(G333:H333)+O333+Q333</f>
        <v>1886.84</v>
      </c>
      <c r="T333" s="121">
        <f>SUM(J333:N333)+P333+R333</f>
        <v>0</v>
      </c>
      <c r="U333" s="122" t="str">
        <f>VLOOKUP(B333,'FOLHA RESUMIDA'!C:I,2,0)</f>
        <v>MARIANA SILVA MONTEIRO</v>
      </c>
    </row>
    <row r="334" spans="1:21">
      <c r="A334" s="117">
        <v>10</v>
      </c>
      <c r="B334" s="117">
        <v>3023</v>
      </c>
      <c r="C334" s="105" t="s">
        <v>369</v>
      </c>
      <c r="D334" s="106">
        <v>41751</v>
      </c>
      <c r="E334" s="117" t="s">
        <v>552</v>
      </c>
      <c r="F334" s="105" t="s">
        <v>520</v>
      </c>
      <c r="G334" s="103">
        <v>4189.92</v>
      </c>
      <c r="H334" s="103">
        <v>0</v>
      </c>
      <c r="I334" s="104" t="s">
        <v>553</v>
      </c>
      <c r="J334" s="103">
        <v>0</v>
      </c>
      <c r="K334" s="103">
        <v>0</v>
      </c>
      <c r="L334" s="103">
        <v>0</v>
      </c>
      <c r="M334" s="103">
        <v>0</v>
      </c>
      <c r="N334" s="103">
        <v>0</v>
      </c>
      <c r="O334" s="103">
        <v>0</v>
      </c>
      <c r="P334" s="103">
        <v>0</v>
      </c>
      <c r="Q334" s="103">
        <v>0</v>
      </c>
      <c r="R334" s="52">
        <v>0</v>
      </c>
      <c r="S334" s="121">
        <f>SUM(G334:H334)+O334+Q334</f>
        <v>4189.92</v>
      </c>
      <c r="T334" s="121">
        <f>SUM(J334:N334)+P334+R334</f>
        <v>0</v>
      </c>
      <c r="U334" s="122" t="str">
        <f>VLOOKUP(B334,'FOLHA RESUMIDA'!C:I,2,0)</f>
        <v>SERGIO ARAUJO DE OLIVEIRA</v>
      </c>
    </row>
    <row r="335" spans="1:21">
      <c r="A335" s="117">
        <v>1</v>
      </c>
      <c r="B335" s="117">
        <v>3025</v>
      </c>
      <c r="C335" s="105" t="s">
        <v>405</v>
      </c>
      <c r="D335" s="106">
        <v>41751</v>
      </c>
      <c r="E335" s="117" t="s">
        <v>552</v>
      </c>
      <c r="F335" s="105" t="s">
        <v>520</v>
      </c>
      <c r="G335" s="103">
        <v>4189.92</v>
      </c>
      <c r="H335" s="103">
        <v>0</v>
      </c>
      <c r="I335" s="104" t="s">
        <v>553</v>
      </c>
      <c r="J335" s="103">
        <v>0</v>
      </c>
      <c r="K335" s="103">
        <v>0</v>
      </c>
      <c r="L335" s="103">
        <v>0</v>
      </c>
      <c r="M335" s="103">
        <v>0</v>
      </c>
      <c r="N335" s="103">
        <v>0</v>
      </c>
      <c r="O335" s="103">
        <v>0</v>
      </c>
      <c r="P335" s="103">
        <v>0</v>
      </c>
      <c r="Q335" s="103">
        <v>0</v>
      </c>
      <c r="R335" s="52">
        <v>0</v>
      </c>
      <c r="S335" s="121">
        <f>SUM(G335:H335)+O335+Q335</f>
        <v>4189.92</v>
      </c>
      <c r="T335" s="121">
        <f>SUM(J335:N335)+P335+R335</f>
        <v>0</v>
      </c>
      <c r="U335" s="122" t="str">
        <f>VLOOKUP(B335,'FOLHA RESUMIDA'!C:I,2,0)</f>
        <v>MARIANA KAROLYNE G DE SOUZA</v>
      </c>
    </row>
    <row r="336" spans="1:21">
      <c r="A336" s="117">
        <v>48</v>
      </c>
      <c r="B336" s="117">
        <v>3027</v>
      </c>
      <c r="C336" s="105" t="s">
        <v>262</v>
      </c>
      <c r="D336" s="106">
        <v>41751</v>
      </c>
      <c r="E336" s="117" t="s">
        <v>552</v>
      </c>
      <c r="F336" s="105" t="s">
        <v>520</v>
      </c>
      <c r="G336" s="103">
        <v>4189.92</v>
      </c>
      <c r="H336" s="103">
        <v>0</v>
      </c>
      <c r="I336" s="104" t="s">
        <v>553</v>
      </c>
      <c r="J336" s="103">
        <v>0</v>
      </c>
      <c r="K336" s="103">
        <v>0</v>
      </c>
      <c r="L336" s="103">
        <v>0</v>
      </c>
      <c r="M336" s="103">
        <v>0</v>
      </c>
      <c r="N336" s="103">
        <v>0</v>
      </c>
      <c r="O336" s="103">
        <v>0</v>
      </c>
      <c r="P336" s="103">
        <v>0</v>
      </c>
      <c r="Q336" s="103">
        <v>0</v>
      </c>
      <c r="R336" s="52">
        <v>0</v>
      </c>
      <c r="S336" s="121">
        <f>SUM(G336:H336)+O336+Q336</f>
        <v>4189.92</v>
      </c>
      <c r="T336" s="121">
        <f>SUM(J336:N336)+P336+R336</f>
        <v>0</v>
      </c>
      <c r="U336" s="122" t="str">
        <f>VLOOKUP(B336,'FOLHA RESUMIDA'!C:I,2,0)</f>
        <v>MARILIA MILENA R PIRES</v>
      </c>
    </row>
    <row r="337" spans="1:21">
      <c r="A337" s="117">
        <v>51</v>
      </c>
      <c r="B337" s="117">
        <v>3029</v>
      </c>
      <c r="C337" s="105" t="s">
        <v>403</v>
      </c>
      <c r="D337" s="106">
        <v>41806</v>
      </c>
      <c r="E337" s="117" t="s">
        <v>552</v>
      </c>
      <c r="F337" s="105" t="s">
        <v>520</v>
      </c>
      <c r="G337" s="103">
        <v>4189.92</v>
      </c>
      <c r="H337" s="103">
        <v>0</v>
      </c>
      <c r="I337" s="104" t="s">
        <v>553</v>
      </c>
      <c r="J337" s="103">
        <v>0</v>
      </c>
      <c r="K337" s="103">
        <v>0</v>
      </c>
      <c r="L337" s="103">
        <v>0</v>
      </c>
      <c r="M337" s="103">
        <v>0</v>
      </c>
      <c r="N337" s="103">
        <v>0</v>
      </c>
      <c r="O337" s="103">
        <v>0</v>
      </c>
      <c r="P337" s="103">
        <v>0</v>
      </c>
      <c r="Q337" s="103">
        <v>0</v>
      </c>
      <c r="R337" s="52">
        <v>0</v>
      </c>
      <c r="S337" s="121">
        <f>SUM(G337:H337)+O337+Q337</f>
        <v>4189.92</v>
      </c>
      <c r="T337" s="121">
        <f>SUM(J337:N337)+P337+R337</f>
        <v>0</v>
      </c>
      <c r="U337" s="122" t="str">
        <f>VLOOKUP(B337,'FOLHA RESUMIDA'!C:I,2,0)</f>
        <v>RISOALDO DUARTE DA S JUNIOR</v>
      </c>
    </row>
    <row r="338" spans="1:21">
      <c r="A338" s="117">
        <v>1</v>
      </c>
      <c r="B338" s="117">
        <v>3031</v>
      </c>
      <c r="C338" s="105" t="s">
        <v>263</v>
      </c>
      <c r="D338" s="106">
        <v>41782</v>
      </c>
      <c r="E338" s="117" t="s">
        <v>552</v>
      </c>
      <c r="F338" s="105" t="s">
        <v>518</v>
      </c>
      <c r="G338" s="103">
        <v>6499.98</v>
      </c>
      <c r="H338" s="103">
        <v>0</v>
      </c>
      <c r="I338" s="104" t="s">
        <v>553</v>
      </c>
      <c r="J338" s="103">
        <v>0</v>
      </c>
      <c r="K338" s="103">
        <v>0</v>
      </c>
      <c r="L338" s="103">
        <v>0</v>
      </c>
      <c r="M338" s="103">
        <v>0</v>
      </c>
      <c r="N338" s="103">
        <v>0</v>
      </c>
      <c r="O338" s="103">
        <v>0</v>
      </c>
      <c r="P338" s="103">
        <v>0</v>
      </c>
      <c r="Q338" s="103">
        <v>0</v>
      </c>
      <c r="R338" s="52">
        <v>0</v>
      </c>
      <c r="S338" s="121">
        <f>SUM(G338:H338)+O338+Q338</f>
        <v>6499.98</v>
      </c>
      <c r="T338" s="121">
        <f>SUM(J338:N338)+P338+R338</f>
        <v>0</v>
      </c>
      <c r="U338" s="122" t="str">
        <f>VLOOKUP(B338,'FOLHA RESUMIDA'!C:I,2,0)</f>
        <v>DENNYS LAPENDA FAGUNDES</v>
      </c>
    </row>
    <row r="339" spans="1:21">
      <c r="A339" s="117">
        <v>1</v>
      </c>
      <c r="B339" s="117">
        <v>3032</v>
      </c>
      <c r="C339" s="105" t="s">
        <v>348</v>
      </c>
      <c r="D339" s="106">
        <v>41806</v>
      </c>
      <c r="E339" s="117" t="s">
        <v>552</v>
      </c>
      <c r="F339" s="105" t="s">
        <v>520</v>
      </c>
      <c r="G339" s="103">
        <v>4189.92</v>
      </c>
      <c r="H339" s="103">
        <v>0</v>
      </c>
      <c r="I339" s="104" t="s">
        <v>553</v>
      </c>
      <c r="J339" s="103">
        <v>0</v>
      </c>
      <c r="K339" s="103">
        <v>0</v>
      </c>
      <c r="L339" s="103">
        <v>0</v>
      </c>
      <c r="M339" s="103">
        <v>0</v>
      </c>
      <c r="N339" s="103">
        <v>0</v>
      </c>
      <c r="O339" s="103">
        <v>0</v>
      </c>
      <c r="P339" s="103">
        <v>0</v>
      </c>
      <c r="Q339" s="103">
        <v>0</v>
      </c>
      <c r="R339" s="52">
        <v>0</v>
      </c>
      <c r="S339" s="121">
        <f>SUM(G339:H339)+O339+Q339</f>
        <v>4189.92</v>
      </c>
      <c r="T339" s="121">
        <f>SUM(J339:N339)+P339+R339</f>
        <v>0</v>
      </c>
      <c r="U339" s="122" t="str">
        <f>VLOOKUP(B339,'FOLHA RESUMIDA'!C:I,2,0)</f>
        <v>KELEN CRISTINA DE AL F E SILVA</v>
      </c>
    </row>
    <row r="340" spans="1:21">
      <c r="A340" s="117">
        <v>1</v>
      </c>
      <c r="B340" s="117">
        <v>3036</v>
      </c>
      <c r="C340" s="105" t="s">
        <v>264</v>
      </c>
      <c r="D340" s="106">
        <v>41837</v>
      </c>
      <c r="E340" s="117" t="s">
        <v>552</v>
      </c>
      <c r="F340" s="105" t="s">
        <v>509</v>
      </c>
      <c r="G340" s="103">
        <v>1886.84</v>
      </c>
      <c r="H340" s="103">
        <v>0</v>
      </c>
      <c r="I340" s="104" t="s">
        <v>553</v>
      </c>
      <c r="J340" s="103">
        <v>2312.9499999999998</v>
      </c>
      <c r="K340" s="103">
        <v>0</v>
      </c>
      <c r="L340" s="103">
        <v>0</v>
      </c>
      <c r="M340" s="103">
        <v>0</v>
      </c>
      <c r="N340" s="103">
        <v>0</v>
      </c>
      <c r="O340" s="103">
        <v>0</v>
      </c>
      <c r="P340" s="103">
        <v>0</v>
      </c>
      <c r="Q340" s="103">
        <v>0</v>
      </c>
      <c r="R340" s="52">
        <v>0</v>
      </c>
      <c r="S340" s="121">
        <f>SUM(G340:H340)+O340+Q340</f>
        <v>1886.84</v>
      </c>
      <c r="T340" s="121">
        <f>SUM(J340:N340)+P340+R340</f>
        <v>2312.9499999999998</v>
      </c>
      <c r="U340" s="122" t="str">
        <f>VLOOKUP(B340,'FOLHA RESUMIDA'!C:I,2,0)</f>
        <v>CECILIA REGINA DO N S CABRAL</v>
      </c>
    </row>
    <row r="341" spans="1:21">
      <c r="A341" s="117">
        <v>1</v>
      </c>
      <c r="B341" s="117">
        <v>3040</v>
      </c>
      <c r="C341" s="105" t="s">
        <v>266</v>
      </c>
      <c r="D341" s="106">
        <v>41837</v>
      </c>
      <c r="E341" s="117" t="s">
        <v>552</v>
      </c>
      <c r="F341" s="105" t="s">
        <v>440</v>
      </c>
      <c r="G341" s="103">
        <v>1886.84</v>
      </c>
      <c r="H341" s="103">
        <v>0</v>
      </c>
      <c r="I341" s="104" t="s">
        <v>553</v>
      </c>
      <c r="J341" s="103">
        <v>0</v>
      </c>
      <c r="K341" s="103">
        <v>0</v>
      </c>
      <c r="L341" s="103">
        <v>0</v>
      </c>
      <c r="M341" s="103">
        <v>0</v>
      </c>
      <c r="N341" s="103">
        <v>0</v>
      </c>
      <c r="O341" s="103">
        <v>0</v>
      </c>
      <c r="P341" s="103">
        <v>0</v>
      </c>
      <c r="Q341" s="103">
        <v>0</v>
      </c>
      <c r="R341" s="52">
        <v>0</v>
      </c>
      <c r="S341" s="121">
        <f>SUM(G341:H341)+O341+Q341</f>
        <v>1886.84</v>
      </c>
      <c r="T341" s="121">
        <f>SUM(J341:N341)+P341+R341</f>
        <v>0</v>
      </c>
      <c r="U341" s="122" t="str">
        <f>VLOOKUP(B341,'FOLHA RESUMIDA'!C:I,2,0)</f>
        <v>LORENA ESTHER L M CAVALCANTI</v>
      </c>
    </row>
    <row r="342" spans="1:21">
      <c r="A342" s="117">
        <v>1</v>
      </c>
      <c r="B342" s="117">
        <v>3044</v>
      </c>
      <c r="C342" s="105" t="s">
        <v>356</v>
      </c>
      <c r="D342" s="106">
        <v>41871</v>
      </c>
      <c r="E342" s="117" t="s">
        <v>552</v>
      </c>
      <c r="F342" s="105" t="s">
        <v>520</v>
      </c>
      <c r="G342" s="103">
        <v>4189.92</v>
      </c>
      <c r="H342" s="103">
        <v>0</v>
      </c>
      <c r="I342" s="104" t="s">
        <v>553</v>
      </c>
      <c r="J342" s="103">
        <v>2312.9499999999998</v>
      </c>
      <c r="K342" s="103">
        <v>0</v>
      </c>
      <c r="L342" s="103">
        <v>0</v>
      </c>
      <c r="M342" s="103">
        <v>0</v>
      </c>
      <c r="N342" s="103">
        <v>0</v>
      </c>
      <c r="O342" s="103">
        <v>0</v>
      </c>
      <c r="P342" s="103">
        <v>0</v>
      </c>
      <c r="Q342" s="103">
        <v>0</v>
      </c>
      <c r="R342" s="52">
        <v>0</v>
      </c>
      <c r="S342" s="121">
        <f>SUM(G342:H342)+O342+Q342</f>
        <v>4189.92</v>
      </c>
      <c r="T342" s="121">
        <f>SUM(J342:N342)+P342+R342</f>
        <v>2312.9499999999998</v>
      </c>
      <c r="U342" s="122" t="str">
        <f>VLOOKUP(B342,'FOLHA RESUMIDA'!C:I,2,0)</f>
        <v>THIANE NASCIMENTO PAIXAO</v>
      </c>
    </row>
    <row r="343" spans="1:21">
      <c r="A343" s="117">
        <v>1</v>
      </c>
      <c r="B343" s="117">
        <v>3046</v>
      </c>
      <c r="C343" s="105" t="s">
        <v>407</v>
      </c>
      <c r="D343" s="106">
        <v>41871</v>
      </c>
      <c r="E343" s="117" t="s">
        <v>552</v>
      </c>
      <c r="F343" s="105" t="s">
        <v>520</v>
      </c>
      <c r="G343" s="103">
        <v>4189.92</v>
      </c>
      <c r="H343" s="103">
        <v>0</v>
      </c>
      <c r="I343" s="104" t="s">
        <v>553</v>
      </c>
      <c r="J343" s="103">
        <v>0</v>
      </c>
      <c r="K343" s="103">
        <v>0</v>
      </c>
      <c r="L343" s="103">
        <v>0</v>
      </c>
      <c r="M343" s="103">
        <v>0</v>
      </c>
      <c r="N343" s="103">
        <v>0</v>
      </c>
      <c r="O343" s="103">
        <v>0</v>
      </c>
      <c r="P343" s="103">
        <v>0</v>
      </c>
      <c r="Q343" s="103">
        <v>0</v>
      </c>
      <c r="R343" s="52">
        <v>0</v>
      </c>
      <c r="S343" s="121">
        <f>SUM(G343:H343)+O343+Q343</f>
        <v>4189.92</v>
      </c>
      <c r="T343" s="121">
        <f>SUM(J343:N343)+P343+R343</f>
        <v>0</v>
      </c>
      <c r="U343" s="122" t="str">
        <f>VLOOKUP(B343,'FOLHA RESUMIDA'!C:I,2,0)</f>
        <v>RONALDO GOMINHO BISPO FILHO</v>
      </c>
    </row>
    <row r="344" spans="1:21">
      <c r="A344" s="117">
        <v>1</v>
      </c>
      <c r="B344" s="117">
        <v>3047</v>
      </c>
      <c r="C344" s="105" t="s">
        <v>267</v>
      </c>
      <c r="D344" s="106">
        <v>41871</v>
      </c>
      <c r="E344" s="117" t="s">
        <v>552</v>
      </c>
      <c r="F344" s="105" t="s">
        <v>503</v>
      </c>
      <c r="G344" s="103">
        <v>1886.84</v>
      </c>
      <c r="H344" s="103">
        <v>0</v>
      </c>
      <c r="I344" s="104" t="s">
        <v>553</v>
      </c>
      <c r="J344" s="103">
        <v>1079.3800000000001</v>
      </c>
      <c r="K344" s="103">
        <v>0</v>
      </c>
      <c r="L344" s="103">
        <v>0</v>
      </c>
      <c r="M344" s="103">
        <v>0</v>
      </c>
      <c r="N344" s="103">
        <v>0</v>
      </c>
      <c r="O344" s="103">
        <v>0</v>
      </c>
      <c r="P344" s="103">
        <v>0</v>
      </c>
      <c r="Q344" s="103">
        <v>0</v>
      </c>
      <c r="R344" s="52">
        <v>0</v>
      </c>
      <c r="S344" s="121">
        <f>SUM(G344:H344)+O344+Q344</f>
        <v>1886.84</v>
      </c>
      <c r="T344" s="121">
        <f>SUM(J344:N344)+P344+R344</f>
        <v>1079.3800000000001</v>
      </c>
      <c r="U344" s="122" t="str">
        <f>VLOOKUP(B344,'FOLHA RESUMIDA'!C:I,2,0)</f>
        <v>SWEET GALLEGHER CAETANO COSTA</v>
      </c>
    </row>
    <row r="345" spans="1:21">
      <c r="A345" s="117">
        <v>1</v>
      </c>
      <c r="B345" s="117">
        <v>3049</v>
      </c>
      <c r="C345" s="105" t="s">
        <v>268</v>
      </c>
      <c r="D345" s="106">
        <v>41871</v>
      </c>
      <c r="E345" s="117" t="s">
        <v>552</v>
      </c>
      <c r="F345" s="105" t="s">
        <v>516</v>
      </c>
      <c r="G345" s="103">
        <v>3282.89</v>
      </c>
      <c r="H345" s="103">
        <v>0</v>
      </c>
      <c r="I345" s="104" t="s">
        <v>553</v>
      </c>
      <c r="J345" s="103">
        <v>2312.9499999999998</v>
      </c>
      <c r="K345" s="103">
        <v>0</v>
      </c>
      <c r="L345" s="103">
        <v>0</v>
      </c>
      <c r="M345" s="103">
        <v>0</v>
      </c>
      <c r="N345" s="103">
        <v>0</v>
      </c>
      <c r="O345" s="103">
        <v>0</v>
      </c>
      <c r="P345" s="103">
        <v>0</v>
      </c>
      <c r="Q345" s="103">
        <v>0</v>
      </c>
      <c r="R345" s="52">
        <v>0</v>
      </c>
      <c r="S345" s="121">
        <f>SUM(G345:H345)+O345+Q345</f>
        <v>3282.89</v>
      </c>
      <c r="T345" s="121">
        <f>SUM(J345:N345)+P345+R345</f>
        <v>2312.9499999999998</v>
      </c>
      <c r="U345" s="122" t="str">
        <f>VLOOKUP(B345,'FOLHA RESUMIDA'!C:I,2,0)</f>
        <v>DEBORA GUEDES NERES</v>
      </c>
    </row>
    <row r="346" spans="1:21">
      <c r="A346" s="117">
        <v>50</v>
      </c>
      <c r="B346" s="117">
        <v>3055</v>
      </c>
      <c r="C346" s="105" t="s">
        <v>399</v>
      </c>
      <c r="D346" s="106">
        <v>41927</v>
      </c>
      <c r="E346" s="117" t="s">
        <v>552</v>
      </c>
      <c r="F346" s="105" t="s">
        <v>520</v>
      </c>
      <c r="G346" s="103">
        <v>4189.92</v>
      </c>
      <c r="H346" s="103">
        <v>0</v>
      </c>
      <c r="I346" s="104" t="s">
        <v>553</v>
      </c>
      <c r="J346" s="103">
        <v>0</v>
      </c>
      <c r="K346" s="103">
        <v>0</v>
      </c>
      <c r="L346" s="103">
        <v>0</v>
      </c>
      <c r="M346" s="103">
        <v>0</v>
      </c>
      <c r="N346" s="103">
        <v>0</v>
      </c>
      <c r="O346" s="103">
        <v>0</v>
      </c>
      <c r="P346" s="103">
        <v>0</v>
      </c>
      <c r="Q346" s="103">
        <v>0</v>
      </c>
      <c r="R346" s="52">
        <v>0</v>
      </c>
      <c r="S346" s="121">
        <f>SUM(G346:H346)+O346+Q346</f>
        <v>4189.92</v>
      </c>
      <c r="T346" s="121">
        <f>SUM(J346:N346)+P346+R346</f>
        <v>0</v>
      </c>
      <c r="U346" s="122" t="str">
        <f>VLOOKUP(B346,'FOLHA RESUMIDA'!C:I,2,0)</f>
        <v>ANA PAULA SABINO L DE SOUZA</v>
      </c>
    </row>
    <row r="347" spans="1:21">
      <c r="A347" s="117">
        <v>1</v>
      </c>
      <c r="B347" s="117">
        <v>3057</v>
      </c>
      <c r="C347" s="105" t="s">
        <v>269</v>
      </c>
      <c r="D347" s="106">
        <v>41946</v>
      </c>
      <c r="E347" s="117" t="s">
        <v>552</v>
      </c>
      <c r="F347" s="105" t="s">
        <v>509</v>
      </c>
      <c r="G347" s="103">
        <v>1886.84</v>
      </c>
      <c r="H347" s="103">
        <v>0</v>
      </c>
      <c r="I347" s="104" t="s">
        <v>553</v>
      </c>
      <c r="J347" s="103">
        <v>0</v>
      </c>
      <c r="K347" s="103">
        <v>0</v>
      </c>
      <c r="L347" s="103">
        <v>0</v>
      </c>
      <c r="M347" s="103">
        <v>0</v>
      </c>
      <c r="N347" s="103">
        <v>0</v>
      </c>
      <c r="O347" s="103">
        <v>0</v>
      </c>
      <c r="P347" s="103">
        <v>0</v>
      </c>
      <c r="Q347" s="103">
        <v>0</v>
      </c>
      <c r="R347" s="52">
        <v>0</v>
      </c>
      <c r="S347" s="121">
        <f>SUM(G347:H347)+O347+Q347</f>
        <v>1886.84</v>
      </c>
      <c r="T347" s="121">
        <f>SUM(J347:N347)+P347+R347</f>
        <v>0</v>
      </c>
      <c r="U347" s="122" t="str">
        <f>VLOOKUP(B347,'FOLHA RESUMIDA'!C:I,2,0)</f>
        <v>YANNE TALITA PEREIRA CALIXTO</v>
      </c>
    </row>
    <row r="348" spans="1:21">
      <c r="A348" s="117">
        <v>1</v>
      </c>
      <c r="B348" s="117">
        <v>3062</v>
      </c>
      <c r="C348" s="105" t="s">
        <v>270</v>
      </c>
      <c r="D348" s="106">
        <v>41976</v>
      </c>
      <c r="E348" s="117" t="s">
        <v>552</v>
      </c>
      <c r="F348" s="105" t="s">
        <v>433</v>
      </c>
      <c r="G348" s="103">
        <v>1287.22</v>
      </c>
      <c r="H348" s="103">
        <v>0</v>
      </c>
      <c r="I348" s="104" t="s">
        <v>553</v>
      </c>
      <c r="J348" s="103">
        <v>0</v>
      </c>
      <c r="K348" s="103">
        <v>0</v>
      </c>
      <c r="L348" s="103">
        <v>0</v>
      </c>
      <c r="M348" s="103">
        <v>0</v>
      </c>
      <c r="N348" s="103">
        <v>0</v>
      </c>
      <c r="O348" s="103">
        <v>0</v>
      </c>
      <c r="P348" s="103">
        <v>0</v>
      </c>
      <c r="Q348" s="103">
        <v>0</v>
      </c>
      <c r="R348" s="52">
        <v>0</v>
      </c>
      <c r="S348" s="121">
        <f>SUM(G348:H348)+O348+Q348</f>
        <v>1287.22</v>
      </c>
      <c r="T348" s="121">
        <f>SUM(J348:N348)+P348+R348</f>
        <v>0</v>
      </c>
      <c r="U348" s="122" t="str">
        <f>VLOOKUP(B348,'FOLHA RESUMIDA'!C:I,2,0)</f>
        <v>GRAZIELE MARIA DA SILVA</v>
      </c>
    </row>
    <row r="349" spans="1:21">
      <c r="A349" s="117">
        <v>1</v>
      </c>
      <c r="B349" s="117">
        <v>3063</v>
      </c>
      <c r="C349" s="105" t="s">
        <v>271</v>
      </c>
      <c r="D349" s="106">
        <v>41978</v>
      </c>
      <c r="E349" s="117" t="s">
        <v>552</v>
      </c>
      <c r="F349" s="105" t="s">
        <v>504</v>
      </c>
      <c r="G349" s="103">
        <v>1886.85</v>
      </c>
      <c r="H349" s="103">
        <v>0</v>
      </c>
      <c r="I349" s="104" t="s">
        <v>553</v>
      </c>
      <c r="J349" s="103">
        <v>0</v>
      </c>
      <c r="K349" s="103">
        <v>0</v>
      </c>
      <c r="L349" s="103">
        <v>0</v>
      </c>
      <c r="M349" s="103">
        <v>0</v>
      </c>
      <c r="N349" s="103">
        <v>0</v>
      </c>
      <c r="O349" s="103">
        <v>0</v>
      </c>
      <c r="P349" s="103">
        <v>0</v>
      </c>
      <c r="Q349" s="103">
        <v>0</v>
      </c>
      <c r="R349" s="52">
        <v>0</v>
      </c>
      <c r="S349" s="121">
        <f>SUM(G349:H349)+O349+Q349</f>
        <v>1886.85</v>
      </c>
      <c r="T349" s="121">
        <f>SUM(J349:N349)+P349+R349</f>
        <v>0</v>
      </c>
      <c r="U349" s="122" t="str">
        <f>VLOOKUP(B349,'FOLHA RESUMIDA'!C:I,2,0)</f>
        <v>DEYBISON AFONSO PEREIRA</v>
      </c>
    </row>
    <row r="350" spans="1:21">
      <c r="A350" s="117">
        <v>1</v>
      </c>
      <c r="B350" s="117">
        <v>3066</v>
      </c>
      <c r="C350" s="105" t="s">
        <v>272</v>
      </c>
      <c r="D350" s="106">
        <v>42009</v>
      </c>
      <c r="E350" s="117" t="s">
        <v>552</v>
      </c>
      <c r="F350" s="105" t="s">
        <v>443</v>
      </c>
      <c r="G350" s="103">
        <v>3282.89</v>
      </c>
      <c r="H350" s="103">
        <v>0</v>
      </c>
      <c r="I350" s="104" t="s">
        <v>553</v>
      </c>
      <c r="J350" s="103">
        <v>0</v>
      </c>
      <c r="K350" s="103">
        <v>0</v>
      </c>
      <c r="L350" s="103">
        <v>0</v>
      </c>
      <c r="M350" s="103">
        <v>0</v>
      </c>
      <c r="N350" s="103">
        <v>0</v>
      </c>
      <c r="O350" s="103">
        <v>0</v>
      </c>
      <c r="P350" s="103">
        <v>0</v>
      </c>
      <c r="Q350" s="103">
        <v>0</v>
      </c>
      <c r="R350" s="52">
        <v>0</v>
      </c>
      <c r="S350" s="121">
        <f>SUM(G350:H350)+O350+Q350</f>
        <v>3282.89</v>
      </c>
      <c r="T350" s="121">
        <f>SUM(J350:N350)+P350+R350</f>
        <v>0</v>
      </c>
      <c r="U350" s="122" t="str">
        <f>VLOOKUP(B350,'FOLHA RESUMIDA'!C:I,2,0)</f>
        <v>GENIVAL F DA SILVA JUNIOR</v>
      </c>
    </row>
    <row r="351" spans="1:21">
      <c r="A351" s="117">
        <v>1</v>
      </c>
      <c r="B351" s="117">
        <v>3067</v>
      </c>
      <c r="C351" s="105" t="s">
        <v>273</v>
      </c>
      <c r="D351" s="106">
        <v>42009</v>
      </c>
      <c r="E351" s="117" t="s">
        <v>552</v>
      </c>
      <c r="F351" s="105" t="s">
        <v>503</v>
      </c>
      <c r="G351" s="103">
        <v>1886.84</v>
      </c>
      <c r="H351" s="103">
        <v>0</v>
      </c>
      <c r="I351" s="104" t="s">
        <v>553</v>
      </c>
      <c r="J351" s="103">
        <v>822.38</v>
      </c>
      <c r="K351" s="103">
        <v>0</v>
      </c>
      <c r="L351" s="103">
        <v>0</v>
      </c>
      <c r="M351" s="103">
        <v>0</v>
      </c>
      <c r="N351" s="103">
        <v>0</v>
      </c>
      <c r="O351" s="103">
        <v>0</v>
      </c>
      <c r="P351" s="103">
        <v>0</v>
      </c>
      <c r="Q351" s="103">
        <v>0</v>
      </c>
      <c r="R351" s="52">
        <v>0</v>
      </c>
      <c r="S351" s="121">
        <f>SUM(G351:H351)+O351+Q351</f>
        <v>1886.84</v>
      </c>
      <c r="T351" s="121">
        <f>SUM(J351:N351)+P351+R351</f>
        <v>822.38</v>
      </c>
      <c r="U351" s="122" t="str">
        <f>VLOOKUP(B351,'FOLHA RESUMIDA'!C:I,2,0)</f>
        <v>EMANUELA AMELIA DE A  AGUIAR</v>
      </c>
    </row>
    <row r="352" spans="1:21">
      <c r="A352" s="117">
        <v>16</v>
      </c>
      <c r="B352" s="117">
        <v>3069</v>
      </c>
      <c r="C352" s="105" t="s">
        <v>351</v>
      </c>
      <c r="D352" s="106">
        <v>42009</v>
      </c>
      <c r="E352" s="117" t="s">
        <v>552</v>
      </c>
      <c r="F352" s="105" t="s">
        <v>504</v>
      </c>
      <c r="G352" s="103">
        <v>1886.84</v>
      </c>
      <c r="H352" s="103">
        <v>0</v>
      </c>
      <c r="I352" s="104" t="s">
        <v>553</v>
      </c>
      <c r="J352" s="103">
        <v>0</v>
      </c>
      <c r="K352" s="103">
        <v>0</v>
      </c>
      <c r="L352" s="103">
        <v>0</v>
      </c>
      <c r="M352" s="103">
        <v>0</v>
      </c>
      <c r="N352" s="103">
        <v>0</v>
      </c>
      <c r="O352" s="103">
        <v>0</v>
      </c>
      <c r="P352" s="103">
        <v>0</v>
      </c>
      <c r="Q352" s="103">
        <v>0</v>
      </c>
      <c r="R352" s="52">
        <v>0</v>
      </c>
      <c r="S352" s="121">
        <f>SUM(G352:H352)+O352+Q352</f>
        <v>1886.84</v>
      </c>
      <c r="T352" s="121">
        <f>SUM(J352:N352)+P352+R352</f>
        <v>0</v>
      </c>
      <c r="U352" s="122" t="str">
        <f>VLOOKUP(B352,'FOLHA RESUMIDA'!C:I,2,0)</f>
        <v>ANDRE LUIS MOTA PIRES</v>
      </c>
    </row>
    <row r="353" spans="1:21">
      <c r="A353" s="117">
        <v>1</v>
      </c>
      <c r="B353" s="117">
        <v>3081</v>
      </c>
      <c r="C353" s="105" t="s">
        <v>274</v>
      </c>
      <c r="D353" s="106">
        <v>42024</v>
      </c>
      <c r="E353" s="117" t="s">
        <v>552</v>
      </c>
      <c r="F353" s="105" t="s">
        <v>525</v>
      </c>
      <c r="G353" s="103">
        <v>0</v>
      </c>
      <c r="H353" s="103">
        <v>0</v>
      </c>
      <c r="I353" s="104" t="s">
        <v>555</v>
      </c>
      <c r="J353" s="103">
        <v>0</v>
      </c>
      <c r="K353" s="103">
        <v>0</v>
      </c>
      <c r="L353" s="103">
        <v>0</v>
      </c>
      <c r="M353" s="103">
        <v>0</v>
      </c>
      <c r="N353" s="103">
        <v>0</v>
      </c>
      <c r="O353" s="103">
        <v>293.70999999999998</v>
      </c>
      <c r="P353" s="103">
        <v>1174.82</v>
      </c>
      <c r="Q353" s="103">
        <v>0</v>
      </c>
      <c r="R353" s="52">
        <v>0</v>
      </c>
      <c r="S353" s="121">
        <f>SUM(G353:H353)+O353+Q353</f>
        <v>293.70999999999998</v>
      </c>
      <c r="T353" s="121">
        <f>SUM(J353:N353)+P353+R353</f>
        <v>1174.82</v>
      </c>
      <c r="U353" s="122" t="str">
        <f>VLOOKUP(B353,'FOLHA RESUMIDA'!C:I,2,0)</f>
        <v>MAILTON NOBRE DE MEDEIROS</v>
      </c>
    </row>
    <row r="354" spans="1:21">
      <c r="A354" s="117">
        <v>1</v>
      </c>
      <c r="B354" s="117">
        <v>3086</v>
      </c>
      <c r="C354" s="105" t="s">
        <v>352</v>
      </c>
      <c r="D354" s="106">
        <v>42030</v>
      </c>
      <c r="E354" s="117" t="s">
        <v>552</v>
      </c>
      <c r="F354" s="105" t="s">
        <v>520</v>
      </c>
      <c r="G354" s="103">
        <v>4189.92</v>
      </c>
      <c r="H354" s="103">
        <v>0</v>
      </c>
      <c r="I354" s="104" t="s">
        <v>553</v>
      </c>
      <c r="J354" s="103">
        <v>0</v>
      </c>
      <c r="K354" s="103">
        <v>0</v>
      </c>
      <c r="L354" s="103">
        <v>0</v>
      </c>
      <c r="M354" s="103">
        <v>0</v>
      </c>
      <c r="N354" s="103">
        <v>0</v>
      </c>
      <c r="O354" s="103">
        <v>0</v>
      </c>
      <c r="P354" s="103">
        <v>0</v>
      </c>
      <c r="Q354" s="103">
        <v>0</v>
      </c>
      <c r="R354" s="52">
        <v>0</v>
      </c>
      <c r="S354" s="121">
        <f>SUM(G354:H354)+O354+Q354</f>
        <v>4189.92</v>
      </c>
      <c r="T354" s="121">
        <f>SUM(J354:N354)+P354+R354</f>
        <v>0</v>
      </c>
      <c r="U354" s="122" t="str">
        <f>VLOOKUP(B354,'FOLHA RESUMIDA'!C:I,2,0)</f>
        <v>DIMAS CARDOSO CAMPOS</v>
      </c>
    </row>
    <row r="355" spans="1:21">
      <c r="A355" s="117">
        <v>1</v>
      </c>
      <c r="B355" s="117">
        <v>3092</v>
      </c>
      <c r="C355" s="105" t="s">
        <v>563</v>
      </c>
      <c r="D355" s="106">
        <v>42058</v>
      </c>
      <c r="E355" s="117" t="s">
        <v>552</v>
      </c>
      <c r="F355" s="105" t="s">
        <v>488</v>
      </c>
      <c r="G355" s="103">
        <v>0</v>
      </c>
      <c r="H355" s="103">
        <v>0</v>
      </c>
      <c r="I355" s="104" t="s">
        <v>555</v>
      </c>
      <c r="J355" s="103">
        <v>0</v>
      </c>
      <c r="K355" s="103">
        <v>0</v>
      </c>
      <c r="L355" s="103">
        <v>0</v>
      </c>
      <c r="M355" s="103">
        <v>0</v>
      </c>
      <c r="N355" s="103">
        <v>0</v>
      </c>
      <c r="O355" s="103">
        <v>0</v>
      </c>
      <c r="P355" s="103">
        <v>0</v>
      </c>
      <c r="Q355" s="103">
        <v>4196.22</v>
      </c>
      <c r="R355" s="52">
        <v>0</v>
      </c>
      <c r="S355" s="121">
        <f>SUM(G355:H355)+O355+Q355</f>
        <v>4196.22</v>
      </c>
      <c r="T355" s="121">
        <f>SUM(J355:N355)+P355+R355</f>
        <v>0</v>
      </c>
      <c r="U355" s="122" t="str">
        <f>VLOOKUP(B355,'FOLHA RESUMIDA'!C:I,2,0)</f>
        <v>BETY ANNE DE A SENNA</v>
      </c>
    </row>
    <row r="356" spans="1:21">
      <c r="A356" s="117">
        <v>1</v>
      </c>
      <c r="B356" s="117">
        <v>3112</v>
      </c>
      <c r="C356" s="105" t="s">
        <v>275</v>
      </c>
      <c r="D356" s="106">
        <v>42065</v>
      </c>
      <c r="E356" s="117" t="s">
        <v>552</v>
      </c>
      <c r="F356" s="105" t="s">
        <v>506</v>
      </c>
      <c r="G356" s="103">
        <v>1886.84</v>
      </c>
      <c r="H356" s="103">
        <v>0</v>
      </c>
      <c r="I356" s="104" t="s">
        <v>553</v>
      </c>
      <c r="J356" s="103">
        <v>822.38</v>
      </c>
      <c r="K356" s="103">
        <v>0</v>
      </c>
      <c r="L356" s="103">
        <v>0</v>
      </c>
      <c r="M356" s="103">
        <v>0</v>
      </c>
      <c r="N356" s="103">
        <v>0</v>
      </c>
      <c r="O356" s="103">
        <v>0</v>
      </c>
      <c r="P356" s="103">
        <v>0</v>
      </c>
      <c r="Q356" s="103">
        <v>0</v>
      </c>
      <c r="R356" s="52">
        <v>0</v>
      </c>
      <c r="S356" s="121">
        <f>SUM(G356:H356)+O356+Q356</f>
        <v>1886.84</v>
      </c>
      <c r="T356" s="121">
        <f>SUM(J356:N356)+P356+R356</f>
        <v>822.38</v>
      </c>
      <c r="U356" s="122" t="str">
        <f>VLOOKUP(B356,'FOLHA RESUMIDA'!C:I,2,0)</f>
        <v>DIEGO SCHMITH OLIVEIRA DE LIMA</v>
      </c>
    </row>
    <row r="357" spans="1:21">
      <c r="A357" s="117">
        <v>1</v>
      </c>
      <c r="B357" s="117">
        <v>3132</v>
      </c>
      <c r="C357" s="105" t="s">
        <v>276</v>
      </c>
      <c r="D357" s="106">
        <v>42100</v>
      </c>
      <c r="E357" s="117" t="s">
        <v>552</v>
      </c>
      <c r="F357" s="105" t="s">
        <v>503</v>
      </c>
      <c r="G357" s="103">
        <v>1886.84</v>
      </c>
      <c r="H357" s="103">
        <v>0</v>
      </c>
      <c r="I357" s="104" t="s">
        <v>553</v>
      </c>
      <c r="J357" s="103">
        <v>822.38</v>
      </c>
      <c r="K357" s="103">
        <v>0</v>
      </c>
      <c r="L357" s="103">
        <v>0</v>
      </c>
      <c r="M357" s="103">
        <v>0</v>
      </c>
      <c r="N357" s="103">
        <v>0</v>
      </c>
      <c r="O357" s="103">
        <v>0</v>
      </c>
      <c r="P357" s="103">
        <v>0</v>
      </c>
      <c r="Q357" s="103">
        <v>0</v>
      </c>
      <c r="R357" s="52">
        <v>0</v>
      </c>
      <c r="S357" s="121">
        <f>SUM(G357:H357)+O357+Q357</f>
        <v>1886.84</v>
      </c>
      <c r="T357" s="121">
        <f>SUM(J357:N357)+P357+R357</f>
        <v>822.38</v>
      </c>
      <c r="U357" s="122" t="str">
        <f>VLOOKUP(B357,'FOLHA RESUMIDA'!C:I,2,0)</f>
        <v>TALITA ANDREIA MARTINS GONZAGA</v>
      </c>
    </row>
    <row r="358" spans="1:21">
      <c r="A358" s="117">
        <v>1</v>
      </c>
      <c r="B358" s="117">
        <v>3134</v>
      </c>
      <c r="C358" s="105" t="s">
        <v>277</v>
      </c>
      <c r="D358" s="106">
        <v>42100</v>
      </c>
      <c r="E358" s="117" t="s">
        <v>552</v>
      </c>
      <c r="F358" s="105" t="s">
        <v>509</v>
      </c>
      <c r="G358" s="103">
        <v>1886.84</v>
      </c>
      <c r="H358" s="103">
        <v>0</v>
      </c>
      <c r="I358" s="104" t="s">
        <v>553</v>
      </c>
      <c r="J358" s="103">
        <v>0</v>
      </c>
      <c r="K358" s="103">
        <v>0</v>
      </c>
      <c r="L358" s="103">
        <v>0</v>
      </c>
      <c r="M358" s="103">
        <v>0</v>
      </c>
      <c r="N358" s="103">
        <v>0</v>
      </c>
      <c r="O358" s="103">
        <v>0</v>
      </c>
      <c r="P358" s="103">
        <v>0</v>
      </c>
      <c r="Q358" s="103">
        <v>0</v>
      </c>
      <c r="R358" s="52">
        <v>16784.88</v>
      </c>
      <c r="S358" s="121">
        <f>SUM(G358:H358)+O358+Q358</f>
        <v>1886.84</v>
      </c>
      <c r="T358" s="121">
        <f>SUM(J358:N358)+P358+R358</f>
        <v>16784.88</v>
      </c>
      <c r="U358" s="122" t="str">
        <f>VLOOKUP(B358,'FOLHA RESUMIDA'!C:I,2,0)</f>
        <v>ESTEVAN DE ALMEIDA FALCAO</v>
      </c>
    </row>
    <row r="359" spans="1:21">
      <c r="A359" s="117">
        <v>1</v>
      </c>
      <c r="B359" s="117">
        <v>3135</v>
      </c>
      <c r="C359" s="105" t="s">
        <v>278</v>
      </c>
      <c r="D359" s="106">
        <v>42107</v>
      </c>
      <c r="E359" s="117" t="s">
        <v>552</v>
      </c>
      <c r="F359" s="105" t="s">
        <v>442</v>
      </c>
      <c r="G359" s="103">
        <v>3282.89</v>
      </c>
      <c r="H359" s="103">
        <v>0</v>
      </c>
      <c r="I359" s="104" t="s">
        <v>553</v>
      </c>
      <c r="J359" s="103">
        <v>2312.9499999999998</v>
      </c>
      <c r="K359" s="103">
        <v>0</v>
      </c>
      <c r="L359" s="103">
        <v>0</v>
      </c>
      <c r="M359" s="103">
        <v>0</v>
      </c>
      <c r="N359" s="103">
        <v>0</v>
      </c>
      <c r="O359" s="103">
        <v>0</v>
      </c>
      <c r="P359" s="103">
        <v>0</v>
      </c>
      <c r="Q359" s="103">
        <v>0</v>
      </c>
      <c r="R359" s="52">
        <v>0</v>
      </c>
      <c r="S359" s="121">
        <f>SUM(G359:H359)+O359+Q359</f>
        <v>3282.89</v>
      </c>
      <c r="T359" s="121">
        <f>SUM(J359:N359)+P359+R359</f>
        <v>2312.9499999999998</v>
      </c>
      <c r="U359" s="122" t="str">
        <f>VLOOKUP(B359,'FOLHA RESUMIDA'!C:I,2,0)</f>
        <v>RAFAEL DE MENEZES E S PIRES</v>
      </c>
    </row>
    <row r="360" spans="1:21">
      <c r="A360" s="117">
        <v>1</v>
      </c>
      <c r="B360" s="117">
        <v>3136</v>
      </c>
      <c r="C360" s="105" t="s">
        <v>279</v>
      </c>
      <c r="D360" s="106">
        <v>42107</v>
      </c>
      <c r="E360" s="117" t="s">
        <v>552</v>
      </c>
      <c r="F360" s="105" t="s">
        <v>508</v>
      </c>
      <c r="G360" s="103">
        <v>1886.84</v>
      </c>
      <c r="H360" s="103">
        <v>0</v>
      </c>
      <c r="I360" s="104" t="s">
        <v>553</v>
      </c>
      <c r="J360" s="103">
        <v>2312.9499999999998</v>
      </c>
      <c r="K360" s="103">
        <v>0</v>
      </c>
      <c r="L360" s="103">
        <v>0</v>
      </c>
      <c r="M360" s="103">
        <v>0</v>
      </c>
      <c r="N360" s="103">
        <v>0</v>
      </c>
      <c r="O360" s="103">
        <v>0</v>
      </c>
      <c r="P360" s="103">
        <v>0</v>
      </c>
      <c r="Q360" s="103">
        <v>0</v>
      </c>
      <c r="R360" s="52">
        <v>0</v>
      </c>
      <c r="S360" s="121">
        <f>SUM(G360:H360)+O360+Q360</f>
        <v>1886.84</v>
      </c>
      <c r="T360" s="121">
        <f>SUM(J360:N360)+P360+R360</f>
        <v>2312.9499999999998</v>
      </c>
      <c r="U360" s="122" t="str">
        <f>VLOOKUP(B360,'FOLHA RESUMIDA'!C:I,2,0)</f>
        <v>ALEXANDER BEZERRA</v>
      </c>
    </row>
    <row r="361" spans="1:21">
      <c r="A361" s="117">
        <v>1</v>
      </c>
      <c r="B361" s="117">
        <v>3138</v>
      </c>
      <c r="C361" s="105" t="s">
        <v>280</v>
      </c>
      <c r="D361" s="106">
        <v>42107</v>
      </c>
      <c r="E361" s="117" t="s">
        <v>552</v>
      </c>
      <c r="F361" s="105" t="s">
        <v>509</v>
      </c>
      <c r="G361" s="103">
        <v>1886.84</v>
      </c>
      <c r="H361" s="103">
        <v>0</v>
      </c>
      <c r="I361" s="104" t="s">
        <v>553</v>
      </c>
      <c r="J361" s="103">
        <v>822.38</v>
      </c>
      <c r="K361" s="103">
        <v>0</v>
      </c>
      <c r="L361" s="103">
        <v>0</v>
      </c>
      <c r="M361" s="103">
        <v>0</v>
      </c>
      <c r="N361" s="103">
        <v>0</v>
      </c>
      <c r="O361" s="103">
        <v>0</v>
      </c>
      <c r="P361" s="103">
        <v>0</v>
      </c>
      <c r="Q361" s="103">
        <v>0</v>
      </c>
      <c r="R361" s="52">
        <v>0</v>
      </c>
      <c r="S361" s="121">
        <f>SUM(G361:H361)+O361+Q361</f>
        <v>1886.84</v>
      </c>
      <c r="T361" s="121">
        <f>SUM(J361:N361)+P361+R361</f>
        <v>822.38</v>
      </c>
      <c r="U361" s="122" t="str">
        <f>VLOOKUP(B361,'FOLHA RESUMIDA'!C:I,2,0)</f>
        <v>MANUELA SILVA DE LIMA B DA PAZ</v>
      </c>
    </row>
    <row r="362" spans="1:21">
      <c r="A362" s="117">
        <v>1</v>
      </c>
      <c r="B362" s="117">
        <v>3139</v>
      </c>
      <c r="C362" s="105" t="s">
        <v>281</v>
      </c>
      <c r="D362" s="106">
        <v>42107</v>
      </c>
      <c r="E362" s="117" t="s">
        <v>552</v>
      </c>
      <c r="F362" s="105" t="s">
        <v>509</v>
      </c>
      <c r="G362" s="103">
        <v>1886.84</v>
      </c>
      <c r="H362" s="103">
        <v>0</v>
      </c>
      <c r="I362" s="104" t="s">
        <v>553</v>
      </c>
      <c r="J362" s="103">
        <v>0</v>
      </c>
      <c r="K362" s="103">
        <v>0</v>
      </c>
      <c r="L362" s="103">
        <v>0</v>
      </c>
      <c r="M362" s="103">
        <v>0</v>
      </c>
      <c r="N362" s="103">
        <v>0</v>
      </c>
      <c r="O362" s="103">
        <v>0</v>
      </c>
      <c r="P362" s="103">
        <v>0</v>
      </c>
      <c r="Q362" s="103">
        <v>0</v>
      </c>
      <c r="R362" s="52">
        <v>0</v>
      </c>
      <c r="S362" s="121">
        <f>SUM(G362:H362)+O362+Q362</f>
        <v>1886.84</v>
      </c>
      <c r="T362" s="121">
        <f>SUM(J362:N362)+P362+R362</f>
        <v>0</v>
      </c>
      <c r="U362" s="122" t="str">
        <f>VLOOKUP(B362,'FOLHA RESUMIDA'!C:I,2,0)</f>
        <v>JOAO ROBERTO  MACHADO ARAUJO</v>
      </c>
    </row>
    <row r="363" spans="1:21">
      <c r="A363" s="117">
        <v>1</v>
      </c>
      <c r="B363" s="117">
        <v>3147</v>
      </c>
      <c r="C363" s="105" t="s">
        <v>282</v>
      </c>
      <c r="D363" s="106">
        <v>42128</v>
      </c>
      <c r="E363" s="117" t="s">
        <v>552</v>
      </c>
      <c r="F363" s="105" t="s">
        <v>435</v>
      </c>
      <c r="G363" s="103">
        <v>1287.22</v>
      </c>
      <c r="H363" s="103">
        <v>0</v>
      </c>
      <c r="I363" s="104" t="s">
        <v>553</v>
      </c>
      <c r="J363" s="103">
        <v>0</v>
      </c>
      <c r="K363" s="103">
        <v>0</v>
      </c>
      <c r="L363" s="103">
        <v>0</v>
      </c>
      <c r="M363" s="103">
        <v>0</v>
      </c>
      <c r="N363" s="103">
        <v>0</v>
      </c>
      <c r="O363" s="103">
        <v>0</v>
      </c>
      <c r="P363" s="103">
        <v>0</v>
      </c>
      <c r="Q363" s="103">
        <v>0</v>
      </c>
      <c r="R363" s="52">
        <v>0</v>
      </c>
      <c r="S363" s="121">
        <f>SUM(G363:H363)+O363+Q363</f>
        <v>1287.22</v>
      </c>
      <c r="T363" s="121">
        <f>SUM(J363:N363)+P363+R363</f>
        <v>0</v>
      </c>
      <c r="U363" s="122" t="str">
        <f>VLOOKUP(B363,'FOLHA RESUMIDA'!C:I,2,0)</f>
        <v>ALZENIRA PEREIRA DA SILVA</v>
      </c>
    </row>
    <row r="364" spans="1:21">
      <c r="A364" s="117">
        <v>1</v>
      </c>
      <c r="B364" s="117">
        <v>3152</v>
      </c>
      <c r="C364" s="105" t="s">
        <v>283</v>
      </c>
      <c r="D364" s="106">
        <v>42128</v>
      </c>
      <c r="E364" s="117" t="s">
        <v>552</v>
      </c>
      <c r="F364" s="105" t="s">
        <v>435</v>
      </c>
      <c r="G364" s="103">
        <v>1287.22</v>
      </c>
      <c r="H364" s="103">
        <v>0</v>
      </c>
      <c r="I364" s="104" t="s">
        <v>553</v>
      </c>
      <c r="J364" s="103">
        <v>0</v>
      </c>
      <c r="K364" s="103">
        <v>0</v>
      </c>
      <c r="L364" s="103">
        <v>0</v>
      </c>
      <c r="M364" s="103">
        <v>0</v>
      </c>
      <c r="N364" s="103">
        <v>0</v>
      </c>
      <c r="O364" s="103">
        <v>0</v>
      </c>
      <c r="P364" s="103">
        <v>0</v>
      </c>
      <c r="Q364" s="103">
        <v>0</v>
      </c>
      <c r="R364" s="52">
        <v>0</v>
      </c>
      <c r="S364" s="121">
        <f>SUM(G364:H364)+O364+Q364</f>
        <v>1287.22</v>
      </c>
      <c r="T364" s="121">
        <f>SUM(J364:N364)+P364+R364</f>
        <v>0</v>
      </c>
      <c r="U364" s="122" t="str">
        <f>VLOOKUP(B364,'FOLHA RESUMIDA'!C:I,2,0)</f>
        <v>DANIEL CIRILO DOS SANTOS</v>
      </c>
    </row>
    <row r="365" spans="1:21">
      <c r="A365" s="117">
        <v>1</v>
      </c>
      <c r="B365" s="117">
        <v>3154</v>
      </c>
      <c r="C365" s="105" t="s">
        <v>284</v>
      </c>
      <c r="D365" s="106">
        <v>42128</v>
      </c>
      <c r="E365" s="117" t="s">
        <v>552</v>
      </c>
      <c r="F365" s="105" t="s">
        <v>435</v>
      </c>
      <c r="G365" s="103">
        <v>1287.22</v>
      </c>
      <c r="H365" s="103">
        <v>0</v>
      </c>
      <c r="I365" s="104" t="s">
        <v>553</v>
      </c>
      <c r="J365" s="103">
        <v>0</v>
      </c>
      <c r="K365" s="103">
        <v>0</v>
      </c>
      <c r="L365" s="103">
        <v>0</v>
      </c>
      <c r="M365" s="103">
        <v>0</v>
      </c>
      <c r="N365" s="103">
        <v>0</v>
      </c>
      <c r="O365" s="103">
        <v>0</v>
      </c>
      <c r="P365" s="103">
        <v>0</v>
      </c>
      <c r="Q365" s="103">
        <v>0</v>
      </c>
      <c r="R365" s="52">
        <v>0</v>
      </c>
      <c r="S365" s="121">
        <f>SUM(G365:H365)+O365+Q365</f>
        <v>1287.22</v>
      </c>
      <c r="T365" s="121">
        <f>SUM(J365:N365)+P365+R365</f>
        <v>0</v>
      </c>
      <c r="U365" s="122" t="str">
        <f>VLOOKUP(B365,'FOLHA RESUMIDA'!C:I,2,0)</f>
        <v>DANIELLE D O A DE MIRANDA</v>
      </c>
    </row>
    <row r="366" spans="1:21">
      <c r="A366" s="117">
        <v>1</v>
      </c>
      <c r="B366" s="117">
        <v>3156</v>
      </c>
      <c r="C366" s="105" t="s">
        <v>285</v>
      </c>
      <c r="D366" s="106">
        <v>42128</v>
      </c>
      <c r="E366" s="117" t="s">
        <v>552</v>
      </c>
      <c r="F366" s="105" t="s">
        <v>522</v>
      </c>
      <c r="G366" s="103">
        <v>1413.95</v>
      </c>
      <c r="H366" s="103">
        <v>0</v>
      </c>
      <c r="I366" s="104" t="s">
        <v>553</v>
      </c>
      <c r="J366" s="103">
        <v>0</v>
      </c>
      <c r="K366" s="103">
        <v>0</v>
      </c>
      <c r="L366" s="103">
        <v>0</v>
      </c>
      <c r="M366" s="103">
        <v>0</v>
      </c>
      <c r="N366" s="103">
        <v>0</v>
      </c>
      <c r="O366" s="103">
        <v>0</v>
      </c>
      <c r="P366" s="103">
        <v>0</v>
      </c>
      <c r="Q366" s="103">
        <v>0</v>
      </c>
      <c r="R366" s="52">
        <v>0</v>
      </c>
      <c r="S366" s="121">
        <f>SUM(G366:H366)+O366+Q366</f>
        <v>1413.95</v>
      </c>
      <c r="T366" s="121">
        <f>SUM(J366:N366)+P366+R366</f>
        <v>0</v>
      </c>
      <c r="U366" s="122" t="str">
        <f>VLOOKUP(B366,'FOLHA RESUMIDA'!C:I,2,0)</f>
        <v>GILVANEIDE LAURENTINO MARTINS</v>
      </c>
    </row>
    <row r="367" spans="1:21">
      <c r="A367" s="117">
        <v>1</v>
      </c>
      <c r="B367" s="117">
        <v>3160</v>
      </c>
      <c r="C367" s="105" t="s">
        <v>286</v>
      </c>
      <c r="D367" s="106">
        <v>42128</v>
      </c>
      <c r="E367" s="117" t="s">
        <v>552</v>
      </c>
      <c r="F367" s="105" t="s">
        <v>509</v>
      </c>
      <c r="G367" s="103">
        <v>1886.84</v>
      </c>
      <c r="H367" s="103">
        <v>0</v>
      </c>
      <c r="I367" s="104" t="s">
        <v>553</v>
      </c>
      <c r="J367" s="103">
        <v>0</v>
      </c>
      <c r="K367" s="103">
        <v>0</v>
      </c>
      <c r="L367" s="103">
        <v>0</v>
      </c>
      <c r="M367" s="103">
        <v>0</v>
      </c>
      <c r="N367" s="103">
        <v>0</v>
      </c>
      <c r="O367" s="103">
        <v>0</v>
      </c>
      <c r="P367" s="103">
        <v>0</v>
      </c>
      <c r="Q367" s="103">
        <v>0</v>
      </c>
      <c r="R367" s="52">
        <v>0</v>
      </c>
      <c r="S367" s="121">
        <f>SUM(G367:H367)+O367+Q367</f>
        <v>1886.84</v>
      </c>
      <c r="T367" s="121">
        <f>SUM(J367:N367)+P367+R367</f>
        <v>0</v>
      </c>
      <c r="U367" s="122" t="str">
        <f>VLOOKUP(B367,'FOLHA RESUMIDA'!C:I,2,0)</f>
        <v>LUCIANNA NUNES LIRA</v>
      </c>
    </row>
    <row r="368" spans="1:21">
      <c r="A368" s="117">
        <v>1</v>
      </c>
      <c r="B368" s="117">
        <v>3164</v>
      </c>
      <c r="C368" s="105" t="s">
        <v>287</v>
      </c>
      <c r="D368" s="106">
        <v>42128</v>
      </c>
      <c r="E368" s="117" t="s">
        <v>552</v>
      </c>
      <c r="F368" s="105" t="s">
        <v>509</v>
      </c>
      <c r="G368" s="103">
        <v>1886.84</v>
      </c>
      <c r="H368" s="103">
        <v>0</v>
      </c>
      <c r="I368" s="104" t="s">
        <v>553</v>
      </c>
      <c r="J368" s="103">
        <v>0</v>
      </c>
      <c r="K368" s="103">
        <v>0</v>
      </c>
      <c r="L368" s="103">
        <v>0</v>
      </c>
      <c r="M368" s="103">
        <v>0</v>
      </c>
      <c r="N368" s="103">
        <v>0</v>
      </c>
      <c r="O368" s="103">
        <v>0</v>
      </c>
      <c r="P368" s="103">
        <v>0</v>
      </c>
      <c r="Q368" s="103">
        <v>0</v>
      </c>
      <c r="R368" s="52">
        <v>0</v>
      </c>
      <c r="S368" s="121">
        <f>SUM(G368:H368)+O368+Q368</f>
        <v>1886.84</v>
      </c>
      <c r="T368" s="121">
        <f>SUM(J368:N368)+P368+R368</f>
        <v>0</v>
      </c>
      <c r="U368" s="122" t="str">
        <f>VLOOKUP(B368,'FOLHA RESUMIDA'!C:I,2,0)</f>
        <v>MONIQUE FERRAZ PEREIRA</v>
      </c>
    </row>
    <row r="369" spans="1:21">
      <c r="A369" s="117">
        <v>1</v>
      </c>
      <c r="B369" s="117">
        <v>3165</v>
      </c>
      <c r="C369" s="105" t="s">
        <v>288</v>
      </c>
      <c r="D369" s="106">
        <v>42128</v>
      </c>
      <c r="E369" s="117" t="s">
        <v>552</v>
      </c>
      <c r="F369" s="105" t="s">
        <v>509</v>
      </c>
      <c r="G369" s="103">
        <v>1886.84</v>
      </c>
      <c r="H369" s="103">
        <v>0</v>
      </c>
      <c r="I369" s="104" t="s">
        <v>553</v>
      </c>
      <c r="J369" s="103">
        <v>0</v>
      </c>
      <c r="K369" s="103">
        <v>0</v>
      </c>
      <c r="L369" s="103">
        <v>0</v>
      </c>
      <c r="M369" s="103">
        <v>0</v>
      </c>
      <c r="N369" s="103">
        <v>0</v>
      </c>
      <c r="O369" s="103">
        <v>0</v>
      </c>
      <c r="P369" s="103">
        <v>0</v>
      </c>
      <c r="Q369" s="103">
        <v>0</v>
      </c>
      <c r="R369" s="52">
        <v>0</v>
      </c>
      <c r="S369" s="121">
        <f>SUM(G369:H369)+O369+Q369</f>
        <v>1886.84</v>
      </c>
      <c r="T369" s="121">
        <f>SUM(J369:N369)+P369+R369</f>
        <v>0</v>
      </c>
      <c r="U369" s="122" t="str">
        <f>VLOOKUP(B369,'FOLHA RESUMIDA'!C:I,2,0)</f>
        <v>PATRICIA SERPA PEIXOTO</v>
      </c>
    </row>
    <row r="370" spans="1:21">
      <c r="A370" s="117">
        <v>1</v>
      </c>
      <c r="B370" s="117">
        <v>3167</v>
      </c>
      <c r="C370" s="105" t="s">
        <v>289</v>
      </c>
      <c r="D370" s="106">
        <v>42128</v>
      </c>
      <c r="E370" s="117" t="s">
        <v>552</v>
      </c>
      <c r="F370" s="105" t="s">
        <v>444</v>
      </c>
      <c r="G370" s="103">
        <v>5714.73</v>
      </c>
      <c r="H370" s="103">
        <v>0</v>
      </c>
      <c r="I370" s="104" t="s">
        <v>553</v>
      </c>
      <c r="J370" s="103">
        <v>6657.79</v>
      </c>
      <c r="K370" s="103">
        <v>0</v>
      </c>
      <c r="L370" s="103">
        <v>0</v>
      </c>
      <c r="M370" s="103">
        <v>0</v>
      </c>
      <c r="N370" s="103">
        <v>0</v>
      </c>
      <c r="O370" s="103">
        <v>0</v>
      </c>
      <c r="P370" s="103">
        <v>0</v>
      </c>
      <c r="Q370" s="103">
        <v>0</v>
      </c>
      <c r="R370" s="52">
        <v>0</v>
      </c>
      <c r="S370" s="121">
        <f>SUM(G370:H370)+O370+Q370</f>
        <v>5714.73</v>
      </c>
      <c r="T370" s="121">
        <f>SUM(J370:N370)+P370+R370</f>
        <v>6657.79</v>
      </c>
      <c r="U370" s="122" t="str">
        <f>VLOOKUP(B370,'FOLHA RESUMIDA'!C:I,2,0)</f>
        <v>POLYANA BEZERRA SOUTO SANTOS</v>
      </c>
    </row>
    <row r="371" spans="1:21">
      <c r="A371" s="117">
        <v>1</v>
      </c>
      <c r="B371" s="117">
        <v>3169</v>
      </c>
      <c r="C371" s="105" t="s">
        <v>290</v>
      </c>
      <c r="D371" s="106">
        <v>42128</v>
      </c>
      <c r="E371" s="117" t="s">
        <v>552</v>
      </c>
      <c r="F371" s="105" t="s">
        <v>435</v>
      </c>
      <c r="G371" s="103">
        <v>1287.22</v>
      </c>
      <c r="H371" s="103">
        <v>0</v>
      </c>
      <c r="I371" s="104" t="s">
        <v>553</v>
      </c>
      <c r="J371" s="103">
        <v>0</v>
      </c>
      <c r="K371" s="103">
        <v>0</v>
      </c>
      <c r="L371" s="103">
        <v>0</v>
      </c>
      <c r="M371" s="103">
        <v>0</v>
      </c>
      <c r="N371" s="103">
        <v>1800</v>
      </c>
      <c r="O371" s="103">
        <v>0</v>
      </c>
      <c r="P371" s="103">
        <v>0</v>
      </c>
      <c r="Q371" s="103">
        <v>0</v>
      </c>
      <c r="R371" s="52">
        <v>0</v>
      </c>
      <c r="S371" s="121">
        <f>SUM(G371:H371)+O371+Q371</f>
        <v>1287.22</v>
      </c>
      <c r="T371" s="121">
        <f>SUM(J371:N371)+P371+R371</f>
        <v>1800</v>
      </c>
      <c r="U371" s="122" t="str">
        <f>VLOOKUP(B371,'FOLHA RESUMIDA'!C:I,2,0)</f>
        <v>RENATA BEZERRA DA SILVA</v>
      </c>
    </row>
    <row r="372" spans="1:21">
      <c r="A372" s="117">
        <v>1</v>
      </c>
      <c r="B372" s="117">
        <v>3172</v>
      </c>
      <c r="C372" s="105" t="s">
        <v>291</v>
      </c>
      <c r="D372" s="106">
        <v>42128</v>
      </c>
      <c r="E372" s="117" t="s">
        <v>552</v>
      </c>
      <c r="F372" s="105" t="s">
        <v>435</v>
      </c>
      <c r="G372" s="103">
        <v>1287.22</v>
      </c>
      <c r="H372" s="103">
        <v>0</v>
      </c>
      <c r="I372" s="104" t="s">
        <v>553</v>
      </c>
      <c r="J372" s="103">
        <v>0</v>
      </c>
      <c r="K372" s="103">
        <v>0</v>
      </c>
      <c r="L372" s="103">
        <v>0</v>
      </c>
      <c r="M372" s="103">
        <v>0</v>
      </c>
      <c r="N372" s="103">
        <v>0</v>
      </c>
      <c r="O372" s="103">
        <v>0</v>
      </c>
      <c r="P372" s="103">
        <v>0</v>
      </c>
      <c r="Q372" s="103">
        <v>0</v>
      </c>
      <c r="R372" s="52">
        <v>0</v>
      </c>
      <c r="S372" s="121">
        <f>SUM(G372:H372)+O372+Q372</f>
        <v>1287.22</v>
      </c>
      <c r="T372" s="121">
        <f>SUM(J372:N372)+P372+R372</f>
        <v>0</v>
      </c>
      <c r="U372" s="122" t="str">
        <f>VLOOKUP(B372,'FOLHA RESUMIDA'!C:I,2,0)</f>
        <v>SAVIO BARCELOS DE MELO</v>
      </c>
    </row>
    <row r="373" spans="1:21">
      <c r="A373" s="117">
        <v>1</v>
      </c>
      <c r="B373" s="117">
        <v>3175</v>
      </c>
      <c r="C373" s="105" t="s">
        <v>292</v>
      </c>
      <c r="D373" s="106">
        <v>42128</v>
      </c>
      <c r="E373" s="117" t="s">
        <v>552</v>
      </c>
      <c r="F373" s="105" t="s">
        <v>444</v>
      </c>
      <c r="G373" s="103">
        <v>5714.73</v>
      </c>
      <c r="H373" s="103">
        <v>0</v>
      </c>
      <c r="I373" s="104" t="s">
        <v>553</v>
      </c>
      <c r="J373" s="103">
        <v>2312.9499999999998</v>
      </c>
      <c r="K373" s="103">
        <v>0</v>
      </c>
      <c r="L373" s="103">
        <v>0</v>
      </c>
      <c r="M373" s="103">
        <v>0</v>
      </c>
      <c r="N373" s="103">
        <v>0</v>
      </c>
      <c r="O373" s="103">
        <v>0</v>
      </c>
      <c r="P373" s="103">
        <v>0</v>
      </c>
      <c r="Q373" s="103">
        <v>0</v>
      </c>
      <c r="R373" s="52">
        <v>0</v>
      </c>
      <c r="S373" s="121">
        <f>SUM(G373:H373)+O373+Q373</f>
        <v>5714.73</v>
      </c>
      <c r="T373" s="121">
        <f>SUM(J373:N373)+P373+R373</f>
        <v>2312.9499999999998</v>
      </c>
      <c r="U373" s="122" t="str">
        <f>VLOOKUP(B373,'FOLHA RESUMIDA'!C:I,2,0)</f>
        <v>VIVIANE SOARES DE JESUS</v>
      </c>
    </row>
    <row r="374" spans="1:21">
      <c r="A374" s="117">
        <v>1</v>
      </c>
      <c r="B374" s="117">
        <v>3177</v>
      </c>
      <c r="C374" s="105" t="s">
        <v>293</v>
      </c>
      <c r="D374" s="106">
        <v>42135</v>
      </c>
      <c r="E374" s="117" t="s">
        <v>552</v>
      </c>
      <c r="F374" s="105" t="s">
        <v>519</v>
      </c>
      <c r="G374" s="103">
        <v>5714.73</v>
      </c>
      <c r="H374" s="103">
        <v>0</v>
      </c>
      <c r="I374" s="104" t="s">
        <v>553</v>
      </c>
      <c r="J374" s="103">
        <v>2312.9499999999998</v>
      </c>
      <c r="K374" s="103">
        <v>0</v>
      </c>
      <c r="L374" s="103">
        <v>0</v>
      </c>
      <c r="M374" s="103">
        <v>0</v>
      </c>
      <c r="N374" s="103">
        <v>0</v>
      </c>
      <c r="O374" s="103">
        <v>0</v>
      </c>
      <c r="P374" s="103">
        <v>0</v>
      </c>
      <c r="Q374" s="103">
        <v>0</v>
      </c>
      <c r="R374" s="52">
        <v>0</v>
      </c>
      <c r="S374" s="121">
        <f>SUM(G374:H374)+O374+Q374</f>
        <v>5714.73</v>
      </c>
      <c r="T374" s="121">
        <f>SUM(J374:N374)+P374+R374</f>
        <v>2312.9499999999998</v>
      </c>
      <c r="U374" s="122" t="str">
        <f>VLOOKUP(B374,'FOLHA RESUMIDA'!C:I,2,0)</f>
        <v>DEMOSTENES FIGUEIREDO DE SOUSA</v>
      </c>
    </row>
    <row r="375" spans="1:21">
      <c r="A375" s="117">
        <v>1</v>
      </c>
      <c r="B375" s="117">
        <v>3178</v>
      </c>
      <c r="C375" s="105" t="s">
        <v>294</v>
      </c>
      <c r="D375" s="106">
        <v>42142</v>
      </c>
      <c r="E375" s="117" t="s">
        <v>552</v>
      </c>
      <c r="F375" s="105" t="s">
        <v>519</v>
      </c>
      <c r="G375" s="103">
        <v>5714.73</v>
      </c>
      <c r="H375" s="103">
        <v>0</v>
      </c>
      <c r="I375" s="104" t="s">
        <v>553</v>
      </c>
      <c r="J375" s="103">
        <v>2312.9499999999998</v>
      </c>
      <c r="K375" s="103">
        <v>0</v>
      </c>
      <c r="L375" s="103">
        <v>0</v>
      </c>
      <c r="M375" s="103">
        <v>0</v>
      </c>
      <c r="N375" s="103">
        <v>0</v>
      </c>
      <c r="O375" s="103">
        <v>0</v>
      </c>
      <c r="P375" s="103">
        <v>0</v>
      </c>
      <c r="Q375" s="103">
        <v>0</v>
      </c>
      <c r="R375" s="52">
        <v>0</v>
      </c>
      <c r="S375" s="121">
        <f>SUM(G375:H375)+O375+Q375</f>
        <v>5714.73</v>
      </c>
      <c r="T375" s="121">
        <f>SUM(J375:N375)+P375+R375</f>
        <v>2312.9499999999998</v>
      </c>
      <c r="U375" s="122" t="str">
        <f>VLOOKUP(B375,'FOLHA RESUMIDA'!C:I,2,0)</f>
        <v>HOSANA SUELEM S DE MIRANDA</v>
      </c>
    </row>
    <row r="376" spans="1:21">
      <c r="A376" s="117">
        <v>1</v>
      </c>
      <c r="B376" s="117">
        <v>3180</v>
      </c>
      <c r="C376" s="105" t="s">
        <v>295</v>
      </c>
      <c r="D376" s="106">
        <v>42156</v>
      </c>
      <c r="E376" s="117" t="s">
        <v>552</v>
      </c>
      <c r="F376" s="105" t="s">
        <v>519</v>
      </c>
      <c r="G376" s="103">
        <v>5714.73</v>
      </c>
      <c r="H376" s="103">
        <v>0</v>
      </c>
      <c r="I376" s="104" t="s">
        <v>553</v>
      </c>
      <c r="J376" s="103">
        <v>2312.9499999999998</v>
      </c>
      <c r="K376" s="103">
        <v>0</v>
      </c>
      <c r="L376" s="103">
        <v>0</v>
      </c>
      <c r="M376" s="103">
        <v>0</v>
      </c>
      <c r="N376" s="103">
        <v>0</v>
      </c>
      <c r="O376" s="103">
        <v>0</v>
      </c>
      <c r="P376" s="103">
        <v>0</v>
      </c>
      <c r="Q376" s="103">
        <v>0</v>
      </c>
      <c r="R376" s="52">
        <v>0</v>
      </c>
      <c r="S376" s="121">
        <f>SUM(G376:H376)+O376+Q376</f>
        <v>5714.73</v>
      </c>
      <c r="T376" s="121">
        <f>SUM(J376:N376)+P376+R376</f>
        <v>2312.9499999999998</v>
      </c>
      <c r="U376" s="122" t="str">
        <f>VLOOKUP(B376,'FOLHA RESUMIDA'!C:I,2,0)</f>
        <v>CAIO CESAR DE A R SILVA</v>
      </c>
    </row>
    <row r="377" spans="1:21">
      <c r="A377" s="117">
        <v>1</v>
      </c>
      <c r="B377" s="117">
        <v>3182</v>
      </c>
      <c r="C377" s="105" t="s">
        <v>296</v>
      </c>
      <c r="D377" s="106">
        <v>42186</v>
      </c>
      <c r="E377" s="117" t="s">
        <v>552</v>
      </c>
      <c r="F377" s="105" t="s">
        <v>509</v>
      </c>
      <c r="G377" s="103">
        <v>1886.84</v>
      </c>
      <c r="H377" s="103">
        <v>0</v>
      </c>
      <c r="I377" s="104" t="s">
        <v>553</v>
      </c>
      <c r="J377" s="103">
        <v>0</v>
      </c>
      <c r="K377" s="103">
        <v>0</v>
      </c>
      <c r="L377" s="103">
        <v>0</v>
      </c>
      <c r="M377" s="103">
        <v>0</v>
      </c>
      <c r="N377" s="103">
        <v>0</v>
      </c>
      <c r="O377" s="103">
        <v>0</v>
      </c>
      <c r="P377" s="103">
        <v>0</v>
      </c>
      <c r="Q377" s="103">
        <v>0</v>
      </c>
      <c r="R377" s="52">
        <v>0</v>
      </c>
      <c r="S377" s="121">
        <f>SUM(G377:H377)+O377+Q377</f>
        <v>1886.84</v>
      </c>
      <c r="T377" s="121">
        <f>SUM(J377:N377)+P377+R377</f>
        <v>0</v>
      </c>
      <c r="U377" s="122" t="str">
        <f>VLOOKUP(B377,'FOLHA RESUMIDA'!C:I,2,0)</f>
        <v>VANELLY FERREIRA DE SOUZA</v>
      </c>
    </row>
    <row r="378" spans="1:21">
      <c r="A378" s="117">
        <v>1</v>
      </c>
      <c r="B378" s="117">
        <v>3183</v>
      </c>
      <c r="C378" s="105" t="s">
        <v>297</v>
      </c>
      <c r="D378" s="106">
        <v>42192</v>
      </c>
      <c r="E378" s="117" t="s">
        <v>552</v>
      </c>
      <c r="F378" s="105" t="s">
        <v>505</v>
      </c>
      <c r="G378" s="103">
        <v>1886.84</v>
      </c>
      <c r="H378" s="103">
        <v>0</v>
      </c>
      <c r="I378" s="104" t="s">
        <v>553</v>
      </c>
      <c r="J378" s="103">
        <v>0</v>
      </c>
      <c r="K378" s="103">
        <v>0</v>
      </c>
      <c r="L378" s="103">
        <v>0</v>
      </c>
      <c r="M378" s="103">
        <v>0</v>
      </c>
      <c r="N378" s="103">
        <v>0</v>
      </c>
      <c r="O378" s="103">
        <v>0</v>
      </c>
      <c r="P378" s="103">
        <v>0</v>
      </c>
      <c r="Q378" s="103">
        <v>0</v>
      </c>
      <c r="R378" s="52">
        <v>0</v>
      </c>
      <c r="S378" s="121">
        <f>SUM(G378:H378)+O378+Q378</f>
        <v>1886.84</v>
      </c>
      <c r="T378" s="121">
        <f>SUM(J378:N378)+P378+R378</f>
        <v>0</v>
      </c>
      <c r="U378" s="122" t="str">
        <f>VLOOKUP(B378,'FOLHA RESUMIDA'!C:I,2,0)</f>
        <v>DALETE VICENTE DE LIMA</v>
      </c>
    </row>
    <row r="379" spans="1:21">
      <c r="A379" s="117">
        <v>1</v>
      </c>
      <c r="B379" s="117">
        <v>3194</v>
      </c>
      <c r="C379" s="105" t="s">
        <v>298</v>
      </c>
      <c r="D379" s="106">
        <v>42226</v>
      </c>
      <c r="E379" s="117" t="s">
        <v>552</v>
      </c>
      <c r="F379" s="105" t="s">
        <v>513</v>
      </c>
      <c r="G379" s="103">
        <v>3282.89</v>
      </c>
      <c r="H379" s="103">
        <v>0</v>
      </c>
      <c r="I379" s="104" t="s">
        <v>553</v>
      </c>
      <c r="J379" s="103">
        <v>2312.9499999999998</v>
      </c>
      <c r="K379" s="103">
        <v>0</v>
      </c>
      <c r="L379" s="103">
        <v>0</v>
      </c>
      <c r="M379" s="103">
        <v>0</v>
      </c>
      <c r="N379" s="103">
        <v>0</v>
      </c>
      <c r="O379" s="103">
        <v>0</v>
      </c>
      <c r="P379" s="103">
        <v>0</v>
      </c>
      <c r="Q379" s="103">
        <v>0</v>
      </c>
      <c r="R379" s="52">
        <v>0</v>
      </c>
      <c r="S379" s="121">
        <f>SUM(G379:H379)+O379+Q379</f>
        <v>3282.89</v>
      </c>
      <c r="T379" s="121">
        <f>SUM(J379:N379)+P379+R379</f>
        <v>2312.9499999999998</v>
      </c>
      <c r="U379" s="122" t="str">
        <f>VLOOKUP(B379,'FOLHA RESUMIDA'!C:I,2,0)</f>
        <v>ODAYANNA KESSY F MONTEIRO</v>
      </c>
    </row>
    <row r="380" spans="1:21">
      <c r="A380" s="117">
        <v>1</v>
      </c>
      <c r="B380" s="117">
        <v>3208</v>
      </c>
      <c r="C380" s="105" t="s">
        <v>300</v>
      </c>
      <c r="D380" s="106">
        <v>42388</v>
      </c>
      <c r="E380" s="117" t="s">
        <v>552</v>
      </c>
      <c r="F380" s="105" t="s">
        <v>428</v>
      </c>
      <c r="G380" s="103">
        <v>0</v>
      </c>
      <c r="H380" s="103">
        <v>0</v>
      </c>
      <c r="I380" s="104" t="s">
        <v>555</v>
      </c>
      <c r="J380" s="103">
        <v>0</v>
      </c>
      <c r="K380" s="103">
        <v>0</v>
      </c>
      <c r="L380" s="103">
        <v>0</v>
      </c>
      <c r="M380" s="103">
        <v>0</v>
      </c>
      <c r="N380" s="103">
        <v>0</v>
      </c>
      <c r="O380" s="103">
        <v>881.12</v>
      </c>
      <c r="P380" s="103">
        <v>3524.49</v>
      </c>
      <c r="Q380" s="103">
        <v>0</v>
      </c>
      <c r="R380" s="52">
        <v>0</v>
      </c>
      <c r="S380" s="121">
        <f>SUM(G380:H380)+O380+Q380</f>
        <v>881.12</v>
      </c>
      <c r="T380" s="121">
        <f>SUM(J380:N380)+P380+R380</f>
        <v>3524.49</v>
      </c>
      <c r="U380" s="122" t="str">
        <f>VLOOKUP(B380,'FOLHA RESUMIDA'!C:I,2,0)</f>
        <v>FABIOLA LAPORTE DE A TRINDADE</v>
      </c>
    </row>
    <row r="381" spans="1:21">
      <c r="A381" s="117">
        <v>1</v>
      </c>
      <c r="B381" s="117">
        <v>3228</v>
      </c>
      <c r="C381" s="105" t="s">
        <v>406</v>
      </c>
      <c r="D381" s="106">
        <v>42706</v>
      </c>
      <c r="E381" s="117" t="s">
        <v>552</v>
      </c>
      <c r="F381" s="105" t="s">
        <v>504</v>
      </c>
      <c r="G381" s="103">
        <v>1886.84</v>
      </c>
      <c r="H381" s="103">
        <v>0</v>
      </c>
      <c r="I381" s="104" t="s">
        <v>553</v>
      </c>
      <c r="J381" s="103">
        <v>0</v>
      </c>
      <c r="K381" s="103">
        <v>0</v>
      </c>
      <c r="L381" s="103">
        <v>0</v>
      </c>
      <c r="M381" s="103">
        <v>0</v>
      </c>
      <c r="N381" s="103">
        <v>0</v>
      </c>
      <c r="O381" s="103">
        <v>0</v>
      </c>
      <c r="P381" s="103">
        <v>0</v>
      </c>
      <c r="Q381" s="103">
        <v>0</v>
      </c>
      <c r="R381" s="52">
        <v>0</v>
      </c>
      <c r="S381" s="121">
        <f>SUM(G381:H381)+O381+Q381</f>
        <v>1886.84</v>
      </c>
      <c r="T381" s="121">
        <f>SUM(J381:N381)+P381+R381</f>
        <v>0</v>
      </c>
      <c r="U381" s="122" t="str">
        <f>VLOOKUP(B381,'FOLHA RESUMIDA'!C:I,2,0)</f>
        <v>RENATO VELOSO LINO DE OLIVEIRA</v>
      </c>
    </row>
    <row r="382" spans="1:21">
      <c r="A382" s="117">
        <v>1</v>
      </c>
      <c r="B382" s="117">
        <v>3229</v>
      </c>
      <c r="C382" s="105" t="s">
        <v>303</v>
      </c>
      <c r="D382" s="106">
        <v>42737</v>
      </c>
      <c r="E382" s="117" t="s">
        <v>552</v>
      </c>
      <c r="F382" s="105" t="s">
        <v>511</v>
      </c>
      <c r="G382" s="103">
        <v>1886.84</v>
      </c>
      <c r="H382" s="103">
        <v>0</v>
      </c>
      <c r="I382" s="104" t="s">
        <v>553</v>
      </c>
      <c r="J382" s="103">
        <v>822.38</v>
      </c>
      <c r="K382" s="103">
        <v>0</v>
      </c>
      <c r="L382" s="103">
        <v>0</v>
      </c>
      <c r="M382" s="103">
        <v>0</v>
      </c>
      <c r="N382" s="103">
        <v>0</v>
      </c>
      <c r="O382" s="103">
        <v>0</v>
      </c>
      <c r="P382" s="103">
        <v>0</v>
      </c>
      <c r="Q382" s="103">
        <v>0</v>
      </c>
      <c r="R382" s="52">
        <v>0</v>
      </c>
      <c r="S382" s="121">
        <f>SUM(G382:H382)+O382+Q382</f>
        <v>1886.84</v>
      </c>
      <c r="T382" s="121">
        <f>SUM(J382:N382)+P382+R382</f>
        <v>822.38</v>
      </c>
      <c r="U382" s="122" t="str">
        <f>VLOOKUP(B382,'FOLHA RESUMIDA'!C:I,2,0)</f>
        <v>WELTON FERNANDES DE PAULA</v>
      </c>
    </row>
    <row r="383" spans="1:21">
      <c r="A383" s="117">
        <v>1</v>
      </c>
      <c r="B383" s="117">
        <v>3232</v>
      </c>
      <c r="C383" s="105" t="s">
        <v>304</v>
      </c>
      <c r="D383" s="106">
        <v>42737</v>
      </c>
      <c r="E383" s="117" t="s">
        <v>552</v>
      </c>
      <c r="F383" s="105" t="s">
        <v>511</v>
      </c>
      <c r="G383" s="103">
        <v>1886.84</v>
      </c>
      <c r="H383" s="103">
        <v>0</v>
      </c>
      <c r="I383" s="104" t="s">
        <v>553</v>
      </c>
      <c r="J383" s="103">
        <v>0</v>
      </c>
      <c r="K383" s="103">
        <v>0</v>
      </c>
      <c r="L383" s="103">
        <v>0</v>
      </c>
      <c r="M383" s="103">
        <v>0</v>
      </c>
      <c r="N383" s="103">
        <v>0</v>
      </c>
      <c r="O383" s="103">
        <v>0</v>
      </c>
      <c r="P383" s="103">
        <v>0</v>
      </c>
      <c r="Q383" s="103">
        <v>0</v>
      </c>
      <c r="R383" s="52">
        <v>0</v>
      </c>
      <c r="S383" s="121">
        <f>SUM(G383:H383)+O383+Q383</f>
        <v>1886.84</v>
      </c>
      <c r="T383" s="121">
        <f>SUM(J383:N383)+P383+R383</f>
        <v>0</v>
      </c>
      <c r="U383" s="122" t="str">
        <f>VLOOKUP(B383,'FOLHA RESUMIDA'!C:I,2,0)</f>
        <v>MARCOS ANTONIO SILVA DE LIMA</v>
      </c>
    </row>
    <row r="384" spans="1:21">
      <c r="A384" s="117">
        <v>1</v>
      </c>
      <c r="B384" s="117">
        <v>3233</v>
      </c>
      <c r="C384" s="105" t="s">
        <v>305</v>
      </c>
      <c r="D384" s="106">
        <v>42737</v>
      </c>
      <c r="E384" s="117" t="s">
        <v>552</v>
      </c>
      <c r="F384" s="105" t="s">
        <v>507</v>
      </c>
      <c r="G384" s="103">
        <v>1886.84</v>
      </c>
      <c r="H384" s="103">
        <v>0</v>
      </c>
      <c r="I384" s="104" t="s">
        <v>553</v>
      </c>
      <c r="J384" s="103">
        <v>0</v>
      </c>
      <c r="K384" s="103">
        <v>0</v>
      </c>
      <c r="L384" s="103">
        <v>0</v>
      </c>
      <c r="M384" s="103">
        <v>0</v>
      </c>
      <c r="N384" s="103">
        <v>0</v>
      </c>
      <c r="O384" s="103">
        <v>0</v>
      </c>
      <c r="P384" s="103">
        <v>0</v>
      </c>
      <c r="Q384" s="103">
        <v>0</v>
      </c>
      <c r="R384" s="52">
        <v>0</v>
      </c>
      <c r="S384" s="121">
        <f>SUM(G384:H384)+O384+Q384</f>
        <v>1886.84</v>
      </c>
      <c r="T384" s="121">
        <f>SUM(J384:N384)+P384+R384</f>
        <v>0</v>
      </c>
      <c r="U384" s="122" t="str">
        <f>VLOOKUP(B384,'FOLHA RESUMIDA'!C:I,2,0)</f>
        <v>MARIANA JOYCE BEZERRA DA SILVA</v>
      </c>
    </row>
    <row r="385" spans="1:21">
      <c r="A385" s="117">
        <v>1</v>
      </c>
      <c r="B385" s="117">
        <v>3237</v>
      </c>
      <c r="C385" s="105" t="s">
        <v>306</v>
      </c>
      <c r="D385" s="106">
        <v>42751</v>
      </c>
      <c r="E385" s="117" t="s">
        <v>552</v>
      </c>
      <c r="F385" s="105" t="s">
        <v>508</v>
      </c>
      <c r="G385" s="103">
        <v>1886.84</v>
      </c>
      <c r="H385" s="103">
        <v>0</v>
      </c>
      <c r="I385" s="104" t="s">
        <v>553</v>
      </c>
      <c r="J385" s="103">
        <v>0</v>
      </c>
      <c r="K385" s="103">
        <v>0</v>
      </c>
      <c r="L385" s="103">
        <v>0</v>
      </c>
      <c r="M385" s="103">
        <v>0</v>
      </c>
      <c r="N385" s="103">
        <v>0</v>
      </c>
      <c r="O385" s="103">
        <v>0</v>
      </c>
      <c r="P385" s="103">
        <v>0</v>
      </c>
      <c r="Q385" s="103">
        <v>0</v>
      </c>
      <c r="R385" s="52">
        <v>0</v>
      </c>
      <c r="S385" s="121">
        <f>SUM(G385:H385)+O385+Q385</f>
        <v>1886.84</v>
      </c>
      <c r="T385" s="121">
        <f>SUM(J385:N385)+P385+R385</f>
        <v>0</v>
      </c>
      <c r="U385" s="122" t="str">
        <f>VLOOKUP(B385,'FOLHA RESUMIDA'!C:I,2,0)</f>
        <v>LIVIA MARIA DE MORAES</v>
      </c>
    </row>
    <row r="386" spans="1:21">
      <c r="A386" s="117">
        <v>1</v>
      </c>
      <c r="B386" s="117">
        <v>3241</v>
      </c>
      <c r="C386" s="105" t="s">
        <v>307</v>
      </c>
      <c r="D386" s="106">
        <v>42814</v>
      </c>
      <c r="E386" s="117" t="s">
        <v>552</v>
      </c>
      <c r="F386" s="105" t="s">
        <v>511</v>
      </c>
      <c r="G386" s="103">
        <v>1886.84</v>
      </c>
      <c r="H386" s="103">
        <v>0</v>
      </c>
      <c r="I386" s="104" t="s">
        <v>553</v>
      </c>
      <c r="J386" s="103">
        <v>0</v>
      </c>
      <c r="K386" s="103">
        <v>0</v>
      </c>
      <c r="L386" s="103">
        <v>0</v>
      </c>
      <c r="M386" s="103">
        <v>0</v>
      </c>
      <c r="N386" s="103">
        <v>0</v>
      </c>
      <c r="O386" s="103">
        <v>0</v>
      </c>
      <c r="P386" s="103">
        <v>0</v>
      </c>
      <c r="Q386" s="103">
        <v>0</v>
      </c>
      <c r="R386" s="52">
        <v>0</v>
      </c>
      <c r="S386" s="121">
        <f>SUM(G386:H386)+O386+Q386</f>
        <v>1886.84</v>
      </c>
      <c r="T386" s="121">
        <f>SUM(J386:N386)+P386+R386</f>
        <v>0</v>
      </c>
      <c r="U386" s="122" t="str">
        <f>VLOOKUP(B386,'FOLHA RESUMIDA'!C:I,2,0)</f>
        <v>EDNALDO LUIZ TRAJANO</v>
      </c>
    </row>
    <row r="387" spans="1:21">
      <c r="A387" s="117">
        <v>1</v>
      </c>
      <c r="B387" s="117">
        <v>3242</v>
      </c>
      <c r="C387" s="105" t="s">
        <v>308</v>
      </c>
      <c r="D387" s="106">
        <v>42814</v>
      </c>
      <c r="E387" s="117" t="s">
        <v>552</v>
      </c>
      <c r="F387" s="105" t="s">
        <v>511</v>
      </c>
      <c r="G387" s="103">
        <v>1886.84</v>
      </c>
      <c r="H387" s="103">
        <v>0</v>
      </c>
      <c r="I387" s="104" t="s">
        <v>553</v>
      </c>
      <c r="J387" s="103">
        <v>822.38</v>
      </c>
      <c r="K387" s="103">
        <v>0</v>
      </c>
      <c r="L387" s="103">
        <v>0</v>
      </c>
      <c r="M387" s="103">
        <v>0</v>
      </c>
      <c r="N387" s="103">
        <v>0</v>
      </c>
      <c r="O387" s="103">
        <v>0</v>
      </c>
      <c r="P387" s="103">
        <v>0</v>
      </c>
      <c r="Q387" s="103">
        <v>0</v>
      </c>
      <c r="R387" s="52">
        <v>0</v>
      </c>
      <c r="S387" s="121">
        <f>SUM(G387:H387)+O387+Q387</f>
        <v>1886.84</v>
      </c>
      <c r="T387" s="121">
        <f>SUM(J387:N387)+P387+R387</f>
        <v>822.38</v>
      </c>
      <c r="U387" s="122" t="str">
        <f>VLOOKUP(B387,'FOLHA RESUMIDA'!C:I,2,0)</f>
        <v>CLAUDIO HENRIQUE G DE OLIVEIRA</v>
      </c>
    </row>
    <row r="388" spans="1:21">
      <c r="A388" s="117">
        <v>1</v>
      </c>
      <c r="B388" s="117">
        <v>3247</v>
      </c>
      <c r="C388" s="105" t="s">
        <v>309</v>
      </c>
      <c r="D388" s="106">
        <v>42845</v>
      </c>
      <c r="E388" s="117" t="s">
        <v>552</v>
      </c>
      <c r="F388" s="105" t="s">
        <v>431</v>
      </c>
      <c r="G388" s="103">
        <v>0</v>
      </c>
      <c r="H388" s="103">
        <v>0</v>
      </c>
      <c r="I388" s="104" t="s">
        <v>555</v>
      </c>
      <c r="J388" s="103">
        <v>0</v>
      </c>
      <c r="K388" s="103">
        <v>0</v>
      </c>
      <c r="L388" s="103">
        <v>0</v>
      </c>
      <c r="M388" s="103">
        <v>0</v>
      </c>
      <c r="N388" s="103">
        <v>0</v>
      </c>
      <c r="O388" s="103">
        <v>1811.32</v>
      </c>
      <c r="P388" s="103">
        <v>7245.23</v>
      </c>
      <c r="Q388" s="103">
        <v>0</v>
      </c>
      <c r="R388" s="52">
        <v>0</v>
      </c>
      <c r="S388" s="121">
        <f>SUM(G388:H388)+O388+Q388</f>
        <v>1811.32</v>
      </c>
      <c r="T388" s="121">
        <f>SUM(J388:N388)+P388+R388</f>
        <v>7245.23</v>
      </c>
      <c r="U388" s="122" t="str">
        <f>VLOOKUP(B388,'FOLHA RESUMIDA'!C:I,2,0)</f>
        <v>LEONARDO ARAUJO PAES BARRETO</v>
      </c>
    </row>
    <row r="389" spans="1:21">
      <c r="A389" s="117">
        <v>1</v>
      </c>
      <c r="B389" s="117">
        <v>3256</v>
      </c>
      <c r="C389" s="105" t="s">
        <v>311</v>
      </c>
      <c r="D389" s="106">
        <v>42859</v>
      </c>
      <c r="E389" s="117" t="s">
        <v>552</v>
      </c>
      <c r="F389" s="105" t="s">
        <v>486</v>
      </c>
      <c r="G389" s="103">
        <v>0</v>
      </c>
      <c r="H389" s="103">
        <v>0</v>
      </c>
      <c r="I389" s="104" t="s">
        <v>555</v>
      </c>
      <c r="J389" s="103">
        <v>0</v>
      </c>
      <c r="K389" s="103">
        <v>0</v>
      </c>
      <c r="L389" s="103">
        <v>0</v>
      </c>
      <c r="M389" s="103">
        <v>0</v>
      </c>
      <c r="N389" s="103">
        <v>0</v>
      </c>
      <c r="O389" s="103">
        <v>979.03</v>
      </c>
      <c r="P389" s="103">
        <v>3916.1</v>
      </c>
      <c r="Q389" s="103">
        <v>0</v>
      </c>
      <c r="R389" s="52">
        <v>0</v>
      </c>
      <c r="S389" s="121">
        <f>SUM(G389:H389)+O389+Q389</f>
        <v>979.03</v>
      </c>
      <c r="T389" s="121">
        <f>SUM(J389:N389)+P389+R389</f>
        <v>3916.1</v>
      </c>
      <c r="U389" s="122" t="str">
        <f>VLOOKUP(B389,'FOLHA RESUMIDA'!C:I,2,0)</f>
        <v>JOAO ALFREDO SOARES DE AVELLAR</v>
      </c>
    </row>
    <row r="390" spans="1:21">
      <c r="A390" s="117">
        <v>1</v>
      </c>
      <c r="B390" s="117">
        <v>3263</v>
      </c>
      <c r="C390" s="105" t="s">
        <v>312</v>
      </c>
      <c r="D390" s="106">
        <v>42859</v>
      </c>
      <c r="E390" s="117" t="s">
        <v>552</v>
      </c>
      <c r="F390" s="105" t="s">
        <v>528</v>
      </c>
      <c r="G390" s="103">
        <v>0</v>
      </c>
      <c r="H390" s="103">
        <v>0</v>
      </c>
      <c r="I390" s="104" t="s">
        <v>555</v>
      </c>
      <c r="J390" s="103">
        <v>0</v>
      </c>
      <c r="K390" s="103">
        <v>0</v>
      </c>
      <c r="L390" s="103">
        <v>0</v>
      </c>
      <c r="M390" s="103">
        <v>0</v>
      </c>
      <c r="N390" s="103">
        <v>0</v>
      </c>
      <c r="O390" s="103">
        <v>1664.45</v>
      </c>
      <c r="P390" s="103">
        <v>6657.79</v>
      </c>
      <c r="Q390" s="103">
        <v>0</v>
      </c>
      <c r="R390" s="52">
        <v>0</v>
      </c>
      <c r="S390" s="121">
        <f>SUM(G390:H390)+O390+Q390</f>
        <v>1664.45</v>
      </c>
      <c r="T390" s="121">
        <f>SUM(J390:N390)+P390+R390</f>
        <v>6657.79</v>
      </c>
      <c r="U390" s="122" t="str">
        <f>VLOOKUP(B390,'FOLHA RESUMIDA'!C:I,2,0)</f>
        <v>ANA CECILIA DE SENA T SOUZA</v>
      </c>
    </row>
    <row r="391" spans="1:21">
      <c r="A391" s="117">
        <v>1</v>
      </c>
      <c r="B391" s="117">
        <v>3281</v>
      </c>
      <c r="C391" s="105" t="s">
        <v>313</v>
      </c>
      <c r="D391" s="106">
        <v>42870</v>
      </c>
      <c r="E391" s="117" t="s">
        <v>552</v>
      </c>
      <c r="F391" s="105" t="s">
        <v>507</v>
      </c>
      <c r="G391" s="103">
        <v>1886.84</v>
      </c>
      <c r="H391" s="103">
        <v>0</v>
      </c>
      <c r="I391" s="104" t="s">
        <v>553</v>
      </c>
      <c r="J391" s="103">
        <v>0</v>
      </c>
      <c r="K391" s="103">
        <v>0</v>
      </c>
      <c r="L391" s="103">
        <v>0</v>
      </c>
      <c r="M391" s="103">
        <v>0</v>
      </c>
      <c r="N391" s="103">
        <v>0</v>
      </c>
      <c r="O391" s="103">
        <v>0</v>
      </c>
      <c r="P391" s="103">
        <v>0</v>
      </c>
      <c r="Q391" s="103">
        <v>0</v>
      </c>
      <c r="R391" s="52">
        <v>0</v>
      </c>
      <c r="S391" s="121">
        <f>SUM(G391:H391)+O391+Q391</f>
        <v>1886.84</v>
      </c>
      <c r="T391" s="121">
        <f>SUM(J391:N391)+P391+R391</f>
        <v>0</v>
      </c>
      <c r="U391" s="122" t="str">
        <f>VLOOKUP(B391,'FOLHA RESUMIDA'!C:I,2,0)</f>
        <v>PAULO AUGUSTO DA SILVA</v>
      </c>
    </row>
    <row r="392" spans="1:21">
      <c r="A392" s="117">
        <v>1</v>
      </c>
      <c r="B392" s="117">
        <v>3283</v>
      </c>
      <c r="C392" s="105" t="s">
        <v>314</v>
      </c>
      <c r="D392" s="106">
        <v>42879</v>
      </c>
      <c r="E392" s="117" t="s">
        <v>552</v>
      </c>
      <c r="F392" s="105" t="s">
        <v>501</v>
      </c>
      <c r="G392" s="103">
        <v>0</v>
      </c>
      <c r="H392" s="103">
        <v>0</v>
      </c>
      <c r="I392" s="104" t="s">
        <v>555</v>
      </c>
      <c r="J392" s="103">
        <v>0</v>
      </c>
      <c r="K392" s="103">
        <v>0</v>
      </c>
      <c r="L392" s="103">
        <v>0</v>
      </c>
      <c r="M392" s="103">
        <v>0</v>
      </c>
      <c r="N392" s="103">
        <v>0</v>
      </c>
      <c r="O392" s="103">
        <v>1664.45</v>
      </c>
      <c r="P392" s="103">
        <v>6657.79</v>
      </c>
      <c r="Q392" s="103">
        <v>0</v>
      </c>
      <c r="R392" s="52">
        <v>0</v>
      </c>
      <c r="S392" s="121">
        <f>SUM(G392:H392)+O392+Q392</f>
        <v>1664.45</v>
      </c>
      <c r="T392" s="121">
        <f>SUM(J392:N392)+P392+R392</f>
        <v>6657.79</v>
      </c>
      <c r="U392" s="122" t="str">
        <f>VLOOKUP(B392,'FOLHA RESUMIDA'!C:I,2,0)</f>
        <v>MANUELA A DE SENA L VENTURA</v>
      </c>
    </row>
    <row r="393" spans="1:21">
      <c r="A393" s="117">
        <v>1</v>
      </c>
      <c r="B393" s="117">
        <v>3316</v>
      </c>
      <c r="C393" s="105" t="s">
        <v>316</v>
      </c>
      <c r="D393" s="106">
        <v>42948</v>
      </c>
      <c r="E393" s="117" t="s">
        <v>552</v>
      </c>
      <c r="F393" s="105" t="s">
        <v>526</v>
      </c>
      <c r="G393" s="103">
        <v>0</v>
      </c>
      <c r="H393" s="103">
        <v>0</v>
      </c>
      <c r="I393" s="104" t="s">
        <v>555</v>
      </c>
      <c r="J393" s="103">
        <v>0</v>
      </c>
      <c r="K393" s="103">
        <v>0</v>
      </c>
      <c r="L393" s="103">
        <v>0</v>
      </c>
      <c r="M393" s="103">
        <v>0</v>
      </c>
      <c r="N393" s="103">
        <v>0</v>
      </c>
      <c r="O393" s="103">
        <v>293.70999999999998</v>
      </c>
      <c r="P393" s="103">
        <v>1174.82</v>
      </c>
      <c r="Q393" s="103">
        <v>0</v>
      </c>
      <c r="R393" s="52">
        <v>0</v>
      </c>
      <c r="S393" s="121">
        <f>SUM(G393:H393)+O393+Q393</f>
        <v>293.70999999999998</v>
      </c>
      <c r="T393" s="121">
        <f>SUM(J393:N393)+P393+R393</f>
        <v>1174.82</v>
      </c>
      <c r="U393" s="122" t="str">
        <f>VLOOKUP(B393,'FOLHA RESUMIDA'!C:I,2,0)</f>
        <v>MAYARA CRISTINA NUNES DE LIRA</v>
      </c>
    </row>
    <row r="394" spans="1:21">
      <c r="A394" s="117">
        <v>1</v>
      </c>
      <c r="B394" s="117">
        <v>3317</v>
      </c>
      <c r="C394" s="105" t="s">
        <v>317</v>
      </c>
      <c r="D394" s="106">
        <v>42948</v>
      </c>
      <c r="E394" s="117" t="s">
        <v>552</v>
      </c>
      <c r="F394" s="105" t="s">
        <v>439</v>
      </c>
      <c r="G394" s="103">
        <v>1886.86</v>
      </c>
      <c r="H394" s="103">
        <v>0</v>
      </c>
      <c r="I394" s="104" t="s">
        <v>553</v>
      </c>
      <c r="J394" s="103">
        <v>0</v>
      </c>
      <c r="K394" s="103">
        <v>0</v>
      </c>
      <c r="L394" s="103">
        <v>0</v>
      </c>
      <c r="M394" s="103">
        <v>0</v>
      </c>
      <c r="N394" s="103">
        <v>0</v>
      </c>
      <c r="O394" s="103">
        <v>0</v>
      </c>
      <c r="P394" s="103">
        <v>0</v>
      </c>
      <c r="Q394" s="103">
        <v>0</v>
      </c>
      <c r="R394" s="52">
        <v>0</v>
      </c>
      <c r="S394" s="121">
        <f>SUM(G394:H394)+O394+Q394</f>
        <v>1886.86</v>
      </c>
      <c r="T394" s="121">
        <f>SUM(J394:N394)+P394+R394</f>
        <v>0</v>
      </c>
      <c r="U394" s="122" t="str">
        <f>VLOOKUP(B394,'FOLHA RESUMIDA'!C:I,2,0)</f>
        <v>KATIA CRISTINA B DA SILVA</v>
      </c>
    </row>
    <row r="395" spans="1:21">
      <c r="A395" s="117">
        <v>1</v>
      </c>
      <c r="B395" s="117">
        <v>3322</v>
      </c>
      <c r="C395" s="105" t="s">
        <v>318</v>
      </c>
      <c r="D395" s="106">
        <v>42997</v>
      </c>
      <c r="E395" s="117" t="s">
        <v>552</v>
      </c>
      <c r="F395" s="105" t="s">
        <v>510</v>
      </c>
      <c r="G395" s="103">
        <v>1886.86</v>
      </c>
      <c r="H395" s="103">
        <v>0</v>
      </c>
      <c r="I395" s="104" t="s">
        <v>553</v>
      </c>
      <c r="J395" s="103">
        <v>0</v>
      </c>
      <c r="K395" s="103">
        <v>0</v>
      </c>
      <c r="L395" s="103">
        <v>0</v>
      </c>
      <c r="M395" s="103">
        <v>0</v>
      </c>
      <c r="N395" s="103">
        <v>0</v>
      </c>
      <c r="O395" s="103">
        <v>0</v>
      </c>
      <c r="P395" s="103">
        <v>0</v>
      </c>
      <c r="Q395" s="103">
        <v>0</v>
      </c>
      <c r="R395" s="52">
        <v>0</v>
      </c>
      <c r="S395" s="121">
        <f>SUM(G395:H395)+O395+Q395</f>
        <v>1886.86</v>
      </c>
      <c r="T395" s="121">
        <f>SUM(J395:N395)+P395+R395</f>
        <v>0</v>
      </c>
      <c r="U395" s="122" t="str">
        <f>VLOOKUP(B395,'FOLHA RESUMIDA'!C:I,2,0)</f>
        <v>JOSEFINA DA SILVA RODRIGUES</v>
      </c>
    </row>
    <row r="396" spans="1:21">
      <c r="A396" s="117">
        <v>1</v>
      </c>
      <c r="B396" s="117">
        <v>3325</v>
      </c>
      <c r="C396" s="105" t="s">
        <v>319</v>
      </c>
      <c r="D396" s="106">
        <v>43053</v>
      </c>
      <c r="E396" s="117" t="s">
        <v>552</v>
      </c>
      <c r="F396" s="105" t="s">
        <v>494</v>
      </c>
      <c r="G396" s="103">
        <v>0</v>
      </c>
      <c r="H396" s="103">
        <v>0</v>
      </c>
      <c r="I396" s="104" t="s">
        <v>555</v>
      </c>
      <c r="J396" s="103">
        <v>0</v>
      </c>
      <c r="K396" s="103">
        <v>0</v>
      </c>
      <c r="L396" s="103">
        <v>0</v>
      </c>
      <c r="M396" s="103">
        <v>0</v>
      </c>
      <c r="N396" s="103">
        <v>0</v>
      </c>
      <c r="O396" s="103">
        <v>1664.45</v>
      </c>
      <c r="P396" s="103">
        <v>6657.79</v>
      </c>
      <c r="Q396" s="103">
        <v>0</v>
      </c>
      <c r="R396" s="52">
        <v>0</v>
      </c>
      <c r="S396" s="121">
        <f>SUM(G396:H396)+O396+Q396</f>
        <v>1664.45</v>
      </c>
      <c r="T396" s="121">
        <f>SUM(J396:N396)+P396+R396</f>
        <v>6657.79</v>
      </c>
      <c r="U396" s="122" t="str">
        <f>VLOOKUP(B396,'FOLHA RESUMIDA'!C:I,2,0)</f>
        <v>MANOEL DE LIMA BARBOSA</v>
      </c>
    </row>
    <row r="397" spans="1:21">
      <c r="A397" s="117">
        <v>1</v>
      </c>
      <c r="B397" s="117">
        <v>3327</v>
      </c>
      <c r="C397" s="105" t="s">
        <v>320</v>
      </c>
      <c r="D397" s="106">
        <v>43102</v>
      </c>
      <c r="E397" s="117" t="s">
        <v>552</v>
      </c>
      <c r="F397" s="105" t="s">
        <v>491</v>
      </c>
      <c r="G397" s="103">
        <v>0</v>
      </c>
      <c r="H397" s="103">
        <v>0</v>
      </c>
      <c r="I397" s="104" t="s">
        <v>555</v>
      </c>
      <c r="J397" s="103">
        <v>0</v>
      </c>
      <c r="K397" s="103">
        <v>0</v>
      </c>
      <c r="L397" s="103">
        <v>0</v>
      </c>
      <c r="M397" s="103">
        <v>0</v>
      </c>
      <c r="N397" s="103">
        <v>0</v>
      </c>
      <c r="O397" s="103">
        <v>1664.45</v>
      </c>
      <c r="P397" s="103">
        <v>6657.79</v>
      </c>
      <c r="Q397" s="103">
        <v>0</v>
      </c>
      <c r="R397" s="52">
        <v>0</v>
      </c>
      <c r="S397" s="121">
        <f>SUM(G397:H397)+O397+Q397</f>
        <v>1664.45</v>
      </c>
      <c r="T397" s="121">
        <f>SUM(J397:N397)+P397+R397</f>
        <v>6657.79</v>
      </c>
      <c r="U397" s="122" t="str">
        <f>VLOOKUP(B397,'FOLHA RESUMIDA'!C:I,2,0)</f>
        <v>NATALIA DOURADO DA FONTE</v>
      </c>
    </row>
    <row r="398" spans="1:21">
      <c r="A398" s="117">
        <v>1</v>
      </c>
      <c r="B398" s="117">
        <v>3328</v>
      </c>
      <c r="C398" s="105" t="s">
        <v>321</v>
      </c>
      <c r="D398" s="106">
        <v>43108</v>
      </c>
      <c r="E398" s="117" t="s">
        <v>552</v>
      </c>
      <c r="F398" s="105" t="s">
        <v>486</v>
      </c>
      <c r="G398" s="103">
        <v>0</v>
      </c>
      <c r="H398" s="103">
        <v>0</v>
      </c>
      <c r="I398" s="104" t="s">
        <v>555</v>
      </c>
      <c r="J398" s="103">
        <v>0</v>
      </c>
      <c r="K398" s="103">
        <v>0</v>
      </c>
      <c r="L398" s="103">
        <v>0</v>
      </c>
      <c r="M398" s="103">
        <v>0</v>
      </c>
      <c r="N398" s="103">
        <v>0</v>
      </c>
      <c r="O398" s="103">
        <v>979.03</v>
      </c>
      <c r="P398" s="103">
        <v>3916.1</v>
      </c>
      <c r="Q398" s="103">
        <v>0</v>
      </c>
      <c r="R398" s="52">
        <v>0</v>
      </c>
      <c r="S398" s="121">
        <f>SUM(G398:H398)+O398+Q398</f>
        <v>979.03</v>
      </c>
      <c r="T398" s="121">
        <f>SUM(J398:N398)+P398+R398</f>
        <v>3916.1</v>
      </c>
      <c r="U398" s="122" t="str">
        <f>VLOOKUP(B398,'FOLHA RESUMIDA'!C:I,2,0)</f>
        <v>VINICIUS JOSE OLIVEIRA D SOUSA</v>
      </c>
    </row>
    <row r="399" spans="1:21">
      <c r="A399" s="117">
        <v>1</v>
      </c>
      <c r="B399" s="117">
        <v>3333</v>
      </c>
      <c r="C399" s="105" t="s">
        <v>322</v>
      </c>
      <c r="D399" s="106">
        <v>43192</v>
      </c>
      <c r="E399" s="117" t="s">
        <v>552</v>
      </c>
      <c r="F399" s="105" t="s">
        <v>435</v>
      </c>
      <c r="G399" s="103">
        <v>1413.92</v>
      </c>
      <c r="H399" s="103">
        <v>0</v>
      </c>
      <c r="I399" s="104" t="s">
        <v>553</v>
      </c>
      <c r="J399" s="103">
        <v>0</v>
      </c>
      <c r="K399" s="103">
        <v>0</v>
      </c>
      <c r="L399" s="103">
        <v>0</v>
      </c>
      <c r="M399" s="103">
        <v>0</v>
      </c>
      <c r="N399" s="103">
        <v>0</v>
      </c>
      <c r="O399" s="103">
        <v>0</v>
      </c>
      <c r="P399" s="103">
        <v>0</v>
      </c>
      <c r="Q399" s="103">
        <v>0</v>
      </c>
      <c r="R399" s="52">
        <v>0</v>
      </c>
      <c r="S399" s="121">
        <f>SUM(G399:H399)+O399+Q399</f>
        <v>1413.92</v>
      </c>
      <c r="T399" s="121">
        <f>SUM(J399:N399)+P399+R399</f>
        <v>0</v>
      </c>
      <c r="U399" s="122" t="str">
        <f>VLOOKUP(B399,'FOLHA RESUMIDA'!C:I,2,0)</f>
        <v>JOSE HIGO MARQUES RENER</v>
      </c>
    </row>
    <row r="400" spans="1:21">
      <c r="A400" s="117">
        <v>1</v>
      </c>
      <c r="B400" s="117">
        <v>3336</v>
      </c>
      <c r="C400" s="105" t="s">
        <v>323</v>
      </c>
      <c r="D400" s="106">
        <v>43255</v>
      </c>
      <c r="E400" s="117" t="s">
        <v>552</v>
      </c>
      <c r="F400" s="105" t="s">
        <v>435</v>
      </c>
      <c r="G400" s="103">
        <v>1413.92</v>
      </c>
      <c r="H400" s="103">
        <v>0</v>
      </c>
      <c r="I400" s="104" t="s">
        <v>553</v>
      </c>
      <c r="J400" s="103">
        <v>0</v>
      </c>
      <c r="K400" s="103">
        <v>0</v>
      </c>
      <c r="L400" s="103">
        <v>0</v>
      </c>
      <c r="M400" s="103">
        <v>0</v>
      </c>
      <c r="N400" s="103">
        <v>0</v>
      </c>
      <c r="O400" s="103">
        <v>0</v>
      </c>
      <c r="P400" s="103">
        <v>0</v>
      </c>
      <c r="Q400" s="103">
        <v>0</v>
      </c>
      <c r="R400" s="52">
        <v>0</v>
      </c>
      <c r="S400" s="121">
        <f>SUM(G400:H400)+O400+Q400</f>
        <v>1413.92</v>
      </c>
      <c r="T400" s="121">
        <f>SUM(J400:N400)+P400+R400</f>
        <v>0</v>
      </c>
      <c r="U400" s="122" t="str">
        <f>VLOOKUP(B400,'FOLHA RESUMIDA'!C:I,2,0)</f>
        <v>MICHELLI HELENA LIMA DA SILVA</v>
      </c>
    </row>
    <row r="401" spans="1:21">
      <c r="A401" s="117">
        <v>1</v>
      </c>
      <c r="B401" s="117">
        <v>3338</v>
      </c>
      <c r="C401" s="105" t="s">
        <v>324</v>
      </c>
      <c r="D401" s="106">
        <v>43262</v>
      </c>
      <c r="E401" s="117" t="s">
        <v>552</v>
      </c>
      <c r="F401" s="105" t="s">
        <v>486</v>
      </c>
      <c r="G401" s="103">
        <v>0</v>
      </c>
      <c r="H401" s="103">
        <v>0</v>
      </c>
      <c r="I401" s="104" t="s">
        <v>555</v>
      </c>
      <c r="J401" s="103">
        <v>0</v>
      </c>
      <c r="K401" s="103">
        <v>0</v>
      </c>
      <c r="L401" s="103">
        <v>0</v>
      </c>
      <c r="M401" s="103">
        <v>0</v>
      </c>
      <c r="N401" s="103">
        <v>0</v>
      </c>
      <c r="O401" s="103">
        <v>979.03</v>
      </c>
      <c r="P401" s="103">
        <v>3916.1</v>
      </c>
      <c r="Q401" s="103">
        <v>0</v>
      </c>
      <c r="R401" s="52">
        <v>0</v>
      </c>
      <c r="S401" s="121">
        <f>SUM(G401:H401)+O401+Q401</f>
        <v>979.03</v>
      </c>
      <c r="T401" s="121">
        <f>SUM(J401:N401)+P401+R401</f>
        <v>3916.1</v>
      </c>
      <c r="U401" s="122" t="str">
        <f>VLOOKUP(B401,'FOLHA RESUMIDA'!C:I,2,0)</f>
        <v>IAN THIAGO DE LIMA BARBOSA</v>
      </c>
    </row>
    <row r="402" spans="1:21">
      <c r="A402" s="117">
        <v>1</v>
      </c>
      <c r="B402" s="117">
        <v>3339</v>
      </c>
      <c r="C402" s="105" t="s">
        <v>325</v>
      </c>
      <c r="D402" s="106">
        <v>43271</v>
      </c>
      <c r="E402" s="117" t="s">
        <v>552</v>
      </c>
      <c r="F402" s="105" t="s">
        <v>554</v>
      </c>
      <c r="G402" s="103">
        <v>3282.89</v>
      </c>
      <c r="H402" s="103">
        <v>0</v>
      </c>
      <c r="I402" s="104" t="s">
        <v>553</v>
      </c>
      <c r="J402" s="103">
        <v>822.38</v>
      </c>
      <c r="K402" s="103">
        <v>0</v>
      </c>
      <c r="L402" s="103">
        <v>0</v>
      </c>
      <c r="M402" s="103">
        <v>0</v>
      </c>
      <c r="N402" s="103">
        <v>0</v>
      </c>
      <c r="O402" s="103">
        <v>0</v>
      </c>
      <c r="P402" s="103">
        <v>0</v>
      </c>
      <c r="Q402" s="103">
        <v>0</v>
      </c>
      <c r="R402" s="52">
        <v>0</v>
      </c>
      <c r="S402" s="121">
        <f>SUM(G402:H402)+O402+Q402</f>
        <v>3282.89</v>
      </c>
      <c r="T402" s="121">
        <f>SUM(J402:N402)+P402+R402</f>
        <v>822.38</v>
      </c>
      <c r="U402" s="122" t="str">
        <f>VLOOKUP(B402,'FOLHA RESUMIDA'!C:I,2,0)</f>
        <v>ANA CAROLINA CALLAND ROSA</v>
      </c>
    </row>
    <row r="403" spans="1:21">
      <c r="A403" s="117">
        <v>1</v>
      </c>
      <c r="B403" s="117">
        <v>3340</v>
      </c>
      <c r="C403" s="105" t="s">
        <v>326</v>
      </c>
      <c r="D403" s="106">
        <v>43286</v>
      </c>
      <c r="E403" s="117" t="s">
        <v>552</v>
      </c>
      <c r="F403" s="105" t="s">
        <v>497</v>
      </c>
      <c r="G403" s="103">
        <v>0</v>
      </c>
      <c r="H403" s="103">
        <v>0</v>
      </c>
      <c r="I403" s="104" t="s">
        <v>555</v>
      </c>
      <c r="J403" s="103">
        <v>0</v>
      </c>
      <c r="K403" s="103">
        <v>0</v>
      </c>
      <c r="L403" s="103">
        <v>0</v>
      </c>
      <c r="M403" s="103">
        <v>0</v>
      </c>
      <c r="N403" s="103">
        <v>0</v>
      </c>
      <c r="O403" s="103">
        <v>1664.45</v>
      </c>
      <c r="P403" s="103">
        <v>6657.79</v>
      </c>
      <c r="Q403" s="103">
        <v>0</v>
      </c>
      <c r="R403" s="52">
        <v>0</v>
      </c>
      <c r="S403" s="121">
        <f>SUM(G403:H403)+O403+Q403</f>
        <v>1664.45</v>
      </c>
      <c r="T403" s="121">
        <f>SUM(J403:N403)+P403+R403</f>
        <v>6657.79</v>
      </c>
      <c r="U403" s="122" t="str">
        <f>VLOOKUP(B403,'FOLHA RESUMIDA'!C:I,2,0)</f>
        <v>SANDRO MARQUES TEIXEIRA</v>
      </c>
    </row>
    <row r="404" spans="1:21">
      <c r="A404" s="117">
        <v>1</v>
      </c>
      <c r="B404" s="117">
        <v>3341</v>
      </c>
      <c r="C404" s="105" t="s">
        <v>327</v>
      </c>
      <c r="D404" s="106">
        <v>43293</v>
      </c>
      <c r="E404" s="117" t="s">
        <v>552</v>
      </c>
      <c r="F404" s="105" t="s">
        <v>428</v>
      </c>
      <c r="G404" s="103">
        <v>0</v>
      </c>
      <c r="H404" s="103">
        <v>0</v>
      </c>
      <c r="I404" s="104" t="s">
        <v>555</v>
      </c>
      <c r="J404" s="103">
        <v>0</v>
      </c>
      <c r="K404" s="103">
        <v>0</v>
      </c>
      <c r="L404" s="103">
        <v>0</v>
      </c>
      <c r="M404" s="103">
        <v>0</v>
      </c>
      <c r="N404" s="103">
        <v>0</v>
      </c>
      <c r="O404" s="103">
        <v>881.12</v>
      </c>
      <c r="P404" s="103">
        <v>3524.49</v>
      </c>
      <c r="Q404" s="103">
        <v>0</v>
      </c>
      <c r="R404" s="52">
        <v>0</v>
      </c>
      <c r="S404" s="121">
        <f>SUM(G404:H404)+O404+Q404</f>
        <v>881.12</v>
      </c>
      <c r="T404" s="121">
        <f>SUM(J404:N404)+P404+R404</f>
        <v>3524.49</v>
      </c>
      <c r="U404" s="122" t="str">
        <f>VLOOKUP(B404,'FOLHA RESUMIDA'!C:I,2,0)</f>
        <v>JOSE VICTOR M A BARBOSA</v>
      </c>
    </row>
    <row r="405" spans="1:21">
      <c r="A405" s="117">
        <v>1</v>
      </c>
      <c r="B405" s="117">
        <v>3343</v>
      </c>
      <c r="C405" s="105" t="s">
        <v>328</v>
      </c>
      <c r="D405" s="106">
        <v>43321</v>
      </c>
      <c r="E405" s="117" t="s">
        <v>552</v>
      </c>
      <c r="F405" s="105" t="s">
        <v>525</v>
      </c>
      <c r="G405" s="103">
        <v>0</v>
      </c>
      <c r="H405" s="103">
        <v>0</v>
      </c>
      <c r="I405" s="104" t="s">
        <v>555</v>
      </c>
      <c r="J405" s="103">
        <v>0</v>
      </c>
      <c r="K405" s="103">
        <v>0</v>
      </c>
      <c r="L405" s="103">
        <v>0</v>
      </c>
      <c r="M405" s="103">
        <v>0</v>
      </c>
      <c r="N405" s="103">
        <v>0</v>
      </c>
      <c r="O405" s="103">
        <v>293.70999999999998</v>
      </c>
      <c r="P405" s="103">
        <v>1174.82</v>
      </c>
      <c r="Q405" s="103">
        <v>0</v>
      </c>
      <c r="R405" s="52">
        <v>0</v>
      </c>
      <c r="S405" s="121">
        <f>SUM(G405:H405)+O405+Q405</f>
        <v>293.70999999999998</v>
      </c>
      <c r="T405" s="121">
        <f>SUM(J405:N405)+P405+R405</f>
        <v>1174.82</v>
      </c>
      <c r="U405" s="122" t="str">
        <f>VLOOKUP(B405,'FOLHA RESUMIDA'!C:I,2,0)</f>
        <v>MARCELO MONTEIRO DE C. FILHO</v>
      </c>
    </row>
    <row r="406" spans="1:21">
      <c r="A406" s="117">
        <v>1</v>
      </c>
      <c r="B406" s="117">
        <v>3344</v>
      </c>
      <c r="C406" s="105" t="s">
        <v>329</v>
      </c>
      <c r="D406" s="106">
        <v>43346</v>
      </c>
      <c r="E406" s="117" t="s">
        <v>552</v>
      </c>
      <c r="F406" s="105" t="s">
        <v>522</v>
      </c>
      <c r="G406" s="103">
        <v>1413.92</v>
      </c>
      <c r="H406" s="103">
        <v>0</v>
      </c>
      <c r="I406" s="104" t="s">
        <v>553</v>
      </c>
      <c r="J406" s="103">
        <v>0</v>
      </c>
      <c r="K406" s="103">
        <v>0</v>
      </c>
      <c r="L406" s="103">
        <v>0</v>
      </c>
      <c r="M406" s="103">
        <v>0</v>
      </c>
      <c r="N406" s="103">
        <v>0</v>
      </c>
      <c r="O406" s="103">
        <v>0</v>
      </c>
      <c r="P406" s="103">
        <v>0</v>
      </c>
      <c r="Q406" s="103">
        <v>0</v>
      </c>
      <c r="R406" s="52">
        <v>0</v>
      </c>
      <c r="S406" s="121">
        <f>SUM(G406:H406)+O406+Q406</f>
        <v>1413.92</v>
      </c>
      <c r="T406" s="121">
        <f>SUM(J406:N406)+P406+R406</f>
        <v>0</v>
      </c>
      <c r="U406" s="122" t="str">
        <f>VLOOKUP(B406,'FOLHA RESUMIDA'!C:I,2,0)</f>
        <v>JEANE DE ALMEIDA C REVOREDO</v>
      </c>
    </row>
    <row r="407" spans="1:21">
      <c r="A407" s="117">
        <v>1</v>
      </c>
      <c r="B407" s="117">
        <v>3345</v>
      </c>
      <c r="C407" s="105" t="s">
        <v>330</v>
      </c>
      <c r="D407" s="106">
        <v>43346</v>
      </c>
      <c r="E407" s="117" t="s">
        <v>552</v>
      </c>
      <c r="F407" s="105" t="s">
        <v>502</v>
      </c>
      <c r="G407" s="103">
        <v>1718.65</v>
      </c>
      <c r="H407" s="103">
        <v>0</v>
      </c>
      <c r="I407" s="104" t="s">
        <v>553</v>
      </c>
      <c r="J407" s="103">
        <v>822.38</v>
      </c>
      <c r="K407" s="103">
        <v>0</v>
      </c>
      <c r="L407" s="103">
        <v>0</v>
      </c>
      <c r="M407" s="103">
        <v>0</v>
      </c>
      <c r="N407" s="103">
        <v>0</v>
      </c>
      <c r="O407" s="103">
        <v>0</v>
      </c>
      <c r="P407" s="103">
        <v>0</v>
      </c>
      <c r="Q407" s="103">
        <v>0</v>
      </c>
      <c r="R407" s="52">
        <v>0</v>
      </c>
      <c r="S407" s="121">
        <f>SUM(G407:H407)+O407+Q407</f>
        <v>1718.65</v>
      </c>
      <c r="T407" s="121">
        <f>SUM(J407:N407)+P407+R407</f>
        <v>822.38</v>
      </c>
      <c r="U407" s="122" t="str">
        <f>VLOOKUP(B407,'FOLHA RESUMIDA'!C:I,2,0)</f>
        <v>ELIZABETE BARBOSA W D OLIVEIRA</v>
      </c>
    </row>
    <row r="408" spans="1:21">
      <c r="A408" s="117">
        <v>1</v>
      </c>
      <c r="B408" s="117">
        <v>3346</v>
      </c>
      <c r="C408" s="105" t="s">
        <v>331</v>
      </c>
      <c r="D408" s="106">
        <v>43346</v>
      </c>
      <c r="E408" s="117" t="s">
        <v>552</v>
      </c>
      <c r="F408" s="105" t="s">
        <v>435</v>
      </c>
      <c r="G408" s="103">
        <v>1287.22</v>
      </c>
      <c r="H408" s="103">
        <v>0</v>
      </c>
      <c r="I408" s="104" t="s">
        <v>553</v>
      </c>
      <c r="J408" s="103">
        <v>0</v>
      </c>
      <c r="K408" s="103">
        <v>0</v>
      </c>
      <c r="L408" s="103">
        <v>0</v>
      </c>
      <c r="M408" s="103">
        <v>0</v>
      </c>
      <c r="N408" s="103">
        <v>0</v>
      </c>
      <c r="O408" s="103">
        <v>0</v>
      </c>
      <c r="P408" s="103">
        <v>0</v>
      </c>
      <c r="Q408" s="103">
        <v>0</v>
      </c>
      <c r="R408" s="52">
        <v>0</v>
      </c>
      <c r="S408" s="121">
        <f>SUM(G408:H408)+O408+Q408</f>
        <v>1287.22</v>
      </c>
      <c r="T408" s="121">
        <f>SUM(J408:N408)+P408+R408</f>
        <v>0</v>
      </c>
      <c r="U408" s="122" t="str">
        <f>VLOOKUP(B408,'FOLHA RESUMIDA'!C:I,2,0)</f>
        <v>EMANOELLA RAFAELA D S A SILVA</v>
      </c>
    </row>
    <row r="409" spans="1:21">
      <c r="A409" s="117">
        <v>1</v>
      </c>
      <c r="B409" s="117">
        <v>3348</v>
      </c>
      <c r="C409" s="105" t="s">
        <v>332</v>
      </c>
      <c r="D409" s="106">
        <v>43346</v>
      </c>
      <c r="E409" s="117" t="s">
        <v>552</v>
      </c>
      <c r="F409" s="105" t="s">
        <v>522</v>
      </c>
      <c r="G409" s="103">
        <v>1413.92</v>
      </c>
      <c r="H409" s="103">
        <v>0</v>
      </c>
      <c r="I409" s="104" t="s">
        <v>553</v>
      </c>
      <c r="J409" s="103">
        <v>0</v>
      </c>
      <c r="K409" s="103">
        <v>0</v>
      </c>
      <c r="L409" s="103">
        <v>0</v>
      </c>
      <c r="M409" s="103">
        <v>0</v>
      </c>
      <c r="N409" s="103">
        <v>0</v>
      </c>
      <c r="O409" s="103">
        <v>0</v>
      </c>
      <c r="P409" s="103">
        <v>0</v>
      </c>
      <c r="Q409" s="103">
        <v>0</v>
      </c>
      <c r="R409" s="52">
        <v>0</v>
      </c>
      <c r="S409" s="121">
        <f>SUM(G409:H409)+O409+Q409</f>
        <v>1413.92</v>
      </c>
      <c r="T409" s="121">
        <f>SUM(J409:N409)+P409+R409</f>
        <v>0</v>
      </c>
      <c r="U409" s="122" t="str">
        <f>VLOOKUP(B409,'FOLHA RESUMIDA'!C:I,2,0)</f>
        <v>KARLA FERREIRA DA SILVA</v>
      </c>
    </row>
    <row r="410" spans="1:21">
      <c r="A410" s="117">
        <v>1</v>
      </c>
      <c r="B410" s="117">
        <v>3349</v>
      </c>
      <c r="C410" s="105" t="s">
        <v>333</v>
      </c>
      <c r="D410" s="106">
        <v>43346</v>
      </c>
      <c r="E410" s="117" t="s">
        <v>552</v>
      </c>
      <c r="F410" s="105" t="s">
        <v>435</v>
      </c>
      <c r="G410" s="103">
        <v>1287.22</v>
      </c>
      <c r="H410" s="103">
        <v>0</v>
      </c>
      <c r="I410" s="104" t="s">
        <v>553</v>
      </c>
      <c r="J410" s="103">
        <v>0</v>
      </c>
      <c r="K410" s="103">
        <v>0</v>
      </c>
      <c r="L410" s="103">
        <v>0</v>
      </c>
      <c r="M410" s="103">
        <v>0</v>
      </c>
      <c r="N410" s="103">
        <v>0</v>
      </c>
      <c r="O410" s="103">
        <v>0</v>
      </c>
      <c r="P410" s="103">
        <v>0</v>
      </c>
      <c r="Q410" s="103">
        <v>0</v>
      </c>
      <c r="R410" s="52">
        <v>0</v>
      </c>
      <c r="S410" s="121">
        <f>SUM(G410:H410)+O410+Q410</f>
        <v>1287.22</v>
      </c>
      <c r="T410" s="121">
        <f>SUM(J410:N410)+P410+R410</f>
        <v>0</v>
      </c>
      <c r="U410" s="122" t="str">
        <f>VLOOKUP(B410,'FOLHA RESUMIDA'!C:I,2,0)</f>
        <v>NILZA PEREIRA DA SILVA</v>
      </c>
    </row>
    <row r="411" spans="1:21">
      <c r="A411" s="117">
        <v>1</v>
      </c>
      <c r="B411" s="117">
        <v>3351</v>
      </c>
      <c r="C411" s="105" t="s">
        <v>334</v>
      </c>
      <c r="D411" s="106">
        <v>43346</v>
      </c>
      <c r="E411" s="117" t="s">
        <v>552</v>
      </c>
      <c r="F411" s="105" t="s">
        <v>435</v>
      </c>
      <c r="G411" s="103">
        <v>1287.22</v>
      </c>
      <c r="H411" s="103">
        <v>0</v>
      </c>
      <c r="I411" s="104" t="s">
        <v>553</v>
      </c>
      <c r="J411" s="103">
        <v>0</v>
      </c>
      <c r="K411" s="103">
        <v>0</v>
      </c>
      <c r="L411" s="103">
        <v>0</v>
      </c>
      <c r="M411" s="103">
        <v>0</v>
      </c>
      <c r="N411" s="103">
        <v>0</v>
      </c>
      <c r="O411" s="103">
        <v>0</v>
      </c>
      <c r="P411" s="103">
        <v>0</v>
      </c>
      <c r="Q411" s="103">
        <v>0</v>
      </c>
      <c r="R411" s="52">
        <v>0</v>
      </c>
      <c r="S411" s="121">
        <f>SUM(G411:H411)+O411+Q411</f>
        <v>1287.22</v>
      </c>
      <c r="T411" s="121">
        <f>SUM(J411:N411)+P411+R411</f>
        <v>0</v>
      </c>
      <c r="U411" s="122" t="str">
        <f>VLOOKUP(B411,'FOLHA RESUMIDA'!C:I,2,0)</f>
        <v>SIMONE ARAUJO DE ALMEIDA</v>
      </c>
    </row>
    <row r="412" spans="1:21">
      <c r="A412" s="117">
        <v>1</v>
      </c>
      <c r="B412" s="117">
        <v>3352</v>
      </c>
      <c r="C412" s="105" t="s">
        <v>335</v>
      </c>
      <c r="D412" s="106">
        <v>43346</v>
      </c>
      <c r="E412" s="117" t="s">
        <v>552</v>
      </c>
      <c r="F412" s="105" t="s">
        <v>439</v>
      </c>
      <c r="G412" s="103">
        <v>1886.85</v>
      </c>
      <c r="H412" s="103">
        <v>0</v>
      </c>
      <c r="I412" s="104" t="s">
        <v>553</v>
      </c>
      <c r="J412" s="103">
        <v>822.38</v>
      </c>
      <c r="K412" s="103">
        <v>0</v>
      </c>
      <c r="L412" s="103">
        <v>0</v>
      </c>
      <c r="M412" s="103">
        <v>0</v>
      </c>
      <c r="N412" s="103">
        <v>0</v>
      </c>
      <c r="O412" s="103">
        <v>0</v>
      </c>
      <c r="P412" s="103">
        <v>0</v>
      </c>
      <c r="Q412" s="103">
        <v>0</v>
      </c>
      <c r="R412" s="52">
        <v>0</v>
      </c>
      <c r="S412" s="121">
        <f>SUM(G412:H412)+O412+Q412</f>
        <v>1886.85</v>
      </c>
      <c r="T412" s="121">
        <f>SUM(J412:N412)+P412+R412</f>
        <v>822.38</v>
      </c>
      <c r="U412" s="122" t="str">
        <f>VLOOKUP(B412,'FOLHA RESUMIDA'!C:I,2,0)</f>
        <v>CARLA SABRINA DE FREITAS LIMA</v>
      </c>
    </row>
    <row r="413" spans="1:21">
      <c r="A413" s="117">
        <v>1</v>
      </c>
      <c r="B413" s="117">
        <v>3353</v>
      </c>
      <c r="C413" s="105" t="s">
        <v>336</v>
      </c>
      <c r="D413" s="106">
        <v>43346</v>
      </c>
      <c r="E413" s="117" t="s">
        <v>552</v>
      </c>
      <c r="F413" s="105" t="s">
        <v>435</v>
      </c>
      <c r="G413" s="103">
        <v>1413.92</v>
      </c>
      <c r="H413" s="103">
        <v>0</v>
      </c>
      <c r="I413" s="104" t="s">
        <v>553</v>
      </c>
      <c r="J413" s="103">
        <v>0</v>
      </c>
      <c r="K413" s="103">
        <v>0</v>
      </c>
      <c r="L413" s="103">
        <v>0</v>
      </c>
      <c r="M413" s="103">
        <v>0</v>
      </c>
      <c r="N413" s="103">
        <v>0</v>
      </c>
      <c r="O413" s="103">
        <v>0</v>
      </c>
      <c r="P413" s="103">
        <v>0</v>
      </c>
      <c r="Q413" s="103">
        <v>0</v>
      </c>
      <c r="R413" s="52">
        <v>0</v>
      </c>
      <c r="S413" s="121">
        <f>SUM(G413:H413)+O413+Q413</f>
        <v>1413.92</v>
      </c>
      <c r="T413" s="121">
        <f>SUM(J413:N413)+P413+R413</f>
        <v>0</v>
      </c>
      <c r="U413" s="122" t="str">
        <f>VLOOKUP(B413,'FOLHA RESUMIDA'!C:I,2,0)</f>
        <v>LUCIO ANDRE DA SILVA</v>
      </c>
    </row>
    <row r="414" spans="1:21">
      <c r="A414" s="117">
        <v>1</v>
      </c>
      <c r="B414" s="117">
        <v>3355</v>
      </c>
      <c r="C414" s="105" t="s">
        <v>337</v>
      </c>
      <c r="D414" s="106">
        <v>43362</v>
      </c>
      <c r="E414" s="117" t="s">
        <v>552</v>
      </c>
      <c r="F414" s="105" t="s">
        <v>522</v>
      </c>
      <c r="G414" s="103">
        <v>1413.92</v>
      </c>
      <c r="H414" s="103">
        <v>0</v>
      </c>
      <c r="I414" s="104" t="s">
        <v>553</v>
      </c>
      <c r="J414" s="103">
        <v>0</v>
      </c>
      <c r="K414" s="103">
        <v>0</v>
      </c>
      <c r="L414" s="103">
        <v>0</v>
      </c>
      <c r="M414" s="103">
        <v>0</v>
      </c>
      <c r="N414" s="103">
        <v>0</v>
      </c>
      <c r="O414" s="103">
        <v>0</v>
      </c>
      <c r="P414" s="103">
        <v>0</v>
      </c>
      <c r="Q414" s="103">
        <v>0</v>
      </c>
      <c r="R414" s="52">
        <v>0</v>
      </c>
      <c r="S414" s="121">
        <f>SUM(G414:H414)+O414+Q414</f>
        <v>1413.92</v>
      </c>
      <c r="T414" s="121">
        <f>SUM(J414:N414)+P414+R414</f>
        <v>0</v>
      </c>
      <c r="U414" s="122" t="str">
        <f>VLOOKUP(B414,'FOLHA RESUMIDA'!C:I,2,0)</f>
        <v>ANA CAROLINE GOMES PEREIRA</v>
      </c>
    </row>
    <row r="415" spans="1:21">
      <c r="A415" s="117">
        <v>1</v>
      </c>
      <c r="B415" s="117">
        <v>3356</v>
      </c>
      <c r="C415" s="105" t="s">
        <v>338</v>
      </c>
      <c r="D415" s="106">
        <v>43362</v>
      </c>
      <c r="E415" s="117" t="s">
        <v>552</v>
      </c>
      <c r="F415" s="105" t="s">
        <v>435</v>
      </c>
      <c r="G415" s="103">
        <v>1413.95</v>
      </c>
      <c r="H415" s="103">
        <v>0</v>
      </c>
      <c r="I415" s="104" t="s">
        <v>553</v>
      </c>
      <c r="J415" s="103">
        <v>0</v>
      </c>
      <c r="K415" s="103">
        <v>0</v>
      </c>
      <c r="L415" s="103">
        <v>0</v>
      </c>
      <c r="M415" s="103">
        <v>0</v>
      </c>
      <c r="N415" s="103">
        <v>0</v>
      </c>
      <c r="O415" s="103">
        <v>0</v>
      </c>
      <c r="P415" s="103">
        <v>0</v>
      </c>
      <c r="Q415" s="103">
        <v>0</v>
      </c>
      <c r="R415" s="52">
        <v>0</v>
      </c>
      <c r="S415" s="121">
        <f>SUM(G415:H415)+O415+Q415</f>
        <v>1413.95</v>
      </c>
      <c r="T415" s="121">
        <f>SUM(J415:N415)+P415+R415</f>
        <v>0</v>
      </c>
      <c r="U415" s="122" t="str">
        <f>VLOOKUP(B415,'FOLHA RESUMIDA'!C:I,2,0)</f>
        <v>MARIA GABRIELLY DE S SANTOS</v>
      </c>
    </row>
    <row r="416" spans="1:21">
      <c r="A416" s="117">
        <v>1</v>
      </c>
      <c r="B416" s="117">
        <v>3358</v>
      </c>
      <c r="C416" s="105" t="s">
        <v>339</v>
      </c>
      <c r="D416" s="106">
        <v>43501</v>
      </c>
      <c r="E416" s="117" t="s">
        <v>552</v>
      </c>
      <c r="F416" s="105" t="s">
        <v>527</v>
      </c>
      <c r="G416" s="103">
        <v>0</v>
      </c>
      <c r="H416" s="103">
        <v>0</v>
      </c>
      <c r="I416" s="104" t="s">
        <v>555</v>
      </c>
      <c r="J416" s="103">
        <v>0</v>
      </c>
      <c r="K416" s="103">
        <v>0</v>
      </c>
      <c r="L416" s="103">
        <v>0</v>
      </c>
      <c r="M416" s="103">
        <v>0</v>
      </c>
      <c r="N416" s="103">
        <v>0</v>
      </c>
      <c r="O416" s="103">
        <v>0</v>
      </c>
      <c r="P416" s="103">
        <v>0</v>
      </c>
      <c r="Q416" s="103">
        <v>4196.22</v>
      </c>
      <c r="R416" s="52">
        <v>0</v>
      </c>
      <c r="S416" s="121">
        <f>SUM(G416:H416)+O416+Q416</f>
        <v>4196.22</v>
      </c>
      <c r="T416" s="121">
        <f>SUM(J416:N416)+P416+R416</f>
        <v>0</v>
      </c>
      <c r="U416" s="122" t="str">
        <f>VLOOKUP(B416,'FOLHA RESUMIDA'!C:I,2,0)</f>
        <v>SERGIO LUIZ DE NORONHA</v>
      </c>
    </row>
    <row r="417" spans="1:21">
      <c r="A417" s="117">
        <v>1</v>
      </c>
      <c r="B417" s="117">
        <v>3359</v>
      </c>
      <c r="C417" s="105" t="s">
        <v>340</v>
      </c>
      <c r="D417" s="106">
        <v>43514</v>
      </c>
      <c r="E417" s="117" t="s">
        <v>552</v>
      </c>
      <c r="F417" s="105" t="s">
        <v>500</v>
      </c>
      <c r="G417" s="103">
        <v>0</v>
      </c>
      <c r="H417" s="103">
        <v>0</v>
      </c>
      <c r="I417" s="104" t="s">
        <v>555</v>
      </c>
      <c r="J417" s="103">
        <v>0</v>
      </c>
      <c r="K417" s="103">
        <v>0</v>
      </c>
      <c r="L417" s="103">
        <v>0</v>
      </c>
      <c r="M417" s="103">
        <v>0</v>
      </c>
      <c r="N417" s="103">
        <v>0</v>
      </c>
      <c r="O417" s="103">
        <v>1664.45</v>
      </c>
      <c r="P417" s="103">
        <v>6657.79</v>
      </c>
      <c r="Q417" s="103">
        <v>0</v>
      </c>
      <c r="R417" s="52">
        <v>0</v>
      </c>
      <c r="S417" s="121">
        <f>SUM(G417:H417)+O417+Q417</f>
        <v>1664.45</v>
      </c>
      <c r="T417" s="121">
        <f>SUM(J417:N417)+P417+R417</f>
        <v>6657.79</v>
      </c>
      <c r="U417" s="122" t="str">
        <f>VLOOKUP(B417,'FOLHA RESUMIDA'!C:I,2,0)</f>
        <v>ALICE ANA BARBOSA ROSENDO</v>
      </c>
    </row>
    <row r="418" spans="1:21">
      <c r="A418" s="117">
        <v>1</v>
      </c>
      <c r="B418" s="117">
        <v>3361</v>
      </c>
      <c r="C418" s="105" t="s">
        <v>341</v>
      </c>
      <c r="D418" s="106">
        <v>43587</v>
      </c>
      <c r="E418" s="117" t="s">
        <v>552</v>
      </c>
      <c r="F418" s="105" t="s">
        <v>427</v>
      </c>
      <c r="G418" s="103">
        <v>0</v>
      </c>
      <c r="H418" s="103">
        <v>0</v>
      </c>
      <c r="I418" s="104" t="s">
        <v>555</v>
      </c>
      <c r="J418" s="103">
        <v>0</v>
      </c>
      <c r="K418" s="103">
        <v>0</v>
      </c>
      <c r="L418" s="103">
        <v>0</v>
      </c>
      <c r="M418" s="103">
        <v>0</v>
      </c>
      <c r="N418" s="103">
        <v>0</v>
      </c>
      <c r="O418" s="103">
        <v>391.6</v>
      </c>
      <c r="P418" s="103">
        <v>1566.44</v>
      </c>
      <c r="Q418" s="103">
        <v>0</v>
      </c>
      <c r="R418" s="52">
        <v>0</v>
      </c>
      <c r="S418" s="121">
        <f>SUM(G418:H418)+O418+Q418</f>
        <v>391.6</v>
      </c>
      <c r="T418" s="121">
        <f>SUM(J418:N418)+P418+R418</f>
        <v>1566.44</v>
      </c>
      <c r="U418" s="122" t="str">
        <f>VLOOKUP(B418,'FOLHA RESUMIDA'!C:I,2,0)</f>
        <v>DANIELLY C. DO NASCIMENTO</v>
      </c>
    </row>
    <row r="419" spans="1:21">
      <c r="A419" s="117">
        <v>1</v>
      </c>
      <c r="B419" s="117">
        <v>3362</v>
      </c>
      <c r="C419" s="105" t="s">
        <v>342</v>
      </c>
      <c r="D419" s="106">
        <v>43587</v>
      </c>
      <c r="E419" s="117" t="s">
        <v>552</v>
      </c>
      <c r="F419" s="105" t="s">
        <v>428</v>
      </c>
      <c r="G419" s="103">
        <v>0</v>
      </c>
      <c r="H419" s="103">
        <v>0</v>
      </c>
      <c r="I419" s="104" t="s">
        <v>555</v>
      </c>
      <c r="J419" s="103">
        <v>0</v>
      </c>
      <c r="K419" s="103">
        <v>0</v>
      </c>
      <c r="L419" s="103">
        <v>0</v>
      </c>
      <c r="M419" s="103">
        <v>0</v>
      </c>
      <c r="N419" s="103">
        <v>0</v>
      </c>
      <c r="O419" s="103">
        <v>881.12</v>
      </c>
      <c r="P419" s="103">
        <v>3524.49</v>
      </c>
      <c r="Q419" s="103">
        <v>0</v>
      </c>
      <c r="R419" s="52">
        <v>16784.88</v>
      </c>
      <c r="S419" s="121">
        <f>SUM(G419:H419)+O419+Q419</f>
        <v>881.12</v>
      </c>
      <c r="T419" s="121">
        <f>SUM(J419:N419)+P419+R419</f>
        <v>20309.370000000003</v>
      </c>
      <c r="U419" s="122" t="str">
        <f>VLOOKUP(B419,'FOLHA RESUMIDA'!C:I,2,0)</f>
        <v>LEANDRA NASCIMENTO ESTEFANIO</v>
      </c>
    </row>
    <row r="420" spans="1:21">
      <c r="A420" s="117">
        <v>1</v>
      </c>
      <c r="B420" s="117">
        <v>3364</v>
      </c>
      <c r="C420" s="105" t="s">
        <v>343</v>
      </c>
      <c r="D420" s="106">
        <v>43699</v>
      </c>
      <c r="E420" s="117" t="s">
        <v>552</v>
      </c>
      <c r="F420" s="105" t="s">
        <v>435</v>
      </c>
      <c r="G420" s="103">
        <v>1413.94</v>
      </c>
      <c r="H420" s="103">
        <v>0</v>
      </c>
      <c r="I420" s="104" t="s">
        <v>553</v>
      </c>
      <c r="J420" s="103">
        <v>0</v>
      </c>
      <c r="K420" s="103">
        <v>0</v>
      </c>
      <c r="L420" s="103">
        <v>0</v>
      </c>
      <c r="M420" s="103">
        <v>0</v>
      </c>
      <c r="N420" s="103">
        <v>0</v>
      </c>
      <c r="O420" s="103">
        <v>0</v>
      </c>
      <c r="P420" s="103">
        <v>0</v>
      </c>
      <c r="Q420" s="103">
        <v>0</v>
      </c>
      <c r="R420" s="52">
        <v>0</v>
      </c>
      <c r="S420" s="121">
        <f>SUM(G420:H420)+O420+Q420</f>
        <v>1413.94</v>
      </c>
      <c r="T420" s="121">
        <f>SUM(J420:N420)+P420+R420</f>
        <v>0</v>
      </c>
      <c r="U420" s="122" t="str">
        <f>VLOOKUP(B420,'FOLHA RESUMIDA'!C:I,2,0)</f>
        <v>ADRIANO JOSE MARTINS DA SILVA</v>
      </c>
    </row>
    <row r="421" spans="1:21">
      <c r="A421" s="117">
        <v>1</v>
      </c>
      <c r="B421" s="117">
        <v>3366</v>
      </c>
      <c r="C421" s="105" t="s">
        <v>344</v>
      </c>
      <c r="D421" s="106">
        <v>43857</v>
      </c>
      <c r="E421" s="117" t="s">
        <v>552</v>
      </c>
      <c r="F421" s="105" t="s">
        <v>493</v>
      </c>
      <c r="G421" s="103">
        <v>0</v>
      </c>
      <c r="H421" s="103">
        <v>0</v>
      </c>
      <c r="I421" s="104" t="s">
        <v>555</v>
      </c>
      <c r="J421" s="103">
        <v>0</v>
      </c>
      <c r="K421" s="103">
        <v>0</v>
      </c>
      <c r="L421" s="103">
        <v>0</v>
      </c>
      <c r="M421" s="103">
        <v>0</v>
      </c>
      <c r="N421" s="103">
        <v>0</v>
      </c>
      <c r="O421" s="103">
        <v>1664.45</v>
      </c>
      <c r="P421" s="103">
        <v>6657.79</v>
      </c>
      <c r="Q421" s="103">
        <v>0</v>
      </c>
      <c r="R421" s="52">
        <v>0</v>
      </c>
      <c r="S421" s="121">
        <f>SUM(G421:H421)+O421+Q421</f>
        <v>1664.45</v>
      </c>
      <c r="T421" s="121">
        <f>SUM(J421:N421)+P421+R421</f>
        <v>6657.79</v>
      </c>
      <c r="U421" s="122" t="str">
        <f>VLOOKUP(B421,'FOLHA RESUMIDA'!C:I,2,0)</f>
        <v>JOSE RICARDO OLIVEIRA CHAGAS</v>
      </c>
    </row>
    <row r="422" spans="1:21">
      <c r="A422" s="117">
        <v>1</v>
      </c>
      <c r="B422" s="117">
        <v>3373</v>
      </c>
      <c r="C422" s="105" t="s">
        <v>465</v>
      </c>
      <c r="D422" s="106">
        <v>44013</v>
      </c>
      <c r="E422" s="117" t="s">
        <v>552</v>
      </c>
      <c r="F422" s="105" t="s">
        <v>486</v>
      </c>
      <c r="G422" s="103">
        <v>0</v>
      </c>
      <c r="H422" s="103">
        <v>0</v>
      </c>
      <c r="I422" s="104" t="s">
        <v>555</v>
      </c>
      <c r="J422" s="103">
        <v>0</v>
      </c>
      <c r="K422" s="103">
        <v>0</v>
      </c>
      <c r="L422" s="103">
        <v>0</v>
      </c>
      <c r="M422" s="103">
        <v>0</v>
      </c>
      <c r="N422" s="103">
        <v>0</v>
      </c>
      <c r="O422" s="103">
        <v>979.03</v>
      </c>
      <c r="P422" s="103">
        <v>3916.1</v>
      </c>
      <c r="Q422" s="103">
        <v>0</v>
      </c>
      <c r="R422" s="52">
        <v>0</v>
      </c>
      <c r="S422" s="121">
        <f>SUM(G422:H422)+O422+Q422</f>
        <v>979.03</v>
      </c>
      <c r="T422" s="121">
        <f>SUM(J422:N422)+P422+R422</f>
        <v>3916.1</v>
      </c>
      <c r="U422" s="122" t="str">
        <f>VLOOKUP(B422,'FOLHA RESUMIDA'!C:I,2,0)</f>
        <v>LEANDRO RAMOS M DE ANDRADE</v>
      </c>
    </row>
    <row r="423" spans="1:21">
      <c r="A423" s="117">
        <v>1</v>
      </c>
      <c r="B423" s="117">
        <v>3376</v>
      </c>
      <c r="C423" s="105" t="s">
        <v>468</v>
      </c>
      <c r="D423" s="106">
        <v>44158</v>
      </c>
      <c r="E423" s="117" t="s">
        <v>552</v>
      </c>
      <c r="F423" s="105" t="s">
        <v>435</v>
      </c>
      <c r="G423" s="103">
        <v>1413.95</v>
      </c>
      <c r="H423" s="103">
        <v>0</v>
      </c>
      <c r="I423" s="104" t="s">
        <v>553</v>
      </c>
      <c r="J423" s="103">
        <v>0</v>
      </c>
      <c r="K423" s="103">
        <v>0</v>
      </c>
      <c r="L423" s="103">
        <v>0</v>
      </c>
      <c r="M423" s="103">
        <v>0</v>
      </c>
      <c r="N423" s="103">
        <v>0</v>
      </c>
      <c r="O423" s="103">
        <v>0</v>
      </c>
      <c r="P423" s="103">
        <v>0</v>
      </c>
      <c r="Q423" s="103">
        <v>0</v>
      </c>
      <c r="R423" s="52">
        <v>0</v>
      </c>
      <c r="S423" s="121">
        <f>SUM(G423:H423)+O423+Q423</f>
        <v>1413.95</v>
      </c>
      <c r="T423" s="121">
        <f>SUM(J423:N423)+P423+R423</f>
        <v>0</v>
      </c>
      <c r="U423" s="122" t="str">
        <f>VLOOKUP(B423,'FOLHA RESUMIDA'!C:I,2,0)</f>
        <v>SILVIA LUIZA DE SOUZA E SILVA</v>
      </c>
    </row>
    <row r="424" spans="1:21">
      <c r="A424" s="117">
        <v>1</v>
      </c>
      <c r="B424" s="117">
        <v>3383</v>
      </c>
      <c r="C424" s="105" t="s">
        <v>474</v>
      </c>
      <c r="D424" s="106">
        <v>44260</v>
      </c>
      <c r="E424" s="117" t="s">
        <v>552</v>
      </c>
      <c r="F424" s="105" t="s">
        <v>487</v>
      </c>
      <c r="G424" s="103">
        <v>0</v>
      </c>
      <c r="H424" s="103">
        <v>0</v>
      </c>
      <c r="I424" s="104" t="s">
        <v>555</v>
      </c>
      <c r="J424" s="103">
        <v>0</v>
      </c>
      <c r="K424" s="103">
        <v>0</v>
      </c>
      <c r="L424" s="103">
        <v>0</v>
      </c>
      <c r="M424" s="103">
        <v>0</v>
      </c>
      <c r="N424" s="103">
        <v>0</v>
      </c>
      <c r="O424" s="103">
        <v>0</v>
      </c>
      <c r="P424" s="103">
        <v>0</v>
      </c>
      <c r="Q424" s="103">
        <v>4511.08</v>
      </c>
      <c r="R424" s="52">
        <v>0</v>
      </c>
      <c r="S424" s="121">
        <f>SUM(G424:H424)+O424+Q424</f>
        <v>4511.08</v>
      </c>
      <c r="T424" s="121">
        <f>SUM(J424:N424)+P424+R424</f>
        <v>0</v>
      </c>
      <c r="U424" s="122" t="str">
        <f>VLOOKUP(B424,'FOLHA RESUMIDA'!C:I,2,0)</f>
        <v>PLINIO ANTONIO L P FILHO</v>
      </c>
    </row>
    <row r="425" spans="1:21">
      <c r="A425" s="117">
        <v>1</v>
      </c>
      <c r="B425" s="117">
        <v>3386</v>
      </c>
      <c r="C425" s="105" t="s">
        <v>479</v>
      </c>
      <c r="D425" s="106">
        <v>44354</v>
      </c>
      <c r="E425" s="117" t="s">
        <v>552</v>
      </c>
      <c r="F425" s="105" t="s">
        <v>525</v>
      </c>
      <c r="G425" s="103">
        <v>0</v>
      </c>
      <c r="H425" s="103">
        <v>0</v>
      </c>
      <c r="I425" s="104" t="s">
        <v>555</v>
      </c>
      <c r="J425" s="103">
        <v>0</v>
      </c>
      <c r="K425" s="103">
        <v>0</v>
      </c>
      <c r="L425" s="103">
        <v>0</v>
      </c>
      <c r="M425" s="103">
        <v>0</v>
      </c>
      <c r="N425" s="103">
        <v>0</v>
      </c>
      <c r="O425" s="103">
        <v>293.70999999999998</v>
      </c>
      <c r="P425" s="103">
        <v>1174.82</v>
      </c>
      <c r="Q425" s="103">
        <v>0</v>
      </c>
      <c r="R425" s="52">
        <v>0</v>
      </c>
      <c r="S425" s="121">
        <f>SUM(G425:H425)+O425+Q425</f>
        <v>293.70999999999998</v>
      </c>
      <c r="T425" s="121">
        <f>SUM(J425:N425)+P425+R425</f>
        <v>1174.82</v>
      </c>
      <c r="U425" s="122" t="str">
        <f>VLOOKUP(B425,'FOLHA RESUMIDA'!C:I,2,0)</f>
        <v>EWERTON RODRIGO PAZ DE SANTANA</v>
      </c>
    </row>
    <row r="426" spans="1:21">
      <c r="A426" s="117">
        <v>1</v>
      </c>
      <c r="B426" s="117">
        <v>3387</v>
      </c>
      <c r="C426" s="105" t="s">
        <v>480</v>
      </c>
      <c r="D426" s="106">
        <v>44354</v>
      </c>
      <c r="E426" s="117" t="s">
        <v>552</v>
      </c>
      <c r="F426" s="105" t="s">
        <v>424</v>
      </c>
      <c r="G426" s="103">
        <v>0</v>
      </c>
      <c r="H426" s="103">
        <v>0</v>
      </c>
      <c r="I426" s="104" t="s">
        <v>555</v>
      </c>
      <c r="J426" s="103">
        <v>0</v>
      </c>
      <c r="K426" s="103">
        <v>0</v>
      </c>
      <c r="L426" s="103">
        <v>0</v>
      </c>
      <c r="M426" s="103">
        <v>0</v>
      </c>
      <c r="N426" s="103">
        <v>0</v>
      </c>
      <c r="O426" s="103">
        <v>1664.45</v>
      </c>
      <c r="P426" s="103">
        <v>6657.79</v>
      </c>
      <c r="Q426" s="103">
        <v>0</v>
      </c>
      <c r="R426" s="52">
        <v>18044.29</v>
      </c>
      <c r="S426" s="121">
        <f>SUM(G426:H426)+O426+Q426</f>
        <v>1664.45</v>
      </c>
      <c r="T426" s="121">
        <f>SUM(J426:N426)+P426+R426</f>
        <v>24702.080000000002</v>
      </c>
      <c r="U426" s="122" t="str">
        <f>VLOOKUP(B426,'FOLHA RESUMIDA'!C:I,2,0)</f>
        <v>ELHO WENIO DA SILVA</v>
      </c>
    </row>
    <row r="427" spans="1:21">
      <c r="A427" s="117">
        <v>1</v>
      </c>
      <c r="B427" s="117">
        <v>3388</v>
      </c>
      <c r="C427" s="105" t="s">
        <v>483</v>
      </c>
      <c r="D427" s="106">
        <v>44460</v>
      </c>
      <c r="E427" s="117" t="s">
        <v>552</v>
      </c>
      <c r="F427" s="105" t="s">
        <v>486</v>
      </c>
      <c r="G427" s="103">
        <v>0</v>
      </c>
      <c r="H427" s="103">
        <v>0</v>
      </c>
      <c r="I427" s="104" t="s">
        <v>555</v>
      </c>
      <c r="J427" s="103">
        <v>0</v>
      </c>
      <c r="K427" s="103">
        <v>0</v>
      </c>
      <c r="L427" s="103">
        <v>0</v>
      </c>
      <c r="M427" s="103">
        <v>0</v>
      </c>
      <c r="N427" s="103">
        <v>0</v>
      </c>
      <c r="O427" s="103">
        <v>979.03</v>
      </c>
      <c r="P427" s="103">
        <v>3916.1</v>
      </c>
      <c r="Q427" s="103">
        <v>0</v>
      </c>
      <c r="R427" s="52">
        <v>0</v>
      </c>
      <c r="S427" s="121">
        <f>SUM(G427:H427)+O427+Q427</f>
        <v>979.03</v>
      </c>
      <c r="T427" s="121">
        <f>SUM(J427:N427)+P427+R427</f>
        <v>3916.1</v>
      </c>
      <c r="U427" s="122" t="str">
        <f>VLOOKUP(B427,'FOLHA RESUMIDA'!C:I,2,0)</f>
        <v>SERGIO GOUVEIA LOYO</v>
      </c>
    </row>
    <row r="428" spans="1:21">
      <c r="A428" s="117">
        <v>1</v>
      </c>
      <c r="B428" s="117">
        <v>3390</v>
      </c>
      <c r="C428" s="105" t="s">
        <v>484</v>
      </c>
      <c r="D428" s="106">
        <v>44491</v>
      </c>
      <c r="E428" s="117" t="s">
        <v>552</v>
      </c>
      <c r="F428" s="105" t="s">
        <v>435</v>
      </c>
      <c r="G428" s="103">
        <v>1287.22</v>
      </c>
      <c r="H428" s="103">
        <v>0</v>
      </c>
      <c r="I428" s="104" t="s">
        <v>553</v>
      </c>
      <c r="J428" s="103">
        <v>0</v>
      </c>
      <c r="K428" s="103">
        <v>0</v>
      </c>
      <c r="L428" s="103">
        <v>0</v>
      </c>
      <c r="M428" s="103">
        <v>0</v>
      </c>
      <c r="N428" s="103">
        <v>0</v>
      </c>
      <c r="O428" s="103">
        <v>0</v>
      </c>
      <c r="P428" s="103">
        <v>0</v>
      </c>
      <c r="Q428" s="103">
        <v>0</v>
      </c>
      <c r="R428" s="52">
        <v>0</v>
      </c>
      <c r="S428" s="121">
        <f>SUM(G428:H428)+O428+Q428</f>
        <v>1287.22</v>
      </c>
      <c r="T428" s="121">
        <f>SUM(J428:N428)+P428+R428</f>
        <v>0</v>
      </c>
      <c r="U428" s="122" t="str">
        <f>VLOOKUP(B428,'FOLHA RESUMIDA'!C:I,2,0)</f>
        <v>ELISABETH DE ARAUJO LOPES</v>
      </c>
    </row>
    <row r="429" spans="1:21">
      <c r="A429" s="117">
        <v>1</v>
      </c>
      <c r="B429" s="117">
        <v>3392</v>
      </c>
      <c r="C429" s="105" t="s">
        <v>529</v>
      </c>
      <c r="D429" s="106">
        <v>44508</v>
      </c>
      <c r="E429" s="117" t="s">
        <v>552</v>
      </c>
      <c r="F429" s="105" t="s">
        <v>429</v>
      </c>
      <c r="G429" s="103">
        <v>0</v>
      </c>
      <c r="H429" s="103">
        <v>0</v>
      </c>
      <c r="I429" s="104" t="s">
        <v>555</v>
      </c>
      <c r="J429" s="103">
        <v>0</v>
      </c>
      <c r="K429" s="103">
        <v>0</v>
      </c>
      <c r="L429" s="103">
        <v>0</v>
      </c>
      <c r="M429" s="103">
        <v>0</v>
      </c>
      <c r="N429" s="103">
        <v>0</v>
      </c>
      <c r="O429" s="103">
        <v>1664.45</v>
      </c>
      <c r="P429" s="103">
        <v>6657.79</v>
      </c>
      <c r="Q429" s="103">
        <v>0</v>
      </c>
      <c r="R429" s="52">
        <v>0</v>
      </c>
      <c r="S429" s="121">
        <f>SUM(G429:H429)+O429+Q429</f>
        <v>1664.45</v>
      </c>
      <c r="T429" s="121">
        <f>SUM(J429:N429)+P429+R429</f>
        <v>6657.79</v>
      </c>
      <c r="U429" s="122" t="str">
        <f>VLOOKUP(B429,'FOLHA RESUMIDA'!C:I,2,0)</f>
        <v>MARCILIO BATISTA M MOURA</v>
      </c>
    </row>
    <row r="430" spans="1:21">
      <c r="A430" s="117">
        <v>1</v>
      </c>
      <c r="B430" s="117">
        <v>3394</v>
      </c>
      <c r="C430" s="105" t="s">
        <v>530</v>
      </c>
      <c r="D430" s="106">
        <v>44511</v>
      </c>
      <c r="E430" s="117" t="s">
        <v>552</v>
      </c>
      <c r="F430" s="105" t="s">
        <v>486</v>
      </c>
      <c r="G430" s="103">
        <v>0</v>
      </c>
      <c r="H430" s="103">
        <v>0</v>
      </c>
      <c r="I430" s="104" t="s">
        <v>555</v>
      </c>
      <c r="J430" s="103">
        <v>0</v>
      </c>
      <c r="K430" s="103">
        <v>0</v>
      </c>
      <c r="L430" s="103">
        <v>0</v>
      </c>
      <c r="M430" s="103">
        <v>0</v>
      </c>
      <c r="N430" s="103">
        <v>0</v>
      </c>
      <c r="O430" s="103">
        <v>979.03</v>
      </c>
      <c r="P430" s="103">
        <v>3916.1</v>
      </c>
      <c r="Q430" s="103">
        <v>0</v>
      </c>
      <c r="R430" s="52">
        <v>0</v>
      </c>
      <c r="S430" s="121">
        <f>SUM(G430:H430)+O430+Q430</f>
        <v>979.03</v>
      </c>
      <c r="T430" s="121">
        <f>SUM(J430:N430)+P430+R430</f>
        <v>3916.1</v>
      </c>
      <c r="U430" s="122" t="str">
        <f>VLOOKUP(B430,'FOLHA RESUMIDA'!C:I,2,0)</f>
        <v>EMANOEL ESTANISLAU GOUVEIA</v>
      </c>
    </row>
    <row r="431" spans="1:21">
      <c r="A431" s="117">
        <v>1</v>
      </c>
      <c r="B431" s="117">
        <v>3395</v>
      </c>
      <c r="C431" s="105" t="s">
        <v>531</v>
      </c>
      <c r="D431" s="106">
        <v>44511</v>
      </c>
      <c r="E431" s="117" t="s">
        <v>552</v>
      </c>
      <c r="F431" s="105" t="s">
        <v>467</v>
      </c>
      <c r="G431" s="103">
        <v>0</v>
      </c>
      <c r="H431" s="103">
        <v>0</v>
      </c>
      <c r="I431" s="104" t="s">
        <v>555</v>
      </c>
      <c r="J431" s="103">
        <v>0</v>
      </c>
      <c r="K431" s="103">
        <v>0</v>
      </c>
      <c r="L431" s="103">
        <v>0</v>
      </c>
      <c r="M431" s="103">
        <v>0</v>
      </c>
      <c r="N431" s="103">
        <v>0</v>
      </c>
      <c r="O431" s="103">
        <v>636.36</v>
      </c>
      <c r="P431" s="103">
        <v>2545.4699999999998</v>
      </c>
      <c r="Q431" s="103">
        <v>0</v>
      </c>
      <c r="R431" s="52">
        <v>0</v>
      </c>
      <c r="S431" s="121">
        <f>SUM(G431:H431)+O431+Q431</f>
        <v>636.36</v>
      </c>
      <c r="T431" s="121">
        <f>SUM(J431:N431)+P431+R431</f>
        <v>2545.4699999999998</v>
      </c>
      <c r="U431" s="122" t="str">
        <f>VLOOKUP(B431,'FOLHA RESUMIDA'!C:I,2,0)</f>
        <v>ALBERTO ANACLETO BARBOSA</v>
      </c>
    </row>
    <row r="432" spans="1:21">
      <c r="A432" s="117">
        <v>1</v>
      </c>
      <c r="B432" s="117">
        <v>3396</v>
      </c>
      <c r="C432" s="105" t="s">
        <v>532</v>
      </c>
      <c r="D432" s="106">
        <v>44511</v>
      </c>
      <c r="E432" s="117" t="s">
        <v>552</v>
      </c>
      <c r="F432" s="105" t="s">
        <v>467</v>
      </c>
      <c r="G432" s="103">
        <v>0</v>
      </c>
      <c r="H432" s="103">
        <v>0</v>
      </c>
      <c r="I432" s="104" t="s">
        <v>555</v>
      </c>
      <c r="J432" s="103">
        <v>0</v>
      </c>
      <c r="K432" s="103">
        <v>0</v>
      </c>
      <c r="L432" s="103">
        <v>0</v>
      </c>
      <c r="M432" s="103">
        <v>0</v>
      </c>
      <c r="N432" s="103">
        <v>0</v>
      </c>
      <c r="O432" s="103">
        <v>636.36</v>
      </c>
      <c r="P432" s="103">
        <v>2545.4699999999998</v>
      </c>
      <c r="Q432" s="103">
        <v>0</v>
      </c>
      <c r="R432" s="52">
        <v>0</v>
      </c>
      <c r="S432" s="121">
        <f>SUM(G432:H432)+O432+Q432</f>
        <v>636.36</v>
      </c>
      <c r="T432" s="121">
        <f>SUM(J432:N432)+P432+R432</f>
        <v>2545.4699999999998</v>
      </c>
      <c r="U432" s="122" t="str">
        <f>VLOOKUP(B432,'FOLHA RESUMIDA'!C:I,2,0)</f>
        <v>SUYANE KELLY DE SOUZA</v>
      </c>
    </row>
    <row r="433" spans="1:21">
      <c r="A433" s="117">
        <v>1</v>
      </c>
      <c r="B433" s="117">
        <v>3397</v>
      </c>
      <c r="C433" s="105" t="s">
        <v>533</v>
      </c>
      <c r="D433" s="106">
        <v>44532</v>
      </c>
      <c r="E433" s="117" t="s">
        <v>552</v>
      </c>
      <c r="F433" s="105" t="s">
        <v>526</v>
      </c>
      <c r="G433" s="103">
        <v>0</v>
      </c>
      <c r="H433" s="103">
        <v>0</v>
      </c>
      <c r="I433" s="104" t="s">
        <v>555</v>
      </c>
      <c r="J433" s="103">
        <v>0</v>
      </c>
      <c r="K433" s="103">
        <v>0</v>
      </c>
      <c r="L433" s="103">
        <v>0</v>
      </c>
      <c r="M433" s="103">
        <v>0</v>
      </c>
      <c r="N433" s="103">
        <v>0</v>
      </c>
      <c r="O433" s="103">
        <v>293.70999999999998</v>
      </c>
      <c r="P433" s="103">
        <v>1174.82</v>
      </c>
      <c r="Q433" s="103">
        <v>0</v>
      </c>
      <c r="R433" s="52">
        <v>0</v>
      </c>
      <c r="S433" s="121">
        <f>SUM(G433:H433)+O433+Q433</f>
        <v>293.70999999999998</v>
      </c>
      <c r="T433" s="121">
        <f>SUM(J433:N433)+P433+R433</f>
        <v>1174.82</v>
      </c>
      <c r="U433" s="122" t="str">
        <f>VLOOKUP(B433,'FOLHA RESUMIDA'!C:I,2,0)</f>
        <v>GENIMAR TAVARES GANDOLFO</v>
      </c>
    </row>
    <row r="434" spans="1:21">
      <c r="A434" s="117">
        <v>1</v>
      </c>
      <c r="B434" s="117">
        <v>3398</v>
      </c>
      <c r="C434" s="105" t="s">
        <v>556</v>
      </c>
      <c r="D434" s="106">
        <v>44602</v>
      </c>
      <c r="E434" s="117" t="s">
        <v>552</v>
      </c>
      <c r="F434" s="105" t="s">
        <v>526</v>
      </c>
      <c r="G434" s="103">
        <v>0</v>
      </c>
      <c r="H434" s="103">
        <v>0</v>
      </c>
      <c r="I434" s="104" t="s">
        <v>555</v>
      </c>
      <c r="J434" s="103">
        <v>0</v>
      </c>
      <c r="K434" s="103">
        <v>0</v>
      </c>
      <c r="L434" s="103">
        <v>0</v>
      </c>
      <c r="M434" s="103">
        <v>0</v>
      </c>
      <c r="N434" s="103">
        <v>0</v>
      </c>
      <c r="O434" s="103">
        <v>293.70999999999998</v>
      </c>
      <c r="P434" s="103">
        <v>1174.82</v>
      </c>
      <c r="Q434" s="103">
        <v>0</v>
      </c>
      <c r="R434" s="52">
        <v>0</v>
      </c>
      <c r="S434" s="121">
        <f>SUM(G434:H434)+O434+Q434</f>
        <v>293.70999999999998</v>
      </c>
      <c r="T434" s="121">
        <f>SUM(J434:N434)+P434+R434</f>
        <v>1174.82</v>
      </c>
      <c r="U434" s="122" t="str">
        <f>VLOOKUP(B434,'FOLHA RESUMIDA'!C:I,2,0)</f>
        <v>RINALDO SOARES DE BARROS</v>
      </c>
    </row>
    <row r="435" spans="1:21">
      <c r="A435" s="117">
        <v>1</v>
      </c>
      <c r="B435" s="117">
        <v>3400</v>
      </c>
      <c r="C435" s="105" t="s">
        <v>558</v>
      </c>
      <c r="D435" s="106">
        <v>44635</v>
      </c>
      <c r="E435" s="117" t="s">
        <v>552</v>
      </c>
      <c r="F435" s="105" t="s">
        <v>428</v>
      </c>
      <c r="G435" s="103">
        <v>0</v>
      </c>
      <c r="H435" s="103">
        <v>0</v>
      </c>
      <c r="I435" s="104" t="s">
        <v>555</v>
      </c>
      <c r="J435" s="103">
        <v>0</v>
      </c>
      <c r="K435" s="103">
        <v>0</v>
      </c>
      <c r="L435" s="103">
        <v>0</v>
      </c>
      <c r="M435" s="103">
        <v>0</v>
      </c>
      <c r="N435" s="103">
        <v>0</v>
      </c>
      <c r="O435" s="103">
        <v>881.12</v>
      </c>
      <c r="P435" s="103">
        <v>3524.49</v>
      </c>
      <c r="Q435" s="103">
        <v>0</v>
      </c>
      <c r="R435" s="52">
        <v>0</v>
      </c>
      <c r="S435" s="121">
        <f>SUM(G435:H435)+O435+Q435</f>
        <v>881.12</v>
      </c>
      <c r="T435" s="121">
        <f>SUM(J435:N435)+P435+R435</f>
        <v>3524.49</v>
      </c>
      <c r="U435" s="122" t="str">
        <f>VLOOKUP(B435,'FOLHA RESUMIDA'!C:I,2,0)</f>
        <v>LUCIANO ALVES DE S JUNIOR</v>
      </c>
    </row>
    <row r="436" spans="1:21">
      <c r="A436" s="117">
        <v>1</v>
      </c>
      <c r="B436" s="117">
        <v>3401</v>
      </c>
      <c r="C436" s="105" t="s">
        <v>559</v>
      </c>
      <c r="D436" s="106">
        <v>44641</v>
      </c>
      <c r="E436" s="117" t="s">
        <v>552</v>
      </c>
      <c r="F436" s="105" t="s">
        <v>435</v>
      </c>
      <c r="G436" s="103">
        <v>1287.22</v>
      </c>
      <c r="H436" s="103">
        <v>0</v>
      </c>
      <c r="I436" s="104" t="s">
        <v>553</v>
      </c>
      <c r="J436" s="103">
        <v>0</v>
      </c>
      <c r="K436" s="103">
        <v>0</v>
      </c>
      <c r="L436" s="103">
        <v>0</v>
      </c>
      <c r="M436" s="103">
        <v>0</v>
      </c>
      <c r="N436" s="103">
        <v>0</v>
      </c>
      <c r="O436" s="103">
        <v>0</v>
      </c>
      <c r="P436" s="103">
        <v>0</v>
      </c>
      <c r="Q436" s="103">
        <v>0</v>
      </c>
      <c r="R436" s="52">
        <v>0</v>
      </c>
      <c r="S436" s="121">
        <f>SUM(G436:H436)+O436+Q436</f>
        <v>1287.22</v>
      </c>
      <c r="T436" s="121">
        <f>SUM(J436:N436)+P436+R436</f>
        <v>0</v>
      </c>
      <c r="U436" s="122" t="str">
        <f>VLOOKUP(B436,'FOLHA RESUMIDA'!C:I,2,0)</f>
        <v>TATIANE RAPHAELLA S DA SILVA N</v>
      </c>
    </row>
    <row r="437" spans="1:21">
      <c r="A437" s="117">
        <v>1</v>
      </c>
      <c r="B437" s="117">
        <v>3403</v>
      </c>
      <c r="C437" s="105" t="s">
        <v>560</v>
      </c>
      <c r="D437" s="106">
        <v>44664</v>
      </c>
      <c r="E437" s="117" t="s">
        <v>552</v>
      </c>
      <c r="F437" s="105" t="s">
        <v>428</v>
      </c>
      <c r="G437" s="103">
        <v>0</v>
      </c>
      <c r="H437" s="103">
        <v>0</v>
      </c>
      <c r="I437" s="104" t="s">
        <v>555</v>
      </c>
      <c r="J437" s="103">
        <v>0</v>
      </c>
      <c r="K437" s="103">
        <v>0</v>
      </c>
      <c r="L437" s="103">
        <v>0</v>
      </c>
      <c r="M437" s="103">
        <v>0</v>
      </c>
      <c r="N437" s="103">
        <v>0</v>
      </c>
      <c r="O437" s="103">
        <v>881.12</v>
      </c>
      <c r="P437" s="103">
        <v>3524.49</v>
      </c>
      <c r="Q437" s="103">
        <v>0</v>
      </c>
      <c r="R437" s="52">
        <v>0</v>
      </c>
      <c r="S437" s="121">
        <f>SUM(G437:H437)+O437+Q437</f>
        <v>881.12</v>
      </c>
      <c r="T437" s="121">
        <f>SUM(J437:N437)+P437+R437</f>
        <v>3524.49</v>
      </c>
      <c r="U437" s="122" t="str">
        <f>VLOOKUP(B437,'FOLHA RESUMIDA'!C:I,2,0)</f>
        <v>ITAMAR MARIA SILVA DE MELO</v>
      </c>
    </row>
    <row r="438" spans="1:21">
      <c r="A438" s="117">
        <v>1</v>
      </c>
      <c r="B438" s="117">
        <v>3409</v>
      </c>
      <c r="C438" s="105" t="s">
        <v>561</v>
      </c>
      <c r="D438" s="106">
        <v>44805</v>
      </c>
      <c r="E438" s="117" t="s">
        <v>552</v>
      </c>
      <c r="F438" s="105" t="s">
        <v>426</v>
      </c>
      <c r="G438" s="103">
        <v>0</v>
      </c>
      <c r="H438" s="103">
        <v>0</v>
      </c>
      <c r="I438" s="104" t="s">
        <v>555</v>
      </c>
      <c r="J438" s="103">
        <v>0</v>
      </c>
      <c r="K438" s="103">
        <v>0</v>
      </c>
      <c r="L438" s="103">
        <v>0</v>
      </c>
      <c r="M438" s="103">
        <v>0</v>
      </c>
      <c r="N438" s="103">
        <v>0</v>
      </c>
      <c r="O438" s="103">
        <v>1664.45</v>
      </c>
      <c r="P438" s="103">
        <v>6657.79</v>
      </c>
      <c r="Q438" s="103">
        <v>0</v>
      </c>
      <c r="R438" s="52">
        <v>0</v>
      </c>
      <c r="S438" s="121">
        <f>SUM(G438:H438)+O438+Q438</f>
        <v>1664.45</v>
      </c>
      <c r="T438" s="121">
        <f>SUM(J438:N438)+P438+R438</f>
        <v>6657.79</v>
      </c>
      <c r="U438" s="122" t="str">
        <f>VLOOKUP(B438,'FOLHA RESUMIDA'!C:I,2,0)</f>
        <v>SIMONE CARLA ALVES PEREIRA</v>
      </c>
    </row>
    <row r="439" spans="1:21">
      <c r="A439" s="117">
        <v>1</v>
      </c>
      <c r="B439" s="117">
        <v>3410</v>
      </c>
      <c r="C439" s="105" t="s">
        <v>562</v>
      </c>
      <c r="D439" s="106">
        <v>44897</v>
      </c>
      <c r="E439" s="117" t="s">
        <v>552</v>
      </c>
      <c r="F439" s="105" t="s">
        <v>525</v>
      </c>
      <c r="G439" s="103">
        <v>0</v>
      </c>
      <c r="H439" s="103">
        <v>0</v>
      </c>
      <c r="I439" s="104" t="s">
        <v>555</v>
      </c>
      <c r="J439" s="103">
        <v>0</v>
      </c>
      <c r="K439" s="103">
        <v>0</v>
      </c>
      <c r="L439" s="103">
        <v>0</v>
      </c>
      <c r="M439" s="103">
        <v>0</v>
      </c>
      <c r="N439" s="103">
        <v>0</v>
      </c>
      <c r="O439" s="103">
        <v>293.70999999999998</v>
      </c>
      <c r="P439" s="103">
        <v>1174.82</v>
      </c>
      <c r="Q439" s="103">
        <v>0</v>
      </c>
      <c r="R439" s="52">
        <v>0</v>
      </c>
      <c r="S439" s="121">
        <f>SUM(G439:H439)+O439+Q439</f>
        <v>293.70999999999998</v>
      </c>
      <c r="T439" s="121">
        <f>SUM(J439:N439)+P439+R439</f>
        <v>1174.82</v>
      </c>
      <c r="U439" s="122" t="str">
        <f>VLOOKUP(B439,'FOLHA RESUMIDA'!C:I,2,0)</f>
        <v>SARA MEDEIROS C CABRAL</v>
      </c>
    </row>
    <row r="440" spans="1:21">
      <c r="A440" s="117">
        <v>1</v>
      </c>
      <c r="B440" s="117">
        <v>3411</v>
      </c>
      <c r="C440" s="105" t="s">
        <v>569</v>
      </c>
      <c r="D440" s="106">
        <v>45091</v>
      </c>
      <c r="E440" s="117" t="s">
        <v>552</v>
      </c>
      <c r="F440" s="105" t="s">
        <v>571</v>
      </c>
      <c r="G440" s="103">
        <v>0</v>
      </c>
      <c r="H440" s="103">
        <v>0</v>
      </c>
      <c r="I440" s="104" t="s">
        <v>555</v>
      </c>
      <c r="J440" s="103">
        <v>0</v>
      </c>
      <c r="K440" s="103">
        <v>0</v>
      </c>
      <c r="L440" s="103">
        <v>0</v>
      </c>
      <c r="M440" s="103">
        <v>0</v>
      </c>
      <c r="N440" s="103">
        <v>0</v>
      </c>
      <c r="O440" s="103">
        <v>1811.32</v>
      </c>
      <c r="P440" s="103">
        <v>7245.23</v>
      </c>
      <c r="Q440" s="103">
        <v>0</v>
      </c>
      <c r="R440" s="52">
        <v>0</v>
      </c>
      <c r="S440" s="121">
        <f>SUM(G440:H440)+O440+Q440</f>
        <v>1811.32</v>
      </c>
      <c r="T440" s="121">
        <f>SUM(J440:N440)+P440+R440</f>
        <v>7245.23</v>
      </c>
      <c r="U440" s="122" t="str">
        <f>VLOOKUP(B440,'FOLHA RESUMIDA'!C:I,2,0)</f>
        <v>THALES ETELVAN CABRAL OLIVEIRA</v>
      </c>
    </row>
    <row r="441" spans="1:21">
      <c r="A441" s="117">
        <v>1</v>
      </c>
      <c r="B441" s="117">
        <v>3412</v>
      </c>
      <c r="C441" s="105" t="s">
        <v>570</v>
      </c>
      <c r="D441" s="106">
        <v>45091</v>
      </c>
      <c r="E441" s="117" t="s">
        <v>552</v>
      </c>
      <c r="F441" s="105" t="s">
        <v>572</v>
      </c>
      <c r="G441" s="103">
        <v>0</v>
      </c>
      <c r="H441" s="103">
        <v>0</v>
      </c>
      <c r="I441" s="104" t="s">
        <v>555</v>
      </c>
      <c r="J441" s="103">
        <v>0</v>
      </c>
      <c r="K441" s="103">
        <v>0</v>
      </c>
      <c r="L441" s="103">
        <v>0</v>
      </c>
      <c r="M441" s="103">
        <v>0</v>
      </c>
      <c r="N441" s="103">
        <v>0</v>
      </c>
      <c r="O441" s="103">
        <v>1811.32</v>
      </c>
      <c r="P441" s="103">
        <v>7245.23</v>
      </c>
      <c r="Q441" s="103">
        <v>0</v>
      </c>
      <c r="R441" s="52">
        <v>0</v>
      </c>
      <c r="S441" s="121">
        <f>SUM(G441:H441)+O441+Q441</f>
        <v>1811.32</v>
      </c>
      <c r="T441" s="121">
        <f>SUM(J441:N441)+P441+R441</f>
        <v>7245.23</v>
      </c>
      <c r="U441" s="122" t="str">
        <f>VLOOKUP(B441,'FOLHA RESUMIDA'!C:I,2,0)</f>
        <v>CARLOS EDUARDO MIRANDA D SOUSA</v>
      </c>
    </row>
    <row r="442" spans="1:21">
      <c r="A442" s="117">
        <v>1</v>
      </c>
      <c r="B442" s="117">
        <v>3413</v>
      </c>
      <c r="C442" s="105" t="s">
        <v>574</v>
      </c>
      <c r="D442" s="106">
        <v>45124</v>
      </c>
      <c r="E442" s="117" t="s">
        <v>552</v>
      </c>
      <c r="F442" s="105" t="s">
        <v>521</v>
      </c>
      <c r="G442" s="103">
        <v>0</v>
      </c>
      <c r="H442" s="103">
        <v>0</v>
      </c>
      <c r="I442" s="104" t="s">
        <v>555</v>
      </c>
      <c r="J442" s="103">
        <v>0</v>
      </c>
      <c r="K442" s="103">
        <v>0</v>
      </c>
      <c r="L442" s="103">
        <v>0</v>
      </c>
      <c r="M442" s="103">
        <v>0</v>
      </c>
      <c r="N442" s="103">
        <v>0</v>
      </c>
      <c r="O442" s="103">
        <v>1664.45</v>
      </c>
      <c r="P442" s="103">
        <v>6657.79</v>
      </c>
      <c r="Q442" s="103">
        <v>0</v>
      </c>
      <c r="R442" s="52">
        <v>0</v>
      </c>
      <c r="S442" s="121">
        <f>SUM(G442:H442)+O442+Q442</f>
        <v>1664.45</v>
      </c>
      <c r="T442" s="121">
        <f>SUM(J442:N442)+P442+R442</f>
        <v>6657.79</v>
      </c>
      <c r="U442" s="122" t="str">
        <f>VLOOKUP(B442,'FOLHA RESUMIDA'!C:I,2,0)</f>
        <v>RONALDO FRANCISCO DOS SANTOS</v>
      </c>
    </row>
    <row r="443" spans="1:21">
      <c r="A443" s="117">
        <v>1</v>
      </c>
      <c r="B443" s="117">
        <v>3414</v>
      </c>
      <c r="C443" s="105" t="s">
        <v>576</v>
      </c>
      <c r="D443" s="106">
        <v>45124</v>
      </c>
      <c r="E443" s="117" t="s">
        <v>552</v>
      </c>
      <c r="F443" s="105" t="s">
        <v>575</v>
      </c>
      <c r="G443" s="103">
        <v>0</v>
      </c>
      <c r="H443" s="103">
        <v>0</v>
      </c>
      <c r="I443" s="104" t="s">
        <v>555</v>
      </c>
      <c r="J443" s="103">
        <v>0</v>
      </c>
      <c r="K443" s="103">
        <v>0</v>
      </c>
      <c r="L443" s="103">
        <v>0</v>
      </c>
      <c r="M443" s="103">
        <v>0</v>
      </c>
      <c r="N443" s="103">
        <v>0</v>
      </c>
      <c r="O443" s="103">
        <v>1664.45</v>
      </c>
      <c r="P443" s="103">
        <v>6657.79</v>
      </c>
      <c r="Q443" s="103">
        <v>0</v>
      </c>
      <c r="R443" s="52">
        <v>0</v>
      </c>
      <c r="S443" s="121">
        <f>SUM(G443:H443)+O443+Q443</f>
        <v>1664.45</v>
      </c>
      <c r="T443" s="121">
        <f>SUM(J443:N443)+P443+R443</f>
        <v>6657.79</v>
      </c>
      <c r="U443" s="122" t="str">
        <f>VLOOKUP(B443,'FOLHA RESUMIDA'!C:I,2,0)</f>
        <v>FERNANDA DE LOURDES M G ALONZO</v>
      </c>
    </row>
    <row r="444" spans="1:21">
      <c r="A444" s="117">
        <v>1</v>
      </c>
      <c r="B444" s="117">
        <v>3415</v>
      </c>
      <c r="C444" s="105" t="s">
        <v>577</v>
      </c>
      <c r="D444" s="106">
        <v>45159</v>
      </c>
      <c r="E444" s="117" t="s">
        <v>552</v>
      </c>
      <c r="F444" s="105" t="s">
        <v>439</v>
      </c>
      <c r="G444" s="103">
        <v>1886.85</v>
      </c>
      <c r="H444" s="103">
        <v>0</v>
      </c>
      <c r="I444" s="104" t="s">
        <v>553</v>
      </c>
      <c r="J444" s="103">
        <v>0</v>
      </c>
      <c r="K444" s="103">
        <v>0</v>
      </c>
      <c r="L444" s="103">
        <v>0</v>
      </c>
      <c r="M444" s="103">
        <v>0</v>
      </c>
      <c r="N444" s="103">
        <v>0</v>
      </c>
      <c r="O444" s="103">
        <v>0</v>
      </c>
      <c r="P444" s="103">
        <v>0</v>
      </c>
      <c r="Q444" s="103">
        <v>0</v>
      </c>
      <c r="R444" s="52">
        <v>0</v>
      </c>
      <c r="S444" s="121">
        <f>SUM(G444:H444)+O444+Q444</f>
        <v>1886.85</v>
      </c>
      <c r="T444" s="121">
        <f>SUM(J444:N444)+P444+R444</f>
        <v>0</v>
      </c>
      <c r="U444" s="122" t="str">
        <f>VLOOKUP(B444,'FOLHA RESUMIDA'!C:I,2,0)</f>
        <v>MARIA DO SOCORRO SILVA VIEIRA</v>
      </c>
    </row>
    <row r="445" spans="1:21">
      <c r="A445" s="117">
        <v>1</v>
      </c>
      <c r="B445" s="117">
        <v>3416</v>
      </c>
      <c r="C445" s="105" t="s">
        <v>578</v>
      </c>
      <c r="D445" s="106">
        <v>45170</v>
      </c>
      <c r="E445" s="117" t="s">
        <v>552</v>
      </c>
      <c r="F445" s="105" t="s">
        <v>525</v>
      </c>
      <c r="G445" s="103">
        <v>0</v>
      </c>
      <c r="H445" s="103">
        <v>0</v>
      </c>
      <c r="I445" s="104" t="s">
        <v>555</v>
      </c>
      <c r="J445" s="103">
        <v>0</v>
      </c>
      <c r="K445" s="103">
        <v>0</v>
      </c>
      <c r="L445" s="103">
        <v>0</v>
      </c>
      <c r="M445" s="103">
        <v>0</v>
      </c>
      <c r="N445" s="103">
        <v>1800</v>
      </c>
      <c r="O445" s="103">
        <v>293.70999999999998</v>
      </c>
      <c r="P445" s="103">
        <v>1174.82</v>
      </c>
      <c r="Q445" s="103">
        <v>0</v>
      </c>
      <c r="R445" s="52">
        <v>0</v>
      </c>
      <c r="S445" s="121">
        <f>SUM(G445:H445)+O445+Q445</f>
        <v>293.70999999999998</v>
      </c>
      <c r="T445" s="121">
        <f>SUM(J445:N445)+P445+R445</f>
        <v>2974.8199999999997</v>
      </c>
      <c r="U445" s="122" t="str">
        <f>VLOOKUP(B445,'FOLHA RESUMIDA'!C:I,2,0)</f>
        <v>DAYVSON ALVES VANDERLEI</v>
      </c>
    </row>
    <row r="446" spans="1:21">
      <c r="A446" s="117">
        <v>1</v>
      </c>
      <c r="B446" s="117">
        <v>3417</v>
      </c>
      <c r="C446" s="105" t="s">
        <v>579</v>
      </c>
      <c r="D446" s="106">
        <v>45175</v>
      </c>
      <c r="E446" s="117" t="s">
        <v>552</v>
      </c>
      <c r="F446" s="105" t="s">
        <v>524</v>
      </c>
      <c r="G446" s="103">
        <v>0</v>
      </c>
      <c r="H446" s="103">
        <v>0</v>
      </c>
      <c r="I446" s="104" t="s">
        <v>555</v>
      </c>
      <c r="J446" s="103">
        <v>0</v>
      </c>
      <c r="K446" s="103">
        <v>0</v>
      </c>
      <c r="L446" s="103">
        <v>0</v>
      </c>
      <c r="M446" s="103">
        <v>0</v>
      </c>
      <c r="N446" s="103">
        <v>0</v>
      </c>
      <c r="O446" s="103">
        <v>1664.45</v>
      </c>
      <c r="P446" s="103">
        <v>6657.79</v>
      </c>
      <c r="Q446" s="103">
        <v>0</v>
      </c>
      <c r="R446" s="52">
        <v>0</v>
      </c>
      <c r="S446" s="121">
        <f>SUM(G446:H446)+O446+Q446</f>
        <v>1664.45</v>
      </c>
      <c r="T446" s="121">
        <f>SUM(J446:N446)+P446+R446</f>
        <v>6657.79</v>
      </c>
      <c r="U446" s="122" t="str">
        <f>VLOOKUP(B446,'FOLHA RESUMIDA'!C:I,2,0)</f>
        <v>BRUNO RAFAELL SILVA DOS SANTOS</v>
      </c>
    </row>
    <row r="447" spans="1:21">
      <c r="A447" s="117">
        <v>1</v>
      </c>
      <c r="B447" s="117">
        <v>3418</v>
      </c>
      <c r="C447" s="105" t="s">
        <v>580</v>
      </c>
      <c r="D447" s="106">
        <v>45201</v>
      </c>
      <c r="E447" s="117" t="s">
        <v>552</v>
      </c>
      <c r="F447" s="105" t="s">
        <v>587</v>
      </c>
      <c r="G447" s="103">
        <v>0</v>
      </c>
      <c r="H447" s="103">
        <v>0</v>
      </c>
      <c r="I447" s="104" t="s">
        <v>555</v>
      </c>
      <c r="J447" s="103">
        <v>0</v>
      </c>
      <c r="K447" s="103">
        <v>0</v>
      </c>
      <c r="L447" s="103">
        <v>0</v>
      </c>
      <c r="M447" s="103">
        <v>0</v>
      </c>
      <c r="N447" s="103">
        <v>0</v>
      </c>
      <c r="O447" s="103">
        <v>1664.45</v>
      </c>
      <c r="P447" s="103">
        <v>6657.79</v>
      </c>
      <c r="Q447" s="103">
        <v>0</v>
      </c>
      <c r="R447" s="52">
        <v>0</v>
      </c>
      <c r="S447" s="121">
        <f>SUM(G447:H447)+O447+Q447</f>
        <v>1664.45</v>
      </c>
      <c r="T447" s="121">
        <f>SUM(J447:N447)+P447+R447</f>
        <v>6657.79</v>
      </c>
      <c r="U447" s="122" t="str">
        <f>VLOOKUP(B447,'FOLHA RESUMIDA'!C:I,2,0)</f>
        <v>DOMINGOS SAVIO F C DA S JUNIOR</v>
      </c>
    </row>
    <row r="448" spans="1:21">
      <c r="A448" s="117">
        <v>1</v>
      </c>
      <c r="B448" s="117">
        <v>3419</v>
      </c>
      <c r="C448" s="105" t="s">
        <v>581</v>
      </c>
      <c r="D448" s="106">
        <v>45201</v>
      </c>
      <c r="E448" s="117" t="s">
        <v>552</v>
      </c>
      <c r="F448" s="105" t="s">
        <v>492</v>
      </c>
      <c r="G448" s="103">
        <v>0</v>
      </c>
      <c r="H448" s="103">
        <v>0</v>
      </c>
      <c r="I448" s="104" t="s">
        <v>555</v>
      </c>
      <c r="J448" s="103">
        <v>0</v>
      </c>
      <c r="K448" s="103">
        <v>0</v>
      </c>
      <c r="L448" s="103">
        <v>0</v>
      </c>
      <c r="M448" s="103">
        <v>0</v>
      </c>
      <c r="N448" s="103">
        <v>0</v>
      </c>
      <c r="O448" s="103">
        <v>1811.32</v>
      </c>
      <c r="P448" s="103">
        <v>7245.23</v>
      </c>
      <c r="Q448" s="103">
        <v>0</v>
      </c>
      <c r="R448" s="52">
        <v>0</v>
      </c>
      <c r="S448" s="121">
        <f>SUM(G448:H448)+O448+Q448</f>
        <v>1811.32</v>
      </c>
      <c r="T448" s="121">
        <f>SUM(J448:N448)+P448+R448</f>
        <v>7245.23</v>
      </c>
      <c r="U448" s="122" t="str">
        <f>VLOOKUP(B448,'FOLHA RESUMIDA'!C:I,2,0)</f>
        <v>AGILDO BATISTA DOS S JUNIOR</v>
      </c>
    </row>
    <row r="449" spans="1:21">
      <c r="A449" s="117">
        <v>1</v>
      </c>
      <c r="B449" s="117">
        <v>3420</v>
      </c>
      <c r="C449" s="105" t="s">
        <v>582</v>
      </c>
      <c r="D449" s="106">
        <v>45201</v>
      </c>
      <c r="E449" s="117" t="s">
        <v>552</v>
      </c>
      <c r="F449" s="105" t="s">
        <v>428</v>
      </c>
      <c r="G449" s="103">
        <v>0</v>
      </c>
      <c r="H449" s="103">
        <v>0</v>
      </c>
      <c r="I449" s="104" t="s">
        <v>555</v>
      </c>
      <c r="J449" s="103">
        <v>0</v>
      </c>
      <c r="K449" s="103">
        <v>0</v>
      </c>
      <c r="L449" s="103">
        <v>0</v>
      </c>
      <c r="M449" s="103">
        <v>0</v>
      </c>
      <c r="N449" s="103">
        <v>0</v>
      </c>
      <c r="O449" s="103">
        <v>881.12</v>
      </c>
      <c r="P449" s="103">
        <v>3524.49</v>
      </c>
      <c r="Q449" s="103">
        <v>0</v>
      </c>
      <c r="R449" s="52">
        <v>0</v>
      </c>
      <c r="S449" s="121">
        <f>SUM(G449:H449)+O449+Q449</f>
        <v>881.12</v>
      </c>
      <c r="T449" s="121">
        <f>SUM(J449:N449)+P449+R449</f>
        <v>3524.49</v>
      </c>
      <c r="U449" s="122" t="str">
        <f>VLOOKUP(B449,'FOLHA RESUMIDA'!C:I,2,0)</f>
        <v>BRUNA MARIA PIMENTEL DE MORAIS</v>
      </c>
    </row>
    <row r="450" spans="1:21">
      <c r="A450" s="117">
        <v>1</v>
      </c>
      <c r="B450" s="117">
        <v>3421</v>
      </c>
      <c r="C450" s="105" t="s">
        <v>583</v>
      </c>
      <c r="D450" s="106">
        <v>45204</v>
      </c>
      <c r="E450" s="117" t="s">
        <v>552</v>
      </c>
      <c r="F450" s="105" t="s">
        <v>427</v>
      </c>
      <c r="G450" s="103">
        <v>0</v>
      </c>
      <c r="H450" s="103">
        <v>0</v>
      </c>
      <c r="I450" s="104" t="s">
        <v>555</v>
      </c>
      <c r="J450" s="103">
        <v>0</v>
      </c>
      <c r="K450" s="103">
        <v>0</v>
      </c>
      <c r="L450" s="103">
        <v>0</v>
      </c>
      <c r="M450" s="103">
        <v>0</v>
      </c>
      <c r="N450" s="103">
        <v>0</v>
      </c>
      <c r="O450" s="103">
        <v>391.6</v>
      </c>
      <c r="P450" s="103">
        <v>1566.44</v>
      </c>
      <c r="Q450" s="103">
        <v>0</v>
      </c>
      <c r="R450" s="52">
        <v>0</v>
      </c>
      <c r="S450" s="121">
        <f>SUM(G450:H450)+O450+Q450</f>
        <v>391.6</v>
      </c>
      <c r="T450" s="121">
        <f>SUM(J450:N450)+P450+R450</f>
        <v>1566.44</v>
      </c>
      <c r="U450" s="122" t="str">
        <f>VLOOKUP(B450,'FOLHA RESUMIDA'!C:I,2,0)</f>
        <v>ROSEANE LOPES DA SILVA</v>
      </c>
    </row>
    <row r="451" spans="1:21">
      <c r="A451" s="117">
        <v>1</v>
      </c>
      <c r="B451" s="117">
        <v>3422</v>
      </c>
      <c r="C451" s="105" t="s">
        <v>584</v>
      </c>
      <c r="D451" s="106">
        <v>45201</v>
      </c>
      <c r="E451" s="117" t="s">
        <v>552</v>
      </c>
      <c r="F451" s="105" t="s">
        <v>430</v>
      </c>
      <c r="G451" s="103">
        <v>0</v>
      </c>
      <c r="H451" s="103">
        <v>0</v>
      </c>
      <c r="I451" s="104" t="s">
        <v>555</v>
      </c>
      <c r="J451" s="103">
        <v>0</v>
      </c>
      <c r="K451" s="103">
        <v>0</v>
      </c>
      <c r="L451" s="103">
        <v>0</v>
      </c>
      <c r="M451" s="103">
        <v>0</v>
      </c>
      <c r="N451" s="103">
        <v>0</v>
      </c>
      <c r="O451" s="103">
        <v>1811.32</v>
      </c>
      <c r="P451" s="103">
        <v>7245.23</v>
      </c>
      <c r="Q451" s="103">
        <v>0</v>
      </c>
      <c r="R451" s="52">
        <v>0</v>
      </c>
      <c r="S451" s="121">
        <f>SUM(G451:H451)+O451+Q451</f>
        <v>1811.32</v>
      </c>
      <c r="T451" s="121">
        <f>SUM(J451:N451)+P451+R451</f>
        <v>7245.23</v>
      </c>
      <c r="U451" s="122" t="str">
        <f>VLOOKUP(B451,'FOLHA RESUMIDA'!C:I,2,0)</f>
        <v>LUCIANA C ANUNCIACAO CUNHA</v>
      </c>
    </row>
    <row r="452" spans="1:21">
      <c r="A452" s="117">
        <v>1</v>
      </c>
      <c r="B452" s="117">
        <v>3423</v>
      </c>
      <c r="C452" s="105" t="s">
        <v>585</v>
      </c>
      <c r="D452" s="106">
        <v>45231</v>
      </c>
      <c r="E452" s="117" t="s">
        <v>552</v>
      </c>
      <c r="F452" s="105" t="s">
        <v>486</v>
      </c>
      <c r="G452" s="103">
        <v>0</v>
      </c>
      <c r="H452" s="103">
        <v>0</v>
      </c>
      <c r="I452" s="104" t="s">
        <v>555</v>
      </c>
      <c r="J452" s="103">
        <v>0</v>
      </c>
      <c r="K452" s="103">
        <v>0</v>
      </c>
      <c r="L452" s="103">
        <v>0</v>
      </c>
      <c r="M452" s="103">
        <v>0</v>
      </c>
      <c r="N452" s="103">
        <v>0</v>
      </c>
      <c r="O452" s="103">
        <v>979.03</v>
      </c>
      <c r="P452" s="103">
        <v>3916.1</v>
      </c>
      <c r="Q452" s="103">
        <v>0</v>
      </c>
      <c r="R452" s="52">
        <v>0</v>
      </c>
      <c r="S452" s="121">
        <f>SUM(G452:H452)+O452+Q452</f>
        <v>979.03</v>
      </c>
      <c r="T452" s="121">
        <f>SUM(J452:N452)+P452+R452</f>
        <v>3916.1</v>
      </c>
      <c r="U452" s="122" t="str">
        <f>VLOOKUP(B452,'FOLHA RESUMIDA'!C:I,2,0)</f>
        <v>AMANDA M DE QUEIROZ RODRIGUES</v>
      </c>
    </row>
    <row r="453" spans="1:21">
      <c r="A453" s="117">
        <v>1</v>
      </c>
      <c r="B453" s="117">
        <v>3424</v>
      </c>
      <c r="C453" s="105" t="s">
        <v>586</v>
      </c>
      <c r="D453" s="106">
        <v>45236</v>
      </c>
      <c r="E453" s="117" t="s">
        <v>552</v>
      </c>
      <c r="F453" s="105" t="s">
        <v>498</v>
      </c>
      <c r="G453" s="103">
        <v>0</v>
      </c>
      <c r="H453" s="103">
        <v>0</v>
      </c>
      <c r="I453" s="104" t="s">
        <v>555</v>
      </c>
      <c r="J453" s="103">
        <v>0</v>
      </c>
      <c r="K453" s="103">
        <v>0</v>
      </c>
      <c r="L453" s="103">
        <v>0</v>
      </c>
      <c r="M453" s="103">
        <v>0</v>
      </c>
      <c r="N453" s="103">
        <v>0</v>
      </c>
      <c r="O453" s="103">
        <v>1811.32</v>
      </c>
      <c r="P453" s="103">
        <v>7245.23</v>
      </c>
      <c r="Q453" s="103">
        <v>0</v>
      </c>
      <c r="R453" s="52">
        <v>0</v>
      </c>
      <c r="S453" s="121">
        <f>SUM(G453:H453)+O453+Q453</f>
        <v>1811.32</v>
      </c>
      <c r="T453" s="121">
        <f>SUM(J453:N453)+P453+R453</f>
        <v>7245.23</v>
      </c>
      <c r="U453" s="122" t="str">
        <f>VLOOKUP(B453,'FOLHA RESUMIDA'!C:I,2,0)</f>
        <v>WEVERTON RODRIGO C DA SILVA</v>
      </c>
    </row>
    <row r="454" spans="1:21">
      <c r="A454" s="117">
        <v>1</v>
      </c>
      <c r="B454" s="117">
        <v>3425</v>
      </c>
      <c r="C454" s="105" t="s">
        <v>588</v>
      </c>
      <c r="D454" s="106">
        <v>45243</v>
      </c>
      <c r="E454" s="117" t="s">
        <v>552</v>
      </c>
      <c r="F454" s="105" t="s">
        <v>589</v>
      </c>
      <c r="G454" s="103">
        <v>0</v>
      </c>
      <c r="H454" s="103">
        <v>0</v>
      </c>
      <c r="I454" s="104" t="s">
        <v>555</v>
      </c>
      <c r="J454" s="103">
        <v>0</v>
      </c>
      <c r="K454" s="103">
        <v>0</v>
      </c>
      <c r="L454" s="103">
        <v>0</v>
      </c>
      <c r="M454" s="103">
        <v>0</v>
      </c>
      <c r="N454" s="103">
        <v>0</v>
      </c>
      <c r="O454" s="103">
        <v>1664.45</v>
      </c>
      <c r="P454" s="103">
        <v>6657.79</v>
      </c>
      <c r="Q454" s="103">
        <v>0</v>
      </c>
      <c r="R454" s="52">
        <v>0</v>
      </c>
      <c r="S454" s="121">
        <f>SUM(G454:H454)+O454+Q454</f>
        <v>1664.45</v>
      </c>
      <c r="T454" s="121">
        <f>SUM(J454:N454)+P454+R454</f>
        <v>6657.79</v>
      </c>
      <c r="U454" s="122" t="str">
        <f>VLOOKUP(B454,'FOLHA RESUMIDA'!C:I,2,0)</f>
        <v>ISMAR HENRIQUE RAMOS BARBOSA</v>
      </c>
    </row>
    <row r="455" spans="1:21">
      <c r="A455" s="117">
        <v>1</v>
      </c>
      <c r="B455" s="117">
        <v>3426</v>
      </c>
      <c r="C455" s="105" t="s">
        <v>591</v>
      </c>
      <c r="D455" s="106">
        <v>45328</v>
      </c>
      <c r="E455" s="117" t="s">
        <v>552</v>
      </c>
      <c r="F455" s="105" t="s">
        <v>573</v>
      </c>
      <c r="G455" s="103">
        <v>0</v>
      </c>
      <c r="H455" s="103">
        <v>0</v>
      </c>
      <c r="I455" s="104" t="s">
        <v>555</v>
      </c>
      <c r="J455" s="103">
        <v>0</v>
      </c>
      <c r="K455" s="103">
        <v>0</v>
      </c>
      <c r="L455" s="103">
        <v>0</v>
      </c>
      <c r="M455" s="103">
        <v>0</v>
      </c>
      <c r="N455" s="103">
        <v>0</v>
      </c>
      <c r="O455" s="103">
        <v>1664.45</v>
      </c>
      <c r="P455" s="103">
        <v>6657.79</v>
      </c>
      <c r="Q455" s="103">
        <v>0</v>
      </c>
      <c r="R455" s="52">
        <v>0</v>
      </c>
      <c r="S455" s="121">
        <f>SUM(G455:H455)+O455+Q455</f>
        <v>1664.45</v>
      </c>
      <c r="T455" s="121">
        <f>SUM(J455:N455)+P455+R455</f>
        <v>6657.79</v>
      </c>
      <c r="U455" s="122" t="str">
        <f>VLOOKUP(B455,'FOLHA RESUMIDA'!C:I,2,0)</f>
        <v>UDO DE MELO AMAZONAS</v>
      </c>
    </row>
    <row r="456" spans="1:21">
      <c r="A456" s="117">
        <v>1</v>
      </c>
      <c r="B456" s="117">
        <v>3427</v>
      </c>
      <c r="C456" s="105" t="s">
        <v>592</v>
      </c>
      <c r="D456" s="106">
        <v>45328</v>
      </c>
      <c r="E456" s="117" t="s">
        <v>552</v>
      </c>
      <c r="F456" s="105" t="s">
        <v>425</v>
      </c>
      <c r="G456" s="103">
        <v>0</v>
      </c>
      <c r="H456" s="103">
        <v>0</v>
      </c>
      <c r="I456" s="104" t="s">
        <v>555</v>
      </c>
      <c r="J456" s="103">
        <v>0</v>
      </c>
      <c r="K456" s="103">
        <v>0</v>
      </c>
      <c r="L456" s="103">
        <v>0</v>
      </c>
      <c r="M456" s="103">
        <v>0</v>
      </c>
      <c r="N456" s="103">
        <v>0</v>
      </c>
      <c r="O456" s="103">
        <v>1664.45</v>
      </c>
      <c r="P456" s="103">
        <v>6657.79</v>
      </c>
      <c r="Q456" s="103">
        <v>0</v>
      </c>
      <c r="R456" s="52">
        <v>0</v>
      </c>
      <c r="S456" s="121">
        <f>SUM(G456:H456)+O456+Q456</f>
        <v>1664.45</v>
      </c>
      <c r="T456" s="121">
        <f>SUM(J456:N456)+P456+R456</f>
        <v>6657.79</v>
      </c>
      <c r="U456" s="122" t="str">
        <f>VLOOKUP(B456,'FOLHA RESUMIDA'!C:I,2,0)</f>
        <v>BIANCA DE CASTRO ALMEIDA</v>
      </c>
    </row>
    <row r="457" spans="1:21">
      <c r="A457" s="117">
        <v>1</v>
      </c>
      <c r="B457" s="117">
        <v>3428</v>
      </c>
      <c r="C457" s="105" t="s">
        <v>593</v>
      </c>
      <c r="D457" s="106">
        <v>45343</v>
      </c>
      <c r="E457" s="117" t="s">
        <v>552</v>
      </c>
      <c r="F457" s="105" t="s">
        <v>486</v>
      </c>
      <c r="G457" s="103">
        <v>0</v>
      </c>
      <c r="H457" s="103">
        <v>0</v>
      </c>
      <c r="I457" s="104" t="s">
        <v>555</v>
      </c>
      <c r="J457" s="103">
        <v>0</v>
      </c>
      <c r="K457" s="103">
        <v>0</v>
      </c>
      <c r="L457" s="103">
        <v>0</v>
      </c>
      <c r="M457" s="103">
        <v>0</v>
      </c>
      <c r="N457" s="103">
        <v>0</v>
      </c>
      <c r="O457" s="103">
        <v>979.03</v>
      </c>
      <c r="P457" s="103">
        <v>3916.1</v>
      </c>
      <c r="Q457" s="103">
        <v>0</v>
      </c>
      <c r="R457" s="52">
        <v>0</v>
      </c>
      <c r="S457" s="121">
        <f>SUM(G457:H457)+O457+Q457</f>
        <v>979.03</v>
      </c>
      <c r="T457" s="121">
        <f>SUM(J457:N457)+P457+R457</f>
        <v>3916.1</v>
      </c>
      <c r="U457" s="122" t="str">
        <f>VLOOKUP(B457,'FOLHA RESUMIDA'!C:I,2,0)</f>
        <v>ISIS RUANA PARENTE GONCALVES</v>
      </c>
    </row>
    <row r="458" spans="1:21">
      <c r="A458" s="117">
        <v>1</v>
      </c>
      <c r="B458" s="117">
        <v>7001</v>
      </c>
      <c r="C458" s="105" t="s">
        <v>564</v>
      </c>
      <c r="D458" s="106">
        <v>45051</v>
      </c>
      <c r="E458" s="117" t="s">
        <v>552</v>
      </c>
      <c r="F458" s="105" t="s">
        <v>565</v>
      </c>
      <c r="G458" s="103">
        <v>0</v>
      </c>
      <c r="H458" s="103">
        <v>0</v>
      </c>
      <c r="I458" s="104" t="s">
        <v>566</v>
      </c>
      <c r="J458" s="103">
        <v>0</v>
      </c>
      <c r="K458" s="103">
        <v>0</v>
      </c>
      <c r="L458" s="103">
        <v>0</v>
      </c>
      <c r="M458" s="103">
        <v>0</v>
      </c>
      <c r="N458" s="103">
        <v>0</v>
      </c>
      <c r="O458" s="103">
        <v>0</v>
      </c>
      <c r="P458" s="103">
        <v>0</v>
      </c>
      <c r="Q458" s="103">
        <v>0</v>
      </c>
      <c r="R458" s="52">
        <v>0</v>
      </c>
      <c r="S458" s="121">
        <f>SUM(G458:H458)+O458+Q458</f>
        <v>0</v>
      </c>
      <c r="T458" s="121">
        <f>SUM(J458:N458)+P458+R458</f>
        <v>0</v>
      </c>
      <c r="U458" s="122" t="str">
        <f>VLOOKUP(B458,'FOLHA RESUMIDA'!C:I,2,0)</f>
        <v>VICTOR ALEXANDER A VIEIRA</v>
      </c>
    </row>
    <row r="459" spans="1:21">
      <c r="A459" s="117">
        <v>1</v>
      </c>
      <c r="B459" s="117">
        <v>7002</v>
      </c>
      <c r="C459" s="105" t="s">
        <v>567</v>
      </c>
      <c r="D459" s="106">
        <v>45050</v>
      </c>
      <c r="E459" s="117" t="s">
        <v>552</v>
      </c>
      <c r="F459" s="105" t="s">
        <v>568</v>
      </c>
      <c r="G459" s="103">
        <v>0</v>
      </c>
      <c r="H459" s="103">
        <v>0</v>
      </c>
      <c r="I459" s="104" t="s">
        <v>566</v>
      </c>
      <c r="J459" s="103">
        <v>0</v>
      </c>
      <c r="K459" s="103">
        <v>0</v>
      </c>
      <c r="L459" s="103">
        <v>0</v>
      </c>
      <c r="M459" s="103">
        <v>0</v>
      </c>
      <c r="N459" s="103">
        <v>0</v>
      </c>
      <c r="O459" s="103">
        <v>0</v>
      </c>
      <c r="P459" s="103">
        <v>6657.79</v>
      </c>
      <c r="Q459" s="103">
        <v>0</v>
      </c>
      <c r="R459" s="52">
        <v>0</v>
      </c>
      <c r="S459" s="121">
        <f>SUM(G459:H459)+O459+Q459</f>
        <v>0</v>
      </c>
      <c r="T459" s="121">
        <f>SUM(J459:N459)+P459+R459</f>
        <v>6657.79</v>
      </c>
      <c r="U459" s="122" t="str">
        <f>VLOOKUP(B459,'FOLHA RESUMIDA'!C:I,2,0)</f>
        <v>ANTONIO LUIZ DOLIVEIRA AZEVEDO</v>
      </c>
    </row>
    <row r="460" spans="1:21">
      <c r="A460" s="117">
        <v>1</v>
      </c>
      <c r="B460" s="117">
        <v>8249</v>
      </c>
      <c r="C460" s="105" t="s">
        <v>345</v>
      </c>
      <c r="D460" s="106">
        <v>38285</v>
      </c>
      <c r="E460" s="117" t="s">
        <v>552</v>
      </c>
      <c r="F460" s="105" t="s">
        <v>422</v>
      </c>
      <c r="G460" s="103">
        <v>0</v>
      </c>
      <c r="H460" s="103">
        <v>0</v>
      </c>
      <c r="I460" s="104" t="s">
        <v>555</v>
      </c>
      <c r="J460" s="103">
        <v>0</v>
      </c>
      <c r="K460" s="103">
        <v>0</v>
      </c>
      <c r="L460" s="103">
        <v>0</v>
      </c>
      <c r="M460" s="103">
        <v>0</v>
      </c>
      <c r="N460" s="103">
        <v>0</v>
      </c>
      <c r="O460" s="103">
        <v>636.36</v>
      </c>
      <c r="P460" s="103">
        <v>2545.4699999999998</v>
      </c>
      <c r="Q460" s="103">
        <v>0</v>
      </c>
      <c r="R460" s="52">
        <v>0</v>
      </c>
      <c r="S460" s="121">
        <f>SUM(G460:H460)+O460+Q460</f>
        <v>636.36</v>
      </c>
      <c r="T460" s="121">
        <f>SUM(J460:N460)+P460+R460</f>
        <v>2545.4699999999998</v>
      </c>
      <c r="U460" s="122" t="str">
        <f>VLOOKUP(B460,'FOLHA RESUMIDA'!C:I,2,0)</f>
        <v>SELMA BEZERRA DE CARVALHO</v>
      </c>
    </row>
    <row r="461" spans="1:21" s="111" customFormat="1">
      <c r="A461" s="118">
        <v>1</v>
      </c>
      <c r="B461" s="119">
        <v>3429</v>
      </c>
      <c r="C461" s="108" t="s">
        <v>597</v>
      </c>
      <c r="D461" s="110">
        <v>45362</v>
      </c>
      <c r="E461" s="118"/>
      <c r="F461" s="112" t="s">
        <v>601</v>
      </c>
      <c r="G461" s="109">
        <v>0</v>
      </c>
      <c r="H461" s="109">
        <v>0</v>
      </c>
      <c r="I461" s="107" t="s">
        <v>555</v>
      </c>
      <c r="J461" s="109">
        <v>0</v>
      </c>
      <c r="K461" s="109">
        <v>0</v>
      </c>
      <c r="L461" s="109">
        <v>0</v>
      </c>
      <c r="M461" s="109">
        <v>0</v>
      </c>
      <c r="N461" s="109">
        <v>0</v>
      </c>
      <c r="O461" s="109">
        <v>1664.45</v>
      </c>
      <c r="P461" s="109">
        <v>6657.79</v>
      </c>
      <c r="Q461" s="109"/>
      <c r="R461" s="109"/>
      <c r="S461" s="121">
        <f>SUM(G461:H461)+O461+Q461</f>
        <v>1664.45</v>
      </c>
      <c r="T461" s="121">
        <f>SUM(J461:N461)+P461+R461</f>
        <v>6657.79</v>
      </c>
      <c r="U461" s="122" t="str">
        <f>VLOOKUP(B461,'FOLHA RESUMIDA'!C:I,2,0)</f>
        <v>WASHINGTON LUIZ S DE L JUNIOR</v>
      </c>
    </row>
  </sheetData>
  <autoFilter ref="A3:U462">
    <filterColumn colId="20"/>
  </autoFilter>
  <sortState ref="A4:U14">
    <sortCondition ref="E4:E14"/>
  </sortState>
  <conditionalFormatting sqref="B1:B1048576">
    <cfRule type="duplicateValues" dxfId="146" priority="11"/>
    <cfRule type="duplicateValues" dxfId="145" priority="13"/>
    <cfRule type="duplicateValues" dxfId="144" priority="14"/>
  </conditionalFormatting>
  <conditionalFormatting sqref="B1:B1048576">
    <cfRule type="duplicateValues" dxfId="143" priority="12"/>
  </conditionalFormatting>
  <conditionalFormatting sqref="B461">
    <cfRule type="duplicateValues" dxfId="142" priority="10"/>
  </conditionalFormatting>
  <conditionalFormatting sqref="B461">
    <cfRule type="duplicateValues" dxfId="141" priority="7"/>
    <cfRule type="duplicateValues" dxfId="140" priority="8"/>
    <cfRule type="duplicateValues" dxfId="139" priority="9"/>
  </conditionalFormatting>
  <conditionalFormatting sqref="B461">
    <cfRule type="duplicateValues" dxfId="138" priority="6"/>
  </conditionalFormatting>
  <conditionalFormatting sqref="B461">
    <cfRule type="duplicateValues" dxfId="137" priority="4"/>
    <cfRule type="duplicateValues" dxfId="136" priority="5"/>
  </conditionalFormatting>
  <conditionalFormatting sqref="B461">
    <cfRule type="duplicateValues" dxfId="135" priority="3"/>
  </conditionalFormatting>
  <conditionalFormatting sqref="B461">
    <cfRule type="duplicateValues" dxfId="134" priority="2"/>
  </conditionalFormatting>
  <conditionalFormatting sqref="B461">
    <cfRule type="duplicateValues" dxfId="133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0"/>
  <sheetViews>
    <sheetView zoomScaleNormal="100" workbookViewId="0">
      <selection activeCell="A29" sqref="A29"/>
    </sheetView>
  </sheetViews>
  <sheetFormatPr defaultRowHeight="15"/>
  <cols>
    <col min="1" max="1" width="9" style="100" bestFit="1" customWidth="1"/>
    <col min="2" max="2" width="5.85546875" style="21" bestFit="1" customWidth="1"/>
    <col min="3" max="3" width="9.42578125" style="21" bestFit="1" customWidth="1"/>
    <col min="4" max="4" width="33.42578125" style="21" bestFit="1" customWidth="1"/>
    <col min="5" max="5" width="10.85546875" style="21" customWidth="1"/>
    <col min="6" max="6" width="44.5703125" style="21" bestFit="1" customWidth="1"/>
    <col min="7" max="7" width="11.7109375" style="21" bestFit="1" customWidth="1"/>
    <col min="8" max="8" width="5.140625" style="59" customWidth="1"/>
    <col min="9" max="9" width="11.7109375" style="21" customWidth="1"/>
    <col min="10" max="16384" width="9.140625" style="42"/>
  </cols>
  <sheetData>
    <row r="1" spans="1:9" ht="12.75" customHeight="1">
      <c r="A1" s="116" t="s">
        <v>599</v>
      </c>
      <c r="B1" s="116"/>
      <c r="C1" s="116"/>
      <c r="D1" s="116"/>
      <c r="E1" s="116"/>
      <c r="F1" s="116"/>
      <c r="G1" s="116"/>
      <c r="H1" s="116"/>
      <c r="I1" s="116"/>
    </row>
    <row r="2" spans="1:9" ht="12.75" customHeight="1">
      <c r="A2" s="116"/>
      <c r="B2" s="116"/>
      <c r="C2" s="116"/>
      <c r="D2" s="116"/>
      <c r="E2" s="116"/>
      <c r="F2" s="116"/>
      <c r="G2" s="116"/>
      <c r="H2" s="116"/>
      <c r="I2" s="116"/>
    </row>
    <row r="3" spans="1:9" ht="12.75" customHeight="1" thickBot="1">
      <c r="A3" s="42"/>
      <c r="B3" s="60"/>
      <c r="C3" s="60"/>
      <c r="D3" s="60"/>
      <c r="E3" s="60"/>
      <c r="F3" s="60"/>
      <c r="G3" s="60"/>
      <c r="H3" s="97"/>
      <c r="I3" s="98"/>
    </row>
    <row r="4" spans="1:9" ht="13.5" customHeight="1">
      <c r="A4" s="43" t="s">
        <v>445</v>
      </c>
      <c r="B4" s="43" t="s">
        <v>413</v>
      </c>
      <c r="C4" s="43" t="s">
        <v>414</v>
      </c>
      <c r="D4" s="43" t="s">
        <v>2</v>
      </c>
      <c r="E4" s="43" t="s">
        <v>481</v>
      </c>
      <c r="F4" s="43" t="s">
        <v>460</v>
      </c>
      <c r="G4" s="43" t="s">
        <v>461</v>
      </c>
      <c r="H4" s="43" t="s">
        <v>462</v>
      </c>
      <c r="I4" s="43" t="s">
        <v>463</v>
      </c>
    </row>
    <row r="5" spans="1:9">
      <c r="A5" s="55">
        <v>1</v>
      </c>
      <c r="B5" s="55">
        <f>VLOOKUP(C5,[1]SRA!B:AA,5,0)</f>
        <v>1</v>
      </c>
      <c r="C5" s="99">
        <v>2996</v>
      </c>
      <c r="D5" s="56" t="str">
        <f>VLOOKUP(C5,[1]SRA!B:H,2,0)</f>
        <v>LUCIANO BARROS COSTA</v>
      </c>
      <c r="E5" s="55">
        <f>VLOOKUP(C5,[1]SRA!B:H,3,0)</f>
        <v>1070</v>
      </c>
      <c r="F5" s="55" t="str">
        <f>VLOOKUP(C5,[1]SRA!B:H,4,0)</f>
        <v>COBPF - COORDENADORIA DE BOAS PRATICAS</v>
      </c>
      <c r="G5" s="57">
        <v>45358</v>
      </c>
      <c r="H5" s="58">
        <v>20</v>
      </c>
      <c r="I5" s="57">
        <f t="shared" ref="I5:I27" si="0">(G5+H5)-1</f>
        <v>45377</v>
      </c>
    </row>
    <row r="6" spans="1:9">
      <c r="A6" s="55">
        <f>A5+1</f>
        <v>2</v>
      </c>
      <c r="B6" s="55">
        <f>VLOOKUP(C6,[1]SRA!B:AA,5,0)</f>
        <v>1</v>
      </c>
      <c r="C6" s="99">
        <v>2941</v>
      </c>
      <c r="D6" s="56" t="str">
        <f>VLOOKUP(C6,[1]SRA!B:H,2,0)</f>
        <v>DANIELLE MARIA P NASCIMENTO</v>
      </c>
      <c r="E6" s="55">
        <f>VLOOKUP(C6,[1]SRA!B:H,3,0)</f>
        <v>2304</v>
      </c>
      <c r="F6" s="55" t="str">
        <f>VLOOKUP(C6,[1]SRA!B:H,4,0)</f>
        <v>DIABS- DIVISAO DE ABASTECIMENTO</v>
      </c>
      <c r="G6" s="57">
        <v>45358</v>
      </c>
      <c r="H6" s="58">
        <v>20</v>
      </c>
      <c r="I6" s="57">
        <f t="shared" si="0"/>
        <v>45377</v>
      </c>
    </row>
    <row r="7" spans="1:9">
      <c r="A7" s="55">
        <f>A6+1</f>
        <v>3</v>
      </c>
      <c r="B7" s="55">
        <f>VLOOKUP(C7,[1]SRA!B:AA,5,0)</f>
        <v>25</v>
      </c>
      <c r="C7" s="99">
        <v>2821</v>
      </c>
      <c r="D7" s="56" t="str">
        <f>VLOOKUP(C7,[1]SRA!B:H,2,0)</f>
        <v>HERBET CANDEIA MAIA</v>
      </c>
      <c r="E7" s="55">
        <f>VLOOKUP(C7,[1]SRA!B:H,3,0)</f>
        <v>2221</v>
      </c>
      <c r="F7" s="55" t="str">
        <f>VLOOKUP(C7,[1]SRA!B:H,4,0)</f>
        <v>FARMACIA VITORIA DE SANTO ANTAO</v>
      </c>
      <c r="G7" s="57">
        <v>45358</v>
      </c>
      <c r="H7" s="58">
        <v>30</v>
      </c>
      <c r="I7" s="57">
        <f t="shared" si="0"/>
        <v>45387</v>
      </c>
    </row>
    <row r="8" spans="1:9">
      <c r="A8" s="55">
        <v>4</v>
      </c>
      <c r="B8" s="55">
        <f>VLOOKUP(C8,[1]SRA!B:AA,5,0)</f>
        <v>51</v>
      </c>
      <c r="C8" s="99">
        <v>1726</v>
      </c>
      <c r="D8" s="56" t="str">
        <f>VLOOKUP(C8,[1]SRA!B:H,2,0)</f>
        <v>JOSE CARLOS VIEIRA</v>
      </c>
      <c r="E8" s="55">
        <f>VLOOKUP(C8,[1]SRA!B:H,3,0)</f>
        <v>2238</v>
      </c>
      <c r="F8" s="55" t="str">
        <f>VLOOKUP(C8,[1]SRA!B:H,4,0)</f>
        <v>FARMACIA FLORIANO PEIXOTO- METRO RECIFE</v>
      </c>
      <c r="G8" s="57">
        <v>45358</v>
      </c>
      <c r="H8" s="58">
        <v>20</v>
      </c>
      <c r="I8" s="57">
        <f t="shared" si="0"/>
        <v>45377</v>
      </c>
    </row>
    <row r="9" spans="1:9">
      <c r="A9" s="55">
        <f>A8+1</f>
        <v>5</v>
      </c>
      <c r="B9" s="55">
        <v>1</v>
      </c>
      <c r="C9" s="99">
        <v>2539</v>
      </c>
      <c r="D9" s="56" t="str">
        <f>VLOOKUP(C9,[1]SRA!B:H,2,0)</f>
        <v>JOSENILDA BEZERRA DA SILVA</v>
      </c>
      <c r="E9" s="55">
        <v>3111</v>
      </c>
      <c r="F9" s="55" t="str">
        <f>VLOOKUP(C9,[1]SRA!B:H,4,0)</f>
        <v>DISOL I - DIVISAO DE SOLIDOS I</v>
      </c>
      <c r="G9" s="57">
        <v>45358</v>
      </c>
      <c r="H9" s="58">
        <v>10</v>
      </c>
      <c r="I9" s="57">
        <f t="shared" si="0"/>
        <v>45367</v>
      </c>
    </row>
    <row r="10" spans="1:9">
      <c r="A10" s="55">
        <f>A9+1</f>
        <v>6</v>
      </c>
      <c r="B10" s="55">
        <v>1</v>
      </c>
      <c r="C10" s="99">
        <v>3160</v>
      </c>
      <c r="D10" s="56" t="str">
        <f>VLOOKUP(C10,[1]SRA!B:H,2,0)</f>
        <v>LUCIANNA NUNES LIRA</v>
      </c>
      <c r="E10" s="55">
        <f>VLOOKUP(C10,[1]SRA!B:H,3,0)</f>
        <v>4171</v>
      </c>
      <c r="F10" s="55" t="str">
        <f>VLOOKUP(C10,[1]SRA!B:H,4,0)</f>
        <v>DIFIQ- DIV.FISICO-E CONTROLE DE PRODUTO</v>
      </c>
      <c r="G10" s="57">
        <v>45358</v>
      </c>
      <c r="H10" s="58">
        <v>10</v>
      </c>
      <c r="I10" s="57">
        <f t="shared" si="0"/>
        <v>45367</v>
      </c>
    </row>
    <row r="11" spans="1:9">
      <c r="A11" s="55">
        <v>7</v>
      </c>
      <c r="B11" s="55">
        <v>1</v>
      </c>
      <c r="C11" s="99">
        <v>1916</v>
      </c>
      <c r="D11" s="56" t="str">
        <f>VLOOKUP(C11,[1]SRA!B:H,2,0)</f>
        <v>FABIOLA ALBUQUERQUE PINHEIRO</v>
      </c>
      <c r="E11" s="55">
        <f>VLOOKUP(C11,[1]SRA!B:H,3,0)</f>
        <v>1120</v>
      </c>
      <c r="F11" s="55" t="str">
        <f>VLOOKUP(C11,[1]SRA!B:H,4,0)</f>
        <v>COINF-COORDENADORIA DE INFORMATICA</v>
      </c>
      <c r="G11" s="57">
        <v>45358</v>
      </c>
      <c r="H11" s="58">
        <v>20</v>
      </c>
      <c r="I11" s="57">
        <f t="shared" si="0"/>
        <v>45377</v>
      </c>
    </row>
    <row r="12" spans="1:9">
      <c r="A12" s="55">
        <f>A11+1</f>
        <v>8</v>
      </c>
      <c r="B12" s="55">
        <f>VLOOKUP(C12,[1]SRA!B:AA,5,0)</f>
        <v>1</v>
      </c>
      <c r="C12" s="99">
        <v>2120</v>
      </c>
      <c r="D12" s="56" t="str">
        <f>VLOOKUP(C12,[1]SRA!B:H,2,0)</f>
        <v>ANTONIO SOARES DE MELO</v>
      </c>
      <c r="E12" s="55">
        <f>VLOOKUP(C12,[1]SRA!B:H,3,0)</f>
        <v>2200</v>
      </c>
      <c r="F12" s="55" t="str">
        <f>VLOOKUP(C12,[1]SRA!B:H,4,0)</f>
        <v>COFAR- COORDENADORIA DE FARMACIAS</v>
      </c>
      <c r="G12" s="57">
        <v>45358</v>
      </c>
      <c r="H12" s="58">
        <v>14</v>
      </c>
      <c r="I12" s="57">
        <f t="shared" si="0"/>
        <v>45371</v>
      </c>
    </row>
    <row r="13" spans="1:9">
      <c r="A13" s="55">
        <f>A12+1</f>
        <v>9</v>
      </c>
      <c r="B13" s="55">
        <f>VLOOKUP(C13,[1]SRA!B:AA,5,0)</f>
        <v>1</v>
      </c>
      <c r="C13" s="99">
        <v>3228</v>
      </c>
      <c r="D13" s="56" t="str">
        <f>VLOOKUP(C13,[1]SRA!B:H,2,0)</f>
        <v>RENATO VELOSO LINO DE OLIVEIRA</v>
      </c>
      <c r="E13" s="55">
        <f>VLOOKUP(C13,[1]SRA!B:H,3,0)</f>
        <v>2101</v>
      </c>
      <c r="F13" s="55" t="str">
        <f>VLOOKUP(C13,[1]SRA!B:H,4,0)</f>
        <v>DIVEN- DIVISAO DE VENDAS</v>
      </c>
      <c r="G13" s="57">
        <v>45362</v>
      </c>
      <c r="H13" s="58">
        <v>15</v>
      </c>
      <c r="I13" s="57">
        <f t="shared" si="0"/>
        <v>45376</v>
      </c>
    </row>
    <row r="14" spans="1:9">
      <c r="A14" s="55">
        <v>10</v>
      </c>
      <c r="B14" s="55">
        <f>VLOOKUP(C14,[1]SRA!B:AA,5,0)</f>
        <v>1</v>
      </c>
      <c r="C14" s="99">
        <v>2701</v>
      </c>
      <c r="D14" s="56" t="str">
        <f>VLOOKUP(C14,[1]SRA!B:H,2,0)</f>
        <v>PETULLA DE MOURA E SILVA</v>
      </c>
      <c r="E14" s="55">
        <f>VLOOKUP(C14,[1]SRA!B:H,3,0)</f>
        <v>1182</v>
      </c>
      <c r="F14" s="55" t="str">
        <f>VLOOKUP(C14,[1]SRA!B:H,4,0)</f>
        <v>DIMAM - DIVISAO DO MEIO AMBIENTE</v>
      </c>
      <c r="G14" s="57">
        <v>45362</v>
      </c>
      <c r="H14" s="58">
        <v>30</v>
      </c>
      <c r="I14" s="57">
        <f t="shared" si="0"/>
        <v>45391</v>
      </c>
    </row>
    <row r="15" spans="1:9">
      <c r="A15" s="55">
        <f>A14+1</f>
        <v>11</v>
      </c>
      <c r="B15" s="55">
        <f>VLOOKUP(C15,[1]SRA!B:AA,5,0)</f>
        <v>1</v>
      </c>
      <c r="C15" s="99">
        <v>1536</v>
      </c>
      <c r="D15" s="56" t="str">
        <f>VLOOKUP(C15,[1]SRA!B:H,2,0)</f>
        <v>MARIA ADRIAO DA SILVA</v>
      </c>
      <c r="E15" s="55">
        <f>VLOOKUP(C15,[1]SRA!B:H,3,0)</f>
        <v>1170</v>
      </c>
      <c r="F15" s="55" t="str">
        <f>VLOOKUP(C15,[1]SRA!B:H,4,0)</f>
        <v>COSUP - COORDENADORIA DE SUPRIMENTOS</v>
      </c>
      <c r="G15" s="57">
        <v>45362</v>
      </c>
      <c r="H15" s="58">
        <v>30</v>
      </c>
      <c r="I15" s="57">
        <f t="shared" si="0"/>
        <v>45391</v>
      </c>
    </row>
    <row r="16" spans="1:9">
      <c r="A16" s="55">
        <f>A15+1</f>
        <v>12</v>
      </c>
      <c r="B16" s="55">
        <f>VLOOKUP(C16,[1]SRA!B:AA,5,0)</f>
        <v>1</v>
      </c>
      <c r="C16" s="99">
        <v>2775</v>
      </c>
      <c r="D16" s="56" t="str">
        <f>VLOOKUP(C16,[1]SRA!B:H,2,0)</f>
        <v>MARCELA FREITAS DA C SALLES</v>
      </c>
      <c r="E16" s="55">
        <f>VLOOKUP(C16,[1]SRA!B:H,3,0)</f>
        <v>1131</v>
      </c>
      <c r="F16" s="55" t="str">
        <f>VLOOKUP(C16,[1]SRA!B:H,4,0)</f>
        <v>DIFIN- DIVISAO FINANCEIRA</v>
      </c>
      <c r="G16" s="57">
        <v>45362</v>
      </c>
      <c r="H16" s="58">
        <v>15</v>
      </c>
      <c r="I16" s="57">
        <f t="shared" si="0"/>
        <v>45376</v>
      </c>
    </row>
    <row r="17" spans="1:9">
      <c r="A17" s="55">
        <v>13</v>
      </c>
      <c r="B17" s="55">
        <f>VLOOKUP(C17,[1]SRA!B:AA,5,0)</f>
        <v>50</v>
      </c>
      <c r="C17" s="99">
        <v>2721</v>
      </c>
      <c r="D17" s="56" t="str">
        <f>VLOOKUP(C17,[1]SRA!B:H,2,0)</f>
        <v>CLECIO JOSE DA SILVA</v>
      </c>
      <c r="E17" s="55">
        <f>VLOOKUP(C17,[1]SRA!B:H,3,0)</f>
        <v>2239</v>
      </c>
      <c r="F17" s="55" t="str">
        <f>VLOOKUP(C17,[1]SRA!B:H,4,0)</f>
        <v>FARMACIA CARUARU II</v>
      </c>
      <c r="G17" s="57">
        <v>45362</v>
      </c>
      <c r="H17" s="58">
        <v>20</v>
      </c>
      <c r="I17" s="57">
        <f t="shared" si="0"/>
        <v>45381</v>
      </c>
    </row>
    <row r="18" spans="1:9">
      <c r="A18" s="55">
        <f>A17+1</f>
        <v>14</v>
      </c>
      <c r="B18" s="55">
        <f>VLOOKUP(C18,[1]SRA!B:AA,5,0)</f>
        <v>1</v>
      </c>
      <c r="C18" s="99">
        <v>3047</v>
      </c>
      <c r="D18" s="56" t="str">
        <f>VLOOKUP(C18,[1]SRA!B:H,2,0)</f>
        <v>SWEET GALLEGHER CAETANO COSTA</v>
      </c>
      <c r="E18" s="55">
        <f>VLOOKUP(C18,[1]SRA!B:H,3,0)</f>
        <v>1121</v>
      </c>
      <c r="F18" s="55" t="str">
        <f>VLOOKUP(C18,[1]SRA!B:H,4,0)</f>
        <v>DIINF - DIVISAO DE INFORMATICA</v>
      </c>
      <c r="G18" s="57">
        <v>45362</v>
      </c>
      <c r="H18" s="58">
        <v>20</v>
      </c>
      <c r="I18" s="57">
        <f t="shared" si="0"/>
        <v>45381</v>
      </c>
    </row>
    <row r="19" spans="1:9">
      <c r="A19" s="55">
        <f>A18+1</f>
        <v>15</v>
      </c>
      <c r="B19" s="55">
        <f>VLOOKUP(C19,[1]SRA!B:AA,5,0)</f>
        <v>1</v>
      </c>
      <c r="C19" s="99">
        <v>3057</v>
      </c>
      <c r="D19" s="56" t="str">
        <f>VLOOKUP(C19,[1]SRA!B:H,2,0)</f>
        <v>YANNE TALITA PEREIRA CALIXTO</v>
      </c>
      <c r="E19" s="55">
        <f>VLOOKUP(C19,[1]SRA!B:H,3,0)</f>
        <v>1005</v>
      </c>
      <c r="F19" s="55" t="str">
        <f>VLOOKUP(C19,[1]SRA!B:H,4,0)</f>
        <v>PESSOAL A DISPOSICAO/BENEFICIO</v>
      </c>
      <c r="G19" s="57">
        <v>45362</v>
      </c>
      <c r="H19" s="58">
        <v>15</v>
      </c>
      <c r="I19" s="57">
        <f t="shared" si="0"/>
        <v>45376</v>
      </c>
    </row>
    <row r="20" spans="1:9">
      <c r="A20" s="55">
        <v>16</v>
      </c>
      <c r="B20" s="55">
        <f>VLOOKUP(C20,[1]SRA!B:AA,5,0)</f>
        <v>1</v>
      </c>
      <c r="C20" s="99">
        <v>3361</v>
      </c>
      <c r="D20" s="56" t="str">
        <f>VLOOKUP(C20,[1]SRA!B:H,2,0)</f>
        <v>DANIELLY C. DO NASCIMENTO</v>
      </c>
      <c r="E20" s="55">
        <f>VLOOKUP(C20,[1]SRA!B:H,3,0)</f>
        <v>1080</v>
      </c>
      <c r="F20" s="55" t="str">
        <f>VLOOKUP(C20,[1]SRA!B:H,4,0)</f>
        <v>COORDENADORIA DE COMUNIC. SOCIAL</v>
      </c>
      <c r="G20" s="57">
        <v>45362</v>
      </c>
      <c r="H20" s="58">
        <v>12</v>
      </c>
      <c r="I20" s="57">
        <f t="shared" si="0"/>
        <v>45373</v>
      </c>
    </row>
    <row r="21" spans="1:9">
      <c r="A21" s="55">
        <f>A20+1</f>
        <v>17</v>
      </c>
      <c r="B21" s="55">
        <f>VLOOKUP(C21,[1]SRA!B:AA,5,0)</f>
        <v>1</v>
      </c>
      <c r="C21" s="99">
        <v>3339</v>
      </c>
      <c r="D21" s="56" t="str">
        <f>VLOOKUP(C21,[1]SRA!B:H,2,0)</f>
        <v>ANA CAROLINA CALLAND ROSA</v>
      </c>
      <c r="E21" s="55">
        <f>VLOOKUP(C21,[1]SRA!B:H,3,0)</f>
        <v>2100</v>
      </c>
      <c r="F21" s="55" t="str">
        <f>VLOOKUP(C21,[1]SRA!B:H,4,0)</f>
        <v>COVEN- COORDENADORIA DE VENDAS</v>
      </c>
      <c r="G21" s="57">
        <v>45362</v>
      </c>
      <c r="H21" s="58">
        <v>5</v>
      </c>
      <c r="I21" s="57">
        <f t="shared" si="0"/>
        <v>45366</v>
      </c>
    </row>
    <row r="22" spans="1:9">
      <c r="A22" s="55">
        <f>A21+1</f>
        <v>18</v>
      </c>
      <c r="B22" s="55">
        <f>VLOOKUP(C22,[1]SRA!B:AA,5,0)</f>
        <v>1</v>
      </c>
      <c r="C22" s="99">
        <v>3136</v>
      </c>
      <c r="D22" s="56" t="str">
        <f>VLOOKUP(C22,[1]SRA!B:H,2,0)</f>
        <v>ALEXANDER BEZERRA</v>
      </c>
      <c r="E22" s="55">
        <f>VLOOKUP(C22,[1]SRA!B:H,3,0)</f>
        <v>1321</v>
      </c>
      <c r="F22" s="55" t="str">
        <f>VLOOKUP(C22,[1]SRA!B:H,4,0)</f>
        <v>DIMAN - DIVISAO DE MANUTENCAO</v>
      </c>
      <c r="G22" s="57">
        <v>45369</v>
      </c>
      <c r="H22" s="58">
        <v>20</v>
      </c>
      <c r="I22" s="57">
        <f t="shared" si="0"/>
        <v>45388</v>
      </c>
    </row>
    <row r="23" spans="1:9">
      <c r="A23" s="55">
        <v>19</v>
      </c>
      <c r="B23" s="55">
        <f>VLOOKUP(C23,[1]SRA!B:AA,5,0)</f>
        <v>1</v>
      </c>
      <c r="C23" s="99">
        <v>3343</v>
      </c>
      <c r="D23" s="56" t="str">
        <f>VLOOKUP(C23,[1]SRA!B:H,2,0)</f>
        <v>MARCELO MONTEIRO DE C. FILHO</v>
      </c>
      <c r="E23" s="55">
        <f>VLOOKUP(C23,[1]SRA!B:H,3,0)</f>
        <v>1080</v>
      </c>
      <c r="F23" s="55" t="str">
        <f>VLOOKUP(C23,[1]SRA!B:H,4,0)</f>
        <v>COORDENADORIA DE COMUNIC. SOCIAL</v>
      </c>
      <c r="G23" s="57">
        <v>45369</v>
      </c>
      <c r="H23" s="58">
        <v>5</v>
      </c>
      <c r="I23" s="57">
        <f t="shared" si="0"/>
        <v>45373</v>
      </c>
    </row>
    <row r="24" spans="1:9">
      <c r="A24" s="55">
        <f>A23+1</f>
        <v>20</v>
      </c>
      <c r="B24" s="55">
        <v>1</v>
      </c>
      <c r="C24" s="99">
        <v>3135</v>
      </c>
      <c r="D24" s="56" t="str">
        <f>VLOOKUP(C24,[1]SRA!B:H,2,0)</f>
        <v>RAFAEL DE MENEZES E S PIRES</v>
      </c>
      <c r="E24" s="55">
        <f>VLOOKUP(C24,[1]SRA!B:H,3,0)</f>
        <v>4174</v>
      </c>
      <c r="F24" s="55" t="str">
        <f>VLOOKUP(C24,[1]SRA!B:H,4,0)</f>
        <v>DIACP- DIV.DE ACOMP.E CONTROLE PRODUCAO</v>
      </c>
      <c r="G24" s="57">
        <v>45369</v>
      </c>
      <c r="H24" s="58">
        <v>20</v>
      </c>
      <c r="I24" s="57">
        <f t="shared" si="0"/>
        <v>45388</v>
      </c>
    </row>
    <row r="25" spans="1:9">
      <c r="A25" s="55">
        <f>A24+1</f>
        <v>21</v>
      </c>
      <c r="B25" s="55">
        <v>1</v>
      </c>
      <c r="C25" s="99">
        <v>2181</v>
      </c>
      <c r="D25" s="56" t="str">
        <f>VLOOKUP(C25,[1]SRA!B:H,2,0)</f>
        <v>ELCY SILVA DE ARAUJO</v>
      </c>
      <c r="E25" s="55">
        <f>VLOOKUP(C25,[1]SRA!B:H,3,0)</f>
        <v>1074</v>
      </c>
      <c r="F25" s="55" t="str">
        <f>VLOOKUP(C25,[1]SRA!B:H,4,0)</f>
        <v>DIVISAO DE GARANTIA DE QUALIDADE</v>
      </c>
      <c r="G25" s="57">
        <v>45369</v>
      </c>
      <c r="H25" s="58">
        <v>5</v>
      </c>
      <c r="I25" s="57">
        <f t="shared" si="0"/>
        <v>45373</v>
      </c>
    </row>
    <row r="26" spans="1:9">
      <c r="A26" s="55">
        <v>22</v>
      </c>
      <c r="B26" s="55">
        <v>1</v>
      </c>
      <c r="C26" s="99">
        <v>2921</v>
      </c>
      <c r="D26" s="56" t="str">
        <f>VLOOKUP(C26,[1]SRA!B:H,2,0)</f>
        <v>TIAGO MANOEL DE SOUSA LEITE</v>
      </c>
      <c r="E26" s="55">
        <f>VLOOKUP(C26,[1]SRA!B:H,3,0)</f>
        <v>3111</v>
      </c>
      <c r="F26" s="55" t="str">
        <f>VLOOKUP(C26,[1]SRA!B:H,4,0)</f>
        <v>DISOL I - DIVISAO DE SOLIDOS I</v>
      </c>
      <c r="G26" s="57">
        <v>45369</v>
      </c>
      <c r="H26" s="58">
        <v>10</v>
      </c>
      <c r="I26" s="57">
        <f t="shared" si="0"/>
        <v>45378</v>
      </c>
    </row>
    <row r="27" spans="1:9">
      <c r="A27" s="55">
        <v>23</v>
      </c>
      <c r="B27" s="55">
        <f>VLOOKUP(C27,[1]SRA!B:AA,5,0)</f>
        <v>1</v>
      </c>
      <c r="C27" s="99">
        <v>1908</v>
      </c>
      <c r="D27" s="56" t="str">
        <f>VLOOKUP(C27,[1]SRA!B:H,2,0)</f>
        <v>LUCIA MARIA ARAUJO LAVOR</v>
      </c>
      <c r="E27" s="55">
        <f>VLOOKUP(C27,[1]SRA!B:H,3,0)</f>
        <v>1020</v>
      </c>
      <c r="F27" s="55" t="str">
        <f>VLOOKUP(C27,[1]SRA!B:H,4,0)</f>
        <v>CPL- COMISSAO PERMANENTE DE LICITACAO</v>
      </c>
      <c r="G27" s="101">
        <v>45369</v>
      </c>
      <c r="H27" s="58">
        <v>11</v>
      </c>
      <c r="I27" s="57">
        <f t="shared" si="0"/>
        <v>45379</v>
      </c>
    </row>
    <row r="28" spans="1:9">
      <c r="A28" s="55">
        <f>A27+1</f>
        <v>24</v>
      </c>
      <c r="B28" s="55">
        <f>VLOOKUP(C28,[1]SRA!B:AA,5,0)</f>
        <v>1</v>
      </c>
      <c r="C28" s="99">
        <v>2790</v>
      </c>
      <c r="D28" s="56" t="str">
        <f>VLOOKUP(C28,[1]SRA!B:H,2,0)</f>
        <v>ROSANA DE FATIMA UCHOA  AREDE</v>
      </c>
      <c r="E28" s="55">
        <f>VLOOKUP(C28,[1]SRA!B:H,3,0)</f>
        <v>1005</v>
      </c>
      <c r="F28" s="55" t="str">
        <f>VLOOKUP(C28,[1]SRA!B:H,4,0)</f>
        <v>PESSOAL A DISPOSICAO/BENEFICIO</v>
      </c>
      <c r="G28" s="57">
        <v>45372</v>
      </c>
      <c r="H28" s="58">
        <v>30</v>
      </c>
      <c r="I28" s="57">
        <v>45372</v>
      </c>
    </row>
    <row r="29" spans="1:9">
      <c r="A29" s="55">
        <f>A28+1</f>
        <v>25</v>
      </c>
      <c r="B29" s="55">
        <f>VLOOKUP(C29,[1]SRA!B:AA,5,0)</f>
        <v>1</v>
      </c>
      <c r="C29" s="99">
        <v>3247</v>
      </c>
      <c r="D29" s="56" t="str">
        <f>VLOOKUP(C29,[1]SRA!B:H,2,0)</f>
        <v>LEONARDO ARAUJO PAES BARRETO</v>
      </c>
      <c r="E29" s="55">
        <f>VLOOKUP(C29,[1]SRA!B:H,3,0)</f>
        <v>1000</v>
      </c>
      <c r="F29" s="55" t="str">
        <f>VLOOKUP(C29,[1]SRA!B:H,4,0)</f>
        <v>PRES- PRESIDENCIA</v>
      </c>
      <c r="G29" s="57">
        <v>45376</v>
      </c>
      <c r="H29" s="58">
        <v>5</v>
      </c>
      <c r="I29" s="57">
        <f>(G29+H29)-1</f>
        <v>45380</v>
      </c>
    </row>
    <row r="30" spans="1:9">
      <c r="A30" s="55">
        <f>A29+1</f>
        <v>26</v>
      </c>
      <c r="B30" s="55">
        <v>1</v>
      </c>
      <c r="C30" s="99">
        <v>2918</v>
      </c>
      <c r="D30" s="56" t="str">
        <f>VLOOKUP(C30,[1]SRA!B:H,2,0)</f>
        <v>MARIA DAS NEVES DE BARROS</v>
      </c>
      <c r="E30" s="55">
        <f>VLOOKUP(C30,[1]SRA!B:H,3,0)</f>
        <v>3170</v>
      </c>
      <c r="F30" s="55" t="str">
        <f>VLOOKUP(C30,[1]SRA!B:H,4,0)</f>
        <v>DICEM - DIVISAO CENTRAL DE EMBALAGEM</v>
      </c>
      <c r="G30" s="101">
        <v>45376</v>
      </c>
      <c r="H30" s="58">
        <v>10</v>
      </c>
      <c r="I30" s="57">
        <f>(G30+H30)-1</f>
        <v>45385</v>
      </c>
    </row>
  </sheetData>
  <sortState ref="A5:I30">
    <sortCondition ref="G5:G30"/>
  </sortState>
  <mergeCells count="1">
    <mergeCell ref="A1:I2"/>
  </mergeCells>
  <conditionalFormatting sqref="C28:C30">
    <cfRule type="duplicateValues" dxfId="132" priority="376"/>
  </conditionalFormatting>
  <conditionalFormatting sqref="C29:C30">
    <cfRule type="duplicateValues" dxfId="131" priority="375"/>
  </conditionalFormatting>
  <conditionalFormatting sqref="C30">
    <cfRule type="duplicateValues" dxfId="130" priority="374"/>
  </conditionalFormatting>
  <conditionalFormatting sqref="C26">
    <cfRule type="duplicateValues" dxfId="129" priority="353"/>
  </conditionalFormatting>
  <conditionalFormatting sqref="C24">
    <cfRule type="duplicateValues" dxfId="128" priority="336"/>
  </conditionalFormatting>
  <conditionalFormatting sqref="C25">
    <cfRule type="duplicateValues" dxfId="127" priority="335"/>
  </conditionalFormatting>
  <conditionalFormatting sqref="C7:C23">
    <cfRule type="duplicateValues" dxfId="126" priority="334"/>
  </conditionalFormatting>
  <conditionalFormatting sqref="C27">
    <cfRule type="duplicateValues" dxfId="125" priority="332"/>
  </conditionalFormatting>
  <conditionalFormatting sqref="C21">
    <cfRule type="duplicateValues" dxfId="124" priority="325"/>
  </conditionalFormatting>
  <conditionalFormatting sqref="C25:C27">
    <cfRule type="duplicateValues" dxfId="123" priority="324"/>
  </conditionalFormatting>
  <conditionalFormatting sqref="C20">
    <cfRule type="duplicateValues" dxfId="122" priority="323"/>
  </conditionalFormatting>
  <conditionalFormatting sqref="C7:C18">
    <cfRule type="duplicateValues" dxfId="121" priority="320"/>
  </conditionalFormatting>
  <conditionalFormatting sqref="C7:C8">
    <cfRule type="duplicateValues" dxfId="120" priority="298"/>
  </conditionalFormatting>
  <conditionalFormatting sqref="C7">
    <cfRule type="duplicateValues" dxfId="119" priority="297"/>
  </conditionalFormatting>
  <conditionalFormatting sqref="C16">
    <cfRule type="duplicateValues" dxfId="118" priority="296"/>
  </conditionalFormatting>
  <conditionalFormatting sqref="C17">
    <cfRule type="duplicateValues" dxfId="117" priority="295"/>
  </conditionalFormatting>
  <conditionalFormatting sqref="C18:C21">
    <cfRule type="duplicateValues" dxfId="116" priority="293"/>
  </conditionalFormatting>
  <conditionalFormatting sqref="C24:C25">
    <cfRule type="duplicateValues" dxfId="115" priority="292"/>
  </conditionalFormatting>
  <conditionalFormatting sqref="C7:C15">
    <cfRule type="duplicateValues" dxfId="114" priority="290"/>
  </conditionalFormatting>
  <conditionalFormatting sqref="C19">
    <cfRule type="duplicateValues" dxfId="113" priority="287"/>
  </conditionalFormatting>
  <conditionalFormatting sqref="C18">
    <cfRule type="duplicateValues" dxfId="112" priority="275"/>
  </conditionalFormatting>
  <conditionalFormatting sqref="C13">
    <cfRule type="duplicateValues" dxfId="111" priority="270"/>
  </conditionalFormatting>
  <conditionalFormatting sqref="C14">
    <cfRule type="duplicateValues" dxfId="110" priority="269"/>
  </conditionalFormatting>
  <conditionalFormatting sqref="C15">
    <cfRule type="duplicateValues" dxfId="109" priority="268"/>
  </conditionalFormatting>
  <conditionalFormatting sqref="C7:C12">
    <cfRule type="duplicateValues" dxfId="108" priority="265"/>
  </conditionalFormatting>
  <conditionalFormatting sqref="C21:C27">
    <cfRule type="duplicateValues" dxfId="107" priority="263"/>
  </conditionalFormatting>
  <conditionalFormatting sqref="C22:C27">
    <cfRule type="duplicateValues" dxfId="106" priority="262"/>
  </conditionalFormatting>
  <conditionalFormatting sqref="C23:C27">
    <cfRule type="duplicateValues" dxfId="105" priority="261"/>
  </conditionalFormatting>
  <conditionalFormatting sqref="C24:C27">
    <cfRule type="duplicateValues" dxfId="104" priority="260"/>
  </conditionalFormatting>
  <conditionalFormatting sqref="C26:C27">
    <cfRule type="duplicateValues" dxfId="103" priority="258"/>
  </conditionalFormatting>
  <conditionalFormatting sqref="C7:C27">
    <cfRule type="duplicateValues" dxfId="102" priority="257"/>
  </conditionalFormatting>
  <conditionalFormatting sqref="C7:C17">
    <cfRule type="duplicateValues" dxfId="101" priority="255"/>
  </conditionalFormatting>
  <conditionalFormatting sqref="C21:C22">
    <cfRule type="duplicateValues" dxfId="100" priority="251"/>
  </conditionalFormatting>
  <conditionalFormatting sqref="C7:C16">
    <cfRule type="duplicateValues" dxfId="99" priority="250"/>
  </conditionalFormatting>
  <conditionalFormatting sqref="C19:C28">
    <cfRule type="duplicateValues" dxfId="98" priority="246"/>
  </conditionalFormatting>
  <conditionalFormatting sqref="C7:C29">
    <cfRule type="duplicateValues" dxfId="97" priority="245"/>
  </conditionalFormatting>
  <conditionalFormatting sqref="C23:C28">
    <cfRule type="duplicateValues" dxfId="96" priority="244"/>
  </conditionalFormatting>
  <conditionalFormatting sqref="C25:C28">
    <cfRule type="duplicateValues" dxfId="95" priority="243"/>
  </conditionalFormatting>
  <conditionalFormatting sqref="C15:C19">
    <cfRule type="duplicateValues" dxfId="94" priority="241"/>
  </conditionalFormatting>
  <conditionalFormatting sqref="C16:C19">
    <cfRule type="duplicateValues" dxfId="93" priority="240"/>
  </conditionalFormatting>
  <conditionalFormatting sqref="C17:C19">
    <cfRule type="duplicateValues" dxfId="92" priority="239"/>
  </conditionalFormatting>
  <conditionalFormatting sqref="C18:C19">
    <cfRule type="duplicateValues" dxfId="91" priority="238"/>
  </conditionalFormatting>
  <conditionalFormatting sqref="C7:C13">
    <cfRule type="duplicateValues" dxfId="90" priority="236"/>
  </conditionalFormatting>
  <conditionalFormatting sqref="C7:C19">
    <cfRule type="duplicateValues" dxfId="89" priority="234"/>
  </conditionalFormatting>
  <conditionalFormatting sqref="C22">
    <cfRule type="duplicateValues" dxfId="88" priority="232"/>
  </conditionalFormatting>
  <conditionalFormatting sqref="C23:C25">
    <cfRule type="duplicateValues" dxfId="87" priority="231"/>
  </conditionalFormatting>
  <conditionalFormatting sqref="C20:C28">
    <cfRule type="duplicateValues" dxfId="86" priority="226"/>
  </conditionalFormatting>
  <conditionalFormatting sqref="C14:C28">
    <cfRule type="duplicateValues" dxfId="85" priority="225"/>
  </conditionalFormatting>
  <conditionalFormatting sqref="C28">
    <cfRule type="duplicateValues" dxfId="84" priority="212"/>
  </conditionalFormatting>
  <conditionalFormatting sqref="C12">
    <cfRule type="duplicateValues" dxfId="83" priority="191"/>
  </conditionalFormatting>
  <conditionalFormatting sqref="C14:C18">
    <cfRule type="duplicateValues" dxfId="82" priority="190"/>
  </conditionalFormatting>
  <conditionalFormatting sqref="C15:C18">
    <cfRule type="duplicateValues" dxfId="81" priority="189"/>
  </conditionalFormatting>
  <conditionalFormatting sqref="C16:C18">
    <cfRule type="duplicateValues" dxfId="80" priority="188"/>
  </conditionalFormatting>
  <conditionalFormatting sqref="C17:C18">
    <cfRule type="duplicateValues" dxfId="79" priority="187"/>
  </conditionalFormatting>
  <conditionalFormatting sqref="C7:C11">
    <cfRule type="duplicateValues" dxfId="78" priority="182"/>
  </conditionalFormatting>
  <conditionalFormatting sqref="C7:C20">
    <cfRule type="duplicateValues" dxfId="77" priority="180"/>
  </conditionalFormatting>
  <conditionalFormatting sqref="C23">
    <cfRule type="duplicateValues" dxfId="76" priority="179"/>
  </conditionalFormatting>
  <conditionalFormatting sqref="C29">
    <cfRule type="duplicateValues" dxfId="75" priority="171"/>
  </conditionalFormatting>
  <conditionalFormatting sqref="C7:C34">
    <cfRule type="duplicateValues" dxfId="74" priority="159"/>
  </conditionalFormatting>
  <conditionalFormatting sqref="C11">
    <cfRule type="duplicateValues" dxfId="73" priority="154"/>
  </conditionalFormatting>
  <conditionalFormatting sqref="C31">
    <cfRule type="duplicateValues" dxfId="72" priority="107"/>
  </conditionalFormatting>
  <conditionalFormatting sqref="C32">
    <cfRule type="duplicateValues" dxfId="71" priority="106"/>
  </conditionalFormatting>
  <conditionalFormatting sqref="C33:C34">
    <cfRule type="duplicateValues" dxfId="70" priority="105"/>
  </conditionalFormatting>
  <conditionalFormatting sqref="C34">
    <cfRule type="duplicateValues" dxfId="69" priority="104"/>
  </conditionalFormatting>
  <conditionalFormatting sqref="C3:C1048576">
    <cfRule type="duplicateValues" dxfId="68" priority="65"/>
  </conditionalFormatting>
  <conditionalFormatting sqref="H16:H24">
    <cfRule type="cellIs" dxfId="67" priority="62" operator="equal">
      <formula>#REF!</formula>
    </cfRule>
    <cfRule type="cellIs" dxfId="66" priority="63" operator="equal">
      <formula>#REF!</formula>
    </cfRule>
  </conditionalFormatting>
  <conditionalFormatting sqref="C5:C15">
    <cfRule type="duplicateValues" dxfId="65" priority="54"/>
  </conditionalFormatting>
  <conditionalFormatting sqref="H15:H17 H20:H30">
    <cfRule type="cellIs" dxfId="64" priority="50" operator="equal">
      <formula>#REF!</formula>
    </cfRule>
    <cfRule type="cellIs" dxfId="63" priority="51" operator="equal">
      <formula>#REF!</formula>
    </cfRule>
  </conditionalFormatting>
  <conditionalFormatting sqref="C5:C30">
    <cfRule type="duplicateValues" dxfId="62" priority="32"/>
  </conditionalFormatting>
  <conditionalFormatting sqref="H18"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H19">
    <cfRule type="cellIs" dxfId="59" priority="21" operator="equal">
      <formula>#REF!</formula>
    </cfRule>
    <cfRule type="cellIs" dxfId="58" priority="22" operator="equal">
      <formula>#REF!</formula>
    </cfRule>
  </conditionalFormatting>
  <conditionalFormatting sqref="H7:H30">
    <cfRule type="cellIs" dxfId="57" priority="18" operator="equal">
      <formula>#REF!</formula>
    </cfRule>
    <cfRule type="cellIs" dxfId="56" priority="19" operator="equal">
      <formula>#REF!</formula>
    </cfRule>
  </conditionalFormatting>
  <conditionalFormatting sqref="C8:C21">
    <cfRule type="duplicateValues" dxfId="55" priority="17"/>
  </conditionalFormatting>
  <conditionalFormatting sqref="H8:H30">
    <cfRule type="cellIs" dxfId="54" priority="15" operator="equal">
      <formula>#REF!</formula>
    </cfRule>
    <cfRule type="cellIs" dxfId="53" priority="16" operator="equal">
      <formula>#REF!</formula>
    </cfRule>
  </conditionalFormatting>
  <conditionalFormatting sqref="H22:H30">
    <cfRule type="cellIs" dxfId="52" priority="12" operator="equal">
      <formula>#REF!</formula>
    </cfRule>
    <cfRule type="cellIs" dxfId="51" priority="13" operator="equal">
      <formula>#REF!</formula>
    </cfRule>
  </conditionalFormatting>
  <conditionalFormatting sqref="C23:C26">
    <cfRule type="duplicateValues" dxfId="50" priority="11"/>
  </conditionalFormatting>
  <conditionalFormatting sqref="H23:H30">
    <cfRule type="cellIs" dxfId="49" priority="9" operator="equal">
      <formula>#REF!</formula>
    </cfRule>
    <cfRule type="cellIs" dxfId="48" priority="10" operator="equal">
      <formula>#REF!</formula>
    </cfRule>
  </conditionalFormatting>
  <conditionalFormatting sqref="C5:C21">
    <cfRule type="duplicateValues" dxfId="47" priority="8"/>
  </conditionalFormatting>
  <conditionalFormatting sqref="H27:H28">
    <cfRule type="cellIs" dxfId="46" priority="5" operator="equal">
      <formula>#REF!</formula>
    </cfRule>
    <cfRule type="cellIs" dxfId="45" priority="6" operator="equal">
      <formula>#REF!</formula>
    </cfRule>
  </conditionalFormatting>
  <conditionalFormatting sqref="H28">
    <cfRule type="cellIs" dxfId="44" priority="1" operator="equal">
      <formula>#REF!</formula>
    </cfRule>
    <cfRule type="cellIs" dxfId="43" priority="2" operator="equal">
      <formula>#REF!</formula>
    </cfRule>
  </conditionalFormatting>
  <conditionalFormatting sqref="C7:C30">
    <cfRule type="duplicateValues" dxfId="42" priority="421"/>
  </conditionalFormatting>
  <conditionalFormatting sqref="C23:C30">
    <cfRule type="duplicateValues" dxfId="41" priority="434"/>
  </conditionalFormatting>
  <conditionalFormatting sqref="C27:C30">
    <cfRule type="duplicateValues" dxfId="40" priority="435"/>
  </conditionalFormatting>
  <conditionalFormatting sqref="C21:C30">
    <cfRule type="duplicateValues" dxfId="39" priority="436"/>
  </conditionalFormatting>
  <conditionalFormatting sqref="C18:C30">
    <cfRule type="duplicateValues" dxfId="38" priority="437"/>
  </conditionalFormatting>
  <conditionalFormatting sqref="C22:C30">
    <cfRule type="duplicateValues" dxfId="37" priority="438"/>
  </conditionalFormatting>
  <conditionalFormatting sqref="C24:C30">
    <cfRule type="duplicateValues" dxfId="36" priority="439"/>
  </conditionalFormatting>
  <conditionalFormatting sqref="C25:C30">
    <cfRule type="duplicateValues" dxfId="35" priority="475"/>
  </conditionalFormatting>
  <conditionalFormatting sqref="C26:C30">
    <cfRule type="duplicateValues" dxfId="34" priority="476"/>
  </conditionalFormatting>
  <conditionalFormatting sqref="C20:C30">
    <cfRule type="duplicateValues" dxfId="33" priority="477"/>
  </conditionalFormatting>
  <conditionalFormatting sqref="C14:C30">
    <cfRule type="duplicateValues" dxfId="32" priority="478"/>
  </conditionalFormatting>
  <conditionalFormatting sqref="C7:C31">
    <cfRule type="duplicateValues" dxfId="31" priority="479"/>
  </conditionalFormatting>
  <conditionalFormatting sqref="C19:C30">
    <cfRule type="duplicateValues" dxfId="30" priority="497"/>
  </conditionalFormatting>
  <conditionalFormatting sqref="C13:C30">
    <cfRule type="duplicateValues" dxfId="29" priority="498"/>
  </conditionalFormatting>
  <conditionalFormatting sqref="C31:C34">
    <cfRule type="duplicateValues" dxfId="28" priority="507"/>
  </conditionalFormatting>
  <conditionalFormatting sqref="C21:C34">
    <cfRule type="duplicateValues" dxfId="27" priority="511"/>
  </conditionalFormatting>
  <conditionalFormatting sqref="C23:C34">
    <cfRule type="duplicateValues" dxfId="26" priority="513"/>
  </conditionalFormatting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476"/>
  <sheetViews>
    <sheetView workbookViewId="0">
      <pane ySplit="4" topLeftCell="A437" activePane="bottomLeft" state="frozen"/>
      <selection pane="bottomLeft" activeCell="E1" sqref="E1:H1048576"/>
    </sheetView>
  </sheetViews>
  <sheetFormatPr defaultRowHeight="12"/>
  <cols>
    <col min="1" max="1" width="5" style="38" customWidth="1"/>
    <col min="2" max="2" width="7.42578125" style="6" bestFit="1" customWidth="1"/>
    <col min="3" max="3" width="32.42578125" style="38" bestFit="1" customWidth="1"/>
    <col min="4" max="4" width="17.42578125" style="18" bestFit="1" customWidth="1"/>
    <col min="5" max="5" width="15.140625" style="89" bestFit="1" customWidth="1"/>
    <col min="6" max="6" width="17.42578125" style="69" bestFit="1" customWidth="1"/>
    <col min="7" max="7" width="16.42578125" style="70" bestFit="1" customWidth="1"/>
    <col min="8" max="8" width="15.140625" style="8" bestFit="1" customWidth="1"/>
    <col min="9" max="9" width="13.28515625" style="22" customWidth="1"/>
    <col min="10" max="10" width="11" style="12" bestFit="1" customWidth="1"/>
    <col min="11" max="11" width="11" style="12" customWidth="1"/>
    <col min="12" max="13" width="15.140625" style="6" bestFit="1" customWidth="1"/>
    <col min="14" max="14" width="15.140625" style="12" bestFit="1" customWidth="1"/>
    <col min="15" max="15" width="14.140625" style="12" bestFit="1" customWidth="1"/>
    <col min="16" max="16" width="8" style="12" bestFit="1" customWidth="1"/>
    <col min="17" max="16384" width="9.140625" style="12"/>
  </cols>
  <sheetData>
    <row r="1" spans="1:16">
      <c r="M1" s="6" t="s">
        <v>455</v>
      </c>
    </row>
    <row r="2" spans="1:16">
      <c r="A2" s="78" t="s">
        <v>596</v>
      </c>
      <c r="B2" s="77"/>
      <c r="C2" s="77"/>
      <c r="D2" s="77"/>
      <c r="E2" s="85"/>
      <c r="F2" s="66"/>
      <c r="G2" s="87"/>
      <c r="H2" s="85"/>
      <c r="L2" s="6" t="s">
        <v>454</v>
      </c>
      <c r="M2" s="6">
        <v>701</v>
      </c>
    </row>
    <row r="3" spans="1:16">
      <c r="J3" s="13"/>
      <c r="K3" s="13"/>
      <c r="L3" s="6" t="s">
        <v>456</v>
      </c>
      <c r="M3" s="19" t="s">
        <v>469</v>
      </c>
    </row>
    <row r="4" spans="1:16">
      <c r="A4" s="78" t="s">
        <v>0</v>
      </c>
      <c r="B4" s="78" t="s">
        <v>1</v>
      </c>
      <c r="C4" s="78" t="s">
        <v>2</v>
      </c>
      <c r="D4" s="78" t="s">
        <v>457</v>
      </c>
      <c r="E4" s="90" t="s">
        <v>456</v>
      </c>
      <c r="F4" s="68" t="s">
        <v>458</v>
      </c>
      <c r="G4" s="88" t="s">
        <v>459</v>
      </c>
      <c r="H4" s="74" t="s">
        <v>453</v>
      </c>
      <c r="L4" s="19" t="s">
        <v>470</v>
      </c>
      <c r="M4" s="19" t="s">
        <v>475</v>
      </c>
    </row>
    <row r="5" spans="1:16">
      <c r="A5" s="79">
        <v>1</v>
      </c>
      <c r="B5" s="79">
        <v>200</v>
      </c>
      <c r="C5" s="80" t="s">
        <v>3</v>
      </c>
      <c r="D5" s="81">
        <v>4804.1099999999997</v>
      </c>
      <c r="E5" s="64">
        <f>D5-H5</f>
        <v>1325.0799999999995</v>
      </c>
      <c r="F5" s="93">
        <f>IFERROR(VLOOKUP(B5,ADI!B:D,3,0),"0,00")</f>
        <v>1633.4</v>
      </c>
      <c r="G5" s="72">
        <v>1845.63</v>
      </c>
      <c r="H5" s="64">
        <f>F5+G5</f>
        <v>3479.03</v>
      </c>
      <c r="I5" s="22" t="str">
        <f>VLOOKUP(B5,'FOLHA RESUMIDA'!C:D,2,0)</f>
        <v>MARIA DO CARMO DE SOUSA</v>
      </c>
    </row>
    <row r="6" spans="1:16">
      <c r="A6" s="79">
        <v>1</v>
      </c>
      <c r="B6" s="79">
        <v>397</v>
      </c>
      <c r="C6" s="80" t="s">
        <v>4</v>
      </c>
      <c r="D6" s="81">
        <v>6739.66</v>
      </c>
      <c r="E6" s="64">
        <f t="shared" ref="E6:E69" si="0">D6-H6</f>
        <v>5039.3899999999994</v>
      </c>
      <c r="F6" s="93">
        <f>IFERROR(VLOOKUP(B6,ADI!B:D,3,0),"0,00")</f>
        <v>1700.27</v>
      </c>
      <c r="G6" s="72">
        <v>0</v>
      </c>
      <c r="H6" s="64">
        <f t="shared" ref="H6:H69" si="1">F6+G6</f>
        <v>1700.27</v>
      </c>
      <c r="I6" s="39" t="str">
        <f>VLOOKUP(B6,'FOLHA RESUMIDA'!C:D,2,0)</f>
        <v>MARIA AMARA MEDEIROS</v>
      </c>
    </row>
    <row r="7" spans="1:16">
      <c r="A7" s="79">
        <v>1</v>
      </c>
      <c r="B7" s="79">
        <v>508</v>
      </c>
      <c r="C7" s="80" t="s">
        <v>5</v>
      </c>
      <c r="D7" s="81">
        <v>5082.5600000000004</v>
      </c>
      <c r="E7" s="64">
        <f t="shared" si="0"/>
        <v>2049.7200000000003</v>
      </c>
      <c r="F7" s="93">
        <f>IFERROR(VLOOKUP(B7,ADI!B:D,3,0),"0,00")</f>
        <v>1728.07</v>
      </c>
      <c r="G7" s="72">
        <v>1304.77</v>
      </c>
      <c r="H7" s="64">
        <f t="shared" si="1"/>
        <v>3032.84</v>
      </c>
      <c r="I7" s="39" t="str">
        <f>VLOOKUP(B7,'FOLHA RESUMIDA'!C:D,2,0)</f>
        <v>SANDRA EMIDIO PEREIRA</v>
      </c>
      <c r="L7" s="13" t="s">
        <v>457</v>
      </c>
      <c r="M7" s="7" t="s">
        <v>456</v>
      </c>
      <c r="N7" s="13" t="s">
        <v>458</v>
      </c>
      <c r="O7" s="13" t="s">
        <v>459</v>
      </c>
      <c r="P7" s="8" t="s">
        <v>453</v>
      </c>
    </row>
    <row r="8" spans="1:16">
      <c r="A8" s="79">
        <v>1</v>
      </c>
      <c r="B8" s="79">
        <v>510</v>
      </c>
      <c r="C8" s="80" t="s">
        <v>6</v>
      </c>
      <c r="D8" s="81">
        <v>4118.83</v>
      </c>
      <c r="E8" s="64">
        <f t="shared" si="0"/>
        <v>1457.12</v>
      </c>
      <c r="F8" s="93">
        <f>IFERROR(VLOOKUP(B8,ADI!B:D,3,0),"0,00")</f>
        <v>1400.4</v>
      </c>
      <c r="G8" s="72">
        <v>1261.31</v>
      </c>
      <c r="H8" s="64">
        <f t="shared" si="1"/>
        <v>2661.71</v>
      </c>
      <c r="I8" s="39" t="str">
        <f>VLOOKUP(B8,'FOLHA RESUMIDA'!C:D,2,0)</f>
        <v>FRANCISCO FERREIRA DE SOUSA</v>
      </c>
    </row>
    <row r="9" spans="1:16">
      <c r="A9" s="79">
        <v>1</v>
      </c>
      <c r="B9" s="79">
        <v>542</v>
      </c>
      <c r="C9" s="80" t="s">
        <v>7</v>
      </c>
      <c r="D9" s="81">
        <v>2437.35</v>
      </c>
      <c r="E9" s="64">
        <f t="shared" si="0"/>
        <v>497.08999999999969</v>
      </c>
      <c r="F9" s="93">
        <f>IFERROR(VLOOKUP(B9,ADI!B:D,3,0),"0,00")</f>
        <v>673.61</v>
      </c>
      <c r="G9" s="72">
        <v>1266.6500000000001</v>
      </c>
      <c r="H9" s="64">
        <f t="shared" si="1"/>
        <v>1940.2600000000002</v>
      </c>
      <c r="I9" s="39" t="str">
        <f>VLOOKUP(B9,'FOLHA RESUMIDA'!C:D,2,0)</f>
        <v>ANA MARTA MARCELINO DA SILVA</v>
      </c>
    </row>
    <row r="10" spans="1:16">
      <c r="A10" s="79">
        <v>1</v>
      </c>
      <c r="B10" s="79">
        <v>788</v>
      </c>
      <c r="C10" s="80" t="s">
        <v>8</v>
      </c>
      <c r="D10" s="81">
        <v>3353.92</v>
      </c>
      <c r="E10" s="64">
        <f t="shared" si="0"/>
        <v>1178.5700000000002</v>
      </c>
      <c r="F10" s="93">
        <f>IFERROR(VLOOKUP(B10,ADI!B:D,3,0),"0,00")</f>
        <v>1140.33</v>
      </c>
      <c r="G10" s="72">
        <v>1035.02</v>
      </c>
      <c r="H10" s="64">
        <f t="shared" si="1"/>
        <v>2175.35</v>
      </c>
      <c r="I10" s="39" t="str">
        <f>VLOOKUP(B10,'FOLHA RESUMIDA'!C:D,2,0)</f>
        <v>IVONEIDE FRANCISCA S ALMEIDA</v>
      </c>
    </row>
    <row r="11" spans="1:16">
      <c r="A11" s="79">
        <v>1</v>
      </c>
      <c r="B11" s="79">
        <v>830</v>
      </c>
      <c r="C11" s="80" t="s">
        <v>9</v>
      </c>
      <c r="D11" s="81">
        <v>5006.45</v>
      </c>
      <c r="E11" s="64">
        <f t="shared" si="0"/>
        <v>1662.7399999999998</v>
      </c>
      <c r="F11" s="93">
        <f>IFERROR(VLOOKUP(B11,ADI!B:D,3,0),"0,00")</f>
        <v>1702.19</v>
      </c>
      <c r="G11" s="72">
        <v>1641.52</v>
      </c>
      <c r="H11" s="64">
        <f t="shared" si="1"/>
        <v>3343.71</v>
      </c>
      <c r="I11" s="39" t="str">
        <f>VLOOKUP(B11,'FOLHA RESUMIDA'!C:D,2,0)</f>
        <v>CARLOS ANTONIO DA SILVA</v>
      </c>
    </row>
    <row r="12" spans="1:16">
      <c r="A12" s="79">
        <v>1</v>
      </c>
      <c r="B12" s="79">
        <v>863</v>
      </c>
      <c r="C12" s="80" t="s">
        <v>10</v>
      </c>
      <c r="D12" s="81">
        <v>2542.0300000000002</v>
      </c>
      <c r="E12" s="64">
        <f t="shared" si="0"/>
        <v>1116.75</v>
      </c>
      <c r="F12" s="93">
        <f>IFERROR(VLOOKUP(B12,ADI!B:D,3,0),"0,00")</f>
        <v>863.33</v>
      </c>
      <c r="G12" s="72">
        <v>561.95000000000005</v>
      </c>
      <c r="H12" s="64">
        <f t="shared" si="1"/>
        <v>1425.2800000000002</v>
      </c>
      <c r="I12" s="39" t="str">
        <f>VLOOKUP(B12,'FOLHA RESUMIDA'!C:D,2,0)</f>
        <v>JOSE AMARO DOS SANTOS</v>
      </c>
    </row>
    <row r="13" spans="1:16">
      <c r="A13" s="79">
        <v>1</v>
      </c>
      <c r="B13" s="79">
        <v>871</v>
      </c>
      <c r="C13" s="80" t="s">
        <v>11</v>
      </c>
      <c r="D13" s="81">
        <v>5383.75</v>
      </c>
      <c r="E13" s="64">
        <f t="shared" si="0"/>
        <v>2954.48</v>
      </c>
      <c r="F13" s="93">
        <f>IFERROR(VLOOKUP(B13,ADI!B:D,3,0),"0,00")</f>
        <v>1830.47</v>
      </c>
      <c r="G13" s="72">
        <v>598.79999999999995</v>
      </c>
      <c r="H13" s="64">
        <f t="shared" si="1"/>
        <v>2429.27</v>
      </c>
      <c r="I13" s="39" t="str">
        <f>VLOOKUP(B13,'FOLHA RESUMIDA'!C:D,2,0)</f>
        <v>MARIA LUISA P DE LEMOS</v>
      </c>
    </row>
    <row r="14" spans="1:16">
      <c r="A14" s="79">
        <v>1</v>
      </c>
      <c r="B14" s="79">
        <v>897</v>
      </c>
      <c r="C14" s="80" t="s">
        <v>12</v>
      </c>
      <c r="D14" s="81">
        <v>1894.8</v>
      </c>
      <c r="E14" s="64">
        <f t="shared" si="0"/>
        <v>1610.9099999999999</v>
      </c>
      <c r="F14" s="93">
        <f>IFERROR(VLOOKUP(B14,ADI!B:D,3,0),"0,00")</f>
        <v>189.48</v>
      </c>
      <c r="G14" s="72">
        <v>94.41</v>
      </c>
      <c r="H14" s="64">
        <f t="shared" si="1"/>
        <v>283.89</v>
      </c>
      <c r="I14" s="39" t="str">
        <f>VLOOKUP(B14,'FOLHA RESUMIDA'!C:D,2,0)</f>
        <v>EUNICE DE ASSIS CALIXTO</v>
      </c>
    </row>
    <row r="15" spans="1:16">
      <c r="A15" s="79">
        <v>1</v>
      </c>
      <c r="B15" s="79">
        <v>996</v>
      </c>
      <c r="C15" s="80" t="s">
        <v>13</v>
      </c>
      <c r="D15" s="81">
        <v>3940.04</v>
      </c>
      <c r="E15" s="64">
        <f t="shared" si="0"/>
        <v>1419.2200000000003</v>
      </c>
      <c r="F15" s="93">
        <f>IFERROR(VLOOKUP(B15,ADI!B:D,3,0),"0,00")</f>
        <v>1339.32</v>
      </c>
      <c r="G15" s="72">
        <v>1181.5</v>
      </c>
      <c r="H15" s="64">
        <f t="shared" si="1"/>
        <v>2520.8199999999997</v>
      </c>
      <c r="I15" s="39" t="str">
        <f>VLOOKUP(B15,'FOLHA RESUMIDA'!C:D,2,0)</f>
        <v>FIRMINO SIQUEIRA DA SILVA</v>
      </c>
    </row>
    <row r="16" spans="1:16">
      <c r="A16" s="79">
        <v>1</v>
      </c>
      <c r="B16" s="79">
        <v>1008</v>
      </c>
      <c r="C16" s="80" t="s">
        <v>14</v>
      </c>
      <c r="D16" s="81">
        <v>2193.44</v>
      </c>
      <c r="E16" s="64">
        <f t="shared" si="0"/>
        <v>641.46</v>
      </c>
      <c r="F16" s="93">
        <f>IFERROR(VLOOKUP(B16,ADI!B:D,3,0),"0,00")</f>
        <v>745.77</v>
      </c>
      <c r="G16" s="72">
        <v>806.21</v>
      </c>
      <c r="H16" s="64">
        <f t="shared" si="1"/>
        <v>1551.98</v>
      </c>
      <c r="I16" s="39" t="str">
        <f>VLOOKUP(B16,'FOLHA RESUMIDA'!C:D,2,0)</f>
        <v>MARIO JOSE DO NASCIMENTO</v>
      </c>
    </row>
    <row r="17" spans="1:13">
      <c r="A17" s="79">
        <v>1</v>
      </c>
      <c r="B17" s="79">
        <v>1037</v>
      </c>
      <c r="C17" s="80" t="s">
        <v>15</v>
      </c>
      <c r="D17" s="81">
        <v>3751.6</v>
      </c>
      <c r="E17" s="64">
        <f t="shared" si="0"/>
        <v>1363.29</v>
      </c>
      <c r="F17" s="93">
        <f>IFERROR(VLOOKUP(B17,ADI!B:D,3,0),"0,00")</f>
        <v>1275.54</v>
      </c>
      <c r="G17" s="72">
        <v>1112.77</v>
      </c>
      <c r="H17" s="64">
        <f t="shared" si="1"/>
        <v>2388.31</v>
      </c>
      <c r="I17" s="39" t="str">
        <f>VLOOKUP(B17,'FOLHA RESUMIDA'!C:D,2,0)</f>
        <v>DAVI INACIO FILHO</v>
      </c>
    </row>
    <row r="18" spans="1:13">
      <c r="A18" s="79">
        <v>1</v>
      </c>
      <c r="B18" s="79">
        <v>1051</v>
      </c>
      <c r="C18" s="80" t="s">
        <v>16</v>
      </c>
      <c r="D18" s="81">
        <v>20171.89</v>
      </c>
      <c r="E18" s="64">
        <f t="shared" si="0"/>
        <v>7087.57</v>
      </c>
      <c r="F18" s="93">
        <f>IFERROR(VLOOKUP(B18,ADI!B:D,3,0),"0,00")</f>
        <v>6858.44</v>
      </c>
      <c r="G18" s="72">
        <v>6225.88</v>
      </c>
      <c r="H18" s="64">
        <f t="shared" si="1"/>
        <v>13084.32</v>
      </c>
      <c r="I18" s="39" t="str">
        <f>VLOOKUP(B18,'FOLHA RESUMIDA'!C:D,2,0)</f>
        <v>GEORGE HAROLD DE B  WALMSLEY</v>
      </c>
    </row>
    <row r="19" spans="1:13">
      <c r="A19" s="79">
        <v>1</v>
      </c>
      <c r="B19" s="79">
        <v>1056</v>
      </c>
      <c r="C19" s="80" t="s">
        <v>17</v>
      </c>
      <c r="D19" s="81">
        <v>5006.1499999999996</v>
      </c>
      <c r="E19" s="64">
        <f t="shared" si="0"/>
        <v>2231.7499999999995</v>
      </c>
      <c r="F19" s="93">
        <f>IFERROR(VLOOKUP(B19,ADI!B:D,3,0),"0,00")</f>
        <v>1543.94</v>
      </c>
      <c r="G19" s="72">
        <v>1230.46</v>
      </c>
      <c r="H19" s="64">
        <f t="shared" si="1"/>
        <v>2774.4</v>
      </c>
      <c r="I19" s="39" t="str">
        <f>VLOOKUP(B19,'FOLHA RESUMIDA'!C:D,2,0)</f>
        <v>VALERIA MARIA DA SILVA</v>
      </c>
    </row>
    <row r="20" spans="1:13">
      <c r="A20" s="79">
        <v>1</v>
      </c>
      <c r="B20" s="79">
        <v>1071</v>
      </c>
      <c r="C20" s="80" t="s">
        <v>18</v>
      </c>
      <c r="D20" s="81">
        <v>2089.0100000000002</v>
      </c>
      <c r="E20" s="64">
        <f t="shared" si="0"/>
        <v>549.25000000000023</v>
      </c>
      <c r="F20" s="93">
        <f>IFERROR(VLOOKUP(B20,ADI!B:D,3,0),"0,00")</f>
        <v>710.26</v>
      </c>
      <c r="G20" s="72">
        <v>829.5</v>
      </c>
      <c r="H20" s="64">
        <f t="shared" si="1"/>
        <v>1539.76</v>
      </c>
      <c r="I20" s="39" t="str">
        <f>VLOOKUP(B20,'FOLHA RESUMIDA'!C:D,2,0)</f>
        <v>MARIA JOSE DA HORA</v>
      </c>
    </row>
    <row r="21" spans="1:13" s="9" customFormat="1">
      <c r="A21" s="79">
        <v>1</v>
      </c>
      <c r="B21" s="79">
        <v>1080</v>
      </c>
      <c r="C21" s="80" t="s">
        <v>19</v>
      </c>
      <c r="D21" s="81">
        <v>4301.8900000000003</v>
      </c>
      <c r="E21" s="64">
        <f t="shared" si="0"/>
        <v>1930.13</v>
      </c>
      <c r="F21" s="93">
        <f>IFERROR(VLOOKUP(B21,ADI!B:D,3,0),"0,00")</f>
        <v>1400.4</v>
      </c>
      <c r="G21" s="72">
        <v>971.36</v>
      </c>
      <c r="H21" s="64">
        <f t="shared" si="1"/>
        <v>2371.7600000000002</v>
      </c>
      <c r="I21" s="39" t="str">
        <f>VLOOKUP(B21,'FOLHA RESUMIDA'!C:D,2,0)</f>
        <v>VALDIRENE ANDRE PEREIRA</v>
      </c>
      <c r="L21" s="10"/>
      <c r="M21" s="10"/>
    </row>
    <row r="22" spans="1:13">
      <c r="A22" s="79">
        <v>1</v>
      </c>
      <c r="B22" s="79">
        <v>1099</v>
      </c>
      <c r="C22" s="80" t="s">
        <v>20</v>
      </c>
      <c r="D22" s="81">
        <v>4008.57</v>
      </c>
      <c r="E22" s="64">
        <f t="shared" si="0"/>
        <v>1465.0000000000005</v>
      </c>
      <c r="F22" s="93">
        <f>IFERROR(VLOOKUP(B22,ADI!B:D,3,0),"0,00")</f>
        <v>1275.54</v>
      </c>
      <c r="G22" s="72">
        <v>1268.03</v>
      </c>
      <c r="H22" s="64">
        <f t="shared" si="1"/>
        <v>2543.5699999999997</v>
      </c>
      <c r="I22" s="39" t="str">
        <f>VLOOKUP(B22,'FOLHA RESUMIDA'!C:D,2,0)</f>
        <v>VALERIA DA SILVA SOUZA</v>
      </c>
    </row>
    <row r="23" spans="1:13">
      <c r="A23" s="79">
        <v>1</v>
      </c>
      <c r="B23" s="79">
        <v>1126</v>
      </c>
      <c r="C23" s="80" t="s">
        <v>21</v>
      </c>
      <c r="D23" s="81">
        <v>6439.55</v>
      </c>
      <c r="E23" s="64">
        <f t="shared" si="0"/>
        <v>2682.45</v>
      </c>
      <c r="F23" s="93">
        <f>IFERROR(VLOOKUP(B23,ADI!B:D,3,0),"0,00")</f>
        <v>2189.44</v>
      </c>
      <c r="G23" s="72">
        <v>1567.66</v>
      </c>
      <c r="H23" s="64">
        <f t="shared" si="1"/>
        <v>3757.1000000000004</v>
      </c>
      <c r="I23" s="39" t="str">
        <f>VLOOKUP(B23,'FOLHA RESUMIDA'!C:D,2,0)</f>
        <v>ALUISIO GOMES FERREIRA FILHO</v>
      </c>
    </row>
    <row r="24" spans="1:13">
      <c r="A24" s="79">
        <v>10</v>
      </c>
      <c r="B24" s="79">
        <v>1135</v>
      </c>
      <c r="C24" s="80" t="s">
        <v>346</v>
      </c>
      <c r="D24" s="81">
        <v>3388.55</v>
      </c>
      <c r="E24" s="64">
        <f t="shared" si="0"/>
        <v>1501.3500000000004</v>
      </c>
      <c r="F24" s="93">
        <f>IFERROR(VLOOKUP(B24,ADI!B:D,3,0),"0,00")</f>
        <v>1152.1099999999999</v>
      </c>
      <c r="G24" s="72">
        <v>735.09</v>
      </c>
      <c r="H24" s="64">
        <f t="shared" si="1"/>
        <v>1887.1999999999998</v>
      </c>
      <c r="I24" s="39" t="str">
        <f>VLOOKUP(B24,'FOLHA RESUMIDA'!C:D,2,0)</f>
        <v>ANTONIO LUIZ DOS SANTOS</v>
      </c>
    </row>
    <row r="25" spans="1:13" s="17" customFormat="1">
      <c r="A25" s="79">
        <v>1</v>
      </c>
      <c r="B25" s="79">
        <v>1159</v>
      </c>
      <c r="C25" s="80" t="s">
        <v>22</v>
      </c>
      <c r="D25" s="81">
        <v>2539.9</v>
      </c>
      <c r="E25" s="64">
        <f t="shared" si="0"/>
        <v>1971.46</v>
      </c>
      <c r="F25" s="93">
        <f>IFERROR(VLOOKUP(B25,ADI!B:D,3,0),"0,00")</f>
        <v>568.44000000000005</v>
      </c>
      <c r="G25" s="72">
        <v>0</v>
      </c>
      <c r="H25" s="64">
        <f t="shared" si="1"/>
        <v>568.44000000000005</v>
      </c>
      <c r="I25" s="39" t="str">
        <f>VLOOKUP(B25,'FOLHA RESUMIDA'!C:D,2,0)</f>
        <v>VERA LUCIA MARIA C  DA SILVA</v>
      </c>
      <c r="L25" s="6"/>
      <c r="M25" s="6"/>
    </row>
    <row r="26" spans="1:13">
      <c r="A26" s="79">
        <v>1</v>
      </c>
      <c r="B26" s="79">
        <v>1164</v>
      </c>
      <c r="C26" s="80" t="s">
        <v>23</v>
      </c>
      <c r="D26" s="81">
        <v>5256.75</v>
      </c>
      <c r="E26" s="64">
        <f t="shared" si="0"/>
        <v>2130.98</v>
      </c>
      <c r="F26" s="93">
        <f>IFERROR(VLOOKUP(B26,ADI!B:D,3,0),"0,00")</f>
        <v>1787.3</v>
      </c>
      <c r="G26" s="72">
        <v>1338.47</v>
      </c>
      <c r="H26" s="64">
        <f t="shared" si="1"/>
        <v>3125.77</v>
      </c>
      <c r="I26" s="39" t="str">
        <f>VLOOKUP(B26,'FOLHA RESUMIDA'!C:D,2,0)</f>
        <v>TERESINHA MARIA DE F  FELIX</v>
      </c>
    </row>
    <row r="27" spans="1:13">
      <c r="A27" s="79">
        <v>1</v>
      </c>
      <c r="B27" s="79">
        <v>1169</v>
      </c>
      <c r="C27" s="80" t="s">
        <v>24</v>
      </c>
      <c r="D27" s="81">
        <v>3576.38</v>
      </c>
      <c r="E27" s="64">
        <f t="shared" si="0"/>
        <v>2030.5400000000002</v>
      </c>
      <c r="F27" s="93">
        <f>IFERROR(VLOOKUP(B27,ADI!B:D,3,0),"0,00")</f>
        <v>1101.8499999999999</v>
      </c>
      <c r="G27" s="72">
        <v>443.99</v>
      </c>
      <c r="H27" s="64">
        <f t="shared" si="1"/>
        <v>1545.84</v>
      </c>
      <c r="I27" s="39" t="str">
        <f>VLOOKUP(B27,'FOLHA RESUMIDA'!C:D,2,0)</f>
        <v>MARIA DO CARMO SANTOS</v>
      </c>
    </row>
    <row r="28" spans="1:13">
      <c r="A28" s="79">
        <v>1</v>
      </c>
      <c r="B28" s="79">
        <v>1177</v>
      </c>
      <c r="C28" s="80" t="s">
        <v>25</v>
      </c>
      <c r="D28" s="81">
        <v>3735.89</v>
      </c>
      <c r="E28" s="64">
        <f t="shared" si="0"/>
        <v>2276.96</v>
      </c>
      <c r="F28" s="93">
        <f>IFERROR(VLOOKUP(B28,ADI!B:D,3,0),"0,00")</f>
        <v>1270.2</v>
      </c>
      <c r="G28" s="72">
        <v>188.73</v>
      </c>
      <c r="H28" s="64">
        <f t="shared" si="1"/>
        <v>1458.93</v>
      </c>
      <c r="I28" s="39" t="str">
        <f>VLOOKUP(B28,'FOLHA RESUMIDA'!C:D,2,0)</f>
        <v>SELMA MARIA P DO NASCIMENTO</v>
      </c>
    </row>
    <row r="29" spans="1:13">
      <c r="A29" s="79">
        <v>1</v>
      </c>
      <c r="B29" s="79">
        <v>1221</v>
      </c>
      <c r="C29" s="80" t="s">
        <v>26</v>
      </c>
      <c r="D29" s="81">
        <v>9551.73</v>
      </c>
      <c r="E29" s="64">
        <f t="shared" si="0"/>
        <v>3300.6899999999996</v>
      </c>
      <c r="F29" s="93">
        <f>IFERROR(VLOOKUP(B29,ADI!B:D,3,0),"0,00")</f>
        <v>3247.59</v>
      </c>
      <c r="G29" s="72">
        <v>3003.45</v>
      </c>
      <c r="H29" s="64">
        <f t="shared" si="1"/>
        <v>6251.04</v>
      </c>
      <c r="I29" s="39" t="str">
        <f>VLOOKUP(B29,'FOLHA RESUMIDA'!C:D,2,0)</f>
        <v>JOSE CARLOS TENORIO DE MELO</v>
      </c>
    </row>
    <row r="30" spans="1:13">
      <c r="A30" s="79">
        <v>1</v>
      </c>
      <c r="B30" s="79">
        <v>1229</v>
      </c>
      <c r="C30" s="80" t="s">
        <v>27</v>
      </c>
      <c r="D30" s="81">
        <v>4776.46</v>
      </c>
      <c r="E30" s="64">
        <f t="shared" si="0"/>
        <v>1982.73</v>
      </c>
      <c r="F30" s="93">
        <f>IFERROR(VLOOKUP(B30,ADI!B:D,3,0),"0,00")</f>
        <v>1339.32</v>
      </c>
      <c r="G30" s="72">
        <v>1454.41</v>
      </c>
      <c r="H30" s="64">
        <f t="shared" si="1"/>
        <v>2793.73</v>
      </c>
      <c r="I30" s="39" t="str">
        <f>VLOOKUP(B30,'FOLHA RESUMIDA'!C:D,2,0)</f>
        <v>IVANETE RODRIGUES DOS SANTOS</v>
      </c>
    </row>
    <row r="31" spans="1:13">
      <c r="A31" s="79">
        <v>1</v>
      </c>
      <c r="B31" s="79">
        <v>1243</v>
      </c>
      <c r="C31" s="80" t="s">
        <v>28</v>
      </c>
      <c r="D31" s="81">
        <v>2539.21</v>
      </c>
      <c r="E31" s="64">
        <f t="shared" si="0"/>
        <v>1083.8899999999999</v>
      </c>
      <c r="F31" s="93">
        <f>IFERROR(VLOOKUP(B31,ADI!B:D,3,0),"0,00")</f>
        <v>863.33</v>
      </c>
      <c r="G31" s="72">
        <v>591.99</v>
      </c>
      <c r="H31" s="64">
        <f t="shared" si="1"/>
        <v>1455.3200000000002</v>
      </c>
      <c r="I31" s="39" t="str">
        <f>VLOOKUP(B31,'FOLHA RESUMIDA'!C:D,2,0)</f>
        <v>MARIA EUGENIA VILARIM LIMA</v>
      </c>
    </row>
    <row r="32" spans="1:13">
      <c r="A32" s="79">
        <v>1</v>
      </c>
      <c r="B32" s="79">
        <v>1258</v>
      </c>
      <c r="C32" s="80" t="s">
        <v>29</v>
      </c>
      <c r="D32" s="81">
        <v>6086.25</v>
      </c>
      <c r="E32" s="64">
        <f t="shared" si="0"/>
        <v>3995.6800000000003</v>
      </c>
      <c r="F32" s="93">
        <f>IFERROR(VLOOKUP(B32,ADI!B:D,3,0),"0,00")</f>
        <v>2069.33</v>
      </c>
      <c r="G32" s="72">
        <v>21.24</v>
      </c>
      <c r="H32" s="64">
        <f t="shared" si="1"/>
        <v>2090.5699999999997</v>
      </c>
      <c r="I32" s="39" t="str">
        <f>VLOOKUP(B32,'FOLHA RESUMIDA'!C:D,2,0)</f>
        <v>ADIGALENE RODRIGUES DA SILVA</v>
      </c>
    </row>
    <row r="33" spans="1:9">
      <c r="A33" s="79">
        <v>1</v>
      </c>
      <c r="B33" s="79">
        <v>1267</v>
      </c>
      <c r="C33" s="80" t="s">
        <v>30</v>
      </c>
      <c r="D33" s="81">
        <v>20600.89</v>
      </c>
      <c r="E33" s="64">
        <f t="shared" si="0"/>
        <v>7247.0399999999991</v>
      </c>
      <c r="F33" s="93">
        <f>IFERROR(VLOOKUP(B33,ADI!B:D,3,0),"0,00")</f>
        <v>7004.3</v>
      </c>
      <c r="G33" s="72">
        <v>6349.55</v>
      </c>
      <c r="H33" s="64">
        <f t="shared" si="1"/>
        <v>13353.85</v>
      </c>
      <c r="I33" s="39" t="str">
        <f>VLOOKUP(B33,'FOLHA RESUMIDA'!C:D,2,0)</f>
        <v>MARCO AURELIO O DE OLIVEIRA</v>
      </c>
    </row>
    <row r="34" spans="1:9">
      <c r="A34" s="79">
        <v>1</v>
      </c>
      <c r="B34" s="79">
        <v>1269</v>
      </c>
      <c r="C34" s="80" t="s">
        <v>31</v>
      </c>
      <c r="D34" s="81">
        <v>1894.8</v>
      </c>
      <c r="E34" s="64">
        <f t="shared" si="0"/>
        <v>471.70999999999981</v>
      </c>
      <c r="F34" s="93">
        <f>IFERROR(VLOOKUP(B34,ADI!B:D,3,0),"0,00")</f>
        <v>644.23</v>
      </c>
      <c r="G34" s="72">
        <v>778.86</v>
      </c>
      <c r="H34" s="64">
        <f t="shared" si="1"/>
        <v>1423.0900000000001</v>
      </c>
      <c r="I34" s="39" t="str">
        <f>VLOOKUP(B34,'FOLHA RESUMIDA'!C:D,2,0)</f>
        <v>VALDECY FERREIRA DA COSTA</v>
      </c>
    </row>
    <row r="35" spans="1:9">
      <c r="A35" s="79">
        <v>1</v>
      </c>
      <c r="B35" s="79">
        <v>1328</v>
      </c>
      <c r="C35" s="80" t="s">
        <v>32</v>
      </c>
      <c r="D35" s="81">
        <v>3735.89</v>
      </c>
      <c r="E35" s="64">
        <f t="shared" si="0"/>
        <v>1633.27</v>
      </c>
      <c r="F35" s="93">
        <f>IFERROR(VLOOKUP(B35,ADI!B:D,3,0),"0,00")</f>
        <v>1270.2</v>
      </c>
      <c r="G35" s="72">
        <v>832.42</v>
      </c>
      <c r="H35" s="64">
        <f t="shared" si="1"/>
        <v>2102.62</v>
      </c>
      <c r="I35" s="39" t="str">
        <f>VLOOKUP(B35,'FOLHA RESUMIDA'!C:D,2,0)</f>
        <v>LIZETE ALFREDINA DA SILVA</v>
      </c>
    </row>
    <row r="36" spans="1:9">
      <c r="A36" s="79">
        <v>1</v>
      </c>
      <c r="B36" s="79">
        <v>1330</v>
      </c>
      <c r="C36" s="80" t="s">
        <v>33</v>
      </c>
      <c r="D36" s="81">
        <v>4097.7</v>
      </c>
      <c r="E36" s="64">
        <f t="shared" si="0"/>
        <v>1827.63</v>
      </c>
      <c r="F36" s="93">
        <f>IFERROR(VLOOKUP(B36,ADI!B:D,3,0),"0,00")</f>
        <v>1156.95</v>
      </c>
      <c r="G36" s="72">
        <v>1113.1199999999999</v>
      </c>
      <c r="H36" s="64">
        <f t="shared" si="1"/>
        <v>2270.0699999999997</v>
      </c>
      <c r="I36" s="39" t="str">
        <f>VLOOKUP(B36,'FOLHA RESUMIDA'!C:D,2,0)</f>
        <v>IVANISE MARIA DA LUZ SANTOS</v>
      </c>
    </row>
    <row r="37" spans="1:9">
      <c r="A37" s="79">
        <v>1</v>
      </c>
      <c r="B37" s="79">
        <v>1333</v>
      </c>
      <c r="C37" s="80" t="s">
        <v>34</v>
      </c>
      <c r="D37" s="81">
        <v>3751.6</v>
      </c>
      <c r="E37" s="64">
        <f t="shared" si="0"/>
        <v>1398.62</v>
      </c>
      <c r="F37" s="93">
        <f>IFERROR(VLOOKUP(B37,ADI!B:D,3,0),"0,00")</f>
        <v>1275.54</v>
      </c>
      <c r="G37" s="72">
        <v>1077.44</v>
      </c>
      <c r="H37" s="64">
        <f t="shared" si="1"/>
        <v>2352.98</v>
      </c>
      <c r="I37" s="39" t="str">
        <f>VLOOKUP(B37,'FOLHA RESUMIDA'!C:D,2,0)</f>
        <v>JORGE CUNHA OLIVEIRA</v>
      </c>
    </row>
    <row r="38" spans="1:9">
      <c r="A38" s="79">
        <v>1</v>
      </c>
      <c r="B38" s="79">
        <v>1337</v>
      </c>
      <c r="C38" s="80" t="s">
        <v>35</v>
      </c>
      <c r="D38" s="81">
        <v>4653.47</v>
      </c>
      <c r="E38" s="64">
        <f t="shared" si="0"/>
        <v>1414.9500000000003</v>
      </c>
      <c r="F38" s="93">
        <f>IFERROR(VLOOKUP(B38,ADI!B:D,3,0),"0,00")</f>
        <v>1582.18</v>
      </c>
      <c r="G38" s="72">
        <v>1656.34</v>
      </c>
      <c r="H38" s="64">
        <f t="shared" si="1"/>
        <v>3238.52</v>
      </c>
      <c r="I38" s="39" t="str">
        <f>VLOOKUP(B38,'FOLHA RESUMIDA'!C:D,2,0)</f>
        <v>ROSILDA BARBOSA DOS SANTOS</v>
      </c>
    </row>
    <row r="39" spans="1:9">
      <c r="A39" s="79">
        <v>1</v>
      </c>
      <c r="B39" s="79">
        <v>1363</v>
      </c>
      <c r="C39" s="80" t="s">
        <v>36</v>
      </c>
      <c r="D39" s="81">
        <v>4941.21</v>
      </c>
      <c r="E39" s="64">
        <f t="shared" si="0"/>
        <v>1755.6599999999999</v>
      </c>
      <c r="F39" s="93">
        <f>IFERROR(VLOOKUP(B39,ADI!B:D,3,0),"0,00")</f>
        <v>1680.01</v>
      </c>
      <c r="G39" s="72">
        <v>1505.54</v>
      </c>
      <c r="H39" s="64">
        <f t="shared" si="1"/>
        <v>3185.55</v>
      </c>
      <c r="I39" s="39" t="str">
        <f>VLOOKUP(B39,'FOLHA RESUMIDA'!C:D,2,0)</f>
        <v>JOSE CARLOS FERREIRA DE ARRUDA</v>
      </c>
    </row>
    <row r="40" spans="1:9">
      <c r="A40" s="79">
        <v>1</v>
      </c>
      <c r="B40" s="79">
        <v>1369</v>
      </c>
      <c r="C40" s="80" t="s">
        <v>37</v>
      </c>
      <c r="D40" s="81">
        <v>2984.73</v>
      </c>
      <c r="E40" s="64">
        <f t="shared" si="0"/>
        <v>1642.25</v>
      </c>
      <c r="F40" s="93">
        <f>IFERROR(VLOOKUP(B40,ADI!B:D,3,0),"0,00")</f>
        <v>859.72</v>
      </c>
      <c r="G40" s="72">
        <v>482.76</v>
      </c>
      <c r="H40" s="64">
        <f t="shared" si="1"/>
        <v>1342.48</v>
      </c>
      <c r="I40" s="39" t="str">
        <f>VLOOKUP(B40,'FOLHA RESUMIDA'!C:D,2,0)</f>
        <v>ELIANE BATISTA DE CASTILHO</v>
      </c>
    </row>
    <row r="41" spans="1:9">
      <c r="A41" s="79">
        <v>1</v>
      </c>
      <c r="B41" s="79">
        <v>1393</v>
      </c>
      <c r="C41" s="80" t="s">
        <v>38</v>
      </c>
      <c r="D41" s="81">
        <v>3735.89</v>
      </c>
      <c r="E41" s="64">
        <f t="shared" si="0"/>
        <v>1101.8699999999999</v>
      </c>
      <c r="F41" s="93">
        <f>IFERROR(VLOOKUP(B41,ADI!B:D,3,0),"0,00")</f>
        <v>1270.2</v>
      </c>
      <c r="G41" s="72">
        <v>1363.82</v>
      </c>
      <c r="H41" s="64">
        <f t="shared" si="1"/>
        <v>2634.02</v>
      </c>
      <c r="I41" s="39" t="str">
        <f>VLOOKUP(B41,'FOLHA RESUMIDA'!C:D,2,0)</f>
        <v>MANOEL CORREIA DOS SANTOS</v>
      </c>
    </row>
    <row r="42" spans="1:9">
      <c r="A42" s="79">
        <v>1</v>
      </c>
      <c r="B42" s="79">
        <v>1413</v>
      </c>
      <c r="C42" s="80" t="s">
        <v>39</v>
      </c>
      <c r="D42" s="81">
        <v>25121.26</v>
      </c>
      <c r="E42" s="64">
        <f t="shared" si="0"/>
        <v>12797.899999999998</v>
      </c>
      <c r="F42" s="93">
        <f>IFERROR(VLOOKUP(B42,ADI!B:D,3,0),"0,00")</f>
        <v>8541.23</v>
      </c>
      <c r="G42" s="72">
        <v>3782.13</v>
      </c>
      <c r="H42" s="64">
        <f t="shared" si="1"/>
        <v>12323.36</v>
      </c>
      <c r="I42" s="39" t="str">
        <f>VLOOKUP(B42,'FOLHA RESUMIDA'!C:D,2,0)</f>
        <v>LEDUAR GUEDES DE LIMA</v>
      </c>
    </row>
    <row r="43" spans="1:9">
      <c r="A43" s="79">
        <v>1</v>
      </c>
      <c r="B43" s="79">
        <v>1418</v>
      </c>
      <c r="C43" s="80" t="s">
        <v>40</v>
      </c>
      <c r="D43" s="81">
        <v>8556.08</v>
      </c>
      <c r="E43" s="64">
        <f t="shared" si="0"/>
        <v>8556.08</v>
      </c>
      <c r="F43" s="93" t="str">
        <f>IFERROR(VLOOKUP(B43,ADI!B:D,3,0),"0,00")</f>
        <v>0,00</v>
      </c>
      <c r="G43" s="72">
        <v>0</v>
      </c>
      <c r="H43" s="64">
        <f t="shared" si="1"/>
        <v>0</v>
      </c>
      <c r="I43" s="39" t="str">
        <f>VLOOKUP(B43,'FOLHA RESUMIDA'!C:D,2,0)</f>
        <v>ELVIS GOMES PEREIRA</v>
      </c>
    </row>
    <row r="44" spans="1:9">
      <c r="A44" s="79">
        <v>1</v>
      </c>
      <c r="B44" s="79">
        <v>1427</v>
      </c>
      <c r="C44" s="80" t="s">
        <v>41</v>
      </c>
      <c r="D44" s="81">
        <v>13395.16</v>
      </c>
      <c r="E44" s="64">
        <f t="shared" si="0"/>
        <v>4604.5399999999991</v>
      </c>
      <c r="F44" s="93">
        <f>IFERROR(VLOOKUP(B44,ADI!B:D,3,0),"0,00")</f>
        <v>4554.3500000000004</v>
      </c>
      <c r="G44" s="72">
        <v>4236.2700000000004</v>
      </c>
      <c r="H44" s="64">
        <f t="shared" si="1"/>
        <v>8790.6200000000008</v>
      </c>
      <c r="I44" s="39" t="str">
        <f>VLOOKUP(B44,'FOLHA RESUMIDA'!C:D,2,0)</f>
        <v>ANA MARIA ELOI DA H  DA SILVA</v>
      </c>
    </row>
    <row r="45" spans="1:9">
      <c r="A45" s="79">
        <v>1</v>
      </c>
      <c r="B45" s="79">
        <v>1429</v>
      </c>
      <c r="C45" s="80" t="s">
        <v>42</v>
      </c>
      <c r="D45" s="81">
        <v>4886.07</v>
      </c>
      <c r="E45" s="64">
        <f t="shared" si="0"/>
        <v>1174.1499999999996</v>
      </c>
      <c r="F45" s="93">
        <f>IFERROR(VLOOKUP(B45,ADI!B:D,3,0),"0,00")</f>
        <v>1661.26</v>
      </c>
      <c r="G45" s="72">
        <v>2050.66</v>
      </c>
      <c r="H45" s="64">
        <f t="shared" si="1"/>
        <v>3711.92</v>
      </c>
      <c r="I45" s="39" t="str">
        <f>VLOOKUP(B45,'FOLHA RESUMIDA'!C:D,2,0)</f>
        <v>JOSE HENRIQUE DA PAZ</v>
      </c>
    </row>
    <row r="46" spans="1:9">
      <c r="A46" s="79">
        <v>1</v>
      </c>
      <c r="B46" s="79">
        <v>1454</v>
      </c>
      <c r="C46" s="80" t="s">
        <v>43</v>
      </c>
      <c r="D46" s="81">
        <v>4473.6099999999997</v>
      </c>
      <c r="E46" s="64">
        <f t="shared" si="0"/>
        <v>2288.6699999999996</v>
      </c>
      <c r="F46" s="93">
        <f>IFERROR(VLOOKUP(B46,ADI!B:D,3,0),"0,00")</f>
        <v>1521.03</v>
      </c>
      <c r="G46" s="72">
        <v>663.91</v>
      </c>
      <c r="H46" s="64">
        <f t="shared" si="1"/>
        <v>2184.94</v>
      </c>
      <c r="I46" s="39" t="str">
        <f>VLOOKUP(B46,'FOLHA RESUMIDA'!C:D,2,0)</f>
        <v>MAURICIO LOPES DA SILVA</v>
      </c>
    </row>
    <row r="47" spans="1:9">
      <c r="A47" s="79">
        <v>1</v>
      </c>
      <c r="B47" s="79">
        <v>1475</v>
      </c>
      <c r="C47" s="80" t="s">
        <v>44</v>
      </c>
      <c r="D47" s="81">
        <v>3735.89</v>
      </c>
      <c r="E47" s="64">
        <f t="shared" si="0"/>
        <v>574.86000000000013</v>
      </c>
      <c r="F47" s="93">
        <f>IFERROR(VLOOKUP(B47,ADI!B:D,3,0),"0,00")</f>
        <v>1270.2</v>
      </c>
      <c r="G47" s="72">
        <v>1890.83</v>
      </c>
      <c r="H47" s="64">
        <f t="shared" si="1"/>
        <v>3161.0299999999997</v>
      </c>
      <c r="I47" s="39" t="str">
        <f>VLOOKUP(B47,'FOLHA RESUMIDA'!C:D,2,0)</f>
        <v>MARTA ARAUJO DA F  SANTANA</v>
      </c>
    </row>
    <row r="48" spans="1:9">
      <c r="A48" s="79">
        <v>1</v>
      </c>
      <c r="B48" s="79">
        <v>1483</v>
      </c>
      <c r="C48" s="80" t="s">
        <v>45</v>
      </c>
      <c r="D48" s="81">
        <v>2089.0100000000002</v>
      </c>
      <c r="E48" s="64">
        <f t="shared" si="0"/>
        <v>1609.6600000000003</v>
      </c>
      <c r="F48" s="93">
        <f>IFERROR(VLOOKUP(B48,ADI!B:D,3,0),"0,00")</f>
        <v>208.9</v>
      </c>
      <c r="G48" s="72">
        <v>270.45</v>
      </c>
      <c r="H48" s="64">
        <f t="shared" si="1"/>
        <v>479.35</v>
      </c>
      <c r="I48" s="39" t="str">
        <f>VLOOKUP(B48,'FOLHA RESUMIDA'!C:D,2,0)</f>
        <v>REGINA LEANDRO SANTOS DE LIMA</v>
      </c>
    </row>
    <row r="49" spans="1:9">
      <c r="A49" s="79">
        <v>1</v>
      </c>
      <c r="B49" s="79">
        <v>1522</v>
      </c>
      <c r="C49" s="80" t="s">
        <v>46</v>
      </c>
      <c r="D49" s="81">
        <v>1804.58</v>
      </c>
      <c r="E49" s="64">
        <f t="shared" si="0"/>
        <v>362.09000000000015</v>
      </c>
      <c r="F49" s="93">
        <f>IFERROR(VLOOKUP(B49,ADI!B:D,3,0),"0,00")</f>
        <v>613.55999999999995</v>
      </c>
      <c r="G49" s="72">
        <v>828.93</v>
      </c>
      <c r="H49" s="64">
        <f t="shared" si="1"/>
        <v>1442.4899999999998</v>
      </c>
      <c r="I49" s="39" t="str">
        <f>VLOOKUP(B49,'FOLHA RESUMIDA'!C:D,2,0)</f>
        <v>TEREZINHA P  DA SILVA CORREIA</v>
      </c>
    </row>
    <row r="50" spans="1:9">
      <c r="A50" s="79">
        <v>1</v>
      </c>
      <c r="B50" s="79">
        <v>1536</v>
      </c>
      <c r="C50" s="80" t="s">
        <v>47</v>
      </c>
      <c r="D50" s="81">
        <v>5534.64</v>
      </c>
      <c r="E50" s="64">
        <f t="shared" si="0"/>
        <v>4470.6400000000003</v>
      </c>
      <c r="F50" s="93" t="str">
        <f>IFERROR(VLOOKUP(B50,ADI!B:D,3,0),"0,00")</f>
        <v>0,00</v>
      </c>
      <c r="G50" s="72">
        <v>1064</v>
      </c>
      <c r="H50" s="64">
        <f t="shared" si="1"/>
        <v>1064</v>
      </c>
      <c r="I50" s="39" t="str">
        <f>VLOOKUP(B50,'FOLHA RESUMIDA'!C:D,2,0)</f>
        <v>MARIA ADRIAO DA SILVA</v>
      </c>
    </row>
    <row r="51" spans="1:9">
      <c r="A51" s="79">
        <v>1</v>
      </c>
      <c r="B51" s="79">
        <v>1545</v>
      </c>
      <c r="C51" s="80" t="s">
        <v>48</v>
      </c>
      <c r="D51" s="81">
        <v>4671.5</v>
      </c>
      <c r="E51" s="64">
        <f t="shared" si="0"/>
        <v>3294.44</v>
      </c>
      <c r="F51" s="93">
        <f>IFERROR(VLOOKUP(B51,ADI!B:D,3,0),"0,00")</f>
        <v>1377.06</v>
      </c>
      <c r="G51" s="72">
        <v>0</v>
      </c>
      <c r="H51" s="64">
        <f t="shared" si="1"/>
        <v>1377.06</v>
      </c>
      <c r="I51" s="39" t="str">
        <f>VLOOKUP(B51,'FOLHA RESUMIDA'!C:D,2,0)</f>
        <v>HERON VILAR DE ANDRADE</v>
      </c>
    </row>
    <row r="52" spans="1:9">
      <c r="A52" s="79">
        <v>1</v>
      </c>
      <c r="B52" s="79">
        <v>1549</v>
      </c>
      <c r="C52" s="80" t="s">
        <v>49</v>
      </c>
      <c r="D52" s="81">
        <v>3922.69</v>
      </c>
      <c r="E52" s="64">
        <f t="shared" si="0"/>
        <v>659.54999999999973</v>
      </c>
      <c r="F52" s="93">
        <f>IFERROR(VLOOKUP(B52,ADI!B:D,3,0),"0,00")</f>
        <v>1333.71</v>
      </c>
      <c r="G52" s="72">
        <v>1929.43</v>
      </c>
      <c r="H52" s="64">
        <f t="shared" si="1"/>
        <v>3263.1400000000003</v>
      </c>
      <c r="I52" s="39" t="str">
        <f>VLOOKUP(B52,'FOLHA RESUMIDA'!C:D,2,0)</f>
        <v>JOSE JOAQUIM DA SILVA FILHO</v>
      </c>
    </row>
    <row r="53" spans="1:9">
      <c r="A53" s="79">
        <v>1</v>
      </c>
      <c r="B53" s="79">
        <v>1553</v>
      </c>
      <c r="C53" s="80" t="s">
        <v>50</v>
      </c>
      <c r="D53" s="81">
        <v>3751.6</v>
      </c>
      <c r="E53" s="64">
        <f t="shared" si="0"/>
        <v>529.20000000000027</v>
      </c>
      <c r="F53" s="93">
        <f>IFERROR(VLOOKUP(B53,ADI!B:D,3,0),"0,00")</f>
        <v>1275.54</v>
      </c>
      <c r="G53" s="72">
        <v>1946.86</v>
      </c>
      <c r="H53" s="64">
        <f t="shared" si="1"/>
        <v>3222.3999999999996</v>
      </c>
      <c r="I53" s="39" t="str">
        <f>VLOOKUP(B53,'FOLHA RESUMIDA'!C:D,2,0)</f>
        <v>MARIA DO CARMO A DOS SANTOS</v>
      </c>
    </row>
    <row r="54" spans="1:9">
      <c r="A54" s="79">
        <v>1</v>
      </c>
      <c r="B54" s="79">
        <v>1554</v>
      </c>
      <c r="C54" s="80" t="s">
        <v>51</v>
      </c>
      <c r="D54" s="81">
        <v>5795.59</v>
      </c>
      <c r="E54" s="64">
        <f t="shared" si="0"/>
        <v>3487.9100000000003</v>
      </c>
      <c r="F54" s="93">
        <f>IFERROR(VLOOKUP(B54,ADI!B:D,3,0),"0,00")</f>
        <v>1970.5</v>
      </c>
      <c r="G54" s="72">
        <v>337.18</v>
      </c>
      <c r="H54" s="64">
        <f t="shared" si="1"/>
        <v>2307.6799999999998</v>
      </c>
      <c r="I54" s="39" t="str">
        <f>VLOOKUP(B54,'FOLHA RESUMIDA'!C:D,2,0)</f>
        <v>SONEIDE P DO NASCIMENTO CORREA</v>
      </c>
    </row>
    <row r="55" spans="1:9">
      <c r="A55" s="79">
        <v>1</v>
      </c>
      <c r="B55" s="79">
        <v>1561</v>
      </c>
      <c r="C55" s="80" t="s">
        <v>52</v>
      </c>
      <c r="D55" s="81">
        <v>1804.58</v>
      </c>
      <c r="E55" s="64">
        <f t="shared" si="0"/>
        <v>692.2</v>
      </c>
      <c r="F55" s="93">
        <f>IFERROR(VLOOKUP(B55,ADI!B:D,3,0),"0,00")</f>
        <v>613.55999999999995</v>
      </c>
      <c r="G55" s="72">
        <v>498.82</v>
      </c>
      <c r="H55" s="64">
        <f t="shared" si="1"/>
        <v>1112.3799999999999</v>
      </c>
      <c r="I55" s="39" t="str">
        <f>VLOOKUP(B55,'FOLHA RESUMIDA'!C:D,2,0)</f>
        <v>ANDRE LUIZ MACIEL FERREIRA</v>
      </c>
    </row>
    <row r="56" spans="1:9">
      <c r="A56" s="79">
        <v>1</v>
      </c>
      <c r="B56" s="79">
        <v>1588</v>
      </c>
      <c r="C56" s="80" t="s">
        <v>53</v>
      </c>
      <c r="D56" s="81">
        <v>1894.8</v>
      </c>
      <c r="E56" s="64">
        <f t="shared" si="0"/>
        <v>1468.4499999999998</v>
      </c>
      <c r="F56" s="93">
        <f>IFERROR(VLOOKUP(B56,ADI!B:D,3,0),"0,00")</f>
        <v>189.48</v>
      </c>
      <c r="G56" s="72">
        <v>236.87</v>
      </c>
      <c r="H56" s="64">
        <f t="shared" si="1"/>
        <v>426.35</v>
      </c>
      <c r="I56" s="39" t="str">
        <f>VLOOKUP(B56,'FOLHA RESUMIDA'!C:D,2,0)</f>
        <v>MARIA ANDREA DOS SANTOS</v>
      </c>
    </row>
    <row r="57" spans="1:9">
      <c r="A57" s="79">
        <v>1</v>
      </c>
      <c r="B57" s="79">
        <v>1589</v>
      </c>
      <c r="C57" s="80" t="s">
        <v>54</v>
      </c>
      <c r="D57" s="81">
        <v>1804.58</v>
      </c>
      <c r="E57" s="64">
        <f t="shared" si="0"/>
        <v>621.25</v>
      </c>
      <c r="F57" s="93">
        <f>IFERROR(VLOOKUP(B57,ADI!B:D,3,0),"0,00")</f>
        <v>613.55999999999995</v>
      </c>
      <c r="G57" s="72">
        <v>569.77</v>
      </c>
      <c r="H57" s="64">
        <f t="shared" si="1"/>
        <v>1183.33</v>
      </c>
      <c r="I57" s="39" t="str">
        <f>VLOOKUP(B57,'FOLHA RESUMIDA'!C:D,2,0)</f>
        <v>SEVERINA DE SANTANA NEVES</v>
      </c>
    </row>
    <row r="58" spans="1:9">
      <c r="A58" s="79">
        <v>1</v>
      </c>
      <c r="B58" s="79">
        <v>1596</v>
      </c>
      <c r="C58" s="80" t="s">
        <v>55</v>
      </c>
      <c r="D58" s="81">
        <v>2539.21</v>
      </c>
      <c r="E58" s="64">
        <f t="shared" si="0"/>
        <v>1761.83</v>
      </c>
      <c r="F58" s="93">
        <f>IFERROR(VLOOKUP(B58,ADI!B:D,3,0),"0,00")</f>
        <v>634.79999999999995</v>
      </c>
      <c r="G58" s="72">
        <v>142.58000000000001</v>
      </c>
      <c r="H58" s="64">
        <f t="shared" si="1"/>
        <v>777.38</v>
      </c>
      <c r="I58" s="39" t="str">
        <f>VLOOKUP(B58,'FOLHA RESUMIDA'!C:D,2,0)</f>
        <v>IVANE FRANCISCO DE AZEVEDO</v>
      </c>
    </row>
    <row r="59" spans="1:9">
      <c r="A59" s="79">
        <v>1</v>
      </c>
      <c r="B59" s="79">
        <v>1597</v>
      </c>
      <c r="C59" s="80" t="s">
        <v>56</v>
      </c>
      <c r="D59" s="81">
        <v>3735.89</v>
      </c>
      <c r="E59" s="64">
        <f t="shared" si="0"/>
        <v>2133.0199999999995</v>
      </c>
      <c r="F59" s="93">
        <f>IFERROR(VLOOKUP(B59,ADI!B:D,3,0),"0,00")</f>
        <v>1270.2</v>
      </c>
      <c r="G59" s="72">
        <v>332.67</v>
      </c>
      <c r="H59" s="64">
        <f t="shared" si="1"/>
        <v>1602.8700000000001</v>
      </c>
      <c r="I59" s="39" t="str">
        <f>VLOOKUP(B59,'FOLHA RESUMIDA'!C:D,2,0)</f>
        <v>DILMA NEUZA DAS MERCES</v>
      </c>
    </row>
    <row r="60" spans="1:9">
      <c r="A60" s="79">
        <v>1</v>
      </c>
      <c r="B60" s="79">
        <v>1631</v>
      </c>
      <c r="C60" s="80" t="s">
        <v>57</v>
      </c>
      <c r="D60" s="81">
        <v>2303.15</v>
      </c>
      <c r="E60" s="64">
        <f t="shared" si="0"/>
        <v>1123.19</v>
      </c>
      <c r="F60" s="93">
        <f>IFERROR(VLOOKUP(B60,ADI!B:D,3,0),"0,00")</f>
        <v>783.07</v>
      </c>
      <c r="G60" s="72">
        <v>396.89</v>
      </c>
      <c r="H60" s="64">
        <f t="shared" si="1"/>
        <v>1179.96</v>
      </c>
      <c r="I60" s="39" t="str">
        <f>VLOOKUP(B60,'FOLHA RESUMIDA'!C:D,2,0)</f>
        <v>GERSON MARTINS DA SILVA</v>
      </c>
    </row>
    <row r="61" spans="1:9">
      <c r="A61" s="79">
        <v>1</v>
      </c>
      <c r="B61" s="79">
        <v>1641</v>
      </c>
      <c r="C61" s="80" t="s">
        <v>58</v>
      </c>
      <c r="D61" s="81">
        <v>2770.25</v>
      </c>
      <c r="E61" s="64">
        <f t="shared" si="0"/>
        <v>1028.48</v>
      </c>
      <c r="F61" s="93">
        <f>IFERROR(VLOOKUP(B61,ADI!B:D,3,0),"0,00")</f>
        <v>783.07</v>
      </c>
      <c r="G61" s="72">
        <v>958.7</v>
      </c>
      <c r="H61" s="64">
        <f t="shared" si="1"/>
        <v>1741.77</v>
      </c>
      <c r="I61" s="39" t="str">
        <f>VLOOKUP(B61,'FOLHA RESUMIDA'!C:D,2,0)</f>
        <v>JOAO FELICIANO ALVES</v>
      </c>
    </row>
    <row r="62" spans="1:9">
      <c r="A62" s="79">
        <v>1</v>
      </c>
      <c r="B62" s="79">
        <v>1650</v>
      </c>
      <c r="C62" s="80" t="s">
        <v>59</v>
      </c>
      <c r="D62" s="81">
        <v>2089.0100000000002</v>
      </c>
      <c r="E62" s="64">
        <f t="shared" si="0"/>
        <v>1583.0500000000002</v>
      </c>
      <c r="F62" s="93">
        <f>IFERROR(VLOOKUP(B62,ADI!B:D,3,0),"0,00")</f>
        <v>313.35000000000002</v>
      </c>
      <c r="G62" s="72">
        <v>192.61</v>
      </c>
      <c r="H62" s="64">
        <f t="shared" si="1"/>
        <v>505.96000000000004</v>
      </c>
      <c r="I62" s="39" t="str">
        <f>VLOOKUP(B62,'FOLHA RESUMIDA'!C:D,2,0)</f>
        <v>JANETE MARIA DA SILVA</v>
      </c>
    </row>
    <row r="63" spans="1:9">
      <c r="A63" s="79">
        <v>1</v>
      </c>
      <c r="B63" s="79">
        <v>1652</v>
      </c>
      <c r="C63" s="80" t="s">
        <v>60</v>
      </c>
      <c r="D63" s="81">
        <v>2528.4499999999998</v>
      </c>
      <c r="E63" s="64">
        <f t="shared" si="0"/>
        <v>344.69999999999982</v>
      </c>
      <c r="F63" s="93">
        <f>IFERROR(VLOOKUP(B63,ADI!B:D,3,0),"0,00")</f>
        <v>710.26</v>
      </c>
      <c r="G63" s="72">
        <v>1473.49</v>
      </c>
      <c r="H63" s="64">
        <f t="shared" si="1"/>
        <v>2183.75</v>
      </c>
      <c r="I63" s="39" t="str">
        <f>VLOOKUP(B63,'FOLHA RESUMIDA'!C:D,2,0)</f>
        <v>ROMILDO NUNES DIAS</v>
      </c>
    </row>
    <row r="64" spans="1:9">
      <c r="A64" s="79">
        <v>1</v>
      </c>
      <c r="B64" s="79">
        <v>1665</v>
      </c>
      <c r="C64" s="80" t="s">
        <v>61</v>
      </c>
      <c r="D64" s="81">
        <v>2303.15</v>
      </c>
      <c r="E64" s="64">
        <f t="shared" si="0"/>
        <v>1296.3700000000001</v>
      </c>
      <c r="F64" s="93">
        <f>IFERROR(VLOOKUP(B64,ADI!B:D,3,0),"0,00")</f>
        <v>460.63</v>
      </c>
      <c r="G64" s="72">
        <v>546.15</v>
      </c>
      <c r="H64" s="64">
        <f t="shared" si="1"/>
        <v>1006.78</v>
      </c>
      <c r="I64" s="39" t="str">
        <f>VLOOKUP(B64,'FOLHA RESUMIDA'!C:D,2,0)</f>
        <v>LUZIA BERNARDO DE SOUSA</v>
      </c>
    </row>
    <row r="65" spans="1:9">
      <c r="A65" s="79">
        <v>1</v>
      </c>
      <c r="B65" s="79">
        <v>1674</v>
      </c>
      <c r="C65" s="80" t="s">
        <v>62</v>
      </c>
      <c r="D65" s="81">
        <v>1894.8</v>
      </c>
      <c r="E65" s="64">
        <f t="shared" si="0"/>
        <v>1111.8399999999999</v>
      </c>
      <c r="F65" s="93">
        <f>IFERROR(VLOOKUP(B65,ADI!B:D,3,0),"0,00")</f>
        <v>473.7</v>
      </c>
      <c r="G65" s="72">
        <v>309.26</v>
      </c>
      <c r="H65" s="64">
        <f t="shared" si="1"/>
        <v>782.96</v>
      </c>
      <c r="I65" s="39" t="str">
        <f>VLOOKUP(B65,'FOLHA RESUMIDA'!C:D,2,0)</f>
        <v>MARIA HELENA FERREIRA DA SILVA</v>
      </c>
    </row>
    <row r="66" spans="1:9">
      <c r="A66" s="79">
        <v>16</v>
      </c>
      <c r="B66" s="79">
        <v>1682</v>
      </c>
      <c r="C66" s="80" t="s">
        <v>365</v>
      </c>
      <c r="D66" s="81">
        <v>4012.39</v>
      </c>
      <c r="E66" s="64">
        <f t="shared" si="0"/>
        <v>1669.1999999999998</v>
      </c>
      <c r="F66" s="93">
        <f>IFERROR(VLOOKUP(B66,ADI!B:D,3,0),"0,00")</f>
        <v>1364.21</v>
      </c>
      <c r="G66" s="72">
        <v>978.98</v>
      </c>
      <c r="H66" s="64">
        <f t="shared" si="1"/>
        <v>2343.19</v>
      </c>
      <c r="I66" s="39" t="str">
        <f>VLOOKUP(B66,'FOLHA RESUMIDA'!C:D,2,0)</f>
        <v>MOISES MARTINS DE MELO NETO</v>
      </c>
    </row>
    <row r="67" spans="1:9">
      <c r="A67" s="79">
        <v>10</v>
      </c>
      <c r="B67" s="79">
        <v>1683</v>
      </c>
      <c r="C67" s="80" t="s">
        <v>400</v>
      </c>
      <c r="D67" s="81">
        <v>4012.39</v>
      </c>
      <c r="E67" s="64">
        <f t="shared" si="0"/>
        <v>2132.56</v>
      </c>
      <c r="F67" s="93">
        <f>IFERROR(VLOOKUP(B67,ADI!B:D,3,0),"0,00")</f>
        <v>1364.21</v>
      </c>
      <c r="G67" s="72">
        <v>515.62</v>
      </c>
      <c r="H67" s="64">
        <f t="shared" si="1"/>
        <v>1879.83</v>
      </c>
      <c r="I67" s="39" t="str">
        <f>VLOOKUP(B67,'FOLHA RESUMIDA'!C:D,2,0)</f>
        <v>ADEMIR LOPES DA SILVA</v>
      </c>
    </row>
    <row r="68" spans="1:9">
      <c r="A68" s="79">
        <v>51</v>
      </c>
      <c r="B68" s="79">
        <v>1726</v>
      </c>
      <c r="C68" s="80" t="s">
        <v>401</v>
      </c>
      <c r="D68" s="81">
        <v>6687.31</v>
      </c>
      <c r="E68" s="64">
        <f t="shared" si="0"/>
        <v>5528.42</v>
      </c>
      <c r="F68" s="93" t="str">
        <f>IFERROR(VLOOKUP(B68,ADI!B:D,3,0),"0,00")</f>
        <v>0,00</v>
      </c>
      <c r="G68" s="72">
        <v>1158.8900000000001</v>
      </c>
      <c r="H68" s="64">
        <f t="shared" si="1"/>
        <v>1158.8900000000001</v>
      </c>
      <c r="I68" s="39" t="str">
        <f>VLOOKUP(B68,'FOLHA RESUMIDA'!C:D,2,0)</f>
        <v>JOSE CARLOS VIEIRA</v>
      </c>
    </row>
    <row r="69" spans="1:9">
      <c r="A69" s="79">
        <v>1</v>
      </c>
      <c r="B69" s="79">
        <v>1741</v>
      </c>
      <c r="C69" s="80" t="s">
        <v>63</v>
      </c>
      <c r="D69" s="81">
        <v>3272.04</v>
      </c>
      <c r="E69" s="64">
        <f t="shared" si="0"/>
        <v>957</v>
      </c>
      <c r="F69" s="93">
        <f>IFERROR(VLOOKUP(B69,ADI!B:D,3,0),"0,00")</f>
        <v>1101.8499999999999</v>
      </c>
      <c r="G69" s="72">
        <v>1213.19</v>
      </c>
      <c r="H69" s="64">
        <f t="shared" si="1"/>
        <v>2315.04</v>
      </c>
      <c r="I69" s="39" t="str">
        <f>VLOOKUP(B69,'FOLHA RESUMIDA'!C:D,2,0)</f>
        <v>MARCONDES C  DE OLIVEIRA</v>
      </c>
    </row>
    <row r="70" spans="1:9">
      <c r="A70" s="79">
        <v>1</v>
      </c>
      <c r="B70" s="79">
        <v>1749</v>
      </c>
      <c r="C70" s="80" t="s">
        <v>64</v>
      </c>
      <c r="D70" s="81">
        <v>2293.4899999999998</v>
      </c>
      <c r="E70" s="64">
        <f t="shared" ref="E70:E133" si="2">D70-H70</f>
        <v>979.35999999999967</v>
      </c>
      <c r="F70" s="93">
        <f>IFERROR(VLOOKUP(B70,ADI!B:D,3,0),"0,00")</f>
        <v>779.79</v>
      </c>
      <c r="G70" s="72">
        <v>534.34</v>
      </c>
      <c r="H70" s="64">
        <f t="shared" ref="H70:H133" si="3">F70+G70</f>
        <v>1314.13</v>
      </c>
      <c r="I70" s="39" t="str">
        <f>VLOOKUP(B70,'FOLHA RESUMIDA'!C:D,2,0)</f>
        <v>MANOEL MARTINS LEITE NETO</v>
      </c>
    </row>
    <row r="71" spans="1:9">
      <c r="A71" s="79">
        <v>1</v>
      </c>
      <c r="B71" s="79">
        <v>1774</v>
      </c>
      <c r="C71" s="80" t="s">
        <v>65</v>
      </c>
      <c r="D71" s="81">
        <v>2419.4699999999998</v>
      </c>
      <c r="E71" s="64">
        <f t="shared" si="2"/>
        <v>670.43999999999983</v>
      </c>
      <c r="F71" s="93">
        <f>IFERROR(VLOOKUP(B71,ADI!B:D,3,0),"0,00")</f>
        <v>822.23</v>
      </c>
      <c r="G71" s="72">
        <v>926.8</v>
      </c>
      <c r="H71" s="64">
        <f t="shared" si="3"/>
        <v>1749.03</v>
      </c>
      <c r="I71" s="39" t="str">
        <f>VLOOKUP(B71,'FOLHA RESUMIDA'!C:D,2,0)</f>
        <v>FRANCISCO DE ASSIS BEZERRA</v>
      </c>
    </row>
    <row r="72" spans="1:9">
      <c r="A72" s="79">
        <v>1</v>
      </c>
      <c r="B72" s="79">
        <v>1794</v>
      </c>
      <c r="C72" s="80" t="s">
        <v>66</v>
      </c>
      <c r="D72" s="81">
        <v>4777.76</v>
      </c>
      <c r="E72" s="64">
        <f t="shared" si="2"/>
        <v>2602.48</v>
      </c>
      <c r="F72" s="93">
        <f>IFERROR(VLOOKUP(B72,ADI!B:D,3,0),"0,00")</f>
        <v>1470.43</v>
      </c>
      <c r="G72" s="72">
        <v>704.85</v>
      </c>
      <c r="H72" s="64">
        <f t="shared" si="3"/>
        <v>2175.2800000000002</v>
      </c>
      <c r="I72" s="39" t="str">
        <f>VLOOKUP(B72,'FOLHA RESUMIDA'!C:D,2,0)</f>
        <v>LUCIENE MARIA DE ANDRADE</v>
      </c>
    </row>
    <row r="73" spans="1:9">
      <c r="A73" s="79">
        <v>1</v>
      </c>
      <c r="B73" s="79">
        <v>1796</v>
      </c>
      <c r="C73" s="80" t="s">
        <v>67</v>
      </c>
      <c r="D73" s="81">
        <v>1894.8</v>
      </c>
      <c r="E73" s="64">
        <f t="shared" si="2"/>
        <v>436.66999999999985</v>
      </c>
      <c r="F73" s="93">
        <f>IFERROR(VLOOKUP(B73,ADI!B:D,3,0),"0,00")</f>
        <v>644.23</v>
      </c>
      <c r="G73" s="72">
        <v>813.9</v>
      </c>
      <c r="H73" s="64">
        <f t="shared" si="3"/>
        <v>1458.13</v>
      </c>
      <c r="I73" s="39" t="str">
        <f>VLOOKUP(B73,'FOLHA RESUMIDA'!C:D,2,0)</f>
        <v>NEUZA ANUNCIACAO COELHO</v>
      </c>
    </row>
    <row r="74" spans="1:9">
      <c r="A74" s="79">
        <v>1</v>
      </c>
      <c r="B74" s="79">
        <v>1809</v>
      </c>
      <c r="C74" s="80" t="s">
        <v>68</v>
      </c>
      <c r="D74" s="81">
        <v>5120.3500000000004</v>
      </c>
      <c r="E74" s="64">
        <f t="shared" si="2"/>
        <v>2137.6200000000003</v>
      </c>
      <c r="F74" s="93">
        <f>IFERROR(VLOOKUP(B74,ADI!B:D,3,0),"0,00")</f>
        <v>1097.24</v>
      </c>
      <c r="G74" s="72">
        <v>1885.49</v>
      </c>
      <c r="H74" s="64">
        <f t="shared" si="3"/>
        <v>2982.73</v>
      </c>
      <c r="I74" s="39" t="str">
        <f>VLOOKUP(B74,'FOLHA RESUMIDA'!C:D,2,0)</f>
        <v>JOSE IRANILDO DE ANDRADE SILVA</v>
      </c>
    </row>
    <row r="75" spans="1:9">
      <c r="A75" s="79">
        <v>1</v>
      </c>
      <c r="B75" s="79">
        <v>1821</v>
      </c>
      <c r="C75" s="80" t="s">
        <v>69</v>
      </c>
      <c r="D75" s="81">
        <v>4302.95</v>
      </c>
      <c r="E75" s="64">
        <f t="shared" si="2"/>
        <v>2908.8599999999997</v>
      </c>
      <c r="F75" s="93">
        <f>IFERROR(VLOOKUP(B75,ADI!B:D,3,0),"0,00")</f>
        <v>1394.09</v>
      </c>
      <c r="G75" s="72">
        <v>0</v>
      </c>
      <c r="H75" s="64">
        <f t="shared" si="3"/>
        <v>1394.09</v>
      </c>
      <c r="I75" s="39" t="str">
        <f>VLOOKUP(B75,'FOLHA RESUMIDA'!C:D,2,0)</f>
        <v>CARLOS STENIO DE DEUS</v>
      </c>
    </row>
    <row r="76" spans="1:9">
      <c r="A76" s="79">
        <v>1</v>
      </c>
      <c r="B76" s="79">
        <v>1822</v>
      </c>
      <c r="C76" s="80" t="s">
        <v>70</v>
      </c>
      <c r="D76" s="81">
        <v>1718.63</v>
      </c>
      <c r="E76" s="64">
        <f t="shared" si="2"/>
        <v>391.30999999999995</v>
      </c>
      <c r="F76" s="93">
        <f>IFERROR(VLOOKUP(B76,ADI!B:D,3,0),"0,00")</f>
        <v>584.33000000000004</v>
      </c>
      <c r="G76" s="72">
        <v>742.99</v>
      </c>
      <c r="H76" s="64">
        <f t="shared" si="3"/>
        <v>1327.3200000000002</v>
      </c>
      <c r="I76" s="39" t="str">
        <f>VLOOKUP(B76,'FOLHA RESUMIDA'!C:D,2,0)</f>
        <v>GILMAR BEZERRA DE OLIVEIRA</v>
      </c>
    </row>
    <row r="77" spans="1:9">
      <c r="A77" s="79">
        <v>1</v>
      </c>
      <c r="B77" s="79">
        <v>1906</v>
      </c>
      <c r="C77" s="80" t="s">
        <v>71</v>
      </c>
      <c r="D77" s="81">
        <v>3558</v>
      </c>
      <c r="E77" s="64">
        <f t="shared" si="2"/>
        <v>1527.06</v>
      </c>
      <c r="F77" s="93">
        <f>IFERROR(VLOOKUP(B77,ADI!B:D,3,0),"0,00")</f>
        <v>1209.72</v>
      </c>
      <c r="G77" s="72">
        <v>821.22</v>
      </c>
      <c r="H77" s="64">
        <f t="shared" si="3"/>
        <v>2030.94</v>
      </c>
      <c r="I77" s="39" t="str">
        <f>VLOOKUP(B77,'FOLHA RESUMIDA'!C:D,2,0)</f>
        <v>IZABEL CRISTINA F DE ARRUDA</v>
      </c>
    </row>
    <row r="78" spans="1:9">
      <c r="A78" s="79">
        <v>1</v>
      </c>
      <c r="B78" s="79">
        <v>1908</v>
      </c>
      <c r="C78" s="80" t="s">
        <v>72</v>
      </c>
      <c r="D78" s="81">
        <v>8620.58</v>
      </c>
      <c r="E78" s="64">
        <f t="shared" si="2"/>
        <v>5412.62</v>
      </c>
      <c r="F78" s="93" t="str">
        <f>IFERROR(VLOOKUP(B78,ADI!B:D,3,0),"0,00")</f>
        <v>0,00</v>
      </c>
      <c r="G78" s="72">
        <v>3207.96</v>
      </c>
      <c r="H78" s="64">
        <f t="shared" si="3"/>
        <v>3207.96</v>
      </c>
      <c r="I78" s="39" t="str">
        <f>VLOOKUP(B78,'FOLHA RESUMIDA'!C:D,2,0)</f>
        <v>LUCIA MARIA ARAUJO LAVOR</v>
      </c>
    </row>
    <row r="79" spans="1:9">
      <c r="A79" s="79">
        <v>1</v>
      </c>
      <c r="B79" s="79">
        <v>1909</v>
      </c>
      <c r="C79" s="80" t="s">
        <v>73</v>
      </c>
      <c r="D79" s="81">
        <v>3086.45</v>
      </c>
      <c r="E79" s="64">
        <f t="shared" si="2"/>
        <v>622.9699999999998</v>
      </c>
      <c r="F79" s="93">
        <f>IFERROR(VLOOKUP(B79,ADI!B:D,3,0),"0,00")</f>
        <v>1049.3900000000001</v>
      </c>
      <c r="G79" s="72">
        <v>1414.09</v>
      </c>
      <c r="H79" s="64">
        <f t="shared" si="3"/>
        <v>2463.48</v>
      </c>
      <c r="I79" s="39" t="str">
        <f>VLOOKUP(B79,'FOLHA RESUMIDA'!C:D,2,0)</f>
        <v>IVANILDO BATISTA DA SILVA</v>
      </c>
    </row>
    <row r="80" spans="1:9">
      <c r="A80" s="79">
        <v>1</v>
      </c>
      <c r="B80" s="79">
        <v>1916</v>
      </c>
      <c r="C80" s="80" t="s">
        <v>361</v>
      </c>
      <c r="D80" s="81">
        <v>7561.11</v>
      </c>
      <c r="E80" s="64">
        <f t="shared" si="2"/>
        <v>4127.6099999999997</v>
      </c>
      <c r="F80" s="93" t="str">
        <f>IFERROR(VLOOKUP(B80,ADI!B:D,3,0),"0,00")</f>
        <v>0,00</v>
      </c>
      <c r="G80" s="72">
        <v>3433.5</v>
      </c>
      <c r="H80" s="64">
        <f t="shared" si="3"/>
        <v>3433.5</v>
      </c>
      <c r="I80" s="39" t="str">
        <f>VLOOKUP(B80,'FOLHA RESUMIDA'!C:D,2,0)</f>
        <v>FABIOLA ALBUQUERQUE PINHEIRO</v>
      </c>
    </row>
    <row r="81" spans="1:9">
      <c r="A81" s="79">
        <v>1</v>
      </c>
      <c r="B81" s="79">
        <v>1924</v>
      </c>
      <c r="C81" s="80" t="s">
        <v>74</v>
      </c>
      <c r="D81" s="81">
        <v>7579.14</v>
      </c>
      <c r="E81" s="64">
        <f t="shared" si="2"/>
        <v>3709.0300000000007</v>
      </c>
      <c r="F81" s="93">
        <f>IFERROR(VLOOKUP(B81,ADI!B:D,3,0),"0,00")</f>
        <v>2464.12</v>
      </c>
      <c r="G81" s="72">
        <v>1405.99</v>
      </c>
      <c r="H81" s="64">
        <f t="shared" si="3"/>
        <v>3870.1099999999997</v>
      </c>
      <c r="I81" s="39" t="str">
        <f>VLOOKUP(B81,'FOLHA RESUMIDA'!C:D,2,0)</f>
        <v>CARLOS HENRIQUE LIMA DE MELO</v>
      </c>
    </row>
    <row r="82" spans="1:9">
      <c r="A82" s="79">
        <v>1</v>
      </c>
      <c r="B82" s="79">
        <v>1927</v>
      </c>
      <c r="C82" s="80" t="s">
        <v>75</v>
      </c>
      <c r="D82" s="81">
        <v>5388.92</v>
      </c>
      <c r="E82" s="64">
        <f t="shared" si="2"/>
        <v>2594.4499999999998</v>
      </c>
      <c r="F82" s="93">
        <f>IFERROR(VLOOKUP(B82,ADI!B:D,3,0),"0,00")</f>
        <v>1832.23</v>
      </c>
      <c r="G82" s="72">
        <v>962.24</v>
      </c>
      <c r="H82" s="64">
        <f t="shared" si="3"/>
        <v>2794.4700000000003</v>
      </c>
      <c r="I82" s="39" t="str">
        <f>VLOOKUP(B82,'FOLHA RESUMIDA'!C:D,2,0)</f>
        <v>RITA DE CASSIA CHAGAS</v>
      </c>
    </row>
    <row r="83" spans="1:9">
      <c r="A83" s="79">
        <v>1</v>
      </c>
      <c r="B83" s="79">
        <v>1932</v>
      </c>
      <c r="C83" s="80" t="s">
        <v>76</v>
      </c>
      <c r="D83" s="81">
        <v>10185.07</v>
      </c>
      <c r="E83" s="64">
        <f t="shared" si="2"/>
        <v>2630.1800000000003</v>
      </c>
      <c r="F83" s="93">
        <f>IFERROR(VLOOKUP(B83,ADI!B:D,3,0),"0,00")</f>
        <v>2332.9299999999998</v>
      </c>
      <c r="G83" s="72">
        <v>5221.96</v>
      </c>
      <c r="H83" s="64">
        <f t="shared" si="3"/>
        <v>7554.8899999999994</v>
      </c>
      <c r="I83" s="39" t="str">
        <f>VLOOKUP(B83,'FOLHA RESUMIDA'!C:D,2,0)</f>
        <v>ROSILENE MARIA ANACLETO</v>
      </c>
    </row>
    <row r="84" spans="1:9">
      <c r="A84" s="79">
        <v>1</v>
      </c>
      <c r="B84" s="79">
        <v>1937</v>
      </c>
      <c r="C84" s="80" t="s">
        <v>77</v>
      </c>
      <c r="D84" s="81">
        <v>3334.45</v>
      </c>
      <c r="E84" s="64">
        <f t="shared" si="2"/>
        <v>1628.0399999999997</v>
      </c>
      <c r="F84" s="93">
        <f>IFERROR(VLOOKUP(B84,ADI!B:D,3,0),"0,00")</f>
        <v>1133.71</v>
      </c>
      <c r="G84" s="72">
        <v>572.70000000000005</v>
      </c>
      <c r="H84" s="64">
        <f t="shared" si="3"/>
        <v>1706.41</v>
      </c>
      <c r="I84" s="39" t="str">
        <f>VLOOKUP(B84,'FOLHA RESUMIDA'!C:D,2,0)</f>
        <v>RILDA MARIA DA SILVA</v>
      </c>
    </row>
    <row r="85" spans="1:9">
      <c r="A85" s="79">
        <v>1</v>
      </c>
      <c r="B85" s="79">
        <v>1980</v>
      </c>
      <c r="C85" s="80" t="s">
        <v>78</v>
      </c>
      <c r="D85" s="81">
        <v>20468.25</v>
      </c>
      <c r="E85" s="64">
        <f t="shared" si="2"/>
        <v>20468.25</v>
      </c>
      <c r="F85" s="93" t="str">
        <f>IFERROR(VLOOKUP(B85,ADI!B:D,3,0),"0,00")</f>
        <v>0,00</v>
      </c>
      <c r="G85" s="72">
        <v>0</v>
      </c>
      <c r="H85" s="64">
        <f t="shared" si="3"/>
        <v>0</v>
      </c>
      <c r="I85" s="39" t="str">
        <f>VLOOKUP(B85,'FOLHA RESUMIDA'!C:D,2,0)</f>
        <v>MANOEL NETO DINIZ</v>
      </c>
    </row>
    <row r="86" spans="1:9">
      <c r="A86" s="79">
        <v>1</v>
      </c>
      <c r="B86" s="79">
        <v>1999</v>
      </c>
      <c r="C86" s="80" t="s">
        <v>79</v>
      </c>
      <c r="D86" s="81">
        <v>2655</v>
      </c>
      <c r="E86" s="64">
        <f t="shared" si="2"/>
        <v>1406.51</v>
      </c>
      <c r="F86" s="93">
        <f>IFERROR(VLOOKUP(B86,ADI!B:D,3,0),"0,00")</f>
        <v>902.7</v>
      </c>
      <c r="G86" s="72">
        <v>345.79</v>
      </c>
      <c r="H86" s="64">
        <f t="shared" si="3"/>
        <v>1248.49</v>
      </c>
      <c r="I86" s="39" t="str">
        <f>VLOOKUP(B86,'FOLHA RESUMIDA'!C:D,2,0)</f>
        <v>ELIAS RIBEIRO DA SILVA FILHO</v>
      </c>
    </row>
    <row r="87" spans="1:9">
      <c r="A87" s="79">
        <v>1</v>
      </c>
      <c r="B87" s="79">
        <v>2008</v>
      </c>
      <c r="C87" s="80" t="s">
        <v>80</v>
      </c>
      <c r="D87" s="81">
        <v>3572.94</v>
      </c>
      <c r="E87" s="64">
        <f t="shared" si="2"/>
        <v>401.45000000000027</v>
      </c>
      <c r="F87" s="93">
        <f>IFERROR(VLOOKUP(B87,ADI!B:D,3,0),"0,00")</f>
        <v>1214.8</v>
      </c>
      <c r="G87" s="72">
        <v>1956.69</v>
      </c>
      <c r="H87" s="64">
        <f t="shared" si="3"/>
        <v>3171.49</v>
      </c>
      <c r="I87" s="39" t="str">
        <f>VLOOKUP(B87,'FOLHA RESUMIDA'!C:D,2,0)</f>
        <v>AMAURI GONCALO DA SILVA</v>
      </c>
    </row>
    <row r="88" spans="1:9">
      <c r="A88" s="79">
        <v>1</v>
      </c>
      <c r="B88" s="79">
        <v>2015</v>
      </c>
      <c r="C88" s="80" t="s">
        <v>81</v>
      </c>
      <c r="D88" s="81">
        <v>10548.02</v>
      </c>
      <c r="E88" s="64">
        <f t="shared" si="2"/>
        <v>3875.5500000000011</v>
      </c>
      <c r="F88" s="93">
        <f>IFERROR(VLOOKUP(B88,ADI!B:D,3,0),"0,00")</f>
        <v>3586.33</v>
      </c>
      <c r="G88" s="72">
        <v>3086.14</v>
      </c>
      <c r="H88" s="64">
        <f t="shared" si="3"/>
        <v>6672.4699999999993</v>
      </c>
      <c r="I88" s="39" t="str">
        <f>VLOOKUP(B88,'FOLHA RESUMIDA'!C:D,2,0)</f>
        <v>MARIA SANDRA PONTES MENDONCA</v>
      </c>
    </row>
    <row r="89" spans="1:9">
      <c r="A89" s="79">
        <v>1</v>
      </c>
      <c r="B89" s="79">
        <v>2019</v>
      </c>
      <c r="C89" s="80" t="s">
        <v>82</v>
      </c>
      <c r="D89" s="81">
        <v>2184.27</v>
      </c>
      <c r="E89" s="64">
        <f t="shared" si="2"/>
        <v>509.54999999999995</v>
      </c>
      <c r="F89" s="93">
        <f>IFERROR(VLOOKUP(B89,ADI!B:D,3,0),"0,00")</f>
        <v>742.65</v>
      </c>
      <c r="G89" s="72">
        <v>932.07</v>
      </c>
      <c r="H89" s="64">
        <f t="shared" si="3"/>
        <v>1674.72</v>
      </c>
      <c r="I89" s="39" t="str">
        <f>VLOOKUP(B89,'FOLHA RESUMIDA'!C:D,2,0)</f>
        <v>MARCOS DO NASCIMENTO</v>
      </c>
    </row>
    <row r="90" spans="1:9">
      <c r="A90" s="79">
        <v>1</v>
      </c>
      <c r="B90" s="79">
        <v>2038</v>
      </c>
      <c r="C90" s="80" t="s">
        <v>83</v>
      </c>
      <c r="D90" s="81">
        <v>3683.22</v>
      </c>
      <c r="E90" s="64">
        <f t="shared" si="2"/>
        <v>2064.96</v>
      </c>
      <c r="F90" s="93">
        <f>IFERROR(VLOOKUP(B90,ADI!B:D,3,0),"0,00")</f>
        <v>1252.29</v>
      </c>
      <c r="G90" s="72">
        <v>365.97</v>
      </c>
      <c r="H90" s="64">
        <f t="shared" si="3"/>
        <v>1618.26</v>
      </c>
      <c r="I90" s="39" t="str">
        <f>VLOOKUP(B90,'FOLHA RESUMIDA'!C:D,2,0)</f>
        <v>IRONILDA FERREIRA DA SILVA</v>
      </c>
    </row>
    <row r="91" spans="1:9">
      <c r="A91" s="79">
        <v>1</v>
      </c>
      <c r="B91" s="79">
        <v>2043</v>
      </c>
      <c r="C91" s="80" t="s">
        <v>84</v>
      </c>
      <c r="D91" s="81">
        <v>4997.49</v>
      </c>
      <c r="E91" s="64">
        <f t="shared" si="2"/>
        <v>1659.12</v>
      </c>
      <c r="F91" s="93">
        <f>IFERROR(VLOOKUP(B91,ADI!B:D,3,0),"0,00")</f>
        <v>1156.97</v>
      </c>
      <c r="G91" s="72">
        <v>2181.4</v>
      </c>
      <c r="H91" s="64">
        <f t="shared" si="3"/>
        <v>3338.37</v>
      </c>
      <c r="I91" s="39" t="str">
        <f>VLOOKUP(B91,'FOLHA RESUMIDA'!C:D,2,0)</f>
        <v>JOAO LUIZ BRAGA DE PONTES</v>
      </c>
    </row>
    <row r="92" spans="1:9">
      <c r="A92" s="79">
        <v>1</v>
      </c>
      <c r="B92" s="79">
        <v>2052</v>
      </c>
      <c r="C92" s="80" t="s">
        <v>85</v>
      </c>
      <c r="D92" s="81">
        <v>4359.5600000000004</v>
      </c>
      <c r="E92" s="64">
        <f t="shared" si="2"/>
        <v>2962.8</v>
      </c>
      <c r="F92" s="93">
        <f>IFERROR(VLOOKUP(B92,ADI!B:D,3,0),"0,00")</f>
        <v>1214.8</v>
      </c>
      <c r="G92" s="72">
        <v>181.96</v>
      </c>
      <c r="H92" s="64">
        <f t="shared" si="3"/>
        <v>1396.76</v>
      </c>
      <c r="I92" s="39" t="str">
        <f>VLOOKUP(B92,'FOLHA RESUMIDA'!C:D,2,0)</f>
        <v>JOSE FERNANDO PEREIRA DA COSTA</v>
      </c>
    </row>
    <row r="93" spans="1:9">
      <c r="A93" s="79">
        <v>1</v>
      </c>
      <c r="B93" s="79">
        <v>2063</v>
      </c>
      <c r="C93" s="80" t="s">
        <v>86</v>
      </c>
      <c r="D93" s="81">
        <v>14935.51</v>
      </c>
      <c r="E93" s="64">
        <f t="shared" si="2"/>
        <v>5155.9100000000017</v>
      </c>
      <c r="F93" s="93">
        <f>IFERROR(VLOOKUP(B93,ADI!B:D,3,0),"0,00")</f>
        <v>5078.07</v>
      </c>
      <c r="G93" s="72">
        <v>4701.53</v>
      </c>
      <c r="H93" s="64">
        <f t="shared" si="3"/>
        <v>9779.5999999999985</v>
      </c>
      <c r="I93" s="39" t="str">
        <f>VLOOKUP(B93,'FOLHA RESUMIDA'!C:D,2,0)</f>
        <v>JOAQUIM PEDRO CARNEIRO C NETO</v>
      </c>
    </row>
    <row r="94" spans="1:9">
      <c r="A94" s="79">
        <v>1</v>
      </c>
      <c r="B94" s="79">
        <v>2069</v>
      </c>
      <c r="C94" s="80" t="s">
        <v>87</v>
      </c>
      <c r="D94" s="81">
        <v>19047.21</v>
      </c>
      <c r="E94" s="64">
        <f t="shared" si="2"/>
        <v>6623.73</v>
      </c>
      <c r="F94" s="93">
        <f>IFERROR(VLOOKUP(B94,ADI!B:D,3,0),"0,00")</f>
        <v>6476.05</v>
      </c>
      <c r="G94" s="72">
        <v>5947.43</v>
      </c>
      <c r="H94" s="64">
        <f t="shared" si="3"/>
        <v>12423.48</v>
      </c>
      <c r="I94" s="39" t="str">
        <f>VLOOKUP(B94,'FOLHA RESUMIDA'!C:D,2,0)</f>
        <v>SELMA VERONICA VIEIRA RAMOS</v>
      </c>
    </row>
    <row r="95" spans="1:9">
      <c r="A95" s="79">
        <v>1</v>
      </c>
      <c r="B95" s="79">
        <v>2086</v>
      </c>
      <c r="C95" s="80" t="s">
        <v>88</v>
      </c>
      <c r="D95" s="81">
        <v>2626.96</v>
      </c>
      <c r="E95" s="64">
        <f t="shared" si="2"/>
        <v>1560.3400000000001</v>
      </c>
      <c r="F95" s="93">
        <f>IFERROR(VLOOKUP(B95,ADI!B:D,3,0),"0,00")</f>
        <v>893.17</v>
      </c>
      <c r="G95" s="72">
        <v>173.45</v>
      </c>
      <c r="H95" s="64">
        <f t="shared" si="3"/>
        <v>1066.6199999999999</v>
      </c>
      <c r="I95" s="39" t="str">
        <f>VLOOKUP(B95,'FOLHA RESUMIDA'!C:D,2,0)</f>
        <v>ALBANITA LUCIANA DA SILVA</v>
      </c>
    </row>
    <row r="96" spans="1:9">
      <c r="A96" s="79">
        <v>1</v>
      </c>
      <c r="B96" s="79">
        <v>2093</v>
      </c>
      <c r="C96" s="80" t="s">
        <v>89</v>
      </c>
      <c r="D96" s="81">
        <v>3196.1</v>
      </c>
      <c r="E96" s="64">
        <f t="shared" si="2"/>
        <v>2453.4499999999998</v>
      </c>
      <c r="F96" s="93">
        <f>IFERROR(VLOOKUP(B96,ADI!B:D,3,0),"0,00")</f>
        <v>742.65</v>
      </c>
      <c r="G96" s="72">
        <v>0</v>
      </c>
      <c r="H96" s="64">
        <f t="shared" si="3"/>
        <v>742.65</v>
      </c>
      <c r="I96" s="39" t="str">
        <f>VLOOKUP(B96,'FOLHA RESUMIDA'!C:D,2,0)</f>
        <v>GILBERTO RIBEIRO DA SILVA</v>
      </c>
    </row>
    <row r="97" spans="1:9">
      <c r="A97" s="79">
        <v>51</v>
      </c>
      <c r="B97" s="79">
        <v>2096</v>
      </c>
      <c r="C97" s="80" t="s">
        <v>353</v>
      </c>
      <c r="D97" s="81">
        <v>4012.38</v>
      </c>
      <c r="E97" s="64">
        <f t="shared" si="2"/>
        <v>1937.6599999999999</v>
      </c>
      <c r="F97" s="93">
        <f>IFERROR(VLOOKUP(B97,ADI!B:D,3,0),"0,00")</f>
        <v>1364.21</v>
      </c>
      <c r="G97" s="72">
        <v>710.51</v>
      </c>
      <c r="H97" s="64">
        <f t="shared" si="3"/>
        <v>2074.7200000000003</v>
      </c>
      <c r="I97" s="39" t="str">
        <f>VLOOKUP(B97,'FOLHA RESUMIDA'!C:D,2,0)</f>
        <v>MARCELO MORAIS DE OLIVEIRA</v>
      </c>
    </row>
    <row r="98" spans="1:9">
      <c r="A98" s="79">
        <v>1</v>
      </c>
      <c r="B98" s="79">
        <v>2101</v>
      </c>
      <c r="C98" s="80" t="s">
        <v>90</v>
      </c>
      <c r="D98" s="81">
        <v>7578.29</v>
      </c>
      <c r="E98" s="64">
        <f t="shared" si="2"/>
        <v>6528.9</v>
      </c>
      <c r="F98" s="93">
        <f>IFERROR(VLOOKUP(B98,ADI!B:D,3,0),"0,00")</f>
        <v>1049.3900000000001</v>
      </c>
      <c r="G98" s="72">
        <v>0</v>
      </c>
      <c r="H98" s="64">
        <f t="shared" si="3"/>
        <v>1049.3900000000001</v>
      </c>
      <c r="I98" s="39" t="str">
        <f>VLOOKUP(B98,'FOLHA RESUMIDA'!C:D,2,0)</f>
        <v>JOSE LUCIANO CANDIDO DA SILVA</v>
      </c>
    </row>
    <row r="99" spans="1:9">
      <c r="A99" s="79">
        <v>16</v>
      </c>
      <c r="B99" s="79">
        <v>2115</v>
      </c>
      <c r="C99" s="80" t="s">
        <v>366</v>
      </c>
      <c r="D99" s="81">
        <v>4012.38</v>
      </c>
      <c r="E99" s="64">
        <f t="shared" si="2"/>
        <v>1084.7600000000002</v>
      </c>
      <c r="F99" s="93">
        <f>IFERROR(VLOOKUP(B99,ADI!B:D,3,0),"0,00")</f>
        <v>1364.21</v>
      </c>
      <c r="G99" s="72">
        <v>1563.41</v>
      </c>
      <c r="H99" s="64">
        <f t="shared" si="3"/>
        <v>2927.62</v>
      </c>
      <c r="I99" s="39" t="str">
        <f>VLOOKUP(B99,'FOLHA RESUMIDA'!C:D,2,0)</f>
        <v>SEVERINO JOSE RAMOS DE SOUZA</v>
      </c>
    </row>
    <row r="100" spans="1:9">
      <c r="A100" s="79">
        <v>1</v>
      </c>
      <c r="B100" s="79">
        <v>2117</v>
      </c>
      <c r="C100" s="80" t="s">
        <v>91</v>
      </c>
      <c r="D100" s="81">
        <v>2303.15</v>
      </c>
      <c r="E100" s="64">
        <f t="shared" si="2"/>
        <v>428.73</v>
      </c>
      <c r="F100" s="93">
        <f>IFERROR(VLOOKUP(B100,ADI!B:D,3,0),"0,00")</f>
        <v>783.07</v>
      </c>
      <c r="G100" s="72">
        <v>1091.3499999999999</v>
      </c>
      <c r="H100" s="64">
        <f t="shared" si="3"/>
        <v>1874.42</v>
      </c>
      <c r="I100" s="39" t="str">
        <f>VLOOKUP(B100,'FOLHA RESUMIDA'!C:D,2,0)</f>
        <v>WILSON JOSE QUEIROZ DE LIMA</v>
      </c>
    </row>
    <row r="101" spans="1:9">
      <c r="A101" s="79">
        <v>1</v>
      </c>
      <c r="B101" s="79">
        <v>2120</v>
      </c>
      <c r="C101" s="80" t="s">
        <v>92</v>
      </c>
      <c r="D101" s="81">
        <v>3917.33</v>
      </c>
      <c r="E101" s="64">
        <f t="shared" si="2"/>
        <v>2743.13</v>
      </c>
      <c r="F101" s="93" t="str">
        <f>IFERROR(VLOOKUP(B101,ADI!B:D,3,0),"0,00")</f>
        <v>0,00</v>
      </c>
      <c r="G101" s="72">
        <v>1174.2</v>
      </c>
      <c r="H101" s="64">
        <f t="shared" si="3"/>
        <v>1174.2</v>
      </c>
      <c r="I101" s="39" t="str">
        <f>VLOOKUP(B101,'FOLHA RESUMIDA'!C:D,2,0)</f>
        <v>ANTONIO SOARES DE MELO</v>
      </c>
    </row>
    <row r="102" spans="1:9">
      <c r="A102" s="79">
        <v>1</v>
      </c>
      <c r="B102" s="79">
        <v>2121</v>
      </c>
      <c r="C102" s="80" t="s">
        <v>93</v>
      </c>
      <c r="D102" s="81">
        <v>2184.27</v>
      </c>
      <c r="E102" s="64">
        <f t="shared" si="2"/>
        <v>846.86000000000013</v>
      </c>
      <c r="F102" s="93">
        <f>IFERROR(VLOOKUP(B102,ADI!B:D,3,0),"0,00")</f>
        <v>742.65</v>
      </c>
      <c r="G102" s="72">
        <v>594.76</v>
      </c>
      <c r="H102" s="64">
        <f t="shared" si="3"/>
        <v>1337.4099999999999</v>
      </c>
      <c r="I102" s="39" t="str">
        <f>VLOOKUP(B102,'FOLHA RESUMIDA'!C:D,2,0)</f>
        <v>SAMUEL MAURICIO</v>
      </c>
    </row>
    <row r="103" spans="1:9">
      <c r="A103" s="79">
        <v>10</v>
      </c>
      <c r="B103" s="79">
        <v>2124</v>
      </c>
      <c r="C103" s="80" t="s">
        <v>357</v>
      </c>
      <c r="D103" s="81">
        <v>4012.39</v>
      </c>
      <c r="E103" s="64">
        <f t="shared" si="2"/>
        <v>1214.6299999999997</v>
      </c>
      <c r="F103" s="93">
        <f>IFERROR(VLOOKUP(B103,ADI!B:D,3,0),"0,00")</f>
        <v>1364.21</v>
      </c>
      <c r="G103" s="72">
        <v>1433.55</v>
      </c>
      <c r="H103" s="64">
        <f t="shared" si="3"/>
        <v>2797.76</v>
      </c>
      <c r="I103" s="39" t="str">
        <f>VLOOKUP(B103,'FOLHA RESUMIDA'!C:D,2,0)</f>
        <v>JOSE ALVES FIGUEIREDO FILHO</v>
      </c>
    </row>
    <row r="104" spans="1:9">
      <c r="A104" s="79">
        <v>1</v>
      </c>
      <c r="B104" s="79">
        <v>2125</v>
      </c>
      <c r="C104" s="80" t="s">
        <v>94</v>
      </c>
      <c r="D104" s="81">
        <v>4225.18</v>
      </c>
      <c r="E104" s="64">
        <f t="shared" si="2"/>
        <v>1729.21</v>
      </c>
      <c r="F104" s="93">
        <f>IFERROR(VLOOKUP(B104,ADI!B:D,3,0),"0,00")</f>
        <v>1436.56</v>
      </c>
      <c r="G104" s="72">
        <v>1059.4100000000001</v>
      </c>
      <c r="H104" s="64">
        <f t="shared" si="3"/>
        <v>2495.9700000000003</v>
      </c>
      <c r="I104" s="39" t="str">
        <f>VLOOKUP(B104,'FOLHA RESUMIDA'!C:D,2,0)</f>
        <v>GILMAR GALVAO SANTANA</v>
      </c>
    </row>
    <row r="105" spans="1:9">
      <c r="A105" s="79">
        <v>1</v>
      </c>
      <c r="B105" s="79">
        <v>2126</v>
      </c>
      <c r="C105" s="80" t="s">
        <v>95</v>
      </c>
      <c r="D105" s="81">
        <v>3402.8</v>
      </c>
      <c r="E105" s="64">
        <f t="shared" si="2"/>
        <v>2047.8500000000004</v>
      </c>
      <c r="F105" s="93">
        <f>IFERROR(VLOOKUP(B105,ADI!B:D,3,0),"0,00")</f>
        <v>680.56</v>
      </c>
      <c r="G105" s="72">
        <v>674.39</v>
      </c>
      <c r="H105" s="64">
        <f t="shared" si="3"/>
        <v>1354.9499999999998</v>
      </c>
      <c r="I105" s="39" t="str">
        <f>VLOOKUP(B105,'FOLHA RESUMIDA'!C:D,2,0)</f>
        <v>JAFFE JOSE LIMA XAVIER</v>
      </c>
    </row>
    <row r="106" spans="1:9">
      <c r="A106" s="79">
        <v>1</v>
      </c>
      <c r="B106" s="79">
        <v>2128</v>
      </c>
      <c r="C106" s="80" t="s">
        <v>96</v>
      </c>
      <c r="D106" s="81">
        <v>9343.7000000000007</v>
      </c>
      <c r="E106" s="64">
        <f t="shared" si="2"/>
        <v>5456.6900000000005</v>
      </c>
      <c r="F106" s="93">
        <f>IFERROR(VLOOKUP(B106,ADI!B:D,3,0),"0,00")</f>
        <v>3176.86</v>
      </c>
      <c r="G106" s="72">
        <v>710.15</v>
      </c>
      <c r="H106" s="64">
        <f t="shared" si="3"/>
        <v>3887.01</v>
      </c>
      <c r="I106" s="39" t="str">
        <f>VLOOKUP(B106,'FOLHA RESUMIDA'!C:D,2,0)</f>
        <v>JORGE DA SILVA LIMA</v>
      </c>
    </row>
    <row r="107" spans="1:9">
      <c r="A107" s="79">
        <v>1</v>
      </c>
      <c r="B107" s="79">
        <v>2129</v>
      </c>
      <c r="C107" s="80" t="s">
        <v>97</v>
      </c>
      <c r="D107" s="81">
        <v>2893.49</v>
      </c>
      <c r="E107" s="64">
        <f t="shared" si="2"/>
        <v>1152.6299999999997</v>
      </c>
      <c r="F107" s="93">
        <f>IFERROR(VLOOKUP(B107,ADI!B:D,3,0),"0,00")</f>
        <v>673.61</v>
      </c>
      <c r="G107" s="72">
        <v>1067.25</v>
      </c>
      <c r="H107" s="64">
        <f t="shared" si="3"/>
        <v>1740.8600000000001</v>
      </c>
      <c r="I107" s="39" t="str">
        <f>VLOOKUP(B107,'FOLHA RESUMIDA'!C:D,2,0)</f>
        <v>RICARDO JORGE XAVIER</v>
      </c>
    </row>
    <row r="108" spans="1:9">
      <c r="A108" s="79">
        <v>1</v>
      </c>
      <c r="B108" s="79">
        <v>2130</v>
      </c>
      <c r="C108" s="80" t="s">
        <v>98</v>
      </c>
      <c r="D108" s="81">
        <v>1981.2</v>
      </c>
      <c r="E108" s="64">
        <f t="shared" si="2"/>
        <v>576.83999999999992</v>
      </c>
      <c r="F108" s="93">
        <f>IFERROR(VLOOKUP(B108,ADI!B:D,3,0),"0,00")</f>
        <v>673.61</v>
      </c>
      <c r="G108" s="72">
        <v>730.75</v>
      </c>
      <c r="H108" s="64">
        <f t="shared" si="3"/>
        <v>1404.3600000000001</v>
      </c>
      <c r="I108" s="39" t="str">
        <f>VLOOKUP(B108,'FOLHA RESUMIDA'!C:D,2,0)</f>
        <v>HELVIO MOZART MONTENEGRO</v>
      </c>
    </row>
    <row r="109" spans="1:9">
      <c r="A109" s="79">
        <v>1</v>
      </c>
      <c r="B109" s="79">
        <v>2131</v>
      </c>
      <c r="C109" s="80" t="s">
        <v>99</v>
      </c>
      <c r="D109" s="81">
        <v>4104.7</v>
      </c>
      <c r="E109" s="64">
        <f t="shared" si="2"/>
        <v>2525.89</v>
      </c>
      <c r="F109" s="93">
        <f>IFERROR(VLOOKUP(B109,ADI!B:D,3,0),"0,00")</f>
        <v>918.76</v>
      </c>
      <c r="G109" s="72">
        <v>660.05</v>
      </c>
      <c r="H109" s="64">
        <f t="shared" si="3"/>
        <v>1578.81</v>
      </c>
      <c r="I109" s="39" t="str">
        <f>VLOOKUP(B109,'FOLHA RESUMIDA'!C:D,2,0)</f>
        <v>ALEXANDRE BARBOSA DA SILVA</v>
      </c>
    </row>
    <row r="110" spans="1:9">
      <c r="A110" s="79">
        <v>1</v>
      </c>
      <c r="B110" s="79">
        <v>2134</v>
      </c>
      <c r="C110" s="80" t="s">
        <v>100</v>
      </c>
      <c r="D110" s="81">
        <v>3402.8</v>
      </c>
      <c r="E110" s="64">
        <f t="shared" si="2"/>
        <v>1920.9500000000003</v>
      </c>
      <c r="F110" s="93">
        <f>IFERROR(VLOOKUP(B110,ADI!B:D,3,0),"0,00")</f>
        <v>1156.95</v>
      </c>
      <c r="G110" s="72">
        <v>324.89999999999998</v>
      </c>
      <c r="H110" s="64">
        <f t="shared" si="3"/>
        <v>1481.85</v>
      </c>
      <c r="I110" s="39" t="str">
        <f>VLOOKUP(B110,'FOLHA RESUMIDA'!C:D,2,0)</f>
        <v>ROSIVALDO SATIRO DOS SANTOS</v>
      </c>
    </row>
    <row r="111" spans="1:9">
      <c r="A111" s="79">
        <v>1</v>
      </c>
      <c r="B111" s="79">
        <v>2136</v>
      </c>
      <c r="C111" s="80" t="s">
        <v>101</v>
      </c>
      <c r="D111" s="81">
        <v>2811.91</v>
      </c>
      <c r="E111" s="64">
        <f t="shared" si="2"/>
        <v>919.86999999999989</v>
      </c>
      <c r="F111" s="93">
        <f>IFERROR(VLOOKUP(B111,ADI!B:D,3,0),"0,00")</f>
        <v>956.05</v>
      </c>
      <c r="G111" s="72">
        <v>935.99</v>
      </c>
      <c r="H111" s="64">
        <f t="shared" si="3"/>
        <v>1892.04</v>
      </c>
      <c r="I111" s="39" t="str">
        <f>VLOOKUP(B111,'FOLHA RESUMIDA'!C:D,2,0)</f>
        <v>GESIEL DAVID DE CASTRO</v>
      </c>
    </row>
    <row r="112" spans="1:9">
      <c r="A112" s="79">
        <v>1</v>
      </c>
      <c r="B112" s="79">
        <v>2137</v>
      </c>
      <c r="C112" s="80" t="s">
        <v>102</v>
      </c>
      <c r="D112" s="81">
        <v>12950.84</v>
      </c>
      <c r="E112" s="64">
        <f t="shared" si="2"/>
        <v>8680.7900000000009</v>
      </c>
      <c r="F112" s="93">
        <f>IFERROR(VLOOKUP(B112,ADI!B:D,3,0),"0,00")</f>
        <v>2901.79</v>
      </c>
      <c r="G112" s="72">
        <v>1368.26</v>
      </c>
      <c r="H112" s="64">
        <f t="shared" si="3"/>
        <v>4270.05</v>
      </c>
      <c r="I112" s="39" t="str">
        <f>VLOOKUP(B112,'FOLHA RESUMIDA'!C:D,2,0)</f>
        <v>FRANCISCO DE ASSIS DE OLIVEIRA</v>
      </c>
    </row>
    <row r="113" spans="1:9">
      <c r="A113" s="79">
        <v>1</v>
      </c>
      <c r="B113" s="79">
        <v>2140</v>
      </c>
      <c r="C113" s="80" t="s">
        <v>103</v>
      </c>
      <c r="D113" s="81">
        <v>7912.42</v>
      </c>
      <c r="E113" s="64">
        <f t="shared" si="2"/>
        <v>2021.1100000000006</v>
      </c>
      <c r="F113" s="93">
        <f>IFERROR(VLOOKUP(B113,ADI!B:D,3,0),"0,00")</f>
        <v>1955.17</v>
      </c>
      <c r="G113" s="72">
        <v>3936.14</v>
      </c>
      <c r="H113" s="64">
        <f t="shared" si="3"/>
        <v>5891.3099999999995</v>
      </c>
      <c r="I113" s="39" t="str">
        <f>VLOOKUP(B113,'FOLHA RESUMIDA'!C:D,2,0)</f>
        <v>LUCIENE PEREIRA DE A NASCIMENT</v>
      </c>
    </row>
    <row r="114" spans="1:9">
      <c r="A114" s="79">
        <v>1</v>
      </c>
      <c r="B114" s="79">
        <v>2143</v>
      </c>
      <c r="C114" s="80" t="s">
        <v>104</v>
      </c>
      <c r="D114" s="81">
        <v>1989.53</v>
      </c>
      <c r="E114" s="64">
        <f t="shared" si="2"/>
        <v>508.11999999999989</v>
      </c>
      <c r="F114" s="93">
        <f>IFERROR(VLOOKUP(B114,ADI!B:D,3,0),"0,00")</f>
        <v>676.44</v>
      </c>
      <c r="G114" s="72">
        <v>804.97</v>
      </c>
      <c r="H114" s="64">
        <f t="shared" si="3"/>
        <v>1481.41</v>
      </c>
      <c r="I114" s="39" t="str">
        <f>VLOOKUP(B114,'FOLHA RESUMIDA'!C:D,2,0)</f>
        <v>RUBEM JOSE DOS S DE PAULA</v>
      </c>
    </row>
    <row r="115" spans="1:9">
      <c r="A115" s="79">
        <v>1</v>
      </c>
      <c r="B115" s="79">
        <v>2145</v>
      </c>
      <c r="C115" s="80" t="s">
        <v>105</v>
      </c>
      <c r="D115" s="81">
        <v>3402.8</v>
      </c>
      <c r="E115" s="64">
        <f t="shared" si="2"/>
        <v>1244.52</v>
      </c>
      <c r="F115" s="93">
        <f>IFERROR(VLOOKUP(B115,ADI!B:D,3,0),"0,00")</f>
        <v>1156.95</v>
      </c>
      <c r="G115" s="72">
        <v>1001.33</v>
      </c>
      <c r="H115" s="64">
        <f t="shared" si="3"/>
        <v>2158.2800000000002</v>
      </c>
      <c r="I115" s="39" t="str">
        <f>VLOOKUP(B115,'FOLHA RESUMIDA'!C:D,2,0)</f>
        <v>EVERALDO DA SILVA CABRAL</v>
      </c>
    </row>
    <row r="116" spans="1:9">
      <c r="A116" s="79">
        <v>1</v>
      </c>
      <c r="B116" s="79">
        <v>2146</v>
      </c>
      <c r="C116" s="80" t="s">
        <v>106</v>
      </c>
      <c r="D116" s="81">
        <v>3266.83</v>
      </c>
      <c r="E116" s="64">
        <f t="shared" si="2"/>
        <v>1325.1399999999999</v>
      </c>
      <c r="F116" s="93">
        <f>IFERROR(VLOOKUP(B116,ADI!B:D,3,0),"0,00")</f>
        <v>999.41</v>
      </c>
      <c r="G116" s="72">
        <v>942.28</v>
      </c>
      <c r="H116" s="64">
        <f t="shared" si="3"/>
        <v>1941.69</v>
      </c>
      <c r="I116" s="39" t="str">
        <f>VLOOKUP(B116,'FOLHA RESUMIDA'!C:D,2,0)</f>
        <v>ROGERIO BARROS DOS SANTOS</v>
      </c>
    </row>
    <row r="117" spans="1:9">
      <c r="A117" s="79">
        <v>1</v>
      </c>
      <c r="B117" s="79">
        <v>2149</v>
      </c>
      <c r="C117" s="80" t="s">
        <v>107</v>
      </c>
      <c r="D117" s="81">
        <v>2939.44</v>
      </c>
      <c r="E117" s="64">
        <f t="shared" si="2"/>
        <v>997.3900000000001</v>
      </c>
      <c r="F117" s="93">
        <f>IFERROR(VLOOKUP(B117,ADI!B:D,3,0),"0,00")</f>
        <v>999.41</v>
      </c>
      <c r="G117" s="72">
        <v>942.64</v>
      </c>
      <c r="H117" s="64">
        <f t="shared" si="3"/>
        <v>1942.05</v>
      </c>
      <c r="I117" s="39" t="str">
        <f>VLOOKUP(B117,'FOLHA RESUMIDA'!C:D,2,0)</f>
        <v>CARLOS AUGUSTO O  DA SILVA</v>
      </c>
    </row>
    <row r="118" spans="1:9">
      <c r="A118" s="79">
        <v>16</v>
      </c>
      <c r="B118" s="79">
        <v>2151</v>
      </c>
      <c r="C118" s="80" t="s">
        <v>108</v>
      </c>
      <c r="D118" s="81">
        <v>3066.27</v>
      </c>
      <c r="E118" s="64">
        <f t="shared" si="2"/>
        <v>525.04</v>
      </c>
      <c r="F118" s="93">
        <f>IFERROR(VLOOKUP(B118,ADI!B:D,3,0),"0,00")</f>
        <v>1042.53</v>
      </c>
      <c r="G118" s="72">
        <v>1498.7</v>
      </c>
      <c r="H118" s="64">
        <f t="shared" si="3"/>
        <v>2541.23</v>
      </c>
      <c r="I118" s="39" t="str">
        <f>VLOOKUP(B118,'FOLHA RESUMIDA'!C:D,2,0)</f>
        <v>JUREMA MARIA BONGALHARDO</v>
      </c>
    </row>
    <row r="119" spans="1:9">
      <c r="A119" s="79">
        <v>1</v>
      </c>
      <c r="B119" s="79">
        <v>2153</v>
      </c>
      <c r="C119" s="80" t="s">
        <v>109</v>
      </c>
      <c r="D119" s="81">
        <v>3572.94</v>
      </c>
      <c r="E119" s="64">
        <f t="shared" si="2"/>
        <v>1850.0900000000001</v>
      </c>
      <c r="F119" s="93">
        <f>IFERROR(VLOOKUP(B119,ADI!B:D,3,0),"0,00")</f>
        <v>1214.8</v>
      </c>
      <c r="G119" s="72">
        <v>508.05</v>
      </c>
      <c r="H119" s="64">
        <f t="shared" si="3"/>
        <v>1722.85</v>
      </c>
      <c r="I119" s="39" t="str">
        <f>VLOOKUP(B119,'FOLHA RESUMIDA'!C:D,2,0)</f>
        <v>SERGIO PEREIRA DA COSTA</v>
      </c>
    </row>
    <row r="120" spans="1:9">
      <c r="A120" s="79">
        <v>1</v>
      </c>
      <c r="B120" s="79">
        <v>2156</v>
      </c>
      <c r="C120" s="80" t="s">
        <v>110</v>
      </c>
      <c r="D120" s="81">
        <v>3388.55</v>
      </c>
      <c r="E120" s="64">
        <f t="shared" si="2"/>
        <v>2087.3300000000004</v>
      </c>
      <c r="F120" s="93">
        <f>IFERROR(VLOOKUP(B120,ADI!B:D,3,0),"0,00")</f>
        <v>1152.1099999999999</v>
      </c>
      <c r="G120" s="72">
        <v>149.11000000000001</v>
      </c>
      <c r="H120" s="64">
        <f t="shared" si="3"/>
        <v>1301.2199999999998</v>
      </c>
      <c r="I120" s="39" t="str">
        <f>VLOOKUP(B120,'FOLHA RESUMIDA'!C:D,2,0)</f>
        <v>EDLEUSA LUCIA BATISTA DA SILVA</v>
      </c>
    </row>
    <row r="121" spans="1:9">
      <c r="A121" s="79">
        <v>1</v>
      </c>
      <c r="B121" s="79">
        <v>2159</v>
      </c>
      <c r="C121" s="80" t="s">
        <v>111</v>
      </c>
      <c r="D121" s="81">
        <v>6341.09</v>
      </c>
      <c r="E121" s="64">
        <f t="shared" si="2"/>
        <v>1611.8199999999997</v>
      </c>
      <c r="F121" s="93">
        <f>IFERROR(VLOOKUP(B121,ADI!B:D,3,0),"0,00")</f>
        <v>2155.9699999999998</v>
      </c>
      <c r="G121" s="72">
        <v>2573.3000000000002</v>
      </c>
      <c r="H121" s="64">
        <f t="shared" si="3"/>
        <v>4729.2700000000004</v>
      </c>
      <c r="I121" s="39" t="str">
        <f>VLOOKUP(B121,'FOLHA RESUMIDA'!C:D,2,0)</f>
        <v>FREDERICO JOSE C  DA NOBREGA</v>
      </c>
    </row>
    <row r="122" spans="1:9">
      <c r="A122" s="79">
        <v>1</v>
      </c>
      <c r="B122" s="79">
        <v>2161</v>
      </c>
      <c r="C122" s="80" t="s">
        <v>112</v>
      </c>
      <c r="D122" s="81">
        <v>5660.7</v>
      </c>
      <c r="E122" s="64">
        <f t="shared" si="2"/>
        <v>3513.0499999999997</v>
      </c>
      <c r="F122" s="93">
        <f>IFERROR(VLOOKUP(B122,ADI!B:D,3,0),"0,00")</f>
        <v>1600.78</v>
      </c>
      <c r="G122" s="72">
        <v>546.87</v>
      </c>
      <c r="H122" s="64">
        <f t="shared" si="3"/>
        <v>2147.65</v>
      </c>
      <c r="I122" s="39" t="str">
        <f>VLOOKUP(B122,'FOLHA RESUMIDA'!C:D,2,0)</f>
        <v>WLADIMIR MACHADO DO E  SANTO</v>
      </c>
    </row>
    <row r="123" spans="1:9">
      <c r="A123" s="79">
        <v>1</v>
      </c>
      <c r="B123" s="79">
        <v>2181</v>
      </c>
      <c r="C123" s="80" t="s">
        <v>113</v>
      </c>
      <c r="D123" s="81">
        <v>12219.01</v>
      </c>
      <c r="E123" s="64">
        <f t="shared" si="2"/>
        <v>8074.71</v>
      </c>
      <c r="F123" s="93">
        <f>IFERROR(VLOOKUP(B123,ADI!B:D,3,0),"0,00")</f>
        <v>3935.81</v>
      </c>
      <c r="G123" s="72">
        <v>208.49</v>
      </c>
      <c r="H123" s="64">
        <f t="shared" si="3"/>
        <v>4144.3</v>
      </c>
      <c r="I123" s="39" t="str">
        <f>VLOOKUP(B123,'FOLHA RESUMIDA'!C:D,2,0)</f>
        <v>ELCY SILVA DE ARAUJO</v>
      </c>
    </row>
    <row r="124" spans="1:9">
      <c r="A124" s="79">
        <v>1</v>
      </c>
      <c r="B124" s="79">
        <v>2274</v>
      </c>
      <c r="C124" s="80" t="s">
        <v>114</v>
      </c>
      <c r="D124" s="81">
        <v>33569.760000000002</v>
      </c>
      <c r="E124" s="64">
        <f t="shared" si="2"/>
        <v>5780.59</v>
      </c>
      <c r="F124" s="93">
        <f>IFERROR(VLOOKUP(B124,ADI!B:D,3,0),"0,00")</f>
        <v>5706.86</v>
      </c>
      <c r="G124" s="72">
        <v>22082.31</v>
      </c>
      <c r="H124" s="64">
        <f t="shared" si="3"/>
        <v>27789.170000000002</v>
      </c>
      <c r="I124" s="39" t="str">
        <f>VLOOKUP(B124,'FOLHA RESUMIDA'!C:D,2,0)</f>
        <v>DJALMA LIMA DE OLIVEIRA DANTAS</v>
      </c>
    </row>
    <row r="125" spans="1:9">
      <c r="A125" s="79">
        <v>1</v>
      </c>
      <c r="B125" s="79">
        <v>2280</v>
      </c>
      <c r="C125" s="80" t="s">
        <v>115</v>
      </c>
      <c r="D125" s="81">
        <v>3181.83</v>
      </c>
      <c r="E125" s="64">
        <f t="shared" si="2"/>
        <v>335.03999999999996</v>
      </c>
      <c r="F125" s="93">
        <f>IFERROR(VLOOKUP(B125,ADI!B:D,3,0),"0,00")</f>
        <v>1081.82</v>
      </c>
      <c r="G125" s="72">
        <v>1764.97</v>
      </c>
      <c r="H125" s="64">
        <f t="shared" si="3"/>
        <v>2846.79</v>
      </c>
      <c r="I125" s="39" t="str">
        <f>VLOOKUP(B125,'FOLHA RESUMIDA'!C:D,2,0)</f>
        <v>JACQUELINE CESAR DE GUSMAO</v>
      </c>
    </row>
    <row r="126" spans="1:9">
      <c r="A126" s="79">
        <v>1</v>
      </c>
      <c r="B126" s="79">
        <v>2295</v>
      </c>
      <c r="C126" s="80" t="s">
        <v>116</v>
      </c>
      <c r="D126" s="81">
        <v>4405.6099999999997</v>
      </c>
      <c r="E126" s="64">
        <f t="shared" si="2"/>
        <v>881.59999999999945</v>
      </c>
      <c r="F126" s="93">
        <f>IFERROR(VLOOKUP(B126,ADI!B:D,3,0),"0,00")</f>
        <v>1497.91</v>
      </c>
      <c r="G126" s="72">
        <v>2026.1</v>
      </c>
      <c r="H126" s="64">
        <f t="shared" si="3"/>
        <v>3524.01</v>
      </c>
      <c r="I126" s="39" t="str">
        <f>VLOOKUP(B126,'FOLHA RESUMIDA'!C:D,2,0)</f>
        <v>VINCENZO PAPARIELLO</v>
      </c>
    </row>
    <row r="127" spans="1:9">
      <c r="A127" s="79">
        <v>1</v>
      </c>
      <c r="B127" s="79">
        <v>2308</v>
      </c>
      <c r="C127" s="80" t="s">
        <v>117</v>
      </c>
      <c r="D127" s="81">
        <v>3181.83</v>
      </c>
      <c r="E127" s="64">
        <f t="shared" si="2"/>
        <v>1320.3600000000001</v>
      </c>
      <c r="F127" s="93">
        <f>IFERROR(VLOOKUP(B127,ADI!B:D,3,0),"0,00")</f>
        <v>1081.82</v>
      </c>
      <c r="G127" s="72">
        <v>779.65</v>
      </c>
      <c r="H127" s="64">
        <f t="shared" si="3"/>
        <v>1861.4699999999998</v>
      </c>
      <c r="I127" s="39" t="str">
        <f>VLOOKUP(B127,'FOLHA RESUMIDA'!C:D,2,0)</f>
        <v>ADEILDO CARLOS DIAS BEZERRA</v>
      </c>
    </row>
    <row r="128" spans="1:9">
      <c r="A128" s="79">
        <v>1</v>
      </c>
      <c r="B128" s="79">
        <v>2330</v>
      </c>
      <c r="C128" s="80" t="s">
        <v>118</v>
      </c>
      <c r="D128" s="81">
        <v>6932.36</v>
      </c>
      <c r="E128" s="64">
        <f t="shared" si="2"/>
        <v>1635.3499999999995</v>
      </c>
      <c r="F128" s="93">
        <f>IFERROR(VLOOKUP(B128,ADI!B:D,3,0),"0,00")</f>
        <v>2357</v>
      </c>
      <c r="G128" s="72">
        <v>2940.01</v>
      </c>
      <c r="H128" s="64">
        <f t="shared" si="3"/>
        <v>5297.01</v>
      </c>
      <c r="I128" s="39" t="str">
        <f>VLOOKUP(B128,'FOLHA RESUMIDA'!C:D,2,0)</f>
        <v>ERICK RENAN PEREIRA DE ACIOLI</v>
      </c>
    </row>
    <row r="129" spans="1:9">
      <c r="A129" s="79">
        <v>1</v>
      </c>
      <c r="B129" s="79">
        <v>2337</v>
      </c>
      <c r="C129" s="80" t="s">
        <v>119</v>
      </c>
      <c r="D129" s="81">
        <v>8107.48</v>
      </c>
      <c r="E129" s="64">
        <f t="shared" si="2"/>
        <v>2578.5199999999995</v>
      </c>
      <c r="F129" s="93">
        <f>IFERROR(VLOOKUP(B129,ADI!B:D,3,0),"0,00")</f>
        <v>2729.41</v>
      </c>
      <c r="G129" s="72">
        <v>2799.55</v>
      </c>
      <c r="H129" s="64">
        <f t="shared" si="3"/>
        <v>5528.96</v>
      </c>
      <c r="I129" s="39" t="str">
        <f>VLOOKUP(B129,'FOLHA RESUMIDA'!C:D,2,0)</f>
        <v>FLAVIA PATRICIA M  MEDEIROS</v>
      </c>
    </row>
    <row r="130" spans="1:9">
      <c r="A130" s="79">
        <v>1</v>
      </c>
      <c r="B130" s="79">
        <v>2339</v>
      </c>
      <c r="C130" s="80" t="s">
        <v>120</v>
      </c>
      <c r="D130" s="81">
        <v>10946.44</v>
      </c>
      <c r="E130" s="64">
        <f t="shared" si="2"/>
        <v>3323.7800000000007</v>
      </c>
      <c r="F130" s="93">
        <f>IFERROR(VLOOKUP(B130,ADI!B:D,3,0),"0,00")</f>
        <v>3216.25</v>
      </c>
      <c r="G130" s="72">
        <v>4406.41</v>
      </c>
      <c r="H130" s="64">
        <f t="shared" si="3"/>
        <v>7622.66</v>
      </c>
      <c r="I130" s="39" t="str">
        <f>VLOOKUP(B130,'FOLHA RESUMIDA'!C:D,2,0)</f>
        <v>DEBORAH BEZERRA MONTEIRO</v>
      </c>
    </row>
    <row r="131" spans="1:9">
      <c r="A131" s="79">
        <v>1</v>
      </c>
      <c r="B131" s="79">
        <v>2342</v>
      </c>
      <c r="C131" s="80" t="s">
        <v>121</v>
      </c>
      <c r="D131" s="81">
        <v>8027.68</v>
      </c>
      <c r="E131" s="64">
        <f t="shared" si="2"/>
        <v>4446.7100000000009</v>
      </c>
      <c r="F131" s="93">
        <f>IFERROR(VLOOKUP(B131,ADI!B:D,3,0),"0,00")</f>
        <v>2729.41</v>
      </c>
      <c r="G131" s="72">
        <v>851.56</v>
      </c>
      <c r="H131" s="64">
        <f t="shared" si="3"/>
        <v>3580.97</v>
      </c>
      <c r="I131" s="39" t="str">
        <f>VLOOKUP(B131,'FOLHA RESUMIDA'!C:D,2,0)</f>
        <v>MARCOS ANDRE CUNHA DE OLIVEIRA</v>
      </c>
    </row>
    <row r="132" spans="1:9">
      <c r="A132" s="79">
        <v>1</v>
      </c>
      <c r="B132" s="79">
        <v>2344</v>
      </c>
      <c r="C132" s="80" t="s">
        <v>122</v>
      </c>
      <c r="D132" s="81">
        <v>8027.68</v>
      </c>
      <c r="E132" s="64">
        <f t="shared" si="2"/>
        <v>1976.6200000000008</v>
      </c>
      <c r="F132" s="93">
        <f>IFERROR(VLOOKUP(B132,ADI!B:D,3,0),"0,00")</f>
        <v>2729.41</v>
      </c>
      <c r="G132" s="72">
        <v>3321.65</v>
      </c>
      <c r="H132" s="64">
        <f t="shared" si="3"/>
        <v>6051.0599999999995</v>
      </c>
      <c r="I132" s="39" t="str">
        <f>VLOOKUP(B132,'FOLHA RESUMIDA'!C:D,2,0)</f>
        <v>AMANDA TATIANE C  DE OLIVEIRA</v>
      </c>
    </row>
    <row r="133" spans="1:9">
      <c r="A133" s="79">
        <v>1</v>
      </c>
      <c r="B133" s="79">
        <v>2351</v>
      </c>
      <c r="C133" s="80" t="s">
        <v>123</v>
      </c>
      <c r="D133" s="81">
        <v>1636.79</v>
      </c>
      <c r="E133" s="64">
        <f t="shared" si="2"/>
        <v>1219.92</v>
      </c>
      <c r="F133" s="93">
        <f>IFERROR(VLOOKUP(B133,ADI!B:D,3,0),"0,00")</f>
        <v>81.84</v>
      </c>
      <c r="G133" s="72">
        <v>335.03</v>
      </c>
      <c r="H133" s="64">
        <f t="shared" si="3"/>
        <v>416.87</v>
      </c>
      <c r="I133" s="39" t="str">
        <f>VLOOKUP(B133,'FOLHA RESUMIDA'!C:D,2,0)</f>
        <v>CLAUDIA SALVINA DE SANTANA</v>
      </c>
    </row>
    <row r="134" spans="1:9">
      <c r="A134" s="79">
        <v>1</v>
      </c>
      <c r="B134" s="79">
        <v>2363</v>
      </c>
      <c r="C134" s="80" t="s">
        <v>124</v>
      </c>
      <c r="D134" s="81">
        <v>2879.81</v>
      </c>
      <c r="E134" s="64">
        <f t="shared" ref="E134:E197" si="4">D134-H134</f>
        <v>1870.1599999999999</v>
      </c>
      <c r="F134" s="93">
        <f>IFERROR(VLOOKUP(B134,ADI!B:D,3,0),"0,00")</f>
        <v>676.45</v>
      </c>
      <c r="G134" s="72">
        <v>333.2</v>
      </c>
      <c r="H134" s="64">
        <f t="shared" ref="H134:H197" si="5">F134+G134</f>
        <v>1009.6500000000001</v>
      </c>
      <c r="I134" s="39" t="str">
        <f>VLOOKUP(B134,'FOLHA RESUMIDA'!C:D,2,0)</f>
        <v>MIRIAM ALVES BASTOS DA SILVA</v>
      </c>
    </row>
    <row r="135" spans="1:9">
      <c r="A135" s="79">
        <v>1</v>
      </c>
      <c r="B135" s="79">
        <v>2367</v>
      </c>
      <c r="C135" s="80" t="s">
        <v>125</v>
      </c>
      <c r="D135" s="81">
        <v>7210.82</v>
      </c>
      <c r="E135" s="64">
        <f t="shared" si="4"/>
        <v>2719.4299999999994</v>
      </c>
      <c r="F135" s="93">
        <f>IFERROR(VLOOKUP(B135,ADI!B:D,3,0),"0,00")</f>
        <v>641.53</v>
      </c>
      <c r="G135" s="72">
        <v>3849.86</v>
      </c>
      <c r="H135" s="64">
        <f t="shared" si="5"/>
        <v>4491.3900000000003</v>
      </c>
      <c r="I135" s="39" t="str">
        <f>VLOOKUP(B135,'FOLHA RESUMIDA'!C:D,2,0)</f>
        <v>PRISCILLA RODRIGUES P DA SILVA</v>
      </c>
    </row>
    <row r="136" spans="1:9">
      <c r="A136" s="79">
        <v>1</v>
      </c>
      <c r="B136" s="79">
        <v>2371</v>
      </c>
      <c r="C136" s="80" t="s">
        <v>126</v>
      </c>
      <c r="D136" s="81">
        <v>12421.41</v>
      </c>
      <c r="E136" s="64">
        <f t="shared" si="4"/>
        <v>12421.41</v>
      </c>
      <c r="F136" s="93" t="str">
        <f>IFERROR(VLOOKUP(B136,ADI!B:D,3,0),"0,00")</f>
        <v>0,00</v>
      </c>
      <c r="G136" s="72">
        <v>0</v>
      </c>
      <c r="H136" s="64">
        <f t="shared" si="5"/>
        <v>0</v>
      </c>
      <c r="I136" s="39" t="str">
        <f>VLOOKUP(B136,'FOLHA RESUMIDA'!C:D,2,0)</f>
        <v>SUZELLE TRAJANO BENTO</v>
      </c>
    </row>
    <row r="137" spans="1:9">
      <c r="A137" s="79">
        <v>1</v>
      </c>
      <c r="B137" s="79">
        <v>2382</v>
      </c>
      <c r="C137" s="80" t="s">
        <v>127</v>
      </c>
      <c r="D137" s="81">
        <v>12372.61</v>
      </c>
      <c r="E137" s="64">
        <f t="shared" si="4"/>
        <v>3171.4799999999996</v>
      </c>
      <c r="F137" s="93">
        <f>IFERROR(VLOOKUP(B137,ADI!B:D,3,0),"0,00")</f>
        <v>4206.66</v>
      </c>
      <c r="G137" s="72">
        <v>4994.47</v>
      </c>
      <c r="H137" s="64">
        <f t="shared" si="5"/>
        <v>9201.130000000001</v>
      </c>
      <c r="I137" s="39" t="str">
        <f>VLOOKUP(B137,'FOLHA RESUMIDA'!C:D,2,0)</f>
        <v>AILA KARLA MOTA SANTANA</v>
      </c>
    </row>
    <row r="138" spans="1:9">
      <c r="A138" s="79">
        <v>1</v>
      </c>
      <c r="B138" s="79">
        <v>2384</v>
      </c>
      <c r="C138" s="80" t="s">
        <v>128</v>
      </c>
      <c r="D138" s="81">
        <v>2342.9899999999998</v>
      </c>
      <c r="E138" s="64">
        <f t="shared" si="4"/>
        <v>258.30999999999949</v>
      </c>
      <c r="F138" s="93">
        <f>IFERROR(VLOOKUP(B138,ADI!B:D,3,0),"0,00")</f>
        <v>641.53</v>
      </c>
      <c r="G138" s="72">
        <v>1443.15</v>
      </c>
      <c r="H138" s="64">
        <f t="shared" si="5"/>
        <v>2084.6800000000003</v>
      </c>
      <c r="I138" s="39" t="str">
        <f>VLOOKUP(B138,'FOLHA RESUMIDA'!C:D,2,0)</f>
        <v>KATIA MIRANDA DE ARAUJO LOPES</v>
      </c>
    </row>
    <row r="139" spans="1:9">
      <c r="A139" s="79">
        <v>1</v>
      </c>
      <c r="B139" s="79">
        <v>2392</v>
      </c>
      <c r="C139" s="80" t="s">
        <v>129</v>
      </c>
      <c r="D139" s="81">
        <v>4199.79</v>
      </c>
      <c r="E139" s="64">
        <f t="shared" si="4"/>
        <v>1782.85</v>
      </c>
      <c r="F139" s="93">
        <f>IFERROR(VLOOKUP(B139,ADI!B:D,3,0),"0,00")</f>
        <v>1427.93</v>
      </c>
      <c r="G139" s="72">
        <v>989.01</v>
      </c>
      <c r="H139" s="64">
        <f t="shared" si="5"/>
        <v>2416.94</v>
      </c>
      <c r="I139" s="39" t="str">
        <f>VLOOKUP(B139,'FOLHA RESUMIDA'!C:D,2,0)</f>
        <v>KLEYTON DA SILVA A PEREIRA</v>
      </c>
    </row>
    <row r="140" spans="1:9">
      <c r="A140" s="79">
        <v>1</v>
      </c>
      <c r="B140" s="79">
        <v>2406</v>
      </c>
      <c r="C140" s="80" t="s">
        <v>130</v>
      </c>
      <c r="D140" s="81">
        <v>2030.41</v>
      </c>
      <c r="E140" s="64">
        <f t="shared" si="4"/>
        <v>816.99</v>
      </c>
      <c r="F140" s="93">
        <f>IFERROR(VLOOKUP(B140,ADI!B:D,3,0),"0,00")</f>
        <v>504.77</v>
      </c>
      <c r="G140" s="72">
        <v>708.65</v>
      </c>
      <c r="H140" s="64">
        <f t="shared" si="5"/>
        <v>1213.42</v>
      </c>
      <c r="I140" s="39" t="str">
        <f>VLOOKUP(B140,'FOLHA RESUMIDA'!C:D,2,0)</f>
        <v>DEYSE MARIA DOS SANTOS SILVA</v>
      </c>
    </row>
    <row r="141" spans="1:9">
      <c r="A141" s="79">
        <v>1</v>
      </c>
      <c r="B141" s="79">
        <v>2415</v>
      </c>
      <c r="C141" s="80" t="s">
        <v>131</v>
      </c>
      <c r="D141" s="81">
        <v>12372.52</v>
      </c>
      <c r="E141" s="64">
        <f t="shared" si="4"/>
        <v>3171.4500000000007</v>
      </c>
      <c r="F141" s="93">
        <f>IFERROR(VLOOKUP(B141,ADI!B:D,3,0),"0,00")</f>
        <v>4206.66</v>
      </c>
      <c r="G141" s="72">
        <v>4994.41</v>
      </c>
      <c r="H141" s="64">
        <f t="shared" si="5"/>
        <v>9201.07</v>
      </c>
      <c r="I141" s="39" t="str">
        <f>VLOOKUP(B141,'FOLHA RESUMIDA'!C:D,2,0)</f>
        <v>SILVIA RENATA QUEIROZ DE FARIA</v>
      </c>
    </row>
    <row r="142" spans="1:9">
      <c r="A142" s="79">
        <v>1</v>
      </c>
      <c r="B142" s="79">
        <v>2420</v>
      </c>
      <c r="C142" s="80" t="s">
        <v>132</v>
      </c>
      <c r="D142" s="81">
        <v>12704.25</v>
      </c>
      <c r="E142" s="64">
        <f t="shared" si="4"/>
        <v>3158.41</v>
      </c>
      <c r="F142" s="93">
        <f>IFERROR(VLOOKUP(B142,ADI!B:D,3,0),"0,00")</f>
        <v>4206.66</v>
      </c>
      <c r="G142" s="72">
        <v>5339.18</v>
      </c>
      <c r="H142" s="64">
        <f t="shared" si="5"/>
        <v>9545.84</v>
      </c>
      <c r="I142" s="39" t="str">
        <f>VLOOKUP(B142,'FOLHA RESUMIDA'!C:D,2,0)</f>
        <v>TEREZA RAQUEL F ALMEIDA</v>
      </c>
    </row>
    <row r="143" spans="1:9">
      <c r="A143" s="79">
        <v>1</v>
      </c>
      <c r="B143" s="79">
        <v>2421</v>
      </c>
      <c r="C143" s="80" t="s">
        <v>133</v>
      </c>
      <c r="D143" s="81">
        <v>5932.38</v>
      </c>
      <c r="E143" s="64">
        <f t="shared" si="4"/>
        <v>1264.7200000000003</v>
      </c>
      <c r="F143" s="93">
        <f>IFERROR(VLOOKUP(B143,ADI!B:D,3,0),"0,00")</f>
        <v>2017.01</v>
      </c>
      <c r="G143" s="72">
        <v>2650.65</v>
      </c>
      <c r="H143" s="64">
        <f t="shared" si="5"/>
        <v>4667.66</v>
      </c>
      <c r="I143" s="39" t="str">
        <f>VLOOKUP(B143,'FOLHA RESUMIDA'!C:D,2,0)</f>
        <v>ANA CLAUDIA NUNES DE MOURA</v>
      </c>
    </row>
    <row r="144" spans="1:9">
      <c r="A144" s="79">
        <v>1</v>
      </c>
      <c r="B144" s="79">
        <v>2437</v>
      </c>
      <c r="C144" s="80" t="s">
        <v>134</v>
      </c>
      <c r="D144" s="81">
        <v>1886.84</v>
      </c>
      <c r="E144" s="64">
        <f t="shared" si="4"/>
        <v>447.87999999999988</v>
      </c>
      <c r="F144" s="93">
        <f>IFERROR(VLOOKUP(B144,ADI!B:D,3,0),"0,00")</f>
        <v>641.53</v>
      </c>
      <c r="G144" s="72">
        <v>797.43</v>
      </c>
      <c r="H144" s="64">
        <f t="shared" si="5"/>
        <v>1438.96</v>
      </c>
      <c r="I144" s="39" t="str">
        <f>VLOOKUP(B144,'FOLHA RESUMIDA'!C:D,2,0)</f>
        <v>CLAUDILENE DE LIMA</v>
      </c>
    </row>
    <row r="145" spans="1:9">
      <c r="A145" s="79">
        <v>1</v>
      </c>
      <c r="B145" s="79">
        <v>2440</v>
      </c>
      <c r="C145" s="80" t="s">
        <v>135</v>
      </c>
      <c r="D145" s="81">
        <v>4506.3</v>
      </c>
      <c r="E145" s="64">
        <f t="shared" si="4"/>
        <v>1445.2400000000002</v>
      </c>
      <c r="F145" s="93">
        <f>IFERROR(VLOOKUP(B145,ADI!B:D,3,0),"0,00")</f>
        <v>1113.3399999999999</v>
      </c>
      <c r="G145" s="72">
        <v>1947.72</v>
      </c>
      <c r="H145" s="64">
        <f t="shared" si="5"/>
        <v>3061.06</v>
      </c>
      <c r="I145" s="39" t="str">
        <f>VLOOKUP(B145,'FOLHA RESUMIDA'!C:D,2,0)</f>
        <v>ELIANE MOREIRA DE SOUZA</v>
      </c>
    </row>
    <row r="146" spans="1:9">
      <c r="A146" s="79">
        <v>1</v>
      </c>
      <c r="B146" s="79">
        <v>2443</v>
      </c>
      <c r="C146" s="80" t="s">
        <v>482</v>
      </c>
      <c r="D146" s="81">
        <v>1698.83</v>
      </c>
      <c r="E146" s="64">
        <f t="shared" si="4"/>
        <v>475.94000000000005</v>
      </c>
      <c r="F146" s="93">
        <f>IFERROR(VLOOKUP(B146,ADI!B:D,3,0),"0,00")</f>
        <v>556.51</v>
      </c>
      <c r="G146" s="72">
        <v>666.38</v>
      </c>
      <c r="H146" s="64">
        <f t="shared" si="5"/>
        <v>1222.8899999999999</v>
      </c>
      <c r="I146" s="39" t="str">
        <f>VLOOKUP(B146,'FOLHA RESUMIDA'!C:D,2,0)</f>
        <v>GEYZA JANAINA FERREIRA L ALVES</v>
      </c>
    </row>
    <row r="147" spans="1:9">
      <c r="A147" s="79">
        <v>1</v>
      </c>
      <c r="B147" s="79">
        <v>2448</v>
      </c>
      <c r="C147" s="80" t="s">
        <v>136</v>
      </c>
      <c r="D147" s="81">
        <v>1866.64</v>
      </c>
      <c r="E147" s="64">
        <f t="shared" si="4"/>
        <v>700.7</v>
      </c>
      <c r="F147" s="93">
        <f>IFERROR(VLOOKUP(B147,ADI!B:D,3,0),"0,00")</f>
        <v>613.55999999999995</v>
      </c>
      <c r="G147" s="72">
        <v>552.38</v>
      </c>
      <c r="H147" s="64">
        <f t="shared" si="5"/>
        <v>1165.94</v>
      </c>
      <c r="I147" s="39" t="str">
        <f>VLOOKUP(B147,'FOLHA RESUMIDA'!C:D,2,0)</f>
        <v>JULIO CESAR DA SILVA</v>
      </c>
    </row>
    <row r="148" spans="1:9">
      <c r="A148" s="79">
        <v>1</v>
      </c>
      <c r="B148" s="79">
        <v>2451</v>
      </c>
      <c r="C148" s="80" t="s">
        <v>137</v>
      </c>
      <c r="D148" s="81">
        <v>1698.83</v>
      </c>
      <c r="E148" s="64">
        <f t="shared" si="4"/>
        <v>258.94000000000005</v>
      </c>
      <c r="F148" s="93">
        <f>IFERROR(VLOOKUP(B148,ADI!B:D,3,0),"0,00")</f>
        <v>556.51</v>
      </c>
      <c r="G148" s="72">
        <v>883.38</v>
      </c>
      <c r="H148" s="64">
        <f t="shared" si="5"/>
        <v>1439.8899999999999</v>
      </c>
      <c r="I148" s="39" t="str">
        <f>VLOOKUP(B148,'FOLHA RESUMIDA'!C:D,2,0)</f>
        <v>MANUELLA BOMFIM DA SILVA</v>
      </c>
    </row>
    <row r="149" spans="1:9">
      <c r="A149" s="79">
        <v>1</v>
      </c>
      <c r="B149" s="79">
        <v>2460</v>
      </c>
      <c r="C149" s="80" t="s">
        <v>138</v>
      </c>
      <c r="D149" s="81">
        <v>2092.7399999999998</v>
      </c>
      <c r="E149" s="64">
        <f t="shared" si="4"/>
        <v>743.01999999999975</v>
      </c>
      <c r="F149" s="93">
        <f>IFERROR(VLOOKUP(B149,ADI!B:D,3,0),"0,00")</f>
        <v>556.51</v>
      </c>
      <c r="G149" s="72">
        <v>793.21</v>
      </c>
      <c r="H149" s="64">
        <f t="shared" si="5"/>
        <v>1349.72</v>
      </c>
      <c r="I149" s="39" t="str">
        <f>VLOOKUP(B149,'FOLHA RESUMIDA'!C:D,2,0)</f>
        <v>VIVIANE OLIMPIO DOS SANTOS</v>
      </c>
    </row>
    <row r="150" spans="1:9">
      <c r="A150" s="79">
        <v>1</v>
      </c>
      <c r="B150" s="79">
        <v>2468</v>
      </c>
      <c r="C150" s="80" t="s">
        <v>139</v>
      </c>
      <c r="D150" s="81">
        <v>8525.8799999999992</v>
      </c>
      <c r="E150" s="64">
        <f t="shared" si="4"/>
        <v>3667.49</v>
      </c>
      <c r="F150" s="93">
        <f>IFERROR(VLOOKUP(B150,ADI!B:D,3,0),"0,00")</f>
        <v>2643.21</v>
      </c>
      <c r="G150" s="72">
        <v>2215.1799999999998</v>
      </c>
      <c r="H150" s="64">
        <f t="shared" si="5"/>
        <v>4858.3899999999994</v>
      </c>
      <c r="I150" s="39" t="str">
        <f>VLOOKUP(B150,'FOLHA RESUMIDA'!C:D,2,0)</f>
        <v>ANA GERTRUDES DE A F GUERRA</v>
      </c>
    </row>
    <row r="151" spans="1:9">
      <c r="A151" s="79">
        <v>1</v>
      </c>
      <c r="B151" s="79">
        <v>2474</v>
      </c>
      <c r="C151" s="80" t="s">
        <v>140</v>
      </c>
      <c r="D151" s="81">
        <v>12704.25</v>
      </c>
      <c r="E151" s="64">
        <f t="shared" si="4"/>
        <v>3870.2900000000009</v>
      </c>
      <c r="F151" s="93">
        <f>IFERROR(VLOOKUP(B151,ADI!B:D,3,0),"0,00")</f>
        <v>4206.66</v>
      </c>
      <c r="G151" s="72">
        <v>4627.3</v>
      </c>
      <c r="H151" s="64">
        <f t="shared" si="5"/>
        <v>8833.9599999999991</v>
      </c>
      <c r="I151" s="39" t="str">
        <f>VLOOKUP(B151,'FOLHA RESUMIDA'!C:D,2,0)</f>
        <v>MARIA ROSEANE DOS A CLEMENTINO</v>
      </c>
    </row>
    <row r="152" spans="1:9">
      <c r="A152" s="79">
        <v>50</v>
      </c>
      <c r="B152" s="79">
        <v>2478</v>
      </c>
      <c r="C152" s="80" t="s">
        <v>396</v>
      </c>
      <c r="D152" s="81">
        <v>5092.91</v>
      </c>
      <c r="E152" s="64">
        <f t="shared" si="4"/>
        <v>1063.42</v>
      </c>
      <c r="F152" s="93">
        <f>IFERROR(VLOOKUP(B152,ADI!B:D,3,0),"0,00")</f>
        <v>1731.59</v>
      </c>
      <c r="G152" s="72">
        <v>2297.9</v>
      </c>
      <c r="H152" s="64">
        <f t="shared" si="5"/>
        <v>4029.49</v>
      </c>
      <c r="I152" s="39" t="str">
        <f>VLOOKUP(B152,'FOLHA RESUMIDA'!C:D,2,0)</f>
        <v>ROGERIO MOURA VIEIRA</v>
      </c>
    </row>
    <row r="153" spans="1:9">
      <c r="A153" s="79">
        <v>20</v>
      </c>
      <c r="B153" s="79">
        <v>2481</v>
      </c>
      <c r="C153" s="80" t="s">
        <v>370</v>
      </c>
      <c r="D153" s="81">
        <v>5092.91</v>
      </c>
      <c r="E153" s="64">
        <f t="shared" si="4"/>
        <v>1709.4899999999998</v>
      </c>
      <c r="F153" s="93">
        <f>IFERROR(VLOOKUP(B153,ADI!B:D,3,0),"0,00")</f>
        <v>1731.59</v>
      </c>
      <c r="G153" s="72">
        <v>1651.83</v>
      </c>
      <c r="H153" s="64">
        <f t="shared" si="5"/>
        <v>3383.42</v>
      </c>
      <c r="I153" s="39" t="str">
        <f>VLOOKUP(B153,'FOLHA RESUMIDA'!C:D,2,0)</f>
        <v>RAFAELLA MICHELLE DE L MIRANDA</v>
      </c>
    </row>
    <row r="154" spans="1:9">
      <c r="A154" s="79">
        <v>39</v>
      </c>
      <c r="B154" s="79">
        <v>2484</v>
      </c>
      <c r="C154" s="80" t="s">
        <v>389</v>
      </c>
      <c r="D154" s="81">
        <v>5347.55</v>
      </c>
      <c r="E154" s="64">
        <f t="shared" si="4"/>
        <v>1673.25</v>
      </c>
      <c r="F154" s="93">
        <f>IFERROR(VLOOKUP(B154,ADI!B:D,3,0),"0,00")</f>
        <v>1818.17</v>
      </c>
      <c r="G154" s="72">
        <v>1856.13</v>
      </c>
      <c r="H154" s="64">
        <f t="shared" si="5"/>
        <v>3674.3</v>
      </c>
      <c r="I154" s="39" t="str">
        <f>VLOOKUP(B154,'FOLHA RESUMIDA'!C:D,2,0)</f>
        <v>ARLEY ANDERSON TAVARES MOREIRA</v>
      </c>
    </row>
    <row r="155" spans="1:9">
      <c r="A155" s="79">
        <v>1</v>
      </c>
      <c r="B155" s="79">
        <v>2493</v>
      </c>
      <c r="C155" s="80" t="s">
        <v>141</v>
      </c>
      <c r="D155" s="81">
        <v>2326.29</v>
      </c>
      <c r="E155" s="64">
        <f t="shared" si="4"/>
        <v>1652.6799999999998</v>
      </c>
      <c r="F155" s="93">
        <f>IFERROR(VLOOKUP(B155,ADI!B:D,3,0),"0,00")</f>
        <v>673.61</v>
      </c>
      <c r="G155" s="72">
        <v>0</v>
      </c>
      <c r="H155" s="64">
        <f t="shared" si="5"/>
        <v>673.61</v>
      </c>
      <c r="I155" s="39" t="str">
        <f>VLOOKUP(B155,'FOLHA RESUMIDA'!C:D,2,0)</f>
        <v>CRISTIANE R  DE O  GONCALVES</v>
      </c>
    </row>
    <row r="156" spans="1:9">
      <c r="A156" s="79">
        <v>1</v>
      </c>
      <c r="B156" s="79">
        <v>2498</v>
      </c>
      <c r="C156" s="80" t="s">
        <v>142</v>
      </c>
      <c r="D156" s="81">
        <v>2344.36</v>
      </c>
      <c r="E156" s="64">
        <f t="shared" si="4"/>
        <v>1154.1300000000001</v>
      </c>
      <c r="F156" s="93">
        <f>IFERROR(VLOOKUP(B156,ADI!B:D,3,0),"0,00")</f>
        <v>641.53</v>
      </c>
      <c r="G156" s="72">
        <v>548.70000000000005</v>
      </c>
      <c r="H156" s="64">
        <f t="shared" si="5"/>
        <v>1190.23</v>
      </c>
      <c r="I156" s="39" t="str">
        <f>VLOOKUP(B156,'FOLHA RESUMIDA'!C:D,2,0)</f>
        <v>TEREZINHA DE J  DE L  M  NETA</v>
      </c>
    </row>
    <row r="157" spans="1:9">
      <c r="A157" s="79">
        <v>1</v>
      </c>
      <c r="B157" s="79">
        <v>2502</v>
      </c>
      <c r="C157" s="80" t="s">
        <v>143</v>
      </c>
      <c r="D157" s="81">
        <v>1886.84</v>
      </c>
      <c r="E157" s="64">
        <f t="shared" si="4"/>
        <v>1088.46</v>
      </c>
      <c r="F157" s="93">
        <f>IFERROR(VLOOKUP(B157,ADI!B:D,3,0),"0,00")</f>
        <v>641.53</v>
      </c>
      <c r="G157" s="72">
        <v>156.85</v>
      </c>
      <c r="H157" s="64">
        <f t="shared" si="5"/>
        <v>798.38</v>
      </c>
      <c r="I157" s="39" t="str">
        <f>VLOOKUP(B157,'FOLHA RESUMIDA'!C:D,2,0)</f>
        <v>PAULO ROBERTO DA SILVA CUNHA</v>
      </c>
    </row>
    <row r="158" spans="1:9">
      <c r="A158" s="79">
        <v>1</v>
      </c>
      <c r="B158" s="79">
        <v>2503</v>
      </c>
      <c r="C158" s="80" t="s">
        <v>144</v>
      </c>
      <c r="D158" s="81">
        <v>5092.91</v>
      </c>
      <c r="E158" s="64">
        <f t="shared" si="4"/>
        <v>1478.8199999999997</v>
      </c>
      <c r="F158" s="93">
        <f>IFERROR(VLOOKUP(B158,ADI!B:D,3,0),"0,00")</f>
        <v>1731.59</v>
      </c>
      <c r="G158" s="72">
        <v>1882.5</v>
      </c>
      <c r="H158" s="64">
        <f t="shared" si="5"/>
        <v>3614.09</v>
      </c>
      <c r="I158" s="39" t="str">
        <f>VLOOKUP(B158,'FOLHA RESUMIDA'!C:D,2,0)</f>
        <v>TACIZO LUIZ PEREIRA DA SILVA</v>
      </c>
    </row>
    <row r="159" spans="1:9">
      <c r="A159" s="79">
        <v>1</v>
      </c>
      <c r="B159" s="79">
        <v>2504</v>
      </c>
      <c r="C159" s="80" t="s">
        <v>145</v>
      </c>
      <c r="D159" s="81">
        <v>1468.53</v>
      </c>
      <c r="E159" s="64">
        <f t="shared" si="4"/>
        <v>709.81</v>
      </c>
      <c r="F159" s="93">
        <f>IFERROR(VLOOKUP(B159,ADI!B:D,3,0),"0,00")</f>
        <v>499.3</v>
      </c>
      <c r="G159" s="72">
        <v>259.42</v>
      </c>
      <c r="H159" s="64">
        <f t="shared" si="5"/>
        <v>758.72</v>
      </c>
      <c r="I159" s="39" t="str">
        <f>VLOOKUP(B159,'FOLHA RESUMIDA'!C:D,2,0)</f>
        <v>RIVALDO GOMES DA SILVA</v>
      </c>
    </row>
    <row r="160" spans="1:9">
      <c r="A160" s="79">
        <v>1</v>
      </c>
      <c r="B160" s="79">
        <v>2506</v>
      </c>
      <c r="C160" s="80" t="s">
        <v>146</v>
      </c>
      <c r="D160" s="81">
        <v>1822.09</v>
      </c>
      <c r="E160" s="64">
        <f t="shared" si="4"/>
        <v>1119.69</v>
      </c>
      <c r="F160" s="93">
        <f>IFERROR(VLOOKUP(B160,ADI!B:D,3,0),"0,00")</f>
        <v>499.3</v>
      </c>
      <c r="G160" s="72">
        <v>203.1</v>
      </c>
      <c r="H160" s="64">
        <f t="shared" si="5"/>
        <v>702.4</v>
      </c>
      <c r="I160" s="39" t="str">
        <f>VLOOKUP(B160,'FOLHA RESUMIDA'!C:D,2,0)</f>
        <v>IVETE ANTONIETA B  DE CARVALHO</v>
      </c>
    </row>
    <row r="161" spans="1:9">
      <c r="A161" s="79">
        <v>1</v>
      </c>
      <c r="B161" s="79">
        <v>2507</v>
      </c>
      <c r="C161" s="80" t="s">
        <v>147</v>
      </c>
      <c r="D161" s="81">
        <v>1468.53</v>
      </c>
      <c r="E161" s="64">
        <f t="shared" si="4"/>
        <v>206.64999999999986</v>
      </c>
      <c r="F161" s="93">
        <f>IFERROR(VLOOKUP(B161,ADI!B:D,3,0),"0,00")</f>
        <v>499.3</v>
      </c>
      <c r="G161" s="72">
        <v>762.58</v>
      </c>
      <c r="H161" s="64">
        <f t="shared" si="5"/>
        <v>1261.8800000000001</v>
      </c>
      <c r="I161" s="39" t="str">
        <f>VLOOKUP(B161,'FOLHA RESUMIDA'!C:D,2,0)</f>
        <v>ANANIAS TEIXEIRA DE LIMA</v>
      </c>
    </row>
    <row r="162" spans="1:9">
      <c r="A162" s="79">
        <v>1</v>
      </c>
      <c r="B162" s="79">
        <v>2508</v>
      </c>
      <c r="C162" s="80" t="s">
        <v>148</v>
      </c>
      <c r="D162" s="81">
        <v>3181.83</v>
      </c>
      <c r="E162" s="64">
        <f t="shared" si="4"/>
        <v>806.97000000000025</v>
      </c>
      <c r="F162" s="93">
        <f>IFERROR(VLOOKUP(B162,ADI!B:D,3,0),"0,00")</f>
        <v>1081.82</v>
      </c>
      <c r="G162" s="72">
        <v>1293.04</v>
      </c>
      <c r="H162" s="64">
        <f t="shared" si="5"/>
        <v>2374.8599999999997</v>
      </c>
      <c r="I162" s="39" t="str">
        <f>VLOOKUP(B162,'FOLHA RESUMIDA'!C:D,2,0)</f>
        <v>JOSE ALEXANDRE DE BARROS ALVES</v>
      </c>
    </row>
    <row r="163" spans="1:9">
      <c r="A163" s="79">
        <v>1</v>
      </c>
      <c r="B163" s="79">
        <v>2509</v>
      </c>
      <c r="C163" s="80" t="s">
        <v>149</v>
      </c>
      <c r="D163" s="81">
        <v>1468.53</v>
      </c>
      <c r="E163" s="64">
        <f t="shared" si="4"/>
        <v>1083.8800000000001</v>
      </c>
      <c r="F163" s="93">
        <f>IFERROR(VLOOKUP(B163,ADI!B:D,3,0),"0,00")</f>
        <v>220.28</v>
      </c>
      <c r="G163" s="72">
        <v>164.37</v>
      </c>
      <c r="H163" s="64">
        <f t="shared" si="5"/>
        <v>384.65</v>
      </c>
      <c r="I163" s="39" t="str">
        <f>VLOOKUP(B163,'FOLHA RESUMIDA'!C:D,2,0)</f>
        <v>ALDEMIR NASCIMENTO DA SILVA</v>
      </c>
    </row>
    <row r="164" spans="1:9">
      <c r="A164" s="79">
        <v>1</v>
      </c>
      <c r="B164" s="79">
        <v>2512</v>
      </c>
      <c r="C164" s="80" t="s">
        <v>381</v>
      </c>
      <c r="D164" s="81">
        <v>5092.91</v>
      </c>
      <c r="E164" s="64">
        <f t="shared" si="4"/>
        <v>1301.1099999999997</v>
      </c>
      <c r="F164" s="93">
        <f>IFERROR(VLOOKUP(B164,ADI!B:D,3,0),"0,00")</f>
        <v>1731.59</v>
      </c>
      <c r="G164" s="72">
        <v>2060.21</v>
      </c>
      <c r="H164" s="64">
        <f t="shared" si="5"/>
        <v>3791.8</v>
      </c>
      <c r="I164" s="39" t="str">
        <f>VLOOKUP(B164,'FOLHA RESUMIDA'!C:D,2,0)</f>
        <v>JOSENILDO JOSE TORRES</v>
      </c>
    </row>
    <row r="165" spans="1:9">
      <c r="A165" s="79">
        <v>1</v>
      </c>
      <c r="B165" s="79">
        <v>2514</v>
      </c>
      <c r="C165" s="80" t="s">
        <v>150</v>
      </c>
      <c r="D165" s="81">
        <v>2803.59</v>
      </c>
      <c r="E165" s="64">
        <f t="shared" si="4"/>
        <v>757.33000000000015</v>
      </c>
      <c r="F165" s="93">
        <f>IFERROR(VLOOKUP(B165,ADI!B:D,3,0),"0,00")</f>
        <v>953.22</v>
      </c>
      <c r="G165" s="72">
        <v>1093.04</v>
      </c>
      <c r="H165" s="64">
        <f t="shared" si="5"/>
        <v>2046.26</v>
      </c>
      <c r="I165" s="39" t="str">
        <f>VLOOKUP(B165,'FOLHA RESUMIDA'!C:D,2,0)</f>
        <v>JULIANA CAVALCANTI DE SOUSA</v>
      </c>
    </row>
    <row r="166" spans="1:9">
      <c r="A166" s="79">
        <v>1</v>
      </c>
      <c r="B166" s="79">
        <v>2520</v>
      </c>
      <c r="C166" s="80" t="s">
        <v>382</v>
      </c>
      <c r="D166" s="81">
        <v>1981.2</v>
      </c>
      <c r="E166" s="64">
        <f t="shared" si="4"/>
        <v>1063.79</v>
      </c>
      <c r="F166" s="93">
        <f>IFERROR(VLOOKUP(B166,ADI!B:D,3,0),"0,00")</f>
        <v>673.61</v>
      </c>
      <c r="G166" s="72">
        <v>243.8</v>
      </c>
      <c r="H166" s="64">
        <f t="shared" si="5"/>
        <v>917.41000000000008</v>
      </c>
      <c r="I166" s="39" t="str">
        <f>VLOOKUP(B166,'FOLHA RESUMIDA'!C:D,2,0)</f>
        <v>SELMA CRISTIANIA LIMA RORIZ</v>
      </c>
    </row>
    <row r="167" spans="1:9">
      <c r="A167" s="79">
        <v>39</v>
      </c>
      <c r="B167" s="79">
        <v>2523</v>
      </c>
      <c r="C167" s="80" t="s">
        <v>390</v>
      </c>
      <c r="D167" s="81">
        <v>2195.9</v>
      </c>
      <c r="E167" s="64">
        <f t="shared" si="4"/>
        <v>441.17000000000007</v>
      </c>
      <c r="F167" s="93">
        <f>IFERROR(VLOOKUP(B167,ADI!B:D,3,0),"0,00")</f>
        <v>746.61</v>
      </c>
      <c r="G167" s="72">
        <v>1008.12</v>
      </c>
      <c r="H167" s="64">
        <f t="shared" si="5"/>
        <v>1754.73</v>
      </c>
      <c r="I167" s="39" t="str">
        <f>VLOOKUP(B167,'FOLHA RESUMIDA'!C:D,2,0)</f>
        <v>JANISSON COELHO DE VASCONCELOS</v>
      </c>
    </row>
    <row r="168" spans="1:9">
      <c r="A168" s="79">
        <v>10</v>
      </c>
      <c r="B168" s="79">
        <v>2525</v>
      </c>
      <c r="C168" s="80" t="s">
        <v>347</v>
      </c>
      <c r="D168" s="81">
        <v>2195.9</v>
      </c>
      <c r="E168" s="64">
        <f t="shared" si="4"/>
        <v>204.11999999999989</v>
      </c>
      <c r="F168" s="93">
        <f>IFERROR(VLOOKUP(B168,ADI!B:D,3,0),"0,00")</f>
        <v>746.61</v>
      </c>
      <c r="G168" s="72">
        <v>1245.17</v>
      </c>
      <c r="H168" s="64">
        <f t="shared" si="5"/>
        <v>1991.7800000000002</v>
      </c>
      <c r="I168" s="39" t="str">
        <f>VLOOKUP(B168,'FOLHA RESUMIDA'!C:D,2,0)</f>
        <v>FABIANE TAVARES DE SOUZA</v>
      </c>
    </row>
    <row r="169" spans="1:9">
      <c r="A169" s="79">
        <v>1</v>
      </c>
      <c r="B169" s="79">
        <v>2526</v>
      </c>
      <c r="C169" s="80" t="s">
        <v>151</v>
      </c>
      <c r="D169" s="81">
        <v>3737.89</v>
      </c>
      <c r="E169" s="64">
        <f t="shared" si="4"/>
        <v>1458.2199999999998</v>
      </c>
      <c r="F169" s="93">
        <f>IFERROR(VLOOKUP(B169,ADI!B:D,3,0),"0,00")</f>
        <v>1401.94</v>
      </c>
      <c r="G169" s="72">
        <v>877.73</v>
      </c>
      <c r="H169" s="64">
        <f t="shared" si="5"/>
        <v>2279.67</v>
      </c>
      <c r="I169" s="39" t="str">
        <f>VLOOKUP(B169,'FOLHA RESUMIDA'!C:D,2,0)</f>
        <v>JARBAS FERREIRA DE LIMA JUNIOR</v>
      </c>
    </row>
    <row r="170" spans="1:9">
      <c r="A170" s="79">
        <v>1</v>
      </c>
      <c r="B170" s="79">
        <v>2530</v>
      </c>
      <c r="C170" s="80" t="s">
        <v>152</v>
      </c>
      <c r="D170" s="81">
        <v>1636.79</v>
      </c>
      <c r="E170" s="64">
        <f t="shared" si="4"/>
        <v>550.22</v>
      </c>
      <c r="F170" s="93">
        <f>IFERROR(VLOOKUP(B170,ADI!B:D,3,0),"0,00")</f>
        <v>556.51</v>
      </c>
      <c r="G170" s="72">
        <v>530.05999999999995</v>
      </c>
      <c r="H170" s="64">
        <f t="shared" si="5"/>
        <v>1086.57</v>
      </c>
      <c r="I170" s="39" t="str">
        <f>VLOOKUP(B170,'FOLHA RESUMIDA'!C:D,2,0)</f>
        <v>ARLEILDA MENDES DA SILVA</v>
      </c>
    </row>
    <row r="171" spans="1:9">
      <c r="A171" s="79">
        <v>1</v>
      </c>
      <c r="B171" s="79">
        <v>2534</v>
      </c>
      <c r="C171" s="80" t="s">
        <v>153</v>
      </c>
      <c r="D171" s="81">
        <v>1636.79</v>
      </c>
      <c r="E171" s="64">
        <f t="shared" si="4"/>
        <v>484.75</v>
      </c>
      <c r="F171" s="93">
        <f>IFERROR(VLOOKUP(B171,ADI!B:D,3,0),"0,00")</f>
        <v>556.51</v>
      </c>
      <c r="G171" s="72">
        <v>595.53</v>
      </c>
      <c r="H171" s="64">
        <f t="shared" si="5"/>
        <v>1152.04</v>
      </c>
      <c r="I171" s="39" t="str">
        <f>VLOOKUP(B171,'FOLHA RESUMIDA'!C:D,2,0)</f>
        <v>EMANUEL MESSIAS RIBEIRO COSTA</v>
      </c>
    </row>
    <row r="172" spans="1:9">
      <c r="A172" s="79">
        <v>1</v>
      </c>
      <c r="B172" s="79">
        <v>2539</v>
      </c>
      <c r="C172" s="80" t="s">
        <v>154</v>
      </c>
      <c r="D172" s="81">
        <v>2729.64</v>
      </c>
      <c r="E172" s="64">
        <f t="shared" si="4"/>
        <v>2729.64</v>
      </c>
      <c r="F172" s="93" t="str">
        <f>IFERROR(VLOOKUP(B172,ADI!B:D,3,0),"0,00")</f>
        <v>0,00</v>
      </c>
      <c r="G172" s="72">
        <v>0</v>
      </c>
      <c r="H172" s="64">
        <f t="shared" si="5"/>
        <v>0</v>
      </c>
      <c r="I172" s="39" t="str">
        <f>VLOOKUP(B172,'FOLHA RESUMIDA'!C:D,2,0)</f>
        <v>JOSENILDA BEZERRA DA SILVA</v>
      </c>
    </row>
    <row r="173" spans="1:9">
      <c r="A173" s="79">
        <v>1</v>
      </c>
      <c r="B173" s="79">
        <v>2541</v>
      </c>
      <c r="C173" s="80" t="s">
        <v>155</v>
      </c>
      <c r="D173" s="81">
        <v>1636.79</v>
      </c>
      <c r="E173" s="64">
        <f t="shared" si="4"/>
        <v>1114.8499999999999</v>
      </c>
      <c r="F173" s="93">
        <f>IFERROR(VLOOKUP(B173,ADI!B:D,3,0),"0,00")</f>
        <v>491.04</v>
      </c>
      <c r="G173" s="72">
        <v>30.9</v>
      </c>
      <c r="H173" s="64">
        <f t="shared" si="5"/>
        <v>521.94000000000005</v>
      </c>
      <c r="I173" s="39" t="str">
        <f>VLOOKUP(B173,'FOLHA RESUMIDA'!C:D,2,0)</f>
        <v>MARCELA SALLES DA SILVA</v>
      </c>
    </row>
    <row r="174" spans="1:9">
      <c r="A174" s="79">
        <v>59</v>
      </c>
      <c r="B174" s="79">
        <v>2547</v>
      </c>
      <c r="C174" s="80" t="s">
        <v>409</v>
      </c>
      <c r="D174" s="81">
        <v>9651.35</v>
      </c>
      <c r="E174" s="64">
        <f t="shared" si="4"/>
        <v>9651.35</v>
      </c>
      <c r="F174" s="93" t="str">
        <f>IFERROR(VLOOKUP(B174,ADI!B:D,3,0),"0,00")</f>
        <v>0,00</v>
      </c>
      <c r="G174" s="72">
        <v>0</v>
      </c>
      <c r="H174" s="64">
        <f t="shared" si="5"/>
        <v>0</v>
      </c>
      <c r="I174" s="39" t="str">
        <f>VLOOKUP(B174,'FOLHA RESUMIDA'!C:D,2,0)</f>
        <v>CYNTHIA RODRIGUES DE ALMEIDA</v>
      </c>
    </row>
    <row r="175" spans="1:9">
      <c r="A175" s="79">
        <v>1</v>
      </c>
      <c r="B175" s="79">
        <v>2548</v>
      </c>
      <c r="C175" s="80" t="s">
        <v>156</v>
      </c>
      <c r="D175" s="81">
        <v>4310.17</v>
      </c>
      <c r="E175" s="64">
        <f t="shared" si="4"/>
        <v>1349.1599999999999</v>
      </c>
      <c r="F175" s="93">
        <f>IFERROR(VLOOKUP(B175,ADI!B:D,3,0),"0,00")</f>
        <v>1239.8800000000001</v>
      </c>
      <c r="G175" s="72">
        <v>1721.13</v>
      </c>
      <c r="H175" s="64">
        <f t="shared" si="5"/>
        <v>2961.01</v>
      </c>
      <c r="I175" s="39" t="str">
        <f>VLOOKUP(B175,'FOLHA RESUMIDA'!C:D,2,0)</f>
        <v>ELIANA PEREIRA SANTANA</v>
      </c>
    </row>
    <row r="176" spans="1:9">
      <c r="A176" s="79">
        <v>1</v>
      </c>
      <c r="B176" s="79">
        <v>2553</v>
      </c>
      <c r="C176" s="80" t="s">
        <v>157</v>
      </c>
      <c r="D176" s="81">
        <v>3135.31</v>
      </c>
      <c r="E176" s="64">
        <f t="shared" si="4"/>
        <v>626.15999999999985</v>
      </c>
      <c r="F176" s="93">
        <f>IFERROR(VLOOKUP(B176,ADI!B:D,3,0),"0,00")</f>
        <v>953.22</v>
      </c>
      <c r="G176" s="72">
        <v>1555.93</v>
      </c>
      <c r="H176" s="64">
        <f t="shared" si="5"/>
        <v>2509.15</v>
      </c>
      <c r="I176" s="39" t="str">
        <f>VLOOKUP(B176,'FOLHA RESUMIDA'!C:D,2,0)</f>
        <v>LIVIA DA SILVA LIMA</v>
      </c>
    </row>
    <row r="177" spans="1:9">
      <c r="A177" s="79">
        <v>1</v>
      </c>
      <c r="B177" s="79">
        <v>2559</v>
      </c>
      <c r="C177" s="80" t="s">
        <v>354</v>
      </c>
      <c r="D177" s="81">
        <v>1981.2</v>
      </c>
      <c r="E177" s="64">
        <f t="shared" si="4"/>
        <v>945.54</v>
      </c>
      <c r="F177" s="93">
        <f>IFERROR(VLOOKUP(B177,ADI!B:D,3,0),"0,00")</f>
        <v>673.61</v>
      </c>
      <c r="G177" s="72">
        <v>362.05</v>
      </c>
      <c r="H177" s="64">
        <f t="shared" si="5"/>
        <v>1035.6600000000001</v>
      </c>
      <c r="I177" s="39" t="str">
        <f>VLOOKUP(B177,'FOLHA RESUMIDA'!C:D,2,0)</f>
        <v>SANDRO DE MIRANDA SANTOS</v>
      </c>
    </row>
    <row r="178" spans="1:9">
      <c r="A178" s="79">
        <v>1</v>
      </c>
      <c r="B178" s="79">
        <v>2562</v>
      </c>
      <c r="C178" s="80" t="s">
        <v>372</v>
      </c>
      <c r="D178" s="81">
        <v>5149.5</v>
      </c>
      <c r="E178" s="64">
        <f t="shared" si="4"/>
        <v>2547.23</v>
      </c>
      <c r="F178" s="93">
        <f>IFERROR(VLOOKUP(B178,ADI!B:D,3,0),"0,00")</f>
        <v>1731.59</v>
      </c>
      <c r="G178" s="72">
        <v>870.68</v>
      </c>
      <c r="H178" s="64">
        <f t="shared" si="5"/>
        <v>2602.27</v>
      </c>
      <c r="I178" s="39" t="str">
        <f>VLOOKUP(B178,'FOLHA RESUMIDA'!C:D,2,0)</f>
        <v>ERIKA MARQUES BEZERRA</v>
      </c>
    </row>
    <row r="179" spans="1:9">
      <c r="A179" s="79">
        <v>50</v>
      </c>
      <c r="B179" s="79">
        <v>2568</v>
      </c>
      <c r="C179" s="80" t="s">
        <v>408</v>
      </c>
      <c r="D179" s="81">
        <v>5092.91</v>
      </c>
      <c r="E179" s="64">
        <f t="shared" si="4"/>
        <v>2943.46</v>
      </c>
      <c r="F179" s="93">
        <f>IFERROR(VLOOKUP(B179,ADI!B:D,3,0),"0,00")</f>
        <v>1731.59</v>
      </c>
      <c r="G179" s="72">
        <v>417.86</v>
      </c>
      <c r="H179" s="64">
        <f t="shared" si="5"/>
        <v>2149.4499999999998</v>
      </c>
      <c r="I179" s="39" t="str">
        <f>VLOOKUP(B179,'FOLHA RESUMIDA'!C:D,2,0)</f>
        <v>CATARINA DANIELLE DA S AMORIM</v>
      </c>
    </row>
    <row r="180" spans="1:9">
      <c r="A180" s="79">
        <v>1</v>
      </c>
      <c r="B180" s="79">
        <v>2574</v>
      </c>
      <c r="C180" s="80" t="s">
        <v>158</v>
      </c>
      <c r="D180" s="81">
        <v>4393.22</v>
      </c>
      <c r="E180" s="64">
        <f t="shared" si="4"/>
        <v>789.68000000000029</v>
      </c>
      <c r="F180" s="93">
        <f>IFERROR(VLOOKUP(B180,ADI!B:D,3,0),"0,00")</f>
        <v>1493.69</v>
      </c>
      <c r="G180" s="72">
        <v>2109.85</v>
      </c>
      <c r="H180" s="64">
        <f t="shared" si="5"/>
        <v>3603.54</v>
      </c>
      <c r="I180" s="39" t="str">
        <f>VLOOKUP(B180,'FOLHA RESUMIDA'!C:D,2,0)</f>
        <v>ANDERSON SANTOS DE LIMA FARIAS</v>
      </c>
    </row>
    <row r="181" spans="1:9">
      <c r="A181" s="79">
        <v>1</v>
      </c>
      <c r="B181" s="79">
        <v>2577</v>
      </c>
      <c r="C181" s="80" t="s">
        <v>159</v>
      </c>
      <c r="D181" s="81">
        <v>2803.58</v>
      </c>
      <c r="E181" s="64">
        <f t="shared" si="4"/>
        <v>673.77999999999975</v>
      </c>
      <c r="F181" s="93">
        <f>IFERROR(VLOOKUP(B181,ADI!B:D,3,0),"0,00")</f>
        <v>953.22</v>
      </c>
      <c r="G181" s="72">
        <v>1176.58</v>
      </c>
      <c r="H181" s="64">
        <f t="shared" si="5"/>
        <v>2129.8000000000002</v>
      </c>
      <c r="I181" s="39" t="str">
        <f>VLOOKUP(B181,'FOLHA RESUMIDA'!C:D,2,0)</f>
        <v>CARLA CRISTINA OLIVEIRA MATOS</v>
      </c>
    </row>
    <row r="182" spans="1:9">
      <c r="A182" s="79">
        <v>1</v>
      </c>
      <c r="B182" s="79">
        <v>2584</v>
      </c>
      <c r="C182" s="80" t="s">
        <v>160</v>
      </c>
      <c r="D182" s="81">
        <v>1981.21</v>
      </c>
      <c r="E182" s="64">
        <f t="shared" si="4"/>
        <v>437.49</v>
      </c>
      <c r="F182" s="93">
        <f>IFERROR(VLOOKUP(B182,ADI!B:D,3,0),"0,00")</f>
        <v>673.61</v>
      </c>
      <c r="G182" s="72">
        <v>870.11</v>
      </c>
      <c r="H182" s="64">
        <f t="shared" si="5"/>
        <v>1543.72</v>
      </c>
      <c r="I182" s="39" t="str">
        <f>VLOOKUP(B182,'FOLHA RESUMIDA'!C:D,2,0)</f>
        <v>HELIA MARIA ALEXANDRE DE SOUZA</v>
      </c>
    </row>
    <row r="183" spans="1:9">
      <c r="A183" s="79">
        <v>1</v>
      </c>
      <c r="B183" s="79">
        <v>2585</v>
      </c>
      <c r="C183" s="80" t="s">
        <v>161</v>
      </c>
      <c r="D183" s="81">
        <v>3590.69</v>
      </c>
      <c r="E183" s="64">
        <f t="shared" si="4"/>
        <v>3590.69</v>
      </c>
      <c r="F183" s="93" t="str">
        <f>IFERROR(VLOOKUP(B183,ADI!B:D,3,0),"0,00")</f>
        <v>0,00</v>
      </c>
      <c r="G183" s="72">
        <v>0</v>
      </c>
      <c r="H183" s="64">
        <f t="shared" si="5"/>
        <v>0</v>
      </c>
      <c r="I183" s="39" t="str">
        <f>VLOOKUP(B183,'FOLHA RESUMIDA'!C:D,2,0)</f>
        <v>HELIO DO N BARBOZA JUNIOR</v>
      </c>
    </row>
    <row r="184" spans="1:9">
      <c r="A184" s="79">
        <v>1</v>
      </c>
      <c r="B184" s="79">
        <v>2586</v>
      </c>
      <c r="C184" s="80" t="s">
        <v>355</v>
      </c>
      <c r="D184" s="81">
        <v>2474.63</v>
      </c>
      <c r="E184" s="64">
        <f t="shared" si="4"/>
        <v>802.98</v>
      </c>
      <c r="F184" s="93">
        <f>IFERROR(VLOOKUP(B184,ADI!B:D,3,0),"0,00")</f>
        <v>953.22</v>
      </c>
      <c r="G184" s="72">
        <v>718.43</v>
      </c>
      <c r="H184" s="64">
        <f t="shared" si="5"/>
        <v>1671.65</v>
      </c>
      <c r="I184" s="39" t="str">
        <f>VLOOKUP(B184,'FOLHA RESUMIDA'!C:D,2,0)</f>
        <v>JAQUELINE P F DE OLIVEIRA</v>
      </c>
    </row>
    <row r="185" spans="1:9">
      <c r="A185" s="79">
        <v>1</v>
      </c>
      <c r="B185" s="79">
        <v>2588</v>
      </c>
      <c r="C185" s="80" t="s">
        <v>162</v>
      </c>
      <c r="D185" s="81">
        <v>6094.15</v>
      </c>
      <c r="E185" s="64">
        <f t="shared" si="4"/>
        <v>2283.0999999999995</v>
      </c>
      <c r="F185" s="93">
        <f>IFERROR(VLOOKUP(B185,ADI!B:D,3,0),"0,00")</f>
        <v>1953.01</v>
      </c>
      <c r="G185" s="72">
        <v>1858.04</v>
      </c>
      <c r="H185" s="64">
        <f t="shared" si="5"/>
        <v>3811.05</v>
      </c>
      <c r="I185" s="39" t="str">
        <f>VLOOKUP(B185,'FOLHA RESUMIDA'!C:D,2,0)</f>
        <v>JOSE NEVES DA SILVA JUNIOR</v>
      </c>
    </row>
    <row r="186" spans="1:9">
      <c r="A186" s="79">
        <v>1</v>
      </c>
      <c r="B186" s="79">
        <v>2596</v>
      </c>
      <c r="C186" s="80" t="s">
        <v>383</v>
      </c>
      <c r="D186" s="81">
        <v>2412.5500000000002</v>
      </c>
      <c r="E186" s="64">
        <f t="shared" si="4"/>
        <v>980.16000000000008</v>
      </c>
      <c r="F186" s="93">
        <f>IFERROR(VLOOKUP(B186,ADI!B:D,3,0),"0,00")</f>
        <v>495.3</v>
      </c>
      <c r="G186" s="72">
        <v>937.09</v>
      </c>
      <c r="H186" s="64">
        <f t="shared" si="5"/>
        <v>1432.39</v>
      </c>
      <c r="I186" s="39" t="str">
        <f>VLOOKUP(B186,'FOLHA RESUMIDA'!C:D,2,0)</f>
        <v>WELLIDA CRISTIANE DE M  GUERRA</v>
      </c>
    </row>
    <row r="187" spans="1:9">
      <c r="A187" s="79">
        <v>47</v>
      </c>
      <c r="B187" s="79">
        <v>2602</v>
      </c>
      <c r="C187" s="80" t="s">
        <v>391</v>
      </c>
      <c r="D187" s="81">
        <v>5092.91</v>
      </c>
      <c r="E187" s="64">
        <f t="shared" si="4"/>
        <v>923.6899999999996</v>
      </c>
      <c r="F187" s="93">
        <f>IFERROR(VLOOKUP(B187,ADI!B:D,3,0),"0,00")</f>
        <v>1731.59</v>
      </c>
      <c r="G187" s="72">
        <v>2437.63</v>
      </c>
      <c r="H187" s="64">
        <f t="shared" si="5"/>
        <v>4169.22</v>
      </c>
      <c r="I187" s="39" t="str">
        <f>VLOOKUP(B187,'FOLHA RESUMIDA'!C:D,2,0)</f>
        <v>DIANA ATALECIA NEVES DE SA</v>
      </c>
    </row>
    <row r="188" spans="1:9">
      <c r="A188" s="79">
        <v>59</v>
      </c>
      <c r="B188" s="79">
        <v>2604</v>
      </c>
      <c r="C188" s="80" t="s">
        <v>410</v>
      </c>
      <c r="D188" s="81">
        <v>5092.91</v>
      </c>
      <c r="E188" s="64">
        <f t="shared" si="4"/>
        <v>1938.6</v>
      </c>
      <c r="F188" s="93">
        <f>IFERROR(VLOOKUP(B188,ADI!B:D,3,0),"0,00")</f>
        <v>1731.59</v>
      </c>
      <c r="G188" s="72">
        <v>1422.72</v>
      </c>
      <c r="H188" s="64">
        <f t="shared" si="5"/>
        <v>3154.31</v>
      </c>
      <c r="I188" s="39" t="str">
        <f>VLOOKUP(B188,'FOLHA RESUMIDA'!C:D,2,0)</f>
        <v>JAMINE K  G  DA ROCHA MARTINS</v>
      </c>
    </row>
    <row r="189" spans="1:9">
      <c r="A189" s="79">
        <v>1</v>
      </c>
      <c r="B189" s="79">
        <v>2614</v>
      </c>
      <c r="C189" s="80" t="s">
        <v>163</v>
      </c>
      <c r="D189" s="81">
        <v>3047.9</v>
      </c>
      <c r="E189" s="64">
        <f t="shared" si="4"/>
        <v>1164.1600000000001</v>
      </c>
      <c r="F189" s="93">
        <f>IFERROR(VLOOKUP(B189,ADI!B:D,3,0),"0,00")</f>
        <v>923.5</v>
      </c>
      <c r="G189" s="72">
        <v>960.24</v>
      </c>
      <c r="H189" s="64">
        <f t="shared" si="5"/>
        <v>1883.74</v>
      </c>
      <c r="I189" s="39" t="str">
        <f>VLOOKUP(B189,'FOLHA RESUMIDA'!C:D,2,0)</f>
        <v>EDVANIA GOMES DE SOUZA PONTES</v>
      </c>
    </row>
    <row r="190" spans="1:9">
      <c r="A190" s="79">
        <v>1</v>
      </c>
      <c r="B190" s="79">
        <v>2618</v>
      </c>
      <c r="C190" s="80" t="s">
        <v>164</v>
      </c>
      <c r="D190" s="81">
        <v>1636.79</v>
      </c>
      <c r="E190" s="64">
        <f t="shared" si="4"/>
        <v>232.13999999999987</v>
      </c>
      <c r="F190" s="93">
        <f>IFERROR(VLOOKUP(B190,ADI!B:D,3,0),"0,00")</f>
        <v>556.51</v>
      </c>
      <c r="G190" s="72">
        <v>848.14</v>
      </c>
      <c r="H190" s="64">
        <f t="shared" si="5"/>
        <v>1404.65</v>
      </c>
      <c r="I190" s="39" t="str">
        <f>VLOOKUP(B190,'FOLHA RESUMIDA'!C:D,2,0)</f>
        <v>MARIA DA CONCEICAO O DOS SANTO</v>
      </c>
    </row>
    <row r="191" spans="1:9">
      <c r="A191" s="79">
        <v>1</v>
      </c>
      <c r="B191" s="79">
        <v>2623</v>
      </c>
      <c r="C191" s="80" t="s">
        <v>165</v>
      </c>
      <c r="D191" s="81">
        <v>1484.6</v>
      </c>
      <c r="E191" s="64">
        <f t="shared" si="4"/>
        <v>328.15999999999985</v>
      </c>
      <c r="F191" s="93">
        <f>IFERROR(VLOOKUP(B191,ADI!B:D,3,0),"0,00")</f>
        <v>504.76</v>
      </c>
      <c r="G191" s="72">
        <v>651.67999999999995</v>
      </c>
      <c r="H191" s="64">
        <f t="shared" si="5"/>
        <v>1156.44</v>
      </c>
      <c r="I191" s="39" t="str">
        <f>VLOOKUP(B191,'FOLHA RESUMIDA'!C:D,2,0)</f>
        <v>RUTH BARBOSA DE ARAUJO</v>
      </c>
    </row>
    <row r="192" spans="1:9">
      <c r="A192" s="79">
        <v>1</v>
      </c>
      <c r="B192" s="79">
        <v>2627</v>
      </c>
      <c r="C192" s="80" t="s">
        <v>349</v>
      </c>
      <c r="D192" s="81">
        <v>7737.59</v>
      </c>
      <c r="E192" s="64">
        <f t="shared" si="4"/>
        <v>2360.2200000000003</v>
      </c>
      <c r="F192" s="93">
        <f>IFERROR(VLOOKUP(B192,ADI!B:D,3,0),"0,00")</f>
        <v>2517.9899999999998</v>
      </c>
      <c r="G192" s="72">
        <v>2859.38</v>
      </c>
      <c r="H192" s="64">
        <f t="shared" si="5"/>
        <v>5377.37</v>
      </c>
      <c r="I192" s="39" t="str">
        <f>VLOOKUP(B192,'FOLHA RESUMIDA'!C:D,2,0)</f>
        <v>LIBNI DE MEDEIROS MELO</v>
      </c>
    </row>
    <row r="193" spans="1:9">
      <c r="A193" s="79">
        <v>1</v>
      </c>
      <c r="B193" s="79">
        <v>2628</v>
      </c>
      <c r="C193" s="80" t="s">
        <v>166</v>
      </c>
      <c r="D193" s="81">
        <v>5881.2</v>
      </c>
      <c r="E193" s="64">
        <f t="shared" si="4"/>
        <v>2671.5299999999997</v>
      </c>
      <c r="F193" s="93">
        <f>IFERROR(VLOOKUP(B193,ADI!B:D,3,0),"0,00")</f>
        <v>1856.81</v>
      </c>
      <c r="G193" s="72">
        <v>1352.86</v>
      </c>
      <c r="H193" s="64">
        <f t="shared" si="5"/>
        <v>3209.67</v>
      </c>
      <c r="I193" s="39" t="str">
        <f>VLOOKUP(B193,'FOLHA RESUMIDA'!C:D,2,0)</f>
        <v>ADELE GOMES DE SANTANA</v>
      </c>
    </row>
    <row r="194" spans="1:9">
      <c r="A194" s="79">
        <v>1</v>
      </c>
      <c r="B194" s="79">
        <v>2634</v>
      </c>
      <c r="C194" s="80" t="s">
        <v>384</v>
      </c>
      <c r="D194" s="81">
        <v>1981.2</v>
      </c>
      <c r="E194" s="64">
        <f t="shared" si="4"/>
        <v>408.08999999999992</v>
      </c>
      <c r="F194" s="93">
        <f>IFERROR(VLOOKUP(B194,ADI!B:D,3,0),"0,00")</f>
        <v>673.61</v>
      </c>
      <c r="G194" s="72">
        <v>899.5</v>
      </c>
      <c r="H194" s="64">
        <f t="shared" si="5"/>
        <v>1573.1100000000001</v>
      </c>
      <c r="I194" s="39" t="str">
        <f>VLOOKUP(B194,'FOLHA RESUMIDA'!C:D,2,0)</f>
        <v>KATHYWSKY MELO PINHEIRO</v>
      </c>
    </row>
    <row r="195" spans="1:9">
      <c r="A195" s="79">
        <v>1</v>
      </c>
      <c r="B195" s="79">
        <v>2642</v>
      </c>
      <c r="C195" s="80" t="s">
        <v>167</v>
      </c>
      <c r="D195" s="81">
        <v>3159.65</v>
      </c>
      <c r="E195" s="64">
        <f t="shared" si="4"/>
        <v>972.34000000000015</v>
      </c>
      <c r="F195" s="93">
        <f>IFERROR(VLOOKUP(B195,ADI!B:D,3,0),"0,00")</f>
        <v>1074.28</v>
      </c>
      <c r="G195" s="72">
        <v>1113.03</v>
      </c>
      <c r="H195" s="64">
        <f t="shared" si="5"/>
        <v>2187.31</v>
      </c>
      <c r="I195" s="39" t="str">
        <f>VLOOKUP(B195,'FOLHA RESUMIDA'!C:D,2,0)</f>
        <v>THAMIRYS CLAUDIA R  BATISTA</v>
      </c>
    </row>
    <row r="196" spans="1:9">
      <c r="A196" s="79">
        <v>48</v>
      </c>
      <c r="B196" s="79">
        <v>2644</v>
      </c>
      <c r="C196" s="80" t="s">
        <v>394</v>
      </c>
      <c r="D196" s="81">
        <v>5424.64</v>
      </c>
      <c r="E196" s="64">
        <f t="shared" si="4"/>
        <v>2825.6300000000006</v>
      </c>
      <c r="F196" s="93">
        <f>IFERROR(VLOOKUP(B196,ADI!B:D,3,0),"0,00")</f>
        <v>1731.59</v>
      </c>
      <c r="G196" s="72">
        <v>867.42</v>
      </c>
      <c r="H196" s="64">
        <f t="shared" si="5"/>
        <v>2599.0099999999998</v>
      </c>
      <c r="I196" s="39" t="str">
        <f>VLOOKUP(B196,'FOLHA RESUMIDA'!C:D,2,0)</f>
        <v>FABRICIO MENEZES DE SOUSA MELO</v>
      </c>
    </row>
    <row r="197" spans="1:9">
      <c r="A197" s="79">
        <v>59</v>
      </c>
      <c r="B197" s="79">
        <v>2651</v>
      </c>
      <c r="C197" s="80" t="s">
        <v>395</v>
      </c>
      <c r="D197" s="81">
        <v>5424.64</v>
      </c>
      <c r="E197" s="64">
        <f t="shared" si="4"/>
        <v>1713.9300000000003</v>
      </c>
      <c r="F197" s="93">
        <f>IFERROR(VLOOKUP(B197,ADI!B:D,3,0),"0,00")</f>
        <v>1731.59</v>
      </c>
      <c r="G197" s="72">
        <v>1979.12</v>
      </c>
      <c r="H197" s="64">
        <f t="shared" si="5"/>
        <v>3710.71</v>
      </c>
      <c r="I197" s="39" t="str">
        <f>VLOOKUP(B197,'FOLHA RESUMIDA'!C:D,2,0)</f>
        <v>PAULO ANDRE R DOS SANTOS</v>
      </c>
    </row>
    <row r="198" spans="1:9">
      <c r="A198" s="79">
        <v>1</v>
      </c>
      <c r="B198" s="79">
        <v>2656</v>
      </c>
      <c r="C198" s="80" t="s">
        <v>168</v>
      </c>
      <c r="D198" s="81">
        <v>3135.31</v>
      </c>
      <c r="E198" s="64">
        <f t="shared" ref="E198:E261" si="6">D198-H198</f>
        <v>1314.27</v>
      </c>
      <c r="F198" s="93">
        <f>IFERROR(VLOOKUP(B198,ADI!B:D,3,0),"0,00")</f>
        <v>953.22</v>
      </c>
      <c r="G198" s="72">
        <v>867.82</v>
      </c>
      <c r="H198" s="64">
        <f t="shared" ref="H198:H261" si="7">F198+G198</f>
        <v>1821.04</v>
      </c>
      <c r="I198" s="39" t="str">
        <f>VLOOKUP(B198,'FOLHA RESUMIDA'!C:D,2,0)</f>
        <v>RAFAELLA ALVES DE ARAUJO SILVA</v>
      </c>
    </row>
    <row r="199" spans="1:9">
      <c r="A199" s="79">
        <v>1</v>
      </c>
      <c r="B199" s="79">
        <v>2659</v>
      </c>
      <c r="C199" s="80" t="s">
        <v>169</v>
      </c>
      <c r="D199" s="81">
        <v>6562.13</v>
      </c>
      <c r="E199" s="64">
        <f t="shared" si="6"/>
        <v>2785.06</v>
      </c>
      <c r="F199" s="93">
        <f>IFERROR(VLOOKUP(B199,ADI!B:D,3,0),"0,00")</f>
        <v>2089.2600000000002</v>
      </c>
      <c r="G199" s="72">
        <v>1687.81</v>
      </c>
      <c r="H199" s="64">
        <f t="shared" si="7"/>
        <v>3777.07</v>
      </c>
      <c r="I199" s="39" t="str">
        <f>VLOOKUP(B199,'FOLHA RESUMIDA'!C:D,2,0)</f>
        <v>THIAGO SANTOS DE OLIVEIRA</v>
      </c>
    </row>
    <row r="200" spans="1:9">
      <c r="A200" s="79">
        <v>1</v>
      </c>
      <c r="B200" s="79">
        <v>2665</v>
      </c>
      <c r="C200" s="80" t="s">
        <v>170</v>
      </c>
      <c r="D200" s="81">
        <v>2803.58</v>
      </c>
      <c r="E200" s="64">
        <f t="shared" si="6"/>
        <v>2507.38</v>
      </c>
      <c r="F200" s="93">
        <f>IFERROR(VLOOKUP(B200,ADI!B:D,3,0),"0,00")</f>
        <v>196.25</v>
      </c>
      <c r="G200" s="72">
        <v>99.95</v>
      </c>
      <c r="H200" s="64">
        <f t="shared" si="7"/>
        <v>296.2</v>
      </c>
      <c r="I200" s="39" t="str">
        <f>VLOOKUP(B200,'FOLHA RESUMIDA'!C:D,2,0)</f>
        <v>MARCELO BARLAVENTO DAS C SILVA</v>
      </c>
    </row>
    <row r="201" spans="1:9">
      <c r="A201" s="79">
        <v>1</v>
      </c>
      <c r="B201" s="79">
        <v>2666</v>
      </c>
      <c r="C201" s="80" t="s">
        <v>171</v>
      </c>
      <c r="D201" s="81">
        <v>4625.88</v>
      </c>
      <c r="E201" s="64">
        <f t="shared" si="6"/>
        <v>1488.6599999999999</v>
      </c>
      <c r="F201" s="93">
        <f>IFERROR(VLOOKUP(B201,ADI!B:D,3,0),"0,00")</f>
        <v>1460.01</v>
      </c>
      <c r="G201" s="72">
        <v>1677.21</v>
      </c>
      <c r="H201" s="64">
        <f t="shared" si="7"/>
        <v>3137.2200000000003</v>
      </c>
      <c r="I201" s="39" t="str">
        <f>VLOOKUP(B201,'FOLHA RESUMIDA'!C:D,2,0)</f>
        <v>RODRIGO VASCONCELOS DINIZ</v>
      </c>
    </row>
    <row r="202" spans="1:9">
      <c r="A202" s="79">
        <v>1</v>
      </c>
      <c r="B202" s="79">
        <v>2668</v>
      </c>
      <c r="C202" s="80" t="s">
        <v>172</v>
      </c>
      <c r="D202" s="81">
        <v>1981.2</v>
      </c>
      <c r="E202" s="64">
        <f t="shared" si="6"/>
        <v>214.76</v>
      </c>
      <c r="F202" s="93">
        <f>IFERROR(VLOOKUP(B202,ADI!B:D,3,0),"0,00")</f>
        <v>673.61</v>
      </c>
      <c r="G202" s="72">
        <v>1092.83</v>
      </c>
      <c r="H202" s="64">
        <f t="shared" si="7"/>
        <v>1766.44</v>
      </c>
      <c r="I202" s="39" t="str">
        <f>VLOOKUP(B202,'FOLHA RESUMIDA'!C:D,2,0)</f>
        <v>CARLA BRANDAO DE C  FIGUEIREDO</v>
      </c>
    </row>
    <row r="203" spans="1:9">
      <c r="A203" s="79">
        <v>1</v>
      </c>
      <c r="B203" s="79">
        <v>2671</v>
      </c>
      <c r="C203" s="80" t="s">
        <v>173</v>
      </c>
      <c r="D203" s="81">
        <v>1698.83</v>
      </c>
      <c r="E203" s="64">
        <f t="shared" si="6"/>
        <v>286.69999999999982</v>
      </c>
      <c r="F203" s="93">
        <f>IFERROR(VLOOKUP(B203,ADI!B:D,3,0),"0,00")</f>
        <v>556.51</v>
      </c>
      <c r="G203" s="72">
        <v>855.62</v>
      </c>
      <c r="H203" s="64">
        <f t="shared" si="7"/>
        <v>1412.13</v>
      </c>
      <c r="I203" s="39" t="str">
        <f>VLOOKUP(B203,'FOLHA RESUMIDA'!C:D,2,0)</f>
        <v>KATIA ADRIANA F D SILVA SOARES</v>
      </c>
    </row>
    <row r="204" spans="1:9">
      <c r="A204" s="79">
        <v>1</v>
      </c>
      <c r="B204" s="79">
        <v>2672</v>
      </c>
      <c r="C204" s="80" t="s">
        <v>174</v>
      </c>
      <c r="D204" s="81">
        <v>2061.89</v>
      </c>
      <c r="E204" s="64">
        <f t="shared" si="6"/>
        <v>532.59999999999991</v>
      </c>
      <c r="F204" s="93">
        <f>IFERROR(VLOOKUP(B204,ADI!B:D,3,0),"0,00")</f>
        <v>530.01</v>
      </c>
      <c r="G204" s="72">
        <v>999.28</v>
      </c>
      <c r="H204" s="64">
        <f t="shared" si="7"/>
        <v>1529.29</v>
      </c>
      <c r="I204" s="39" t="str">
        <f>VLOOKUP(B204,'FOLHA RESUMIDA'!C:D,2,0)</f>
        <v>IVANISE VIANA ALBUQUERQUE</v>
      </c>
    </row>
    <row r="205" spans="1:9">
      <c r="A205" s="79">
        <v>1</v>
      </c>
      <c r="B205" s="79">
        <v>2675</v>
      </c>
      <c r="C205" s="80" t="s">
        <v>175</v>
      </c>
      <c r="D205" s="81">
        <v>1546.64</v>
      </c>
      <c r="E205" s="64">
        <f t="shared" si="6"/>
        <v>732.82000000000016</v>
      </c>
      <c r="F205" s="93">
        <f>IFERROR(VLOOKUP(B205,ADI!B:D,3,0),"0,00")</f>
        <v>504.76</v>
      </c>
      <c r="G205" s="72">
        <v>309.06</v>
      </c>
      <c r="H205" s="64">
        <f t="shared" si="7"/>
        <v>813.81999999999994</v>
      </c>
      <c r="I205" s="39" t="str">
        <f>VLOOKUP(B205,'FOLHA RESUMIDA'!C:D,2,0)</f>
        <v>RUTE FERNANDES BORBA</v>
      </c>
    </row>
    <row r="206" spans="1:9">
      <c r="A206" s="79">
        <v>1</v>
      </c>
      <c r="B206" s="79">
        <v>2682</v>
      </c>
      <c r="C206" s="80" t="s">
        <v>176</v>
      </c>
      <c r="D206" s="81">
        <v>1981.21</v>
      </c>
      <c r="E206" s="64">
        <f t="shared" si="6"/>
        <v>1451.19</v>
      </c>
      <c r="F206" s="93">
        <f>IFERROR(VLOOKUP(B206,ADI!B:D,3,0),"0,00")</f>
        <v>297.18</v>
      </c>
      <c r="G206" s="72">
        <v>232.84</v>
      </c>
      <c r="H206" s="64">
        <f t="shared" si="7"/>
        <v>530.02</v>
      </c>
      <c r="I206" s="39" t="str">
        <f>VLOOKUP(B206,'FOLHA RESUMIDA'!C:D,2,0)</f>
        <v>JENARIO LUCENA DA SILVA</v>
      </c>
    </row>
    <row r="207" spans="1:9">
      <c r="A207" s="79">
        <v>1</v>
      </c>
      <c r="B207" s="79">
        <v>2684</v>
      </c>
      <c r="C207" s="80" t="s">
        <v>358</v>
      </c>
      <c r="D207" s="81">
        <v>9111.91</v>
      </c>
      <c r="E207" s="64">
        <f t="shared" si="6"/>
        <v>6593.92</v>
      </c>
      <c r="F207" s="93">
        <f>IFERROR(VLOOKUP(B207,ADI!B:D,3,0),"0,00")</f>
        <v>2517.9899999999998</v>
      </c>
      <c r="G207" s="72">
        <v>0</v>
      </c>
      <c r="H207" s="64">
        <f t="shared" si="7"/>
        <v>2517.9899999999998</v>
      </c>
      <c r="I207" s="39" t="str">
        <f>VLOOKUP(B207,'FOLHA RESUMIDA'!C:D,2,0)</f>
        <v>DULCE NARIELE ANHAIA LEMES</v>
      </c>
    </row>
    <row r="208" spans="1:9">
      <c r="A208" s="79">
        <v>1</v>
      </c>
      <c r="B208" s="79">
        <v>2687</v>
      </c>
      <c r="C208" s="80" t="s">
        <v>177</v>
      </c>
      <c r="D208" s="81">
        <v>3060.58</v>
      </c>
      <c r="E208" s="64">
        <f t="shared" si="6"/>
        <v>791.76000000000022</v>
      </c>
      <c r="F208" s="93">
        <f>IFERROR(VLOOKUP(B208,ADI!B:D,3,0),"0,00")</f>
        <v>1040.5999999999999</v>
      </c>
      <c r="G208" s="72">
        <v>1228.22</v>
      </c>
      <c r="H208" s="64">
        <f t="shared" si="7"/>
        <v>2268.8199999999997</v>
      </c>
      <c r="I208" s="39" t="str">
        <f>VLOOKUP(B208,'FOLHA RESUMIDA'!C:D,2,0)</f>
        <v>MONICA MARIA G R F DE OLIVEIRA</v>
      </c>
    </row>
    <row r="209" spans="1:9">
      <c r="A209" s="79">
        <v>1</v>
      </c>
      <c r="B209" s="79">
        <v>2689</v>
      </c>
      <c r="C209" s="80" t="s">
        <v>557</v>
      </c>
      <c r="D209" s="81">
        <v>210.16</v>
      </c>
      <c r="E209" s="64">
        <f t="shared" si="6"/>
        <v>210.16</v>
      </c>
      <c r="F209" s="93" t="str">
        <f>IFERROR(VLOOKUP(B209,ADI!B:D,3,0),"0,00")</f>
        <v>0,00</v>
      </c>
      <c r="G209" s="72">
        <v>0</v>
      </c>
      <c r="H209" s="64">
        <f t="shared" si="7"/>
        <v>0</v>
      </c>
      <c r="I209" s="39" t="str">
        <f>VLOOKUP(B209,'FOLHA RESUMIDA'!C:D,2,0)</f>
        <v>ILMA DE ALBUQUERQUE P MAIA</v>
      </c>
    </row>
    <row r="210" spans="1:9">
      <c r="A210" s="79">
        <v>1</v>
      </c>
      <c r="B210" s="79">
        <v>2697</v>
      </c>
      <c r="C210" s="80" t="s">
        <v>178</v>
      </c>
      <c r="D210" s="81">
        <v>2702.17</v>
      </c>
      <c r="E210" s="64">
        <f t="shared" si="6"/>
        <v>2404.9900000000002</v>
      </c>
      <c r="F210" s="93">
        <f>IFERROR(VLOOKUP(B210,ADI!B:D,3,0),"0,00")</f>
        <v>297.18</v>
      </c>
      <c r="G210" s="72">
        <v>0</v>
      </c>
      <c r="H210" s="64">
        <f t="shared" si="7"/>
        <v>297.18</v>
      </c>
      <c r="I210" s="39" t="str">
        <f>VLOOKUP(B210,'FOLHA RESUMIDA'!C:D,2,0)</f>
        <v>ELIANA BEZERRA CARVALHO</v>
      </c>
    </row>
    <row r="211" spans="1:9">
      <c r="A211" s="79">
        <v>1</v>
      </c>
      <c r="B211" s="79">
        <v>2701</v>
      </c>
      <c r="C211" s="80" t="s">
        <v>179</v>
      </c>
      <c r="D211" s="81">
        <v>8578.8700000000008</v>
      </c>
      <c r="E211" s="64">
        <f t="shared" si="6"/>
        <v>4219.5400000000009</v>
      </c>
      <c r="F211" s="93" t="str">
        <f>IFERROR(VLOOKUP(B211,ADI!B:D,3,0),"0,00")</f>
        <v>0,00</v>
      </c>
      <c r="G211" s="72">
        <v>4359.33</v>
      </c>
      <c r="H211" s="64">
        <f t="shared" si="7"/>
        <v>4359.33</v>
      </c>
      <c r="I211" s="39" t="str">
        <f>VLOOKUP(B211,'FOLHA RESUMIDA'!C:D,2,0)</f>
        <v>PETULLA DE MOURA E SILVA</v>
      </c>
    </row>
    <row r="212" spans="1:9">
      <c r="A212" s="79">
        <v>1</v>
      </c>
      <c r="B212" s="79">
        <v>2702</v>
      </c>
      <c r="C212" s="80" t="s">
        <v>385</v>
      </c>
      <c r="D212" s="81">
        <v>7405.86</v>
      </c>
      <c r="E212" s="64">
        <f t="shared" si="6"/>
        <v>2685.8100000000004</v>
      </c>
      <c r="F212" s="93">
        <f>IFERROR(VLOOKUP(B212,ADI!B:D,3,0),"0,00")</f>
        <v>2517.9899999999998</v>
      </c>
      <c r="G212" s="72">
        <v>2202.06</v>
      </c>
      <c r="H212" s="64">
        <f t="shared" si="7"/>
        <v>4720.0499999999993</v>
      </c>
      <c r="I212" s="39" t="str">
        <f>VLOOKUP(B212,'FOLHA RESUMIDA'!C:D,2,0)</f>
        <v>DANILO DAVI DA SILVA DIAS</v>
      </c>
    </row>
    <row r="213" spans="1:9">
      <c r="A213" s="79">
        <v>25</v>
      </c>
      <c r="B213" s="79">
        <v>2705</v>
      </c>
      <c r="C213" s="80" t="s">
        <v>386</v>
      </c>
      <c r="D213" s="81">
        <v>1981.2</v>
      </c>
      <c r="E213" s="64">
        <f t="shared" si="6"/>
        <v>468.93000000000006</v>
      </c>
      <c r="F213" s="93">
        <f>IFERROR(VLOOKUP(B213,ADI!B:D,3,0),"0,00")</f>
        <v>673.61</v>
      </c>
      <c r="G213" s="72">
        <v>838.66</v>
      </c>
      <c r="H213" s="64">
        <f t="shared" si="7"/>
        <v>1512.27</v>
      </c>
      <c r="I213" s="39" t="str">
        <f>VLOOKUP(B213,'FOLHA RESUMIDA'!C:D,2,0)</f>
        <v>JOSINALDO OLIVEIRA DE ANDRADE</v>
      </c>
    </row>
    <row r="214" spans="1:9">
      <c r="A214" s="79">
        <v>50</v>
      </c>
      <c r="B214" s="79">
        <v>2706</v>
      </c>
      <c r="C214" s="80" t="s">
        <v>375</v>
      </c>
      <c r="D214" s="81">
        <v>5092.91</v>
      </c>
      <c r="E214" s="64">
        <f t="shared" si="6"/>
        <v>2112.04</v>
      </c>
      <c r="F214" s="93">
        <f>IFERROR(VLOOKUP(B214,ADI!B:D,3,0),"0,00")</f>
        <v>1731.59</v>
      </c>
      <c r="G214" s="72">
        <v>1249.28</v>
      </c>
      <c r="H214" s="64">
        <f t="shared" si="7"/>
        <v>2980.87</v>
      </c>
      <c r="I214" s="39" t="str">
        <f>VLOOKUP(B214,'FOLHA RESUMIDA'!C:D,2,0)</f>
        <v>AMANDA FREITAS BASILIO</v>
      </c>
    </row>
    <row r="215" spans="1:9">
      <c r="A215" s="79">
        <v>1</v>
      </c>
      <c r="B215" s="79">
        <v>2707</v>
      </c>
      <c r="C215" s="80" t="s">
        <v>180</v>
      </c>
      <c r="D215" s="81">
        <v>2803.58</v>
      </c>
      <c r="E215" s="64">
        <f t="shared" si="6"/>
        <v>937.27999999999975</v>
      </c>
      <c r="F215" s="93">
        <f>IFERROR(VLOOKUP(B215,ADI!B:D,3,0),"0,00")</f>
        <v>953.22</v>
      </c>
      <c r="G215" s="72">
        <v>913.08</v>
      </c>
      <c r="H215" s="64">
        <f t="shared" si="7"/>
        <v>1866.3000000000002</v>
      </c>
      <c r="I215" s="39" t="str">
        <f>VLOOKUP(B215,'FOLHA RESUMIDA'!C:D,2,0)</f>
        <v>ROMARIO LUIZ DO NASCIMENTO</v>
      </c>
    </row>
    <row r="216" spans="1:9">
      <c r="A216" s="79">
        <v>1</v>
      </c>
      <c r="B216" s="79">
        <v>2709</v>
      </c>
      <c r="C216" s="80" t="s">
        <v>181</v>
      </c>
      <c r="D216" s="81">
        <v>4294.1499999999996</v>
      </c>
      <c r="E216" s="64">
        <f t="shared" si="6"/>
        <v>2783.4399999999996</v>
      </c>
      <c r="F216" s="93">
        <f>IFERROR(VLOOKUP(B216,ADI!B:D,3,0),"0,00")</f>
        <v>1460.01</v>
      </c>
      <c r="G216" s="72">
        <v>50.7</v>
      </c>
      <c r="H216" s="64">
        <f t="shared" si="7"/>
        <v>1510.71</v>
      </c>
      <c r="I216" s="39" t="str">
        <f>VLOOKUP(B216,'FOLHA RESUMIDA'!C:D,2,0)</f>
        <v>KATIA DA CONCEICAO DA SILVA</v>
      </c>
    </row>
    <row r="217" spans="1:9">
      <c r="A217" s="79">
        <v>1</v>
      </c>
      <c r="B217" s="79">
        <v>2710</v>
      </c>
      <c r="C217" s="80" t="s">
        <v>182</v>
      </c>
      <c r="D217" s="81">
        <v>2902.65</v>
      </c>
      <c r="E217" s="64">
        <f t="shared" si="6"/>
        <v>585.22000000000025</v>
      </c>
      <c r="F217" s="93">
        <f>IFERROR(VLOOKUP(B217,ADI!B:D,3,0),"0,00")</f>
        <v>986.9</v>
      </c>
      <c r="G217" s="72">
        <v>1330.53</v>
      </c>
      <c r="H217" s="64">
        <f t="shared" si="7"/>
        <v>2317.4299999999998</v>
      </c>
      <c r="I217" s="39" t="str">
        <f>VLOOKUP(B217,'FOLHA RESUMIDA'!C:D,2,0)</f>
        <v>PAULA FRASSINETTI S L BELIAN</v>
      </c>
    </row>
    <row r="218" spans="1:9">
      <c r="A218" s="79">
        <v>1</v>
      </c>
      <c r="B218" s="79">
        <v>2712</v>
      </c>
      <c r="C218" s="80" t="s">
        <v>183</v>
      </c>
      <c r="D218" s="81">
        <v>3234.38</v>
      </c>
      <c r="E218" s="64">
        <f t="shared" si="6"/>
        <v>866.06</v>
      </c>
      <c r="F218" s="93">
        <f>IFERROR(VLOOKUP(B218,ADI!B:D,3,0),"0,00")</f>
        <v>986.9</v>
      </c>
      <c r="G218" s="72">
        <v>1381.42</v>
      </c>
      <c r="H218" s="64">
        <f t="shared" si="7"/>
        <v>2368.3200000000002</v>
      </c>
      <c r="I218" s="39" t="str">
        <f>VLOOKUP(B218,'FOLHA RESUMIDA'!C:D,2,0)</f>
        <v>AUGUSTO CESAR N  A  DA SILVA</v>
      </c>
    </row>
    <row r="219" spans="1:9">
      <c r="A219" s="79">
        <v>1</v>
      </c>
      <c r="B219" s="79">
        <v>2717</v>
      </c>
      <c r="C219" s="80" t="s">
        <v>184</v>
      </c>
      <c r="D219" s="81">
        <v>7405.86</v>
      </c>
      <c r="E219" s="64">
        <f t="shared" si="6"/>
        <v>1812.25</v>
      </c>
      <c r="F219" s="93">
        <f>IFERROR(VLOOKUP(B219,ADI!B:D,3,0),"0,00")</f>
        <v>2517.9899999999998</v>
      </c>
      <c r="G219" s="72">
        <v>3075.62</v>
      </c>
      <c r="H219" s="64">
        <f t="shared" si="7"/>
        <v>5593.61</v>
      </c>
      <c r="I219" s="39" t="str">
        <f>VLOOKUP(B219,'FOLHA RESUMIDA'!C:D,2,0)</f>
        <v>MARCIA ANDREA F SECUNDINO</v>
      </c>
    </row>
    <row r="220" spans="1:9">
      <c r="A220" s="79">
        <v>1</v>
      </c>
      <c r="B220" s="79">
        <v>2718</v>
      </c>
      <c r="C220" s="80" t="s">
        <v>376</v>
      </c>
      <c r="D220" s="81">
        <v>4129.0200000000004</v>
      </c>
      <c r="E220" s="64">
        <f t="shared" si="6"/>
        <v>708.94000000000051</v>
      </c>
      <c r="F220" s="93">
        <f>IFERROR(VLOOKUP(B220,ADI!B:D,3,0),"0,00")</f>
        <v>953.22</v>
      </c>
      <c r="G220" s="72">
        <v>2466.86</v>
      </c>
      <c r="H220" s="64">
        <f t="shared" si="7"/>
        <v>3420.08</v>
      </c>
      <c r="I220" s="39" t="str">
        <f>VLOOKUP(B220,'FOLHA RESUMIDA'!C:D,2,0)</f>
        <v>PAULA SHEMILLY GALDINO SANTIAG</v>
      </c>
    </row>
    <row r="221" spans="1:9">
      <c r="A221" s="79">
        <v>1</v>
      </c>
      <c r="B221" s="79">
        <v>2719</v>
      </c>
      <c r="C221" s="80" t="s">
        <v>362</v>
      </c>
      <c r="D221" s="81">
        <v>2412</v>
      </c>
      <c r="E221" s="64">
        <f t="shared" si="6"/>
        <v>1376.54</v>
      </c>
      <c r="F221" s="93">
        <f>IFERROR(VLOOKUP(B221,ADI!B:D,3,0),"0,00")</f>
        <v>707.29</v>
      </c>
      <c r="G221" s="72">
        <v>328.17</v>
      </c>
      <c r="H221" s="64">
        <f t="shared" si="7"/>
        <v>1035.46</v>
      </c>
      <c r="I221" s="39" t="str">
        <f>VLOOKUP(B221,'FOLHA RESUMIDA'!C:D,2,0)</f>
        <v>DANIELLE MEDEIROS PONTES</v>
      </c>
    </row>
    <row r="222" spans="1:9">
      <c r="A222" s="79">
        <v>51</v>
      </c>
      <c r="B222" s="79">
        <v>2720</v>
      </c>
      <c r="C222" s="80" t="s">
        <v>387</v>
      </c>
      <c r="D222" s="81">
        <v>1981.21</v>
      </c>
      <c r="E222" s="64">
        <f t="shared" si="6"/>
        <v>942.06</v>
      </c>
      <c r="F222" s="93">
        <f>IFERROR(VLOOKUP(B222,ADI!B:D,3,0),"0,00")</f>
        <v>673.61</v>
      </c>
      <c r="G222" s="72">
        <v>365.54</v>
      </c>
      <c r="H222" s="64">
        <f t="shared" si="7"/>
        <v>1039.1500000000001</v>
      </c>
      <c r="I222" s="39" t="str">
        <f>VLOOKUP(B222,'FOLHA RESUMIDA'!C:D,2,0)</f>
        <v>JONATAS BERNARDINO R  DA SILVA</v>
      </c>
    </row>
    <row r="223" spans="1:9">
      <c r="A223" s="79">
        <v>50</v>
      </c>
      <c r="B223" s="79">
        <v>2721</v>
      </c>
      <c r="C223" s="80" t="s">
        <v>397</v>
      </c>
      <c r="D223" s="81">
        <v>5855.74</v>
      </c>
      <c r="E223" s="64">
        <f t="shared" si="6"/>
        <v>2994.2599999999998</v>
      </c>
      <c r="F223" s="93" t="str">
        <f>IFERROR(VLOOKUP(B223,ADI!B:D,3,0),"0,00")</f>
        <v>0,00</v>
      </c>
      <c r="G223" s="72">
        <v>2861.48</v>
      </c>
      <c r="H223" s="64">
        <f t="shared" si="7"/>
        <v>2861.48</v>
      </c>
      <c r="I223" s="39" t="str">
        <f>VLOOKUP(B223,'FOLHA RESUMIDA'!C:D,2,0)</f>
        <v>CLECIO JOSE DA SILVA</v>
      </c>
    </row>
    <row r="224" spans="1:9">
      <c r="A224" s="79">
        <v>1</v>
      </c>
      <c r="B224" s="79">
        <v>2726</v>
      </c>
      <c r="C224" s="80" t="s">
        <v>185</v>
      </c>
      <c r="D224" s="81">
        <v>4393.22</v>
      </c>
      <c r="E224" s="64">
        <f t="shared" si="6"/>
        <v>1315.6400000000003</v>
      </c>
      <c r="F224" s="93">
        <f>IFERROR(VLOOKUP(B224,ADI!B:D,3,0),"0,00")</f>
        <v>1493.69</v>
      </c>
      <c r="G224" s="72">
        <v>1583.89</v>
      </c>
      <c r="H224" s="64">
        <f t="shared" si="7"/>
        <v>3077.58</v>
      </c>
      <c r="I224" s="39" t="str">
        <f>VLOOKUP(B224,'FOLHA RESUMIDA'!C:D,2,0)</f>
        <v>MARIA GILVANEIDE SANTOS LIMA</v>
      </c>
    </row>
    <row r="225" spans="1:9">
      <c r="A225" s="79">
        <v>1</v>
      </c>
      <c r="B225" s="79">
        <v>2732</v>
      </c>
      <c r="C225" s="80" t="s">
        <v>186</v>
      </c>
      <c r="D225" s="81">
        <v>1981.2</v>
      </c>
      <c r="E225" s="64">
        <f t="shared" si="6"/>
        <v>324.99</v>
      </c>
      <c r="F225" s="93">
        <f>IFERROR(VLOOKUP(B225,ADI!B:D,3,0),"0,00")</f>
        <v>673.61</v>
      </c>
      <c r="G225" s="72">
        <v>982.6</v>
      </c>
      <c r="H225" s="64">
        <f t="shared" si="7"/>
        <v>1656.21</v>
      </c>
      <c r="I225" s="39" t="str">
        <f>VLOOKUP(B225,'FOLHA RESUMIDA'!C:D,2,0)</f>
        <v>LILIANE DA SILVA SALVADOR</v>
      </c>
    </row>
    <row r="226" spans="1:9">
      <c r="A226" s="79">
        <v>47</v>
      </c>
      <c r="B226" s="79">
        <v>2736</v>
      </c>
      <c r="C226" s="80" t="s">
        <v>392</v>
      </c>
      <c r="D226" s="81">
        <v>2195.9</v>
      </c>
      <c r="E226" s="64">
        <f t="shared" si="6"/>
        <v>477.11000000000013</v>
      </c>
      <c r="F226" s="93">
        <f>IFERROR(VLOOKUP(B226,ADI!B:D,3,0),"0,00")</f>
        <v>746.61</v>
      </c>
      <c r="G226" s="72">
        <v>972.18</v>
      </c>
      <c r="H226" s="64">
        <f t="shared" si="7"/>
        <v>1718.79</v>
      </c>
      <c r="I226" s="39" t="str">
        <f>VLOOKUP(B226,'FOLHA RESUMIDA'!C:D,2,0)</f>
        <v>LUCENILDO JOSE DA SILVA</v>
      </c>
    </row>
    <row r="227" spans="1:9">
      <c r="A227" s="79">
        <v>1</v>
      </c>
      <c r="B227" s="79">
        <v>2748</v>
      </c>
      <c r="C227" s="80" t="s">
        <v>187</v>
      </c>
      <c r="D227" s="81">
        <v>1484.6</v>
      </c>
      <c r="E227" s="64">
        <f t="shared" si="6"/>
        <v>498.5</v>
      </c>
      <c r="F227" s="93">
        <f>IFERROR(VLOOKUP(B227,ADI!B:D,3,0),"0,00")</f>
        <v>504.76</v>
      </c>
      <c r="G227" s="72">
        <v>481.34</v>
      </c>
      <c r="H227" s="64">
        <f t="shared" si="7"/>
        <v>986.09999999999991</v>
      </c>
      <c r="I227" s="39" t="str">
        <f>VLOOKUP(B227,'FOLHA RESUMIDA'!C:D,2,0)</f>
        <v>LEONINO CLEMENTE DA SILVA</v>
      </c>
    </row>
    <row r="228" spans="1:9">
      <c r="A228" s="79">
        <v>1</v>
      </c>
      <c r="B228" s="79">
        <v>2751</v>
      </c>
      <c r="C228" s="80" t="s">
        <v>188</v>
      </c>
      <c r="D228" s="81">
        <v>1804.59</v>
      </c>
      <c r="E228" s="64">
        <f t="shared" si="6"/>
        <v>860.49</v>
      </c>
      <c r="F228" s="93">
        <f>IFERROR(VLOOKUP(B228,ADI!B:D,3,0),"0,00")</f>
        <v>613.55999999999995</v>
      </c>
      <c r="G228" s="72">
        <v>330.54</v>
      </c>
      <c r="H228" s="64">
        <f t="shared" si="7"/>
        <v>944.09999999999991</v>
      </c>
      <c r="I228" s="39" t="str">
        <f>VLOOKUP(B228,'FOLHA RESUMIDA'!C:D,2,0)</f>
        <v>DENNYS RYAN GUILHERME PEREIRA</v>
      </c>
    </row>
    <row r="229" spans="1:9">
      <c r="A229" s="79">
        <v>1</v>
      </c>
      <c r="B229" s="79">
        <v>2757</v>
      </c>
      <c r="C229" s="80" t="s">
        <v>189</v>
      </c>
      <c r="D229" s="81">
        <v>4178.1400000000003</v>
      </c>
      <c r="E229" s="64">
        <f t="shared" si="6"/>
        <v>4178.1400000000003</v>
      </c>
      <c r="F229" s="93" t="str">
        <f>IFERROR(VLOOKUP(B229,ADI!B:D,3,0),"0,00")</f>
        <v>0,00</v>
      </c>
      <c r="G229" s="72">
        <v>0</v>
      </c>
      <c r="H229" s="64">
        <f t="shared" si="7"/>
        <v>0</v>
      </c>
      <c r="I229" s="39" t="str">
        <f>VLOOKUP(B229,'FOLHA RESUMIDA'!C:D,2,0)</f>
        <v>CLAUDIA REGINA NEVES DE MELO</v>
      </c>
    </row>
    <row r="230" spans="1:9">
      <c r="A230" s="79">
        <v>1</v>
      </c>
      <c r="B230" s="79">
        <v>2766</v>
      </c>
      <c r="C230" s="80" t="s">
        <v>190</v>
      </c>
      <c r="D230" s="81">
        <v>1886.84</v>
      </c>
      <c r="E230" s="64">
        <f t="shared" si="6"/>
        <v>990.51</v>
      </c>
      <c r="F230" s="93">
        <f>IFERROR(VLOOKUP(B230,ADI!B:D,3,0),"0,00")</f>
        <v>641.53</v>
      </c>
      <c r="G230" s="72">
        <v>254.8</v>
      </c>
      <c r="H230" s="64">
        <f t="shared" si="7"/>
        <v>896.32999999999993</v>
      </c>
      <c r="I230" s="39" t="str">
        <f>VLOOKUP(B230,'FOLHA RESUMIDA'!C:D,2,0)</f>
        <v>EMANOEL VIEIRA LAURIA</v>
      </c>
    </row>
    <row r="231" spans="1:9">
      <c r="A231" s="79">
        <v>1</v>
      </c>
      <c r="B231" s="79">
        <v>2768</v>
      </c>
      <c r="C231" s="80" t="s">
        <v>191</v>
      </c>
      <c r="D231" s="81">
        <v>1880.32</v>
      </c>
      <c r="E231" s="64">
        <f t="shared" si="6"/>
        <v>499.53</v>
      </c>
      <c r="F231" s="93">
        <f>IFERROR(VLOOKUP(B231,ADI!B:D,3,0),"0,00")</f>
        <v>556.51</v>
      </c>
      <c r="G231" s="72">
        <v>824.28</v>
      </c>
      <c r="H231" s="64">
        <f t="shared" si="7"/>
        <v>1380.79</v>
      </c>
      <c r="I231" s="39" t="str">
        <f>VLOOKUP(B231,'FOLHA RESUMIDA'!C:D,2,0)</f>
        <v>IZABEL LUIZA SOARES DE SOUZA</v>
      </c>
    </row>
    <row r="232" spans="1:9">
      <c r="A232" s="79">
        <v>1</v>
      </c>
      <c r="B232" s="79">
        <v>2770</v>
      </c>
      <c r="C232" s="80" t="s">
        <v>192</v>
      </c>
      <c r="D232" s="81">
        <v>1484.64</v>
      </c>
      <c r="E232" s="64">
        <f t="shared" si="6"/>
        <v>570.56000000000017</v>
      </c>
      <c r="F232" s="93">
        <f>IFERROR(VLOOKUP(B232,ADI!B:D,3,0),"0,00")</f>
        <v>504.78</v>
      </c>
      <c r="G232" s="72">
        <v>409.3</v>
      </c>
      <c r="H232" s="64">
        <f t="shared" si="7"/>
        <v>914.07999999999993</v>
      </c>
      <c r="I232" s="39" t="str">
        <f>VLOOKUP(B232,'FOLHA RESUMIDA'!C:D,2,0)</f>
        <v>JOSE PIMENTEL SILVA</v>
      </c>
    </row>
    <row r="233" spans="1:9">
      <c r="A233" s="79">
        <v>1</v>
      </c>
      <c r="B233" s="79">
        <v>2772</v>
      </c>
      <c r="C233" s="80" t="s">
        <v>377</v>
      </c>
      <c r="D233" s="81">
        <v>1981.2</v>
      </c>
      <c r="E233" s="64">
        <f t="shared" si="6"/>
        <v>285.54999999999995</v>
      </c>
      <c r="F233" s="93">
        <f>IFERROR(VLOOKUP(B233,ADI!B:D,3,0),"0,00")</f>
        <v>673.61</v>
      </c>
      <c r="G233" s="72">
        <v>1022.04</v>
      </c>
      <c r="H233" s="64">
        <f t="shared" si="7"/>
        <v>1695.65</v>
      </c>
      <c r="I233" s="39" t="str">
        <f>VLOOKUP(B233,'FOLHA RESUMIDA'!C:D,2,0)</f>
        <v>CARMEM ALUISIA LEITE DE ANDRAD</v>
      </c>
    </row>
    <row r="234" spans="1:9">
      <c r="A234" s="79">
        <v>1</v>
      </c>
      <c r="B234" s="79">
        <v>2773</v>
      </c>
      <c r="C234" s="80" t="s">
        <v>193</v>
      </c>
      <c r="D234" s="81">
        <v>1886.84</v>
      </c>
      <c r="E234" s="64">
        <f t="shared" si="6"/>
        <v>321.70000000000005</v>
      </c>
      <c r="F234" s="93">
        <f>IFERROR(VLOOKUP(B234,ADI!B:D,3,0),"0,00")</f>
        <v>641.53</v>
      </c>
      <c r="G234" s="72">
        <v>923.61</v>
      </c>
      <c r="H234" s="64">
        <f t="shared" si="7"/>
        <v>1565.1399999999999</v>
      </c>
      <c r="I234" s="39" t="str">
        <f>VLOOKUP(B234,'FOLHA RESUMIDA'!C:D,2,0)</f>
        <v>WALDNER NERTAM F  DE ALENCAR</v>
      </c>
    </row>
    <row r="235" spans="1:9">
      <c r="A235" s="79">
        <v>1</v>
      </c>
      <c r="B235" s="79">
        <v>2775</v>
      </c>
      <c r="C235" s="80" t="s">
        <v>194</v>
      </c>
      <c r="D235" s="81">
        <v>2983.2</v>
      </c>
      <c r="E235" s="64">
        <f t="shared" si="6"/>
        <v>2983.2</v>
      </c>
      <c r="F235" s="93" t="str">
        <f>IFERROR(VLOOKUP(B235,ADI!B:D,3,0),"0,00")</f>
        <v>0,00</v>
      </c>
      <c r="G235" s="72">
        <v>0</v>
      </c>
      <c r="H235" s="64">
        <f t="shared" si="7"/>
        <v>0</v>
      </c>
      <c r="I235" s="39" t="str">
        <f>VLOOKUP(B235,'FOLHA RESUMIDA'!C:D,2,0)</f>
        <v>MARCELA FREITAS DA C SALLES</v>
      </c>
    </row>
    <row r="236" spans="1:9">
      <c r="A236" s="79">
        <v>1</v>
      </c>
      <c r="B236" s="79">
        <v>2779</v>
      </c>
      <c r="C236" s="80" t="s">
        <v>195</v>
      </c>
      <c r="D236" s="81">
        <v>4476.17</v>
      </c>
      <c r="E236" s="64">
        <f t="shared" si="6"/>
        <v>2400.5699999999997</v>
      </c>
      <c r="F236" s="93">
        <f>IFERROR(VLOOKUP(B236,ADI!B:D,3,0),"0,00")</f>
        <v>1050.45</v>
      </c>
      <c r="G236" s="72">
        <v>1025.1500000000001</v>
      </c>
      <c r="H236" s="64">
        <f t="shared" si="7"/>
        <v>2075.6000000000004</v>
      </c>
      <c r="I236" s="39" t="str">
        <f>VLOOKUP(B236,'FOLHA RESUMIDA'!C:D,2,0)</f>
        <v>THAIS REGINA BORGES LOPES</v>
      </c>
    </row>
    <row r="237" spans="1:9">
      <c r="A237" s="79">
        <v>1</v>
      </c>
      <c r="B237" s="79">
        <v>2782</v>
      </c>
      <c r="C237" s="80" t="s">
        <v>196</v>
      </c>
      <c r="D237" s="81">
        <v>1808.75</v>
      </c>
      <c r="E237" s="64">
        <f t="shared" si="6"/>
        <v>165.76999999999998</v>
      </c>
      <c r="F237" s="93">
        <f>IFERROR(VLOOKUP(B237,ADI!B:D,3,0),"0,00")</f>
        <v>556.52</v>
      </c>
      <c r="G237" s="72">
        <v>1086.46</v>
      </c>
      <c r="H237" s="64">
        <f t="shared" si="7"/>
        <v>1642.98</v>
      </c>
      <c r="I237" s="39" t="str">
        <f>VLOOKUP(B237,'FOLHA RESUMIDA'!C:D,2,0)</f>
        <v>ELVIS ALVES DA COSTA</v>
      </c>
    </row>
    <row r="238" spans="1:9">
      <c r="A238" s="79">
        <v>1</v>
      </c>
      <c r="B238" s="79">
        <v>2784</v>
      </c>
      <c r="C238" s="80" t="s">
        <v>197</v>
      </c>
      <c r="D238" s="81">
        <v>2632.51</v>
      </c>
      <c r="E238" s="64">
        <f t="shared" si="6"/>
        <v>2102.5100000000002</v>
      </c>
      <c r="F238" s="93">
        <f>IFERROR(VLOOKUP(B238,ADI!B:D,3,0),"0,00")</f>
        <v>530</v>
      </c>
      <c r="G238" s="72">
        <v>0</v>
      </c>
      <c r="H238" s="64">
        <f t="shared" si="7"/>
        <v>530</v>
      </c>
      <c r="I238" s="39" t="str">
        <f>VLOOKUP(B238,'FOLHA RESUMIDA'!C:D,2,0)</f>
        <v>FERNANDO ALVES DO NASCIMENTO</v>
      </c>
    </row>
    <row r="239" spans="1:9">
      <c r="A239" s="79">
        <v>1</v>
      </c>
      <c r="B239" s="79">
        <v>2785</v>
      </c>
      <c r="C239" s="80" t="s">
        <v>198</v>
      </c>
      <c r="D239" s="81">
        <v>1522.57</v>
      </c>
      <c r="E239" s="64">
        <f t="shared" si="6"/>
        <v>1017.8</v>
      </c>
      <c r="F239" s="93">
        <f>IFERROR(VLOOKUP(B239,ADI!B:D,3,0),"0,00")</f>
        <v>504.77</v>
      </c>
      <c r="G239" s="72">
        <v>0</v>
      </c>
      <c r="H239" s="64">
        <f t="shared" si="7"/>
        <v>504.77</v>
      </c>
      <c r="I239" s="39" t="str">
        <f>VLOOKUP(B239,'FOLHA RESUMIDA'!C:D,2,0)</f>
        <v>JEANNE D ARC PEDROSA PESSOA</v>
      </c>
    </row>
    <row r="240" spans="1:9">
      <c r="A240" s="79">
        <v>1</v>
      </c>
      <c r="B240" s="79">
        <v>2788</v>
      </c>
      <c r="C240" s="80" t="s">
        <v>199</v>
      </c>
      <c r="D240" s="81">
        <v>1807.99</v>
      </c>
      <c r="E240" s="64">
        <f t="shared" si="6"/>
        <v>381.83000000000015</v>
      </c>
      <c r="F240" s="93">
        <f>IFERROR(VLOOKUP(B240,ADI!B:D,3,0),"0,00")</f>
        <v>556.51</v>
      </c>
      <c r="G240" s="72">
        <v>869.65</v>
      </c>
      <c r="H240" s="64">
        <f t="shared" si="7"/>
        <v>1426.1599999999999</v>
      </c>
      <c r="I240" s="39" t="str">
        <f>VLOOKUP(B240,'FOLHA RESUMIDA'!C:D,2,0)</f>
        <v>ROSANIA EMIDIA PEREIRA</v>
      </c>
    </row>
    <row r="241" spans="1:9">
      <c r="A241" s="79">
        <v>1</v>
      </c>
      <c r="B241" s="79">
        <v>2790</v>
      </c>
      <c r="C241" s="80" t="s">
        <v>200</v>
      </c>
      <c r="D241" s="81">
        <v>4071.86</v>
      </c>
      <c r="E241" s="64">
        <f t="shared" si="6"/>
        <v>2764.94</v>
      </c>
      <c r="F241" s="93">
        <f>IFERROR(VLOOKUP(B241,ADI!B:D,3,0),"0,00")</f>
        <v>396.24</v>
      </c>
      <c r="G241" s="72">
        <v>910.68</v>
      </c>
      <c r="H241" s="64">
        <f t="shared" si="7"/>
        <v>1306.92</v>
      </c>
      <c r="I241" s="39" t="str">
        <f>VLOOKUP(B241,'FOLHA RESUMIDA'!C:D,2,0)</f>
        <v>ROSANA DE FATIMA UCHOA  AREDE</v>
      </c>
    </row>
    <row r="242" spans="1:9">
      <c r="A242" s="79">
        <v>1</v>
      </c>
      <c r="B242" s="79">
        <v>2791</v>
      </c>
      <c r="C242" s="80" t="s">
        <v>201</v>
      </c>
      <c r="D242" s="81">
        <v>9012.26</v>
      </c>
      <c r="E242" s="64">
        <f t="shared" si="6"/>
        <v>3218.8200000000006</v>
      </c>
      <c r="F242" s="93">
        <f>IFERROR(VLOOKUP(B242,ADI!B:D,3,0),"0,00")</f>
        <v>1943.01</v>
      </c>
      <c r="G242" s="72">
        <v>3850.43</v>
      </c>
      <c r="H242" s="64">
        <f t="shared" si="7"/>
        <v>5793.44</v>
      </c>
      <c r="I242" s="39" t="str">
        <f>VLOOKUP(B242,'FOLHA RESUMIDA'!C:D,2,0)</f>
        <v>JOSIMAR SILVA</v>
      </c>
    </row>
    <row r="243" spans="1:9">
      <c r="A243" s="79">
        <v>1</v>
      </c>
      <c r="B243" s="79">
        <v>2797</v>
      </c>
      <c r="C243" s="80" t="s">
        <v>202</v>
      </c>
      <c r="D243" s="81">
        <v>4294.1499999999996</v>
      </c>
      <c r="E243" s="64">
        <f t="shared" si="6"/>
        <v>2700.7099999999996</v>
      </c>
      <c r="F243" s="93">
        <f>IFERROR(VLOOKUP(B243,ADI!B:D,3,0),"0,00")</f>
        <v>472.36</v>
      </c>
      <c r="G243" s="72">
        <v>1121.08</v>
      </c>
      <c r="H243" s="64">
        <f t="shared" si="7"/>
        <v>1593.44</v>
      </c>
      <c r="I243" s="39" t="str">
        <f>VLOOKUP(B243,'FOLHA RESUMIDA'!C:D,2,0)</f>
        <v>JULIANA SILVA CEDRIM</v>
      </c>
    </row>
    <row r="244" spans="1:9">
      <c r="A244" s="79">
        <v>1</v>
      </c>
      <c r="B244" s="79">
        <v>2798</v>
      </c>
      <c r="C244" s="80" t="s">
        <v>203</v>
      </c>
      <c r="D244" s="81">
        <v>4294.1499999999996</v>
      </c>
      <c r="E244" s="64">
        <f t="shared" si="6"/>
        <v>1298.1699999999996</v>
      </c>
      <c r="F244" s="93">
        <f>IFERROR(VLOOKUP(B244,ADI!B:D,3,0),"0,00")</f>
        <v>1460.01</v>
      </c>
      <c r="G244" s="72">
        <v>1535.97</v>
      </c>
      <c r="H244" s="64">
        <f t="shared" si="7"/>
        <v>2995.98</v>
      </c>
      <c r="I244" s="39" t="str">
        <f>VLOOKUP(B244,'FOLHA RESUMIDA'!C:D,2,0)</f>
        <v>MARCO ANDRE ANTUNES CORREIA</v>
      </c>
    </row>
    <row r="245" spans="1:9">
      <c r="A245" s="79">
        <v>20</v>
      </c>
      <c r="B245" s="79">
        <v>2799</v>
      </c>
      <c r="C245" s="80" t="s">
        <v>371</v>
      </c>
      <c r="D245" s="81">
        <v>2527.63</v>
      </c>
      <c r="E245" s="64">
        <f t="shared" si="6"/>
        <v>625.30999999999995</v>
      </c>
      <c r="F245" s="93">
        <f>IFERROR(VLOOKUP(B245,ADI!B:D,3,0),"0,00")</f>
        <v>746.61</v>
      </c>
      <c r="G245" s="72">
        <v>1155.71</v>
      </c>
      <c r="H245" s="64">
        <f t="shared" si="7"/>
        <v>1902.3200000000002</v>
      </c>
      <c r="I245" s="39" t="str">
        <f>VLOOKUP(B245,'FOLHA RESUMIDA'!C:D,2,0)</f>
        <v>ALYSSON FABIO O FLORENCIO</v>
      </c>
    </row>
    <row r="246" spans="1:9">
      <c r="A246" s="79">
        <v>1</v>
      </c>
      <c r="B246" s="79">
        <v>2801</v>
      </c>
      <c r="C246" s="80" t="s">
        <v>204</v>
      </c>
      <c r="D246" s="81">
        <v>5520.15</v>
      </c>
      <c r="E246" s="64">
        <f t="shared" si="6"/>
        <v>2691.6299999999997</v>
      </c>
      <c r="F246" s="93">
        <f>IFERROR(VLOOKUP(B246,ADI!B:D,3,0),"0,00")</f>
        <v>1876.85</v>
      </c>
      <c r="G246" s="72">
        <v>951.67</v>
      </c>
      <c r="H246" s="64">
        <f t="shared" si="7"/>
        <v>2828.52</v>
      </c>
      <c r="I246" s="39" t="str">
        <f>VLOOKUP(B246,'FOLHA RESUMIDA'!C:D,2,0)</f>
        <v>VALERIA JALES DA SILVA</v>
      </c>
    </row>
    <row r="247" spans="1:9">
      <c r="A247" s="79">
        <v>1</v>
      </c>
      <c r="B247" s="79">
        <v>2806</v>
      </c>
      <c r="C247" s="80" t="s">
        <v>205</v>
      </c>
      <c r="D247" s="81">
        <v>4606.4399999999996</v>
      </c>
      <c r="E247" s="64">
        <f t="shared" si="6"/>
        <v>1917.5399999999995</v>
      </c>
      <c r="F247" s="93">
        <f>IFERROR(VLOOKUP(B247,ADI!B:D,3,0),"0,00")</f>
        <v>1566.19</v>
      </c>
      <c r="G247" s="72">
        <v>1122.71</v>
      </c>
      <c r="H247" s="64">
        <f t="shared" si="7"/>
        <v>2688.9</v>
      </c>
      <c r="I247" s="39" t="str">
        <f>VLOOKUP(B247,'FOLHA RESUMIDA'!C:D,2,0)</f>
        <v>ANA APARECIDA DE ANDRADE LIMA</v>
      </c>
    </row>
    <row r="248" spans="1:9">
      <c r="A248" s="79">
        <v>1</v>
      </c>
      <c r="B248" s="79">
        <v>2808</v>
      </c>
      <c r="C248" s="80" t="s">
        <v>378</v>
      </c>
      <c r="D248" s="81">
        <v>2464.0500000000002</v>
      </c>
      <c r="E248" s="64">
        <f t="shared" si="6"/>
        <v>953.37000000000035</v>
      </c>
      <c r="F248" s="93">
        <f>IFERROR(VLOOKUP(B248,ADI!B:D,3,0),"0,00")</f>
        <v>707.29</v>
      </c>
      <c r="G248" s="72">
        <v>803.39</v>
      </c>
      <c r="H248" s="64">
        <f t="shared" si="7"/>
        <v>1510.6799999999998</v>
      </c>
      <c r="I248" s="39" t="str">
        <f>VLOOKUP(B248,'FOLHA RESUMIDA'!C:D,2,0)</f>
        <v xml:space="preserve">GABRIELA FERNANDA M  G  </v>
      </c>
    </row>
    <row r="249" spans="1:9">
      <c r="A249" s="79">
        <v>1</v>
      </c>
      <c r="B249" s="79">
        <v>2816</v>
      </c>
      <c r="C249" s="80" t="s">
        <v>206</v>
      </c>
      <c r="D249" s="81">
        <v>2342.9899999999998</v>
      </c>
      <c r="E249" s="64">
        <f t="shared" si="6"/>
        <v>1146.0499999999997</v>
      </c>
      <c r="F249" s="93">
        <f>IFERROR(VLOOKUP(B249,ADI!B:D,3,0),"0,00")</f>
        <v>641.53</v>
      </c>
      <c r="G249" s="72">
        <v>555.41</v>
      </c>
      <c r="H249" s="64">
        <f t="shared" si="7"/>
        <v>1196.94</v>
      </c>
      <c r="I249" s="39" t="str">
        <f>VLOOKUP(B249,'FOLHA RESUMIDA'!C:D,2,0)</f>
        <v>MIRIAM DA SILVA FONSECA</v>
      </c>
    </row>
    <row r="250" spans="1:9">
      <c r="A250" s="79">
        <v>1</v>
      </c>
      <c r="B250" s="79">
        <v>2819</v>
      </c>
      <c r="C250" s="80" t="s">
        <v>207</v>
      </c>
      <c r="D250" s="81">
        <v>8638.99</v>
      </c>
      <c r="E250" s="64">
        <f t="shared" si="6"/>
        <v>4189.2599999999993</v>
      </c>
      <c r="F250" s="93">
        <f>IFERROR(VLOOKUP(B250,ADI!B:D,3,0),"0,00")</f>
        <v>2937.26</v>
      </c>
      <c r="G250" s="72">
        <v>1512.47</v>
      </c>
      <c r="H250" s="64">
        <f t="shared" si="7"/>
        <v>4449.7300000000005</v>
      </c>
      <c r="I250" s="39" t="str">
        <f>VLOOKUP(B250,'FOLHA RESUMIDA'!C:D,2,0)</f>
        <v>RAFAEL LEITAO DE A  G DA SILVA</v>
      </c>
    </row>
    <row r="251" spans="1:9">
      <c r="A251" s="79">
        <v>1</v>
      </c>
      <c r="B251" s="79">
        <v>2820</v>
      </c>
      <c r="C251" s="80" t="s">
        <v>208</v>
      </c>
      <c r="D251" s="81">
        <v>6021.24</v>
      </c>
      <c r="E251" s="64">
        <f t="shared" si="6"/>
        <v>2429.14</v>
      </c>
      <c r="F251" s="93">
        <f>IFERROR(VLOOKUP(B251,ADI!B:D,3,0),"0,00")</f>
        <v>1856.81</v>
      </c>
      <c r="G251" s="72">
        <v>1735.29</v>
      </c>
      <c r="H251" s="64">
        <f t="shared" si="7"/>
        <v>3592.1</v>
      </c>
      <c r="I251" s="39" t="str">
        <f>VLOOKUP(B251,'FOLHA RESUMIDA'!C:D,2,0)</f>
        <v>ROSIANE SANTOS BRITO</v>
      </c>
    </row>
    <row r="252" spans="1:9">
      <c r="A252" s="79">
        <v>25</v>
      </c>
      <c r="B252" s="79">
        <v>2821</v>
      </c>
      <c r="C252" s="80" t="s">
        <v>379</v>
      </c>
      <c r="D252" s="81">
        <v>7275.59</v>
      </c>
      <c r="E252" s="64">
        <f t="shared" si="6"/>
        <v>6429.46</v>
      </c>
      <c r="F252" s="93" t="str">
        <f>IFERROR(VLOOKUP(B252,ADI!B:D,3,0),"0,00")</f>
        <v>0,00</v>
      </c>
      <c r="G252" s="72">
        <v>846.13</v>
      </c>
      <c r="H252" s="64">
        <f t="shared" si="7"/>
        <v>846.13</v>
      </c>
      <c r="I252" s="39" t="str">
        <f>VLOOKUP(B252,'FOLHA RESUMIDA'!C:D,2,0)</f>
        <v>HERBET CANDEIA MAIA</v>
      </c>
    </row>
    <row r="253" spans="1:9">
      <c r="A253" s="79">
        <v>1</v>
      </c>
      <c r="B253" s="79">
        <v>2823</v>
      </c>
      <c r="C253" s="80" t="s">
        <v>363</v>
      </c>
      <c r="D253" s="81">
        <v>2122.5300000000002</v>
      </c>
      <c r="E253" s="64">
        <f t="shared" si="6"/>
        <v>1448.92</v>
      </c>
      <c r="F253" s="93">
        <f>IFERROR(VLOOKUP(B253,ADI!B:D,3,0),"0,00")</f>
        <v>673.61</v>
      </c>
      <c r="G253" s="72">
        <v>0</v>
      </c>
      <c r="H253" s="64">
        <f t="shared" si="7"/>
        <v>673.61</v>
      </c>
      <c r="I253" s="39" t="str">
        <f>VLOOKUP(B253,'FOLHA RESUMIDA'!C:D,2,0)</f>
        <v>ADRIANA MARIA DA SILVA</v>
      </c>
    </row>
    <row r="254" spans="1:9">
      <c r="A254" s="79">
        <v>25</v>
      </c>
      <c r="B254" s="79">
        <v>2824</v>
      </c>
      <c r="C254" s="80" t="s">
        <v>417</v>
      </c>
      <c r="D254" s="81">
        <v>2021.59</v>
      </c>
      <c r="E254" s="64">
        <f t="shared" si="6"/>
        <v>2021.59</v>
      </c>
      <c r="F254" s="93" t="str">
        <f>IFERROR(VLOOKUP(B254,ADI!B:D,3,0),"0,00")</f>
        <v>0,00</v>
      </c>
      <c r="G254" s="72">
        <v>0</v>
      </c>
      <c r="H254" s="64">
        <f t="shared" si="7"/>
        <v>0</v>
      </c>
      <c r="I254" s="39" t="str">
        <f>VLOOKUP(B254,'FOLHA RESUMIDA'!C:D,2,0)</f>
        <v>ANA PAULA BARBOSA CAVALCANTI</v>
      </c>
    </row>
    <row r="255" spans="1:9">
      <c r="A255" s="79">
        <v>16</v>
      </c>
      <c r="B255" s="79">
        <v>2827</v>
      </c>
      <c r="C255" s="80" t="s">
        <v>388</v>
      </c>
      <c r="D255" s="81">
        <v>2195.9</v>
      </c>
      <c r="E255" s="64">
        <f t="shared" si="6"/>
        <v>983.83000000000015</v>
      </c>
      <c r="F255" s="93">
        <f>IFERROR(VLOOKUP(B255,ADI!B:D,3,0),"0,00")</f>
        <v>746.61</v>
      </c>
      <c r="G255" s="72">
        <v>465.46</v>
      </c>
      <c r="H255" s="64">
        <f t="shared" si="7"/>
        <v>1212.07</v>
      </c>
      <c r="I255" s="39" t="str">
        <f>VLOOKUP(B255,'FOLHA RESUMIDA'!C:D,2,0)</f>
        <v>FABIO BARBOSA S  DE LIMA</v>
      </c>
    </row>
    <row r="256" spans="1:9">
      <c r="A256" s="79">
        <v>1</v>
      </c>
      <c r="B256" s="79">
        <v>2831</v>
      </c>
      <c r="C256" s="80" t="s">
        <v>209</v>
      </c>
      <c r="D256" s="81">
        <v>5881.2</v>
      </c>
      <c r="E256" s="64">
        <f t="shared" si="6"/>
        <v>1982.04</v>
      </c>
      <c r="F256" s="93">
        <f>IFERROR(VLOOKUP(B256,ADI!B:D,3,0),"0,00")</f>
        <v>1856.81</v>
      </c>
      <c r="G256" s="72">
        <v>2042.35</v>
      </c>
      <c r="H256" s="64">
        <f t="shared" si="7"/>
        <v>3899.16</v>
      </c>
      <c r="I256" s="39" t="str">
        <f>VLOOKUP(B256,'FOLHA RESUMIDA'!C:D,2,0)</f>
        <v>AMANDA BEZERRA MASCARENHAS</v>
      </c>
    </row>
    <row r="257" spans="1:9">
      <c r="A257" s="79">
        <v>1</v>
      </c>
      <c r="B257" s="79">
        <v>2833</v>
      </c>
      <c r="C257" s="80" t="s">
        <v>210</v>
      </c>
      <c r="D257" s="81">
        <v>5681.89</v>
      </c>
      <c r="E257" s="64">
        <f t="shared" si="6"/>
        <v>2463.08</v>
      </c>
      <c r="F257" s="93">
        <f>IFERROR(VLOOKUP(B257,ADI!B:D,3,0),"0,00")</f>
        <v>1404.63</v>
      </c>
      <c r="G257" s="72">
        <v>1814.18</v>
      </c>
      <c r="H257" s="64">
        <f t="shared" si="7"/>
        <v>3218.8100000000004</v>
      </c>
      <c r="I257" s="39" t="str">
        <f>VLOOKUP(B257,'FOLHA RESUMIDA'!C:D,2,0)</f>
        <v>JAMESSON AMANCIO DA ROCHA</v>
      </c>
    </row>
    <row r="258" spans="1:9">
      <c r="A258" s="79">
        <v>1</v>
      </c>
      <c r="B258" s="79">
        <v>2834</v>
      </c>
      <c r="C258" s="80" t="s">
        <v>211</v>
      </c>
      <c r="D258" s="81">
        <v>2803.58</v>
      </c>
      <c r="E258" s="64">
        <f t="shared" si="6"/>
        <v>640.27999999999975</v>
      </c>
      <c r="F258" s="93">
        <f>IFERROR(VLOOKUP(B258,ADI!B:D,3,0),"0,00")</f>
        <v>953.22</v>
      </c>
      <c r="G258" s="72">
        <v>1210.08</v>
      </c>
      <c r="H258" s="64">
        <f t="shared" si="7"/>
        <v>2163.3000000000002</v>
      </c>
      <c r="I258" s="39" t="str">
        <f>VLOOKUP(B258,'FOLHA RESUMIDA'!C:D,2,0)</f>
        <v>LUIZ F  DE LIMA CAVALCANTI</v>
      </c>
    </row>
    <row r="259" spans="1:9">
      <c r="A259" s="79">
        <v>1</v>
      </c>
      <c r="B259" s="79">
        <v>2835</v>
      </c>
      <c r="C259" s="80" t="s">
        <v>404</v>
      </c>
      <c r="D259" s="81">
        <v>1981.2</v>
      </c>
      <c r="E259" s="64">
        <f t="shared" si="6"/>
        <v>874.26</v>
      </c>
      <c r="F259" s="93">
        <f>IFERROR(VLOOKUP(B259,ADI!B:D,3,0),"0,00")</f>
        <v>673.61</v>
      </c>
      <c r="G259" s="72">
        <v>433.33</v>
      </c>
      <c r="H259" s="64">
        <f t="shared" si="7"/>
        <v>1106.94</v>
      </c>
      <c r="I259" s="39" t="str">
        <f>VLOOKUP(B259,'FOLHA RESUMIDA'!C:D,2,0)</f>
        <v>JOSE MARCELO DE FRANCA MATOS</v>
      </c>
    </row>
    <row r="260" spans="1:9">
      <c r="A260" s="79">
        <v>50</v>
      </c>
      <c r="B260" s="79">
        <v>2836</v>
      </c>
      <c r="C260" s="80" t="s">
        <v>398</v>
      </c>
      <c r="D260" s="81">
        <v>2737.08</v>
      </c>
      <c r="E260" s="64">
        <f t="shared" si="6"/>
        <v>1030.06</v>
      </c>
      <c r="F260" s="93">
        <f>IFERROR(VLOOKUP(B260,ADI!B:D,3,0),"0,00")</f>
        <v>954.63</v>
      </c>
      <c r="G260" s="72">
        <v>752.39</v>
      </c>
      <c r="H260" s="64">
        <f t="shared" si="7"/>
        <v>1707.02</v>
      </c>
      <c r="I260" s="39" t="str">
        <f>VLOOKUP(B260,'FOLHA RESUMIDA'!C:D,2,0)</f>
        <v>MONALISA MARIA LEANDRO RIBEIRO</v>
      </c>
    </row>
    <row r="261" spans="1:9">
      <c r="A261" s="79">
        <v>1</v>
      </c>
      <c r="B261" s="79">
        <v>2837</v>
      </c>
      <c r="C261" s="80" t="s">
        <v>212</v>
      </c>
      <c r="D261" s="81">
        <v>4294.1499999999996</v>
      </c>
      <c r="E261" s="64">
        <f t="shared" si="6"/>
        <v>2125.3799999999997</v>
      </c>
      <c r="F261" s="93">
        <f>IFERROR(VLOOKUP(B261,ADI!B:D,3,0),"0,00")</f>
        <v>1460.01</v>
      </c>
      <c r="G261" s="72">
        <v>708.76</v>
      </c>
      <c r="H261" s="64">
        <f t="shared" si="7"/>
        <v>2168.77</v>
      </c>
      <c r="I261" s="39" t="str">
        <f>VLOOKUP(B261,'FOLHA RESUMIDA'!C:D,2,0)</f>
        <v>BEZALIEL ROSA DOS S JUNIOR</v>
      </c>
    </row>
    <row r="262" spans="1:9">
      <c r="A262" s="79">
        <v>51</v>
      </c>
      <c r="B262" s="79">
        <v>2838</v>
      </c>
      <c r="C262" s="80" t="s">
        <v>367</v>
      </c>
      <c r="D262" s="81">
        <v>2195.9</v>
      </c>
      <c r="E262" s="64">
        <f t="shared" ref="E262:E325" si="8">D262-H262</f>
        <v>793.81</v>
      </c>
      <c r="F262" s="93">
        <f>IFERROR(VLOOKUP(B262,ADI!B:D,3,0),"0,00")</f>
        <v>746.61</v>
      </c>
      <c r="G262" s="72">
        <v>655.48</v>
      </c>
      <c r="H262" s="64">
        <f t="shared" ref="H262:H325" si="9">F262+G262</f>
        <v>1402.0900000000001</v>
      </c>
      <c r="I262" s="39" t="str">
        <f>VLOOKUP(B262,'FOLHA RESUMIDA'!C:D,2,0)</f>
        <v>CAIO CEZAR F  E  DO NASCIMENTO</v>
      </c>
    </row>
    <row r="263" spans="1:9">
      <c r="A263" s="79">
        <v>1</v>
      </c>
      <c r="B263" s="79">
        <v>2839</v>
      </c>
      <c r="C263" s="80" t="s">
        <v>213</v>
      </c>
      <c r="D263" s="81">
        <v>4606.4399999999996</v>
      </c>
      <c r="E263" s="64">
        <f t="shared" si="8"/>
        <v>1390.4799999999996</v>
      </c>
      <c r="F263" s="93">
        <f>IFERROR(VLOOKUP(B263,ADI!B:D,3,0),"0,00")</f>
        <v>1566.19</v>
      </c>
      <c r="G263" s="72">
        <v>1649.77</v>
      </c>
      <c r="H263" s="64">
        <f t="shared" si="9"/>
        <v>3215.96</v>
      </c>
      <c r="I263" s="39" t="str">
        <f>VLOOKUP(B263,'FOLHA RESUMIDA'!C:D,2,0)</f>
        <v>ANGELINA MEDEIROS VERONESE</v>
      </c>
    </row>
    <row r="264" spans="1:9">
      <c r="A264" s="79">
        <v>1</v>
      </c>
      <c r="B264" s="79">
        <v>2849</v>
      </c>
      <c r="C264" s="80" t="s">
        <v>214</v>
      </c>
      <c r="D264" s="81">
        <v>1367.11</v>
      </c>
      <c r="E264" s="64">
        <f t="shared" si="8"/>
        <v>224.24</v>
      </c>
      <c r="F264" s="93">
        <f>IFERROR(VLOOKUP(B264,ADI!B:D,3,0),"0,00")</f>
        <v>457.84</v>
      </c>
      <c r="G264" s="72">
        <v>685.03</v>
      </c>
      <c r="H264" s="64">
        <f t="shared" si="9"/>
        <v>1142.8699999999999</v>
      </c>
      <c r="I264" s="39" t="str">
        <f>VLOOKUP(B264,'FOLHA RESUMIDA'!C:D,2,0)</f>
        <v>JULIANA CESAR MARTINS DE LIMA</v>
      </c>
    </row>
    <row r="265" spans="1:9">
      <c r="A265" s="79">
        <v>1</v>
      </c>
      <c r="B265" s="79">
        <v>2850</v>
      </c>
      <c r="C265" s="80" t="s">
        <v>215</v>
      </c>
      <c r="D265" s="81">
        <v>1412</v>
      </c>
      <c r="E265" s="64">
        <f t="shared" si="8"/>
        <v>808.51</v>
      </c>
      <c r="F265" s="93">
        <f>IFERROR(VLOOKUP(B265,ADI!B:D,3,0),"0,00")</f>
        <v>403.97</v>
      </c>
      <c r="G265" s="72">
        <v>199.52</v>
      </c>
      <c r="H265" s="64">
        <f t="shared" si="9"/>
        <v>603.49</v>
      </c>
      <c r="I265" s="39" t="str">
        <f>VLOOKUP(B265,'FOLHA RESUMIDA'!C:D,2,0)</f>
        <v>JAMERSON A  RAFAEL DE LIMA</v>
      </c>
    </row>
    <row r="266" spans="1:9">
      <c r="A266" s="79">
        <v>1</v>
      </c>
      <c r="B266" s="79">
        <v>2853</v>
      </c>
      <c r="C266" s="80" t="s">
        <v>216</v>
      </c>
      <c r="D266" s="81">
        <v>1940.42</v>
      </c>
      <c r="E266" s="64">
        <f t="shared" si="8"/>
        <v>751.01000000000022</v>
      </c>
      <c r="F266" s="93">
        <f>IFERROR(VLOOKUP(B266,ADI!B:D,3,0),"0,00")</f>
        <v>504.77</v>
      </c>
      <c r="G266" s="72">
        <v>684.64</v>
      </c>
      <c r="H266" s="64">
        <f t="shared" si="9"/>
        <v>1189.4099999999999</v>
      </c>
      <c r="I266" s="39" t="str">
        <f>VLOOKUP(B266,'FOLHA RESUMIDA'!C:D,2,0)</f>
        <v>ALCILEIDE MONTE DA SILVA LIMA</v>
      </c>
    </row>
    <row r="267" spans="1:9">
      <c r="A267" s="79">
        <v>1</v>
      </c>
      <c r="B267" s="79">
        <v>2854</v>
      </c>
      <c r="C267" s="80" t="s">
        <v>217</v>
      </c>
      <c r="D267" s="81">
        <v>1667.71</v>
      </c>
      <c r="E267" s="64">
        <f t="shared" si="8"/>
        <v>914.21</v>
      </c>
      <c r="F267" s="93">
        <f>IFERROR(VLOOKUP(B267,ADI!B:D,3,0),"0,00")</f>
        <v>504.77</v>
      </c>
      <c r="G267" s="72">
        <v>248.73</v>
      </c>
      <c r="H267" s="64">
        <f t="shared" si="9"/>
        <v>753.5</v>
      </c>
      <c r="I267" s="39" t="str">
        <f>VLOOKUP(B267,'FOLHA RESUMIDA'!C:D,2,0)</f>
        <v>ANDRE RICARDO CAMARA TORRES</v>
      </c>
    </row>
    <row r="268" spans="1:9">
      <c r="A268" s="79">
        <v>1</v>
      </c>
      <c r="B268" s="79">
        <v>2856</v>
      </c>
      <c r="C268" s="80" t="s">
        <v>218</v>
      </c>
      <c r="D268" s="81">
        <v>2221.8000000000002</v>
      </c>
      <c r="E268" s="64">
        <f t="shared" si="8"/>
        <v>1580.2700000000002</v>
      </c>
      <c r="F268" s="93">
        <f>IFERROR(VLOOKUP(B268,ADI!B:D,3,0),"0,00")</f>
        <v>641.53</v>
      </c>
      <c r="G268" s="72">
        <v>0</v>
      </c>
      <c r="H268" s="64">
        <f t="shared" si="9"/>
        <v>641.53</v>
      </c>
      <c r="I268" s="39" t="str">
        <f>VLOOKUP(B268,'FOLHA RESUMIDA'!C:D,2,0)</f>
        <v>ALEXSANDRA DA SILVA M  CABRAL</v>
      </c>
    </row>
    <row r="269" spans="1:9">
      <c r="A269" s="79">
        <v>1</v>
      </c>
      <c r="B269" s="79">
        <v>2857</v>
      </c>
      <c r="C269" s="80" t="s">
        <v>219</v>
      </c>
      <c r="D269" s="81">
        <v>5393.05</v>
      </c>
      <c r="E269" s="64">
        <f t="shared" si="8"/>
        <v>4027</v>
      </c>
      <c r="F269" s="93">
        <f>IFERROR(VLOOKUP(B269,ADI!B:D,3,0),"0,00")</f>
        <v>1110.5</v>
      </c>
      <c r="G269" s="72">
        <v>255.55</v>
      </c>
      <c r="H269" s="64">
        <f t="shared" si="9"/>
        <v>1366.05</v>
      </c>
      <c r="I269" s="39" t="str">
        <f>VLOOKUP(B269,'FOLHA RESUMIDA'!C:D,2,0)</f>
        <v>CAROLINE ALVES LEAL</v>
      </c>
    </row>
    <row r="270" spans="1:9">
      <c r="A270" s="79">
        <v>1</v>
      </c>
      <c r="B270" s="79">
        <v>2860</v>
      </c>
      <c r="C270" s="80" t="s">
        <v>220</v>
      </c>
      <c r="D270" s="81">
        <v>1476.33</v>
      </c>
      <c r="E270" s="64">
        <f t="shared" si="8"/>
        <v>885.58999999999992</v>
      </c>
      <c r="F270" s="93">
        <f>IFERROR(VLOOKUP(B270,ADI!B:D,3,0),"0,00")</f>
        <v>457.84</v>
      </c>
      <c r="G270" s="72">
        <v>132.9</v>
      </c>
      <c r="H270" s="64">
        <f t="shared" si="9"/>
        <v>590.74</v>
      </c>
      <c r="I270" s="39" t="str">
        <f>VLOOKUP(B270,'FOLHA RESUMIDA'!C:D,2,0)</f>
        <v>ADRIANA MAYO DE SOUZA E SILVA</v>
      </c>
    </row>
    <row r="271" spans="1:9">
      <c r="A271" s="79">
        <v>1</v>
      </c>
      <c r="B271" s="79">
        <v>2864</v>
      </c>
      <c r="C271" s="80" t="s">
        <v>221</v>
      </c>
      <c r="D271" s="81">
        <v>2897.91</v>
      </c>
      <c r="E271" s="64">
        <f t="shared" si="8"/>
        <v>1220.3899999999999</v>
      </c>
      <c r="F271" s="93">
        <f>IFERROR(VLOOKUP(B271,ADI!B:D,3,0),"0,00")</f>
        <v>809.61</v>
      </c>
      <c r="G271" s="72">
        <v>867.91</v>
      </c>
      <c r="H271" s="64">
        <f t="shared" si="9"/>
        <v>1677.52</v>
      </c>
      <c r="I271" s="39" t="str">
        <f>VLOOKUP(B271,'FOLHA RESUMIDA'!C:D,2,0)</f>
        <v>DULCE HELENA PEREIRA</v>
      </c>
    </row>
    <row r="272" spans="1:9">
      <c r="A272" s="79">
        <v>1</v>
      </c>
      <c r="B272" s="79">
        <v>2866</v>
      </c>
      <c r="C272" s="80" t="s">
        <v>222</v>
      </c>
      <c r="D272" s="81">
        <v>2491.38</v>
      </c>
      <c r="E272" s="64">
        <f t="shared" si="8"/>
        <v>516.92000000000007</v>
      </c>
      <c r="F272" s="93">
        <f>IFERROR(VLOOKUP(B272,ADI!B:D,3,0),"0,00")</f>
        <v>824.83</v>
      </c>
      <c r="G272" s="72">
        <v>1149.6300000000001</v>
      </c>
      <c r="H272" s="64">
        <f t="shared" si="9"/>
        <v>1974.46</v>
      </c>
      <c r="I272" s="39" t="str">
        <f>VLOOKUP(B272,'FOLHA RESUMIDA'!C:D,2,0)</f>
        <v>LUCICLEIDE M  DE A  CAMPOS</v>
      </c>
    </row>
    <row r="273" spans="1:9">
      <c r="A273" s="79">
        <v>1</v>
      </c>
      <c r="B273" s="79">
        <v>2869</v>
      </c>
      <c r="C273" s="80" t="s">
        <v>223</v>
      </c>
      <c r="D273" s="81">
        <v>1412</v>
      </c>
      <c r="E273" s="64">
        <f t="shared" si="8"/>
        <v>435.53999999999996</v>
      </c>
      <c r="F273" s="93">
        <f>IFERROR(VLOOKUP(B273,ADI!B:D,3,0),"0,00")</f>
        <v>457.84</v>
      </c>
      <c r="G273" s="72">
        <v>518.62</v>
      </c>
      <c r="H273" s="64">
        <f t="shared" si="9"/>
        <v>976.46</v>
      </c>
      <c r="I273" s="39" t="str">
        <f>VLOOKUP(B273,'FOLHA RESUMIDA'!C:D,2,0)</f>
        <v>RICARDO J FERNANDES DA CUNHA</v>
      </c>
    </row>
    <row r="274" spans="1:9">
      <c r="A274" s="79">
        <v>1</v>
      </c>
      <c r="B274" s="79">
        <v>2870</v>
      </c>
      <c r="C274" s="80" t="s">
        <v>224</v>
      </c>
      <c r="D274" s="81">
        <v>1484.62</v>
      </c>
      <c r="E274" s="64">
        <f t="shared" si="8"/>
        <v>722.91999999999985</v>
      </c>
      <c r="F274" s="93">
        <f>IFERROR(VLOOKUP(B274,ADI!B:D,3,0),"0,00")</f>
        <v>504.77</v>
      </c>
      <c r="G274" s="72">
        <v>256.93</v>
      </c>
      <c r="H274" s="64">
        <f t="shared" si="9"/>
        <v>761.7</v>
      </c>
      <c r="I274" s="39" t="str">
        <f>VLOOKUP(B274,'FOLHA RESUMIDA'!C:D,2,0)</f>
        <v>SUZANA VALERIA PINHEIRO</v>
      </c>
    </row>
    <row r="275" spans="1:9">
      <c r="A275" s="79">
        <v>1</v>
      </c>
      <c r="B275" s="79">
        <v>2871</v>
      </c>
      <c r="C275" s="80" t="s">
        <v>225</v>
      </c>
      <c r="D275" s="81">
        <v>1546.65</v>
      </c>
      <c r="E275" s="64">
        <f t="shared" si="8"/>
        <v>808.32000000000016</v>
      </c>
      <c r="F275" s="93">
        <f>IFERROR(VLOOKUP(B275,ADI!B:D,3,0),"0,00")</f>
        <v>504.77</v>
      </c>
      <c r="G275" s="72">
        <v>233.56</v>
      </c>
      <c r="H275" s="64">
        <f t="shared" si="9"/>
        <v>738.32999999999993</v>
      </c>
      <c r="I275" s="39" t="str">
        <f>VLOOKUP(B275,'FOLHA RESUMIDA'!C:D,2,0)</f>
        <v>SUZELY ARANTES DA S MELO</v>
      </c>
    </row>
    <row r="276" spans="1:9">
      <c r="A276" s="79">
        <v>16</v>
      </c>
      <c r="B276" s="79">
        <v>2873</v>
      </c>
      <c r="C276" s="80" t="s">
        <v>368</v>
      </c>
      <c r="D276" s="81">
        <v>4850.38</v>
      </c>
      <c r="E276" s="64">
        <f t="shared" si="8"/>
        <v>1161.6300000000001</v>
      </c>
      <c r="F276" s="93">
        <f>IFERROR(VLOOKUP(B276,ADI!B:D,3,0),"0,00")</f>
        <v>1649.13</v>
      </c>
      <c r="G276" s="72">
        <v>2039.62</v>
      </c>
      <c r="H276" s="64">
        <f t="shared" si="9"/>
        <v>3688.75</v>
      </c>
      <c r="I276" s="39" t="str">
        <f>VLOOKUP(B276,'FOLHA RESUMIDA'!C:D,2,0)</f>
        <v>AURELIA RODRIGUES TORREIRO</v>
      </c>
    </row>
    <row r="277" spans="1:9">
      <c r="A277" s="79">
        <v>25</v>
      </c>
      <c r="B277" s="79">
        <v>2878</v>
      </c>
      <c r="C277" s="80" t="s">
        <v>380</v>
      </c>
      <c r="D277" s="81">
        <v>2195.9</v>
      </c>
      <c r="E277" s="64">
        <f t="shared" si="8"/>
        <v>1186.3000000000002</v>
      </c>
      <c r="F277" s="93">
        <f>IFERROR(VLOOKUP(B277,ADI!B:D,3,0),"0,00")</f>
        <v>746.61</v>
      </c>
      <c r="G277" s="72">
        <v>262.99</v>
      </c>
      <c r="H277" s="64">
        <f t="shared" si="9"/>
        <v>1009.6</v>
      </c>
      <c r="I277" s="39" t="str">
        <f>VLOOKUP(B277,'FOLHA RESUMIDA'!C:D,2,0)</f>
        <v>JAMSON ALESSANDRO DA SILVA</v>
      </c>
    </row>
    <row r="278" spans="1:9">
      <c r="A278" s="79">
        <v>1</v>
      </c>
      <c r="B278" s="79">
        <v>2887</v>
      </c>
      <c r="C278" s="80" t="s">
        <v>226</v>
      </c>
      <c r="D278" s="81">
        <v>1981.21</v>
      </c>
      <c r="E278" s="64">
        <f t="shared" si="8"/>
        <v>515.65000000000009</v>
      </c>
      <c r="F278" s="93">
        <f>IFERROR(VLOOKUP(B278,ADI!B:D,3,0),"0,00")</f>
        <v>673.61</v>
      </c>
      <c r="G278" s="72">
        <v>791.95</v>
      </c>
      <c r="H278" s="64">
        <f t="shared" si="9"/>
        <v>1465.56</v>
      </c>
      <c r="I278" s="39" t="str">
        <f>VLOOKUP(B278,'FOLHA RESUMIDA'!C:D,2,0)</f>
        <v>MARIA EUZENI DA SILVA GARCEZ</v>
      </c>
    </row>
    <row r="279" spans="1:9">
      <c r="A279" s="79">
        <v>1</v>
      </c>
      <c r="B279" s="79">
        <v>2889</v>
      </c>
      <c r="C279" s="80" t="s">
        <v>227</v>
      </c>
      <c r="D279" s="81">
        <v>2676.11</v>
      </c>
      <c r="E279" s="64">
        <f t="shared" si="8"/>
        <v>1896.3200000000002</v>
      </c>
      <c r="F279" s="93">
        <f>IFERROR(VLOOKUP(B279,ADI!B:D,3,0),"0,00")</f>
        <v>779.79</v>
      </c>
      <c r="G279" s="72">
        <v>0</v>
      </c>
      <c r="H279" s="64">
        <f t="shared" si="9"/>
        <v>779.79</v>
      </c>
      <c r="I279" s="39" t="str">
        <f>VLOOKUP(B279,'FOLHA RESUMIDA'!C:D,2,0)</f>
        <v>EJANE FERREIRA TEXEIRA</v>
      </c>
    </row>
    <row r="280" spans="1:9">
      <c r="A280" s="79">
        <v>1</v>
      </c>
      <c r="B280" s="79">
        <v>2890</v>
      </c>
      <c r="C280" s="80" t="s">
        <v>228</v>
      </c>
      <c r="D280" s="81">
        <v>1412</v>
      </c>
      <c r="E280" s="64">
        <f t="shared" si="8"/>
        <v>300.40000000000009</v>
      </c>
      <c r="F280" s="93">
        <f>IFERROR(VLOOKUP(B280,ADI!B:D,3,0),"0,00")</f>
        <v>457.84</v>
      </c>
      <c r="G280" s="72">
        <v>653.76</v>
      </c>
      <c r="H280" s="64">
        <f t="shared" si="9"/>
        <v>1111.5999999999999</v>
      </c>
      <c r="I280" s="39" t="str">
        <f>VLOOKUP(B280,'FOLHA RESUMIDA'!C:D,2,0)</f>
        <v>CLELIO FIRMINO SILVA</v>
      </c>
    </row>
    <row r="281" spans="1:9">
      <c r="A281" s="79">
        <v>1</v>
      </c>
      <c r="B281" s="79">
        <v>2891</v>
      </c>
      <c r="C281" s="80" t="s">
        <v>229</v>
      </c>
      <c r="D281" s="81">
        <v>1565.47</v>
      </c>
      <c r="E281" s="64">
        <f t="shared" si="8"/>
        <v>626.80999999999995</v>
      </c>
      <c r="F281" s="93">
        <f>IFERROR(VLOOKUP(B281,ADI!B:D,3,0),"0,00")</f>
        <v>480.73</v>
      </c>
      <c r="G281" s="72">
        <v>457.93</v>
      </c>
      <c r="H281" s="64">
        <f t="shared" si="9"/>
        <v>938.66000000000008</v>
      </c>
      <c r="I281" s="39" t="str">
        <f>VLOOKUP(B281,'FOLHA RESUMIDA'!C:D,2,0)</f>
        <v>ERICK MEDEIROS</v>
      </c>
    </row>
    <row r="282" spans="1:9">
      <c r="A282" s="79">
        <v>1</v>
      </c>
      <c r="B282" s="79">
        <v>2894</v>
      </c>
      <c r="C282" s="80" t="s">
        <v>230</v>
      </c>
      <c r="D282" s="81">
        <v>2273.1799999999998</v>
      </c>
      <c r="E282" s="64">
        <f t="shared" si="8"/>
        <v>610.99999999999977</v>
      </c>
      <c r="F282" s="93">
        <f>IFERROR(VLOOKUP(B282,ADI!B:D,3,0),"0,00")</f>
        <v>306.77999999999997</v>
      </c>
      <c r="G282" s="72">
        <v>1355.4</v>
      </c>
      <c r="H282" s="64">
        <f t="shared" si="9"/>
        <v>1662.18</v>
      </c>
      <c r="I282" s="39" t="str">
        <f>VLOOKUP(B282,'FOLHA RESUMIDA'!C:D,2,0)</f>
        <v>JOELNA DINIZ PEREIRA DE SOUSA</v>
      </c>
    </row>
    <row r="283" spans="1:9">
      <c r="A283" s="79">
        <v>1</v>
      </c>
      <c r="B283" s="79">
        <v>2895</v>
      </c>
      <c r="C283" s="80" t="s">
        <v>231</v>
      </c>
      <c r="D283" s="81">
        <v>1412</v>
      </c>
      <c r="E283" s="64">
        <f t="shared" si="8"/>
        <v>350.30999999999995</v>
      </c>
      <c r="F283" s="93">
        <f>IFERROR(VLOOKUP(B283,ADI!B:D,3,0),"0,00")</f>
        <v>457.84</v>
      </c>
      <c r="G283" s="72">
        <v>603.85</v>
      </c>
      <c r="H283" s="64">
        <f t="shared" si="9"/>
        <v>1061.69</v>
      </c>
      <c r="I283" s="39" t="str">
        <f>VLOOKUP(B283,'FOLHA RESUMIDA'!C:D,2,0)</f>
        <v>KLEBER DE OLIVEIRA GALDINO</v>
      </c>
    </row>
    <row r="284" spans="1:9">
      <c r="A284" s="79">
        <v>47</v>
      </c>
      <c r="B284" s="79">
        <v>2904</v>
      </c>
      <c r="C284" s="80" t="s">
        <v>393</v>
      </c>
      <c r="D284" s="81">
        <v>1981.21</v>
      </c>
      <c r="E284" s="64">
        <f t="shared" si="8"/>
        <v>400.21000000000004</v>
      </c>
      <c r="F284" s="93">
        <f>IFERROR(VLOOKUP(B284,ADI!B:D,3,0),"0,00")</f>
        <v>673.61</v>
      </c>
      <c r="G284" s="72">
        <v>907.39</v>
      </c>
      <c r="H284" s="64">
        <f t="shared" si="9"/>
        <v>1581</v>
      </c>
      <c r="I284" s="39" t="str">
        <f>VLOOKUP(B284,'FOLHA RESUMIDA'!C:D,2,0)</f>
        <v>ANTONIO S ALVES DE O JUNIOR</v>
      </c>
    </row>
    <row r="285" spans="1:9">
      <c r="A285" s="79">
        <v>3</v>
      </c>
      <c r="B285" s="79">
        <v>2906</v>
      </c>
      <c r="C285" s="80" t="s">
        <v>364</v>
      </c>
      <c r="D285" s="81">
        <v>4850.38</v>
      </c>
      <c r="E285" s="64">
        <f t="shared" si="8"/>
        <v>1496.44</v>
      </c>
      <c r="F285" s="93">
        <f>IFERROR(VLOOKUP(B285,ADI!B:D,3,0),"0,00")</f>
        <v>1649.13</v>
      </c>
      <c r="G285" s="72">
        <v>1704.81</v>
      </c>
      <c r="H285" s="64">
        <f t="shared" si="9"/>
        <v>3353.94</v>
      </c>
      <c r="I285" s="39" t="str">
        <f>VLOOKUP(B285,'FOLHA RESUMIDA'!C:D,2,0)</f>
        <v>ARTHUR A SANTOS WANDERLEY</v>
      </c>
    </row>
    <row r="286" spans="1:9">
      <c r="A286" s="79">
        <v>1</v>
      </c>
      <c r="B286" s="79">
        <v>2907</v>
      </c>
      <c r="C286" s="80" t="s">
        <v>232</v>
      </c>
      <c r="D286" s="81">
        <v>8523.08</v>
      </c>
      <c r="E286" s="64">
        <f t="shared" si="8"/>
        <v>7869.28</v>
      </c>
      <c r="F286" s="93">
        <f>IFERROR(VLOOKUP(B286,ADI!B:D,3,0),"0,00")</f>
        <v>653.79999999999995</v>
      </c>
      <c r="G286" s="72">
        <v>0</v>
      </c>
      <c r="H286" s="64">
        <f t="shared" si="9"/>
        <v>653.79999999999995</v>
      </c>
      <c r="I286" s="39" t="str">
        <f>VLOOKUP(B286,'FOLHA RESUMIDA'!C:D,2,0)</f>
        <v>JOELINE LIMA DO NASCIMENTO</v>
      </c>
    </row>
    <row r="287" spans="1:9">
      <c r="A287" s="79">
        <v>1</v>
      </c>
      <c r="B287" s="79">
        <v>2909</v>
      </c>
      <c r="C287" s="80" t="s">
        <v>233</v>
      </c>
      <c r="D287" s="81">
        <v>1981.21</v>
      </c>
      <c r="E287" s="64">
        <f t="shared" si="8"/>
        <v>160.2199999999998</v>
      </c>
      <c r="F287" s="93">
        <f>IFERROR(VLOOKUP(B287,ADI!B:D,3,0),"0,00")</f>
        <v>673.61</v>
      </c>
      <c r="G287" s="72">
        <v>1147.3800000000001</v>
      </c>
      <c r="H287" s="64">
        <f t="shared" si="9"/>
        <v>1820.9900000000002</v>
      </c>
      <c r="I287" s="39" t="str">
        <f>VLOOKUP(B287,'FOLHA RESUMIDA'!C:D,2,0)</f>
        <v>ROBSON CARNEIRO DA SILVA</v>
      </c>
    </row>
    <row r="288" spans="1:9">
      <c r="A288" s="79">
        <v>1</v>
      </c>
      <c r="B288" s="79">
        <v>2910</v>
      </c>
      <c r="C288" s="80" t="s">
        <v>234</v>
      </c>
      <c r="D288" s="81">
        <v>7015.27</v>
      </c>
      <c r="E288" s="64">
        <f t="shared" si="8"/>
        <v>1661.4400000000005</v>
      </c>
      <c r="F288" s="93">
        <f>IFERROR(VLOOKUP(B288,ADI!B:D,3,0),"0,00")</f>
        <v>1986.69</v>
      </c>
      <c r="G288" s="72">
        <v>3367.14</v>
      </c>
      <c r="H288" s="64">
        <f t="shared" si="9"/>
        <v>5353.83</v>
      </c>
      <c r="I288" s="39" t="str">
        <f>VLOOKUP(B288,'FOLHA RESUMIDA'!C:D,2,0)</f>
        <v>JOSE VITAL DUARTE JUNIOR</v>
      </c>
    </row>
    <row r="289" spans="1:9">
      <c r="A289" s="79">
        <v>1</v>
      </c>
      <c r="B289" s="79">
        <v>2911</v>
      </c>
      <c r="C289" s="80" t="s">
        <v>235</v>
      </c>
      <c r="D289" s="81">
        <v>1484.6</v>
      </c>
      <c r="E289" s="64">
        <f t="shared" si="8"/>
        <v>943.57999999999993</v>
      </c>
      <c r="F289" s="93">
        <f>IFERROR(VLOOKUP(B289,ADI!B:D,3,0),"0,00")</f>
        <v>504.76</v>
      </c>
      <c r="G289" s="72">
        <v>36.26</v>
      </c>
      <c r="H289" s="64">
        <f t="shared" si="9"/>
        <v>541.02</v>
      </c>
      <c r="I289" s="39" t="str">
        <f>VLOOKUP(B289,'FOLHA RESUMIDA'!C:D,2,0)</f>
        <v>ALDJANE MARIA DOS SANTOS</v>
      </c>
    </row>
    <row r="290" spans="1:9">
      <c r="A290" s="79">
        <v>1</v>
      </c>
      <c r="B290" s="79">
        <v>2915</v>
      </c>
      <c r="C290" s="80" t="s">
        <v>236</v>
      </c>
      <c r="D290" s="81">
        <v>1616.64</v>
      </c>
      <c r="E290" s="64">
        <f t="shared" si="8"/>
        <v>474.45000000000005</v>
      </c>
      <c r="F290" s="93">
        <f>IFERROR(VLOOKUP(B290,ADI!B:D,3,0),"0,00")</f>
        <v>504.76</v>
      </c>
      <c r="G290" s="72">
        <v>637.42999999999995</v>
      </c>
      <c r="H290" s="64">
        <f t="shared" si="9"/>
        <v>1142.19</v>
      </c>
      <c r="I290" s="39" t="str">
        <f>VLOOKUP(B290,'FOLHA RESUMIDA'!C:D,2,0)</f>
        <v>HAMILTON LINO ALVES</v>
      </c>
    </row>
    <row r="291" spans="1:9">
      <c r="A291" s="79">
        <v>1</v>
      </c>
      <c r="B291" s="79">
        <v>2917</v>
      </c>
      <c r="C291" s="80" t="s">
        <v>237</v>
      </c>
      <c r="D291" s="81">
        <v>1558.83</v>
      </c>
      <c r="E291" s="64">
        <f t="shared" si="8"/>
        <v>663.38999999999987</v>
      </c>
      <c r="F291" s="93">
        <f>IFERROR(VLOOKUP(B291,ADI!B:D,3,0),"0,00")</f>
        <v>530</v>
      </c>
      <c r="G291" s="72">
        <v>365.44</v>
      </c>
      <c r="H291" s="64">
        <f t="shared" si="9"/>
        <v>895.44</v>
      </c>
      <c r="I291" s="39" t="str">
        <f>VLOOKUP(B291,'FOLHA RESUMIDA'!C:D,2,0)</f>
        <v>LUCICLEIDE PEREIRA DEODATO</v>
      </c>
    </row>
    <row r="292" spans="1:9">
      <c r="A292" s="79">
        <v>1</v>
      </c>
      <c r="B292" s="79">
        <v>2918</v>
      </c>
      <c r="C292" s="80" t="s">
        <v>238</v>
      </c>
      <c r="D292" s="81">
        <v>1696.28</v>
      </c>
      <c r="E292" s="64">
        <f t="shared" si="8"/>
        <v>800.39</v>
      </c>
      <c r="F292" s="93">
        <f>IFERROR(VLOOKUP(B292,ADI!B:D,3,0),"0,00")</f>
        <v>457.84</v>
      </c>
      <c r="G292" s="72">
        <v>438.05</v>
      </c>
      <c r="H292" s="64">
        <f t="shared" si="9"/>
        <v>895.89</v>
      </c>
      <c r="I292" s="39" t="str">
        <f>VLOOKUP(B292,'FOLHA RESUMIDA'!C:D,2,0)</f>
        <v>MARIA DAS NEVES DE BARROS</v>
      </c>
    </row>
    <row r="293" spans="1:9">
      <c r="A293" s="79">
        <v>1</v>
      </c>
      <c r="B293" s="79">
        <v>2921</v>
      </c>
      <c r="C293" s="80" t="s">
        <v>239</v>
      </c>
      <c r="D293" s="81">
        <v>8138.43</v>
      </c>
      <c r="E293" s="64">
        <f t="shared" si="8"/>
        <v>8138.43</v>
      </c>
      <c r="F293" s="93" t="str">
        <f>IFERROR(VLOOKUP(B293,ADI!B:D,3,0),"0,00")</f>
        <v>0,00</v>
      </c>
      <c r="G293" s="72">
        <v>0</v>
      </c>
      <c r="H293" s="64">
        <f t="shared" si="9"/>
        <v>0</v>
      </c>
      <c r="I293" s="39" t="str">
        <f>VLOOKUP(B293,'FOLHA RESUMIDA'!C:D,2,0)</f>
        <v>TIAGO MANOEL DE SOUSA LEITE</v>
      </c>
    </row>
    <row r="294" spans="1:9">
      <c r="A294" s="79">
        <v>1</v>
      </c>
      <c r="B294" s="79">
        <v>2922</v>
      </c>
      <c r="C294" s="80" t="s">
        <v>240</v>
      </c>
      <c r="D294" s="81">
        <v>1558.83</v>
      </c>
      <c r="E294" s="64">
        <f t="shared" si="8"/>
        <v>734.31999999999994</v>
      </c>
      <c r="F294" s="93">
        <f>IFERROR(VLOOKUP(B294,ADI!B:D,3,0),"0,00")</f>
        <v>530</v>
      </c>
      <c r="G294" s="72">
        <v>294.51</v>
      </c>
      <c r="H294" s="64">
        <f t="shared" si="9"/>
        <v>824.51</v>
      </c>
      <c r="I294" s="39" t="str">
        <f>VLOOKUP(B294,'FOLHA RESUMIDA'!C:D,2,0)</f>
        <v>XENIA KELY VERISSIMO DINIZ</v>
      </c>
    </row>
    <row r="295" spans="1:9">
      <c r="A295" s="79">
        <v>1</v>
      </c>
      <c r="B295" s="79">
        <v>2926</v>
      </c>
      <c r="C295" s="80" t="s">
        <v>241</v>
      </c>
      <c r="D295" s="81">
        <v>2289.79</v>
      </c>
      <c r="E295" s="64">
        <f t="shared" si="8"/>
        <v>315.38999999999987</v>
      </c>
      <c r="F295" s="93">
        <f>IFERROR(VLOOKUP(B295,ADI!B:D,3,0),"0,00")</f>
        <v>556.52</v>
      </c>
      <c r="G295" s="72">
        <v>1417.88</v>
      </c>
      <c r="H295" s="64">
        <f t="shared" si="9"/>
        <v>1974.4</v>
      </c>
      <c r="I295" s="39" t="str">
        <f>VLOOKUP(B295,'FOLHA RESUMIDA'!C:D,2,0)</f>
        <v>ANTONIO CARLOS DE LUNA MATOS</v>
      </c>
    </row>
    <row r="296" spans="1:9">
      <c r="A296" s="79">
        <v>1</v>
      </c>
      <c r="B296" s="79">
        <v>2927</v>
      </c>
      <c r="C296" s="80" t="s">
        <v>242</v>
      </c>
      <c r="D296" s="81">
        <v>1777</v>
      </c>
      <c r="E296" s="64">
        <f t="shared" si="8"/>
        <v>923.27</v>
      </c>
      <c r="F296" s="93">
        <f>IFERROR(VLOOKUP(B296,ADI!B:D,3,0),"0,00")</f>
        <v>504.77</v>
      </c>
      <c r="G296" s="72">
        <v>348.96</v>
      </c>
      <c r="H296" s="64">
        <f t="shared" si="9"/>
        <v>853.73</v>
      </c>
      <c r="I296" s="39" t="str">
        <f>VLOOKUP(B296,'FOLHA RESUMIDA'!C:D,2,0)</f>
        <v>DEYVISON MACHADO DA SILVA</v>
      </c>
    </row>
    <row r="297" spans="1:9">
      <c r="A297" s="79">
        <v>1</v>
      </c>
      <c r="B297" s="79">
        <v>2930</v>
      </c>
      <c r="C297" s="80" t="s">
        <v>243</v>
      </c>
      <c r="D297" s="81">
        <v>1637.42</v>
      </c>
      <c r="E297" s="64">
        <f t="shared" si="8"/>
        <v>831.57</v>
      </c>
      <c r="F297" s="93">
        <f>IFERROR(VLOOKUP(B297,ADI!B:D,3,0),"0,00")</f>
        <v>556.52</v>
      </c>
      <c r="G297" s="72">
        <v>249.33</v>
      </c>
      <c r="H297" s="64">
        <f t="shared" si="9"/>
        <v>805.85</v>
      </c>
      <c r="I297" s="39" t="str">
        <f>VLOOKUP(B297,'FOLHA RESUMIDA'!C:D,2,0)</f>
        <v>JOSE AURICELIO C DE ARAUJO</v>
      </c>
    </row>
    <row r="298" spans="1:9">
      <c r="A298" s="79">
        <v>1</v>
      </c>
      <c r="B298" s="79">
        <v>2931</v>
      </c>
      <c r="C298" s="80" t="s">
        <v>244</v>
      </c>
      <c r="D298" s="81">
        <v>4182.8100000000004</v>
      </c>
      <c r="E298" s="64">
        <f t="shared" si="8"/>
        <v>1082.9700000000003</v>
      </c>
      <c r="F298" s="93">
        <f>IFERROR(VLOOKUP(B298,ADI!B:D,3,0),"0,00")</f>
        <v>893.17</v>
      </c>
      <c r="G298" s="72">
        <v>2206.67</v>
      </c>
      <c r="H298" s="64">
        <f t="shared" si="9"/>
        <v>3099.84</v>
      </c>
      <c r="I298" s="39" t="str">
        <f>VLOOKUP(B298,'FOLHA RESUMIDA'!C:D,2,0)</f>
        <v>JOSILENE FARIAS DOS SANTOS ALM</v>
      </c>
    </row>
    <row r="299" spans="1:9">
      <c r="A299" s="79">
        <v>1</v>
      </c>
      <c r="B299" s="79">
        <v>2933</v>
      </c>
      <c r="C299" s="80" t="s">
        <v>245</v>
      </c>
      <c r="D299" s="81">
        <v>1484.6</v>
      </c>
      <c r="E299" s="64">
        <f t="shared" si="8"/>
        <v>398.02</v>
      </c>
      <c r="F299" s="93">
        <f>IFERROR(VLOOKUP(B299,ADI!B:D,3,0),"0,00")</f>
        <v>504.76</v>
      </c>
      <c r="G299" s="72">
        <v>581.82000000000005</v>
      </c>
      <c r="H299" s="64">
        <f t="shared" si="9"/>
        <v>1086.58</v>
      </c>
      <c r="I299" s="39" t="str">
        <f>VLOOKUP(B299,'FOLHA RESUMIDA'!C:D,2,0)</f>
        <v>LUCY DIAS DE ANDRADE</v>
      </c>
    </row>
    <row r="300" spans="1:9">
      <c r="A300" s="79">
        <v>1</v>
      </c>
      <c r="B300" s="79">
        <v>2936</v>
      </c>
      <c r="C300" s="80" t="s">
        <v>246</v>
      </c>
      <c r="D300" s="81">
        <v>1484.7</v>
      </c>
      <c r="E300" s="64">
        <f t="shared" si="8"/>
        <v>892.5</v>
      </c>
      <c r="F300" s="93">
        <f>IFERROR(VLOOKUP(B300,ADI!B:D,3,0),"0,00")</f>
        <v>504.76</v>
      </c>
      <c r="G300" s="72">
        <v>87.44</v>
      </c>
      <c r="H300" s="64">
        <f t="shared" si="9"/>
        <v>592.20000000000005</v>
      </c>
      <c r="I300" s="39" t="str">
        <f>VLOOKUP(B300,'FOLHA RESUMIDA'!C:D,2,0)</f>
        <v>ROSIMERE SOARES DA SILVA</v>
      </c>
    </row>
    <row r="301" spans="1:9">
      <c r="A301" s="79">
        <v>1</v>
      </c>
      <c r="B301" s="79">
        <v>2937</v>
      </c>
      <c r="C301" s="80" t="s">
        <v>247</v>
      </c>
      <c r="D301" s="81">
        <v>1556.78</v>
      </c>
      <c r="E301" s="64">
        <f t="shared" si="8"/>
        <v>385.81999999999994</v>
      </c>
      <c r="F301" s="93">
        <f>IFERROR(VLOOKUP(B301,ADI!B:D,3,0),"0,00")</f>
        <v>457.84</v>
      </c>
      <c r="G301" s="72">
        <v>713.12</v>
      </c>
      <c r="H301" s="64">
        <f t="shared" si="9"/>
        <v>1170.96</v>
      </c>
      <c r="I301" s="39" t="str">
        <f>VLOOKUP(B301,'FOLHA RESUMIDA'!C:D,2,0)</f>
        <v>SANDRA REGINA V DOS SANTOS</v>
      </c>
    </row>
    <row r="302" spans="1:9">
      <c r="A302" s="79">
        <v>1</v>
      </c>
      <c r="B302" s="79">
        <v>2941</v>
      </c>
      <c r="C302" s="80" t="s">
        <v>248</v>
      </c>
      <c r="D302" s="81">
        <v>11667.21</v>
      </c>
      <c r="E302" s="64">
        <f t="shared" si="8"/>
        <v>6141.2899999999991</v>
      </c>
      <c r="F302" s="93" t="str">
        <f>IFERROR(VLOOKUP(B302,ADI!B:D,3,0),"0,00")</f>
        <v>0,00</v>
      </c>
      <c r="G302" s="72">
        <v>5525.92</v>
      </c>
      <c r="H302" s="64">
        <f t="shared" si="9"/>
        <v>5525.92</v>
      </c>
      <c r="I302" s="39" t="str">
        <f>VLOOKUP(B302,'FOLHA RESUMIDA'!C:D,2,0)</f>
        <v>DANIELLE MARIA P NASCIMENTO</v>
      </c>
    </row>
    <row r="303" spans="1:9">
      <c r="A303" s="79">
        <v>1</v>
      </c>
      <c r="B303" s="79">
        <v>2942</v>
      </c>
      <c r="C303" s="80" t="s">
        <v>249</v>
      </c>
      <c r="D303" s="81">
        <v>1484.61</v>
      </c>
      <c r="E303" s="64">
        <f t="shared" si="8"/>
        <v>457.80999999999995</v>
      </c>
      <c r="F303" s="93">
        <f>IFERROR(VLOOKUP(B303,ADI!B:D,3,0),"0,00")</f>
        <v>504.77</v>
      </c>
      <c r="G303" s="72">
        <v>522.03</v>
      </c>
      <c r="H303" s="64">
        <f t="shared" si="9"/>
        <v>1026.8</v>
      </c>
      <c r="I303" s="39" t="str">
        <f>VLOOKUP(B303,'FOLHA RESUMIDA'!C:D,2,0)</f>
        <v>ELIDIANE BARROS DA CRUZ</v>
      </c>
    </row>
    <row r="304" spans="1:9">
      <c r="A304" s="79">
        <v>1</v>
      </c>
      <c r="B304" s="79">
        <v>2943</v>
      </c>
      <c r="C304" s="80" t="s">
        <v>250</v>
      </c>
      <c r="D304" s="81">
        <v>1531</v>
      </c>
      <c r="E304" s="64">
        <f t="shared" si="8"/>
        <v>346.47</v>
      </c>
      <c r="F304" s="93">
        <f>IFERROR(VLOOKUP(B304,ADI!B:D,3,0),"0,00")</f>
        <v>457.84</v>
      </c>
      <c r="G304" s="72">
        <v>726.69</v>
      </c>
      <c r="H304" s="64">
        <f t="shared" si="9"/>
        <v>1184.53</v>
      </c>
      <c r="I304" s="39" t="str">
        <f>VLOOKUP(B304,'FOLHA RESUMIDA'!C:D,2,0)</f>
        <v>MARIA JOSE GUILHERME</v>
      </c>
    </row>
    <row r="305" spans="1:9">
      <c r="A305" s="79">
        <v>59</v>
      </c>
      <c r="B305" s="79">
        <v>2962</v>
      </c>
      <c r="C305" s="80" t="s">
        <v>411</v>
      </c>
      <c r="D305" s="81">
        <v>2433.27</v>
      </c>
      <c r="E305" s="64">
        <f t="shared" si="8"/>
        <v>924.07000000000016</v>
      </c>
      <c r="F305" s="93">
        <f>IFERROR(VLOOKUP(B305,ADI!B:D,3,0),"0,00")</f>
        <v>714.52</v>
      </c>
      <c r="G305" s="72">
        <v>794.68</v>
      </c>
      <c r="H305" s="64">
        <f t="shared" si="9"/>
        <v>1509.1999999999998</v>
      </c>
      <c r="I305" s="39" t="str">
        <f>VLOOKUP(B305,'FOLHA RESUMIDA'!C:D,2,0)</f>
        <v>GYSELLE SANTOS AZEVEDO</v>
      </c>
    </row>
    <row r="306" spans="1:9">
      <c r="A306" s="79">
        <v>1</v>
      </c>
      <c r="B306" s="79">
        <v>2969</v>
      </c>
      <c r="C306" s="80" t="s">
        <v>251</v>
      </c>
      <c r="D306" s="81">
        <v>4589.04</v>
      </c>
      <c r="E306" s="64">
        <f t="shared" si="8"/>
        <v>4334.12</v>
      </c>
      <c r="F306" s="93" t="str">
        <f>IFERROR(VLOOKUP(B306,ADI!B:D,3,0),"0,00")</f>
        <v>0,00</v>
      </c>
      <c r="G306" s="72">
        <v>254.92</v>
      </c>
      <c r="H306" s="64">
        <f t="shared" si="9"/>
        <v>254.92</v>
      </c>
      <c r="I306" s="39" t="str">
        <f>VLOOKUP(B306,'FOLHA RESUMIDA'!C:D,2,0)</f>
        <v>LEYRIANE TELMA V FARIAS</v>
      </c>
    </row>
    <row r="307" spans="1:9">
      <c r="A307" s="79">
        <v>3</v>
      </c>
      <c r="B307" s="79">
        <v>2970</v>
      </c>
      <c r="C307" s="80" t="s">
        <v>350</v>
      </c>
      <c r="D307" s="81">
        <v>2218.5700000000002</v>
      </c>
      <c r="E307" s="64">
        <f t="shared" si="8"/>
        <v>973.54000000000019</v>
      </c>
      <c r="F307" s="93">
        <f>IFERROR(VLOOKUP(B307,ADI!B:D,3,0),"0,00")</f>
        <v>641.53</v>
      </c>
      <c r="G307" s="72">
        <v>603.5</v>
      </c>
      <c r="H307" s="64">
        <f t="shared" si="9"/>
        <v>1245.03</v>
      </c>
      <c r="I307" s="39" t="str">
        <f>VLOOKUP(B307,'FOLHA RESUMIDA'!C:D,2,0)</f>
        <v>DAYANE M VALENCA DE OLIVEIRA</v>
      </c>
    </row>
    <row r="308" spans="1:9">
      <c r="A308" s="79">
        <v>10</v>
      </c>
      <c r="B308" s="79">
        <v>2971</v>
      </c>
      <c r="C308" s="80" t="s">
        <v>402</v>
      </c>
      <c r="D308" s="81">
        <v>1886.84</v>
      </c>
      <c r="E308" s="64">
        <f t="shared" si="8"/>
        <v>923.45999999999992</v>
      </c>
      <c r="F308" s="93">
        <f>IFERROR(VLOOKUP(B308,ADI!B:D,3,0),"0,00")</f>
        <v>641.53</v>
      </c>
      <c r="G308" s="72">
        <v>321.85000000000002</v>
      </c>
      <c r="H308" s="64">
        <f t="shared" si="9"/>
        <v>963.38</v>
      </c>
      <c r="I308" s="39" t="str">
        <f>VLOOKUP(B308,'FOLHA RESUMIDA'!C:D,2,0)</f>
        <v>LETYCIA THAISA V FARIAS</v>
      </c>
    </row>
    <row r="309" spans="1:9">
      <c r="A309" s="79">
        <v>3</v>
      </c>
      <c r="B309" s="79">
        <v>2973</v>
      </c>
      <c r="C309" s="80" t="s">
        <v>359</v>
      </c>
      <c r="D309" s="81">
        <v>2101.54</v>
      </c>
      <c r="E309" s="64">
        <f t="shared" si="8"/>
        <v>1312.7</v>
      </c>
      <c r="F309" s="93">
        <f>IFERROR(VLOOKUP(B309,ADI!B:D,3,0),"0,00")</f>
        <v>714.52</v>
      </c>
      <c r="G309" s="72">
        <v>74.319999999999993</v>
      </c>
      <c r="H309" s="64">
        <f t="shared" si="9"/>
        <v>788.83999999999992</v>
      </c>
      <c r="I309" s="39" t="str">
        <f>VLOOKUP(B309,'FOLHA RESUMIDA'!C:D,2,0)</f>
        <v>ELDERSON GOMES DA CUNHA</v>
      </c>
    </row>
    <row r="310" spans="1:9">
      <c r="A310" s="79">
        <v>3</v>
      </c>
      <c r="B310" s="79">
        <v>2974</v>
      </c>
      <c r="C310" s="80" t="s">
        <v>360</v>
      </c>
      <c r="D310" s="81">
        <v>1886.84</v>
      </c>
      <c r="E310" s="64">
        <f t="shared" si="8"/>
        <v>998.44999999999993</v>
      </c>
      <c r="F310" s="93">
        <f>IFERROR(VLOOKUP(B310,ADI!B:D,3,0),"0,00")</f>
        <v>641.53</v>
      </c>
      <c r="G310" s="72">
        <v>246.86</v>
      </c>
      <c r="H310" s="64">
        <f t="shared" si="9"/>
        <v>888.39</v>
      </c>
      <c r="I310" s="39" t="str">
        <f>VLOOKUP(B310,'FOLHA RESUMIDA'!C:D,2,0)</f>
        <v>MARCELO DIEDERICHS PRATES</v>
      </c>
    </row>
    <row r="311" spans="1:9">
      <c r="A311" s="79">
        <v>23</v>
      </c>
      <c r="B311" s="79">
        <v>2977</v>
      </c>
      <c r="C311" s="80" t="s">
        <v>373</v>
      </c>
      <c r="D311" s="81">
        <v>4189.92</v>
      </c>
      <c r="E311" s="64">
        <f t="shared" si="8"/>
        <v>602.54</v>
      </c>
      <c r="F311" s="93">
        <f>IFERROR(VLOOKUP(B311,ADI!B:D,3,0),"0,00")</f>
        <v>1424.57</v>
      </c>
      <c r="G311" s="72">
        <v>2162.81</v>
      </c>
      <c r="H311" s="64">
        <f t="shared" si="9"/>
        <v>3587.38</v>
      </c>
      <c r="I311" s="39" t="str">
        <f>VLOOKUP(B311,'FOLHA RESUMIDA'!C:D,2,0)</f>
        <v>VENILTON CARLOS M CARDOSO</v>
      </c>
    </row>
    <row r="312" spans="1:9">
      <c r="A312" s="79">
        <v>23</v>
      </c>
      <c r="B312" s="79">
        <v>2978</v>
      </c>
      <c r="C312" s="80" t="s">
        <v>374</v>
      </c>
      <c r="D312" s="81">
        <v>2433.27</v>
      </c>
      <c r="E312" s="64">
        <f t="shared" si="8"/>
        <v>1468.29</v>
      </c>
      <c r="F312" s="93">
        <f>IFERROR(VLOOKUP(B312,ADI!B:D,3,0),"0,00")</f>
        <v>714.52</v>
      </c>
      <c r="G312" s="72">
        <v>250.46</v>
      </c>
      <c r="H312" s="64">
        <f t="shared" si="9"/>
        <v>964.98</v>
      </c>
      <c r="I312" s="39" t="str">
        <f>VLOOKUP(B312,'FOLHA RESUMIDA'!C:D,2,0)</f>
        <v>CARLOS BRUNO GOMES MACEDO</v>
      </c>
    </row>
    <row r="313" spans="1:9">
      <c r="A313" s="79">
        <v>1</v>
      </c>
      <c r="B313" s="79">
        <v>2982</v>
      </c>
      <c r="C313" s="80" t="s">
        <v>252</v>
      </c>
      <c r="D313" s="81">
        <v>3739.04</v>
      </c>
      <c r="E313" s="64">
        <f t="shared" si="8"/>
        <v>2064.8999999999996</v>
      </c>
      <c r="F313" s="93">
        <f>IFERROR(VLOOKUP(B313,ADI!B:D,3,0),"0,00")</f>
        <v>1116.18</v>
      </c>
      <c r="G313" s="72">
        <v>557.96</v>
      </c>
      <c r="H313" s="64">
        <f t="shared" si="9"/>
        <v>1674.14</v>
      </c>
      <c r="I313" s="39" t="str">
        <f>VLOOKUP(B313,'FOLHA RESUMIDA'!C:D,2,0)</f>
        <v>CINTIA MARIA LEITE DO N AVELAR</v>
      </c>
    </row>
    <row r="314" spans="1:9">
      <c r="A314" s="79">
        <v>1</v>
      </c>
      <c r="B314" s="79">
        <v>2983</v>
      </c>
      <c r="C314" s="80" t="s">
        <v>253</v>
      </c>
      <c r="D314" s="81">
        <v>3040.95</v>
      </c>
      <c r="E314" s="64">
        <f t="shared" si="8"/>
        <v>851.52</v>
      </c>
      <c r="F314" s="93">
        <f>IFERROR(VLOOKUP(B314,ADI!B:D,3,0),"0,00")</f>
        <v>921.13</v>
      </c>
      <c r="G314" s="72">
        <v>1268.3</v>
      </c>
      <c r="H314" s="64">
        <f t="shared" si="9"/>
        <v>2189.4299999999998</v>
      </c>
      <c r="I314" s="39" t="str">
        <f>VLOOKUP(B314,'FOLHA RESUMIDA'!C:D,2,0)</f>
        <v>EMILLY INOCENCIO DA SILVA</v>
      </c>
    </row>
    <row r="315" spans="1:9">
      <c r="A315" s="79">
        <v>1</v>
      </c>
      <c r="B315" s="79">
        <v>2988</v>
      </c>
      <c r="C315" s="80" t="s">
        <v>254</v>
      </c>
      <c r="D315" s="81">
        <v>5893.62</v>
      </c>
      <c r="E315" s="64">
        <f t="shared" si="8"/>
        <v>2701.54</v>
      </c>
      <c r="F315" s="93">
        <f>IFERROR(VLOOKUP(B315,ADI!B:D,3,0),"0,00")</f>
        <v>1116.18</v>
      </c>
      <c r="G315" s="72">
        <v>2075.9</v>
      </c>
      <c r="H315" s="64">
        <f t="shared" si="9"/>
        <v>3192.08</v>
      </c>
      <c r="I315" s="39" t="str">
        <f>VLOOKUP(B315,'FOLHA RESUMIDA'!C:D,2,0)</f>
        <v>GERALDO CRISTOVAO DE O FILHO</v>
      </c>
    </row>
    <row r="316" spans="1:9">
      <c r="A316" s="79">
        <v>1</v>
      </c>
      <c r="B316" s="79">
        <v>2996</v>
      </c>
      <c r="C316" s="80" t="s">
        <v>255</v>
      </c>
      <c r="D316" s="81">
        <v>9524.57</v>
      </c>
      <c r="E316" s="64">
        <f t="shared" si="8"/>
        <v>8729.8799999999992</v>
      </c>
      <c r="F316" s="93" t="str">
        <f>IFERROR(VLOOKUP(B316,ADI!B:D,3,0),"0,00")</f>
        <v>0,00</v>
      </c>
      <c r="G316" s="72">
        <v>794.69</v>
      </c>
      <c r="H316" s="64">
        <f t="shared" si="9"/>
        <v>794.69</v>
      </c>
      <c r="I316" s="39" t="str">
        <f>VLOOKUP(B316,'FOLHA RESUMIDA'!C:D,2,0)</f>
        <v>LUCIANO BARROS COSTA</v>
      </c>
    </row>
    <row r="317" spans="1:9">
      <c r="A317" s="79">
        <v>1</v>
      </c>
      <c r="B317" s="79">
        <v>2998</v>
      </c>
      <c r="C317" s="80" t="s">
        <v>256</v>
      </c>
      <c r="D317" s="81">
        <v>6378.19</v>
      </c>
      <c r="E317" s="64">
        <f t="shared" si="8"/>
        <v>2492.4999999999995</v>
      </c>
      <c r="F317" s="93">
        <f>IFERROR(VLOOKUP(B317,ADI!B:D,3,0),"0,00")</f>
        <v>1943.01</v>
      </c>
      <c r="G317" s="72">
        <v>1942.68</v>
      </c>
      <c r="H317" s="64">
        <f t="shared" si="9"/>
        <v>3885.69</v>
      </c>
      <c r="I317" s="39" t="str">
        <f>VLOOKUP(B317,'FOLHA RESUMIDA'!C:D,2,0)</f>
        <v>MIGUEL WILSON REGUEIRA RIBEIRO</v>
      </c>
    </row>
    <row r="318" spans="1:9">
      <c r="A318" s="79">
        <v>1</v>
      </c>
      <c r="B318" s="79">
        <v>3003</v>
      </c>
      <c r="C318" s="80" t="s">
        <v>257</v>
      </c>
      <c r="D318" s="81">
        <v>4437</v>
      </c>
      <c r="E318" s="64">
        <f t="shared" si="8"/>
        <v>637.02</v>
      </c>
      <c r="F318" s="93">
        <f>IFERROR(VLOOKUP(B318,ADI!B:D,3,0),"0,00")</f>
        <v>1395.79</v>
      </c>
      <c r="G318" s="72">
        <v>2404.19</v>
      </c>
      <c r="H318" s="64">
        <f t="shared" si="9"/>
        <v>3799.98</v>
      </c>
      <c r="I318" s="39" t="str">
        <f>VLOOKUP(B318,'FOLHA RESUMIDA'!C:D,2,0)</f>
        <v>CAETANO SILVA DIAS</v>
      </c>
    </row>
    <row r="319" spans="1:9">
      <c r="A319" s="79">
        <v>1</v>
      </c>
      <c r="B319" s="79">
        <v>3004</v>
      </c>
      <c r="C319" s="80" t="s">
        <v>258</v>
      </c>
      <c r="D319" s="81">
        <v>4126.33</v>
      </c>
      <c r="E319" s="64">
        <f t="shared" si="8"/>
        <v>673.06</v>
      </c>
      <c r="F319" s="93">
        <f>IFERROR(VLOOKUP(B319,ADI!B:D,3,0),"0,00")</f>
        <v>1395.79</v>
      </c>
      <c r="G319" s="72">
        <v>2057.48</v>
      </c>
      <c r="H319" s="64">
        <f t="shared" si="9"/>
        <v>3453.27</v>
      </c>
      <c r="I319" s="39" t="str">
        <f>VLOOKUP(B319,'FOLHA RESUMIDA'!C:D,2,0)</f>
        <v>ITHALO IGOR DANTAS E SILVA</v>
      </c>
    </row>
    <row r="320" spans="1:9">
      <c r="A320" s="79">
        <v>1</v>
      </c>
      <c r="B320" s="79">
        <v>3015</v>
      </c>
      <c r="C320" s="80" t="s">
        <v>260</v>
      </c>
      <c r="D320" s="81">
        <v>1886.84</v>
      </c>
      <c r="E320" s="64">
        <f t="shared" si="8"/>
        <v>281.62999999999988</v>
      </c>
      <c r="F320" s="93">
        <f>IFERROR(VLOOKUP(B320,ADI!B:D,3,0),"0,00")</f>
        <v>641.53</v>
      </c>
      <c r="G320" s="72">
        <v>963.68</v>
      </c>
      <c r="H320" s="64">
        <f t="shared" si="9"/>
        <v>1605.21</v>
      </c>
      <c r="I320" s="39" t="str">
        <f>VLOOKUP(B320,'FOLHA RESUMIDA'!C:D,2,0)</f>
        <v>MARIA DANIELLE DE SOUZA SANTOS</v>
      </c>
    </row>
    <row r="321" spans="1:9">
      <c r="A321" s="79">
        <v>1</v>
      </c>
      <c r="B321" s="79">
        <v>3016</v>
      </c>
      <c r="C321" s="80" t="s">
        <v>261</v>
      </c>
      <c r="D321" s="81">
        <v>1886.84</v>
      </c>
      <c r="E321" s="64">
        <f t="shared" si="8"/>
        <v>728.54</v>
      </c>
      <c r="F321" s="93">
        <f>IFERROR(VLOOKUP(B321,ADI!B:D,3,0),"0,00")</f>
        <v>641.53</v>
      </c>
      <c r="G321" s="72">
        <v>516.77</v>
      </c>
      <c r="H321" s="64">
        <f t="shared" si="9"/>
        <v>1158.3</v>
      </c>
      <c r="I321" s="39" t="str">
        <f>VLOOKUP(B321,'FOLHA RESUMIDA'!C:D,2,0)</f>
        <v>MARIANA SILVA MONTEIRO</v>
      </c>
    </row>
    <row r="322" spans="1:9">
      <c r="A322" s="79">
        <v>10</v>
      </c>
      <c r="B322" s="79">
        <v>3023</v>
      </c>
      <c r="C322" s="80" t="s">
        <v>369</v>
      </c>
      <c r="D322" s="81">
        <v>4521.6499999999996</v>
      </c>
      <c r="E322" s="64">
        <f t="shared" si="8"/>
        <v>662.29</v>
      </c>
      <c r="F322" s="93">
        <f>IFERROR(VLOOKUP(B322,ADI!B:D,3,0),"0,00")</f>
        <v>1424.57</v>
      </c>
      <c r="G322" s="72">
        <v>2434.79</v>
      </c>
      <c r="H322" s="64">
        <f t="shared" si="9"/>
        <v>3859.3599999999997</v>
      </c>
      <c r="I322" s="39" t="str">
        <f>VLOOKUP(B322,'FOLHA RESUMIDA'!C:D,2,0)</f>
        <v>SERGIO ARAUJO DE OLIVEIRA</v>
      </c>
    </row>
    <row r="323" spans="1:9">
      <c r="A323" s="79">
        <v>1</v>
      </c>
      <c r="B323" s="79">
        <v>3025</v>
      </c>
      <c r="C323" s="80" t="s">
        <v>405</v>
      </c>
      <c r="D323" s="81">
        <v>4189.92</v>
      </c>
      <c r="E323" s="64">
        <f t="shared" si="8"/>
        <v>1875.13</v>
      </c>
      <c r="F323" s="93">
        <f>IFERROR(VLOOKUP(B323,ADI!B:D,3,0),"0,00")</f>
        <v>1424.57</v>
      </c>
      <c r="G323" s="72">
        <v>890.22</v>
      </c>
      <c r="H323" s="64">
        <f t="shared" si="9"/>
        <v>2314.79</v>
      </c>
      <c r="I323" s="39" t="str">
        <f>VLOOKUP(B323,'FOLHA RESUMIDA'!C:D,2,0)</f>
        <v>MARIANA KAROLYNE G DE SOUZA</v>
      </c>
    </row>
    <row r="324" spans="1:9">
      <c r="A324" s="79">
        <v>48</v>
      </c>
      <c r="B324" s="79">
        <v>3027</v>
      </c>
      <c r="C324" s="80" t="s">
        <v>262</v>
      </c>
      <c r="D324" s="81">
        <v>4189.92</v>
      </c>
      <c r="E324" s="64">
        <f t="shared" si="8"/>
        <v>1171.3800000000001</v>
      </c>
      <c r="F324" s="93">
        <f>IFERROR(VLOOKUP(B324,ADI!B:D,3,0),"0,00")</f>
        <v>1424.57</v>
      </c>
      <c r="G324" s="72">
        <v>1593.97</v>
      </c>
      <c r="H324" s="64">
        <f t="shared" si="9"/>
        <v>3018.54</v>
      </c>
      <c r="I324" s="39" t="str">
        <f>VLOOKUP(B324,'FOLHA RESUMIDA'!C:D,2,0)</f>
        <v>MARILIA MILENA R PIRES</v>
      </c>
    </row>
    <row r="325" spans="1:9">
      <c r="A325" s="79">
        <v>51</v>
      </c>
      <c r="B325" s="79">
        <v>3029</v>
      </c>
      <c r="C325" s="80" t="s">
        <v>403</v>
      </c>
      <c r="D325" s="81">
        <v>3072.61</v>
      </c>
      <c r="E325" s="64">
        <f t="shared" si="8"/>
        <v>317.99000000000024</v>
      </c>
      <c r="F325" s="93">
        <f>IFERROR(VLOOKUP(B325,ADI!B:D,3,0),"0,00")</f>
        <v>1424.57</v>
      </c>
      <c r="G325" s="72">
        <v>1330.05</v>
      </c>
      <c r="H325" s="64">
        <f t="shared" si="9"/>
        <v>2754.62</v>
      </c>
      <c r="I325" s="39" t="str">
        <f>VLOOKUP(B325,'FOLHA RESUMIDA'!C:D,2,0)</f>
        <v>RISOALDO DUARTE DA S JUNIOR</v>
      </c>
    </row>
    <row r="326" spans="1:9">
      <c r="A326" s="79">
        <v>1</v>
      </c>
      <c r="B326" s="79">
        <v>3031</v>
      </c>
      <c r="C326" s="80" t="s">
        <v>263</v>
      </c>
      <c r="D326" s="81">
        <v>7287.86</v>
      </c>
      <c r="E326" s="64">
        <f t="shared" ref="E326:E389" si="10">D326-H326</f>
        <v>1688.9399999999996</v>
      </c>
      <c r="F326" s="93">
        <f>IFERROR(VLOOKUP(B326,ADI!B:D,3,0),"0,00")</f>
        <v>2209.9899999999998</v>
      </c>
      <c r="G326" s="72">
        <v>3388.93</v>
      </c>
      <c r="H326" s="64">
        <f t="shared" ref="H326:H389" si="11">F326+G326</f>
        <v>5598.92</v>
      </c>
      <c r="I326" s="39" t="str">
        <f>VLOOKUP(B326,'FOLHA RESUMIDA'!C:D,2,0)</f>
        <v>DENNYS LAPENDA FAGUNDES</v>
      </c>
    </row>
    <row r="327" spans="1:9">
      <c r="A327" s="79">
        <v>1</v>
      </c>
      <c r="B327" s="79">
        <v>3032</v>
      </c>
      <c r="C327" s="80" t="s">
        <v>348</v>
      </c>
      <c r="D327" s="81">
        <v>4189.92</v>
      </c>
      <c r="E327" s="64">
        <f t="shared" si="10"/>
        <v>899.0300000000002</v>
      </c>
      <c r="F327" s="93">
        <f>IFERROR(VLOOKUP(B327,ADI!B:D,3,0),"0,00")</f>
        <v>1424.57</v>
      </c>
      <c r="G327" s="72">
        <v>1866.32</v>
      </c>
      <c r="H327" s="64">
        <f t="shared" si="11"/>
        <v>3290.89</v>
      </c>
      <c r="I327" s="39" t="str">
        <f>VLOOKUP(B327,'FOLHA RESUMIDA'!C:D,2,0)</f>
        <v>KELEN CRISTINA DE AL F E SILVA</v>
      </c>
    </row>
    <row r="328" spans="1:9">
      <c r="A328" s="79">
        <v>1</v>
      </c>
      <c r="B328" s="79">
        <v>3036</v>
      </c>
      <c r="C328" s="80" t="s">
        <v>264</v>
      </c>
      <c r="D328" s="81">
        <v>4199.79</v>
      </c>
      <c r="E328" s="64">
        <f t="shared" si="10"/>
        <v>573.68000000000029</v>
      </c>
      <c r="F328" s="93">
        <f>IFERROR(VLOOKUP(B328,ADI!B:D,3,0),"0,00")</f>
        <v>1427.93</v>
      </c>
      <c r="G328" s="72">
        <v>2198.1799999999998</v>
      </c>
      <c r="H328" s="64">
        <f t="shared" si="11"/>
        <v>3626.1099999999997</v>
      </c>
      <c r="I328" s="39" t="str">
        <f>VLOOKUP(B328,'FOLHA RESUMIDA'!C:D,2,0)</f>
        <v>CECILIA REGINA DO N S CABRAL</v>
      </c>
    </row>
    <row r="329" spans="1:9">
      <c r="A329" s="79">
        <v>1</v>
      </c>
      <c r="B329" s="79">
        <v>3040</v>
      </c>
      <c r="C329" s="80" t="s">
        <v>266</v>
      </c>
      <c r="D329" s="81">
        <v>4521.9399999999996</v>
      </c>
      <c r="E329" s="64">
        <f t="shared" si="10"/>
        <v>1654.5099999999998</v>
      </c>
      <c r="F329" s="93">
        <f>IFERROR(VLOOKUP(B329,ADI!B:D,3,0),"0,00")</f>
        <v>1021.09</v>
      </c>
      <c r="G329" s="72">
        <v>1846.34</v>
      </c>
      <c r="H329" s="64">
        <f t="shared" si="11"/>
        <v>2867.43</v>
      </c>
      <c r="I329" s="39" t="str">
        <f>VLOOKUP(B329,'FOLHA RESUMIDA'!C:D,2,0)</f>
        <v>LORENA ESTHER L M CAVALCANTI</v>
      </c>
    </row>
    <row r="330" spans="1:9">
      <c r="A330" s="79">
        <v>1</v>
      </c>
      <c r="B330" s="79">
        <v>3044</v>
      </c>
      <c r="C330" s="80" t="s">
        <v>356</v>
      </c>
      <c r="D330" s="81">
        <v>7075.98</v>
      </c>
      <c r="E330" s="64">
        <f t="shared" si="10"/>
        <v>2109.6099999999997</v>
      </c>
      <c r="F330" s="93">
        <f>IFERROR(VLOOKUP(B330,ADI!B:D,3,0),"0,00")</f>
        <v>2210.98</v>
      </c>
      <c r="G330" s="72">
        <v>2755.39</v>
      </c>
      <c r="H330" s="64">
        <f t="shared" si="11"/>
        <v>4966.37</v>
      </c>
      <c r="I330" s="39" t="str">
        <f>VLOOKUP(B330,'FOLHA RESUMIDA'!C:D,2,0)</f>
        <v>THIANE NASCIMENTO PAIXAO</v>
      </c>
    </row>
    <row r="331" spans="1:9">
      <c r="A331" s="79">
        <v>1</v>
      </c>
      <c r="B331" s="79">
        <v>3046</v>
      </c>
      <c r="C331" s="80" t="s">
        <v>407</v>
      </c>
      <c r="D331" s="81">
        <v>4521.6499999999996</v>
      </c>
      <c r="E331" s="64">
        <f t="shared" si="10"/>
        <v>888.46</v>
      </c>
      <c r="F331" s="93">
        <f>IFERROR(VLOOKUP(B331,ADI!B:D,3,0),"0,00")</f>
        <v>1424.57</v>
      </c>
      <c r="G331" s="72">
        <v>2208.62</v>
      </c>
      <c r="H331" s="64">
        <f t="shared" si="11"/>
        <v>3633.1899999999996</v>
      </c>
      <c r="I331" s="39" t="str">
        <f>VLOOKUP(B331,'FOLHA RESUMIDA'!C:D,2,0)</f>
        <v>RONALDO GOMINHO BISPO FILHO</v>
      </c>
    </row>
    <row r="332" spans="1:9">
      <c r="A332" s="79">
        <v>1</v>
      </c>
      <c r="B332" s="79">
        <v>3047</v>
      </c>
      <c r="C332" s="80" t="s">
        <v>267</v>
      </c>
      <c r="D332" s="81">
        <v>3959.63</v>
      </c>
      <c r="E332" s="64">
        <f t="shared" si="10"/>
        <v>3236.55</v>
      </c>
      <c r="F332" s="93" t="str">
        <f>IFERROR(VLOOKUP(B332,ADI!B:D,3,0),"0,00")</f>
        <v>0,00</v>
      </c>
      <c r="G332" s="72">
        <v>723.08</v>
      </c>
      <c r="H332" s="64">
        <f t="shared" si="11"/>
        <v>723.08</v>
      </c>
      <c r="I332" s="39" t="str">
        <f>VLOOKUP(B332,'FOLHA RESUMIDA'!C:D,2,0)</f>
        <v>SWEET GALLEGHER CAETANO COSTA</v>
      </c>
    </row>
    <row r="333" spans="1:9">
      <c r="A333" s="79">
        <v>1</v>
      </c>
      <c r="B333" s="79">
        <v>3049</v>
      </c>
      <c r="C333" s="80" t="s">
        <v>268</v>
      </c>
      <c r="D333" s="81">
        <v>5595.84</v>
      </c>
      <c r="E333" s="64">
        <f t="shared" si="10"/>
        <v>3399.5400000000004</v>
      </c>
      <c r="F333" s="93">
        <f>IFERROR(VLOOKUP(B333,ADI!B:D,3,0),"0,00")</f>
        <v>1902.59</v>
      </c>
      <c r="G333" s="72">
        <v>293.70999999999998</v>
      </c>
      <c r="H333" s="64">
        <f t="shared" si="11"/>
        <v>2196.2999999999997</v>
      </c>
      <c r="I333" s="39" t="str">
        <f>VLOOKUP(B333,'FOLHA RESUMIDA'!C:D,2,0)</f>
        <v>DEBORA GUEDES NERES</v>
      </c>
    </row>
    <row r="334" spans="1:9">
      <c r="A334" s="79">
        <v>50</v>
      </c>
      <c r="B334" s="79">
        <v>3055</v>
      </c>
      <c r="C334" s="80" t="s">
        <v>399</v>
      </c>
      <c r="D334" s="81">
        <v>4376.13</v>
      </c>
      <c r="E334" s="64">
        <f t="shared" si="10"/>
        <v>1342.6800000000003</v>
      </c>
      <c r="F334" s="93">
        <f>IFERROR(VLOOKUP(B334,ADI!B:D,3,0),"0,00")</f>
        <v>1424.57</v>
      </c>
      <c r="G334" s="72">
        <v>1608.88</v>
      </c>
      <c r="H334" s="64">
        <f t="shared" si="11"/>
        <v>3033.45</v>
      </c>
      <c r="I334" s="39" t="str">
        <f>VLOOKUP(B334,'FOLHA RESUMIDA'!C:D,2,0)</f>
        <v>ANA PAULA SABINO L DE SOUZA</v>
      </c>
    </row>
    <row r="335" spans="1:9">
      <c r="A335" s="79">
        <v>1</v>
      </c>
      <c r="B335" s="79">
        <v>3057</v>
      </c>
      <c r="C335" s="80" t="s">
        <v>269</v>
      </c>
      <c r="D335" s="81">
        <v>2201.31</v>
      </c>
      <c r="E335" s="64">
        <f t="shared" si="10"/>
        <v>1340.48</v>
      </c>
      <c r="F335" s="93" t="str">
        <f>IFERROR(VLOOKUP(B335,ADI!B:D,3,0),"0,00")</f>
        <v>0,00</v>
      </c>
      <c r="G335" s="72">
        <v>860.83</v>
      </c>
      <c r="H335" s="64">
        <f t="shared" si="11"/>
        <v>860.83</v>
      </c>
      <c r="I335" s="39" t="str">
        <f>VLOOKUP(B335,'FOLHA RESUMIDA'!C:D,2,0)</f>
        <v>YANNE TALITA PEREIRA CALIXTO</v>
      </c>
    </row>
    <row r="336" spans="1:9">
      <c r="A336" s="79">
        <v>1</v>
      </c>
      <c r="B336" s="79">
        <v>3062</v>
      </c>
      <c r="C336" s="80" t="s">
        <v>270</v>
      </c>
      <c r="D336" s="81">
        <v>1871.18</v>
      </c>
      <c r="E336" s="64">
        <f t="shared" si="10"/>
        <v>511.77000000000021</v>
      </c>
      <c r="F336" s="93">
        <f>IFERROR(VLOOKUP(B336,ADI!B:D,3,0),"0,00")</f>
        <v>437.65</v>
      </c>
      <c r="G336" s="72">
        <v>921.76</v>
      </c>
      <c r="H336" s="64">
        <f t="shared" si="11"/>
        <v>1359.4099999999999</v>
      </c>
      <c r="I336" s="39" t="str">
        <f>VLOOKUP(B336,'FOLHA RESUMIDA'!C:D,2,0)</f>
        <v>GRAZIELE MARIA DA SILVA</v>
      </c>
    </row>
    <row r="337" spans="1:9">
      <c r="A337" s="79">
        <v>1</v>
      </c>
      <c r="B337" s="79">
        <v>3063</v>
      </c>
      <c r="C337" s="80" t="s">
        <v>271</v>
      </c>
      <c r="D337" s="81">
        <v>2218.58</v>
      </c>
      <c r="E337" s="64">
        <f t="shared" si="10"/>
        <v>764.15000000000009</v>
      </c>
      <c r="F337" s="93">
        <f>IFERROR(VLOOKUP(B337,ADI!B:D,3,0),"0,00")</f>
        <v>641.53</v>
      </c>
      <c r="G337" s="72">
        <v>812.9</v>
      </c>
      <c r="H337" s="64">
        <f t="shared" si="11"/>
        <v>1454.4299999999998</v>
      </c>
      <c r="I337" s="39" t="str">
        <f>VLOOKUP(B337,'FOLHA RESUMIDA'!C:D,2,0)</f>
        <v>DEYBISON AFONSO PEREIRA</v>
      </c>
    </row>
    <row r="338" spans="1:9">
      <c r="A338" s="79">
        <v>1</v>
      </c>
      <c r="B338" s="79">
        <v>3066</v>
      </c>
      <c r="C338" s="80" t="s">
        <v>272</v>
      </c>
      <c r="D338" s="81">
        <v>259.56</v>
      </c>
      <c r="E338" s="64">
        <f t="shared" si="10"/>
        <v>259.56</v>
      </c>
      <c r="F338" s="93" t="str">
        <f>IFERROR(VLOOKUP(B338,ADI!B:D,3,0),"0,00")</f>
        <v>0,00</v>
      </c>
      <c r="G338" s="72">
        <v>0</v>
      </c>
      <c r="H338" s="64">
        <f t="shared" si="11"/>
        <v>0</v>
      </c>
      <c r="I338" s="39" t="str">
        <f>VLOOKUP(B338,'FOLHA RESUMIDA'!C:D,2,0)</f>
        <v>GENIVAL F DA SILVA JUNIOR</v>
      </c>
    </row>
    <row r="339" spans="1:9">
      <c r="A339" s="79">
        <v>1</v>
      </c>
      <c r="B339" s="79">
        <v>3067</v>
      </c>
      <c r="C339" s="80" t="s">
        <v>273</v>
      </c>
      <c r="D339" s="81">
        <v>2709.22</v>
      </c>
      <c r="E339" s="64">
        <f t="shared" si="10"/>
        <v>811.97999999999979</v>
      </c>
      <c r="F339" s="93">
        <f>IFERROR(VLOOKUP(B339,ADI!B:D,3,0),"0,00")</f>
        <v>921.13</v>
      </c>
      <c r="G339" s="72">
        <v>976.11</v>
      </c>
      <c r="H339" s="64">
        <f t="shared" si="11"/>
        <v>1897.24</v>
      </c>
      <c r="I339" s="39" t="str">
        <f>VLOOKUP(B339,'FOLHA RESUMIDA'!C:D,2,0)</f>
        <v>EMANUELA AMELIA DE A  AGUIAR</v>
      </c>
    </row>
    <row r="340" spans="1:9">
      <c r="A340" s="79">
        <v>16</v>
      </c>
      <c r="B340" s="79">
        <v>3069</v>
      </c>
      <c r="C340" s="80" t="s">
        <v>351</v>
      </c>
      <c r="D340" s="81">
        <v>2218.5700000000002</v>
      </c>
      <c r="E340" s="64">
        <f t="shared" si="10"/>
        <v>1014.71</v>
      </c>
      <c r="F340" s="93">
        <f>IFERROR(VLOOKUP(B340,ADI!B:D,3,0),"0,00")</f>
        <v>641.53</v>
      </c>
      <c r="G340" s="72">
        <v>562.33000000000004</v>
      </c>
      <c r="H340" s="64">
        <f t="shared" si="11"/>
        <v>1203.8600000000001</v>
      </c>
      <c r="I340" s="39" t="str">
        <f>VLOOKUP(B340,'FOLHA RESUMIDA'!C:D,2,0)</f>
        <v>ANDRE LUIS MOTA PIRES</v>
      </c>
    </row>
    <row r="341" spans="1:9">
      <c r="A341" s="79">
        <v>1</v>
      </c>
      <c r="B341" s="79">
        <v>3081</v>
      </c>
      <c r="C341" s="80" t="s">
        <v>274</v>
      </c>
      <c r="D341" s="81">
        <v>1468.53</v>
      </c>
      <c r="E341" s="64">
        <f t="shared" si="10"/>
        <v>418.48</v>
      </c>
      <c r="F341" s="93">
        <f>IFERROR(VLOOKUP(B341,ADI!B:D,3,0),"0,00")</f>
        <v>499.3</v>
      </c>
      <c r="G341" s="72">
        <v>550.75</v>
      </c>
      <c r="H341" s="64">
        <f t="shared" si="11"/>
        <v>1050.05</v>
      </c>
      <c r="I341" s="39" t="str">
        <f>VLOOKUP(B341,'FOLHA RESUMIDA'!C:D,2,0)</f>
        <v>MAILTON NOBRE DE MEDEIROS</v>
      </c>
    </row>
    <row r="342" spans="1:9">
      <c r="A342" s="79">
        <v>1</v>
      </c>
      <c r="B342" s="79">
        <v>3086</v>
      </c>
      <c r="C342" s="80" t="s">
        <v>352</v>
      </c>
      <c r="D342" s="81">
        <v>4189.92</v>
      </c>
      <c r="E342" s="64">
        <f t="shared" si="10"/>
        <v>571.81999999999971</v>
      </c>
      <c r="F342" s="93">
        <f>IFERROR(VLOOKUP(B342,ADI!B:D,3,0),"0,00")</f>
        <v>1424.57</v>
      </c>
      <c r="G342" s="72">
        <v>2193.5300000000002</v>
      </c>
      <c r="H342" s="64">
        <f t="shared" si="11"/>
        <v>3618.1000000000004</v>
      </c>
      <c r="I342" s="39" t="str">
        <f>VLOOKUP(B342,'FOLHA RESUMIDA'!C:D,2,0)</f>
        <v>DIMAS CARDOSO CAMPOS</v>
      </c>
    </row>
    <row r="343" spans="1:9">
      <c r="A343" s="79">
        <v>1</v>
      </c>
      <c r="B343" s="79">
        <v>3092</v>
      </c>
      <c r="C343" s="80" t="s">
        <v>563</v>
      </c>
      <c r="D343" s="81">
        <v>20981.1</v>
      </c>
      <c r="E343" s="64">
        <f t="shared" si="10"/>
        <v>7494.07</v>
      </c>
      <c r="F343" s="93">
        <f>IFERROR(VLOOKUP(B343,ADI!B:D,3,0),"0,00")</f>
        <v>7133.57</v>
      </c>
      <c r="G343" s="72">
        <v>6353.46</v>
      </c>
      <c r="H343" s="64">
        <f t="shared" si="11"/>
        <v>13487.029999999999</v>
      </c>
      <c r="I343" s="39" t="str">
        <f>VLOOKUP(B343,'FOLHA RESUMIDA'!C:D,2,0)</f>
        <v>BETY ANNE DE A SENNA</v>
      </c>
    </row>
    <row r="344" spans="1:9">
      <c r="A344" s="79">
        <v>1</v>
      </c>
      <c r="B344" s="79">
        <v>3112</v>
      </c>
      <c r="C344" s="80" t="s">
        <v>275</v>
      </c>
      <c r="D344" s="81">
        <v>2880.55</v>
      </c>
      <c r="E344" s="64">
        <f t="shared" si="10"/>
        <v>1051.92</v>
      </c>
      <c r="F344" s="93">
        <f>IFERROR(VLOOKUP(B344,ADI!B:D,3,0),"0,00")</f>
        <v>921.13</v>
      </c>
      <c r="G344" s="72">
        <v>907.5</v>
      </c>
      <c r="H344" s="64">
        <f t="shared" si="11"/>
        <v>1828.63</v>
      </c>
      <c r="I344" s="39" t="str">
        <f>VLOOKUP(B344,'FOLHA RESUMIDA'!C:D,2,0)</f>
        <v>DIEGO SCHMITH OLIVEIRA DE LIMA</v>
      </c>
    </row>
    <row r="345" spans="1:9">
      <c r="A345" s="79">
        <v>1</v>
      </c>
      <c r="B345" s="79">
        <v>3132</v>
      </c>
      <c r="C345" s="80" t="s">
        <v>276</v>
      </c>
      <c r="D345" s="81">
        <v>3040.95</v>
      </c>
      <c r="E345" s="64">
        <f t="shared" si="10"/>
        <v>838.33999999999969</v>
      </c>
      <c r="F345" s="93">
        <f>IFERROR(VLOOKUP(B345,ADI!B:D,3,0),"0,00")</f>
        <v>921.13</v>
      </c>
      <c r="G345" s="72">
        <v>1281.48</v>
      </c>
      <c r="H345" s="64">
        <f t="shared" si="11"/>
        <v>2202.61</v>
      </c>
      <c r="I345" s="39" t="str">
        <f>VLOOKUP(B345,'FOLHA RESUMIDA'!C:D,2,0)</f>
        <v>TALITA ANDREIA MARTINS GONZAGA</v>
      </c>
    </row>
    <row r="346" spans="1:9">
      <c r="A346" s="79">
        <v>1</v>
      </c>
      <c r="B346" s="79">
        <v>3134</v>
      </c>
      <c r="C346" s="80" t="s">
        <v>277</v>
      </c>
      <c r="D346" s="81">
        <v>2342.9899999999998</v>
      </c>
      <c r="E346" s="64">
        <f t="shared" si="10"/>
        <v>315.99999999999977</v>
      </c>
      <c r="F346" s="93">
        <f>IFERROR(VLOOKUP(B346,ADI!B:D,3,0),"0,00")</f>
        <v>641.53</v>
      </c>
      <c r="G346" s="72">
        <v>1385.46</v>
      </c>
      <c r="H346" s="64">
        <f t="shared" si="11"/>
        <v>2026.99</v>
      </c>
      <c r="I346" s="39" t="str">
        <f>VLOOKUP(B346,'FOLHA RESUMIDA'!C:D,2,0)</f>
        <v>ESTEVAN DE ALMEIDA FALCAO</v>
      </c>
    </row>
    <row r="347" spans="1:9">
      <c r="A347" s="79">
        <v>1</v>
      </c>
      <c r="B347" s="79">
        <v>3135</v>
      </c>
      <c r="C347" s="80" t="s">
        <v>278</v>
      </c>
      <c r="D347" s="81">
        <v>11397.12</v>
      </c>
      <c r="E347" s="64">
        <f t="shared" si="10"/>
        <v>8309.4200000000019</v>
      </c>
      <c r="F347" s="93" t="str">
        <f>IFERROR(VLOOKUP(B347,ADI!B:D,3,0),"0,00")</f>
        <v>0,00</v>
      </c>
      <c r="G347" s="72">
        <v>3087.7</v>
      </c>
      <c r="H347" s="64">
        <f t="shared" si="11"/>
        <v>3087.7</v>
      </c>
      <c r="I347" s="39" t="str">
        <f>VLOOKUP(B347,'FOLHA RESUMIDA'!C:D,2,0)</f>
        <v>RAFAEL DE MENEZES E S PIRES</v>
      </c>
    </row>
    <row r="348" spans="1:9">
      <c r="A348" s="79">
        <v>1</v>
      </c>
      <c r="B348" s="79">
        <v>3136</v>
      </c>
      <c r="C348" s="80" t="s">
        <v>279</v>
      </c>
      <c r="D348" s="81">
        <v>10997.62</v>
      </c>
      <c r="E348" s="64">
        <f t="shared" si="10"/>
        <v>7198.43</v>
      </c>
      <c r="F348" s="93" t="str">
        <f>IFERROR(VLOOKUP(B348,ADI!B:D,3,0),"0,00")</f>
        <v>0,00</v>
      </c>
      <c r="G348" s="72">
        <v>3799.19</v>
      </c>
      <c r="H348" s="64">
        <f t="shared" si="11"/>
        <v>3799.19</v>
      </c>
      <c r="I348" s="39" t="str">
        <f>VLOOKUP(B348,'FOLHA RESUMIDA'!C:D,2,0)</f>
        <v>ALEXANDER BEZERRA</v>
      </c>
    </row>
    <row r="349" spans="1:9">
      <c r="A349" s="79">
        <v>1</v>
      </c>
      <c r="B349" s="79">
        <v>3138</v>
      </c>
      <c r="C349" s="80" t="s">
        <v>280</v>
      </c>
      <c r="D349" s="81">
        <v>3040.95</v>
      </c>
      <c r="E349" s="64">
        <f t="shared" si="10"/>
        <v>932.67999999999984</v>
      </c>
      <c r="F349" s="93">
        <f>IFERROR(VLOOKUP(B349,ADI!B:D,3,0),"0,00")</f>
        <v>921.13</v>
      </c>
      <c r="G349" s="72">
        <v>1187.1400000000001</v>
      </c>
      <c r="H349" s="64">
        <f t="shared" si="11"/>
        <v>2108.27</v>
      </c>
      <c r="I349" s="39" t="str">
        <f>VLOOKUP(B349,'FOLHA RESUMIDA'!C:D,2,0)</f>
        <v>MANUELA SILVA DE LIMA B DA PAZ</v>
      </c>
    </row>
    <row r="350" spans="1:9">
      <c r="A350" s="79">
        <v>1</v>
      </c>
      <c r="B350" s="79">
        <v>3139</v>
      </c>
      <c r="C350" s="80" t="s">
        <v>281</v>
      </c>
      <c r="D350" s="81">
        <v>1887.29</v>
      </c>
      <c r="E350" s="64">
        <f t="shared" si="10"/>
        <v>908.17000000000007</v>
      </c>
      <c r="F350" s="93">
        <f>IFERROR(VLOOKUP(B350,ADI!B:D,3,0),"0,00")</f>
        <v>641.53</v>
      </c>
      <c r="G350" s="72">
        <v>337.59</v>
      </c>
      <c r="H350" s="64">
        <f t="shared" si="11"/>
        <v>979.11999999999989</v>
      </c>
      <c r="I350" s="39" t="str">
        <f>VLOOKUP(B350,'FOLHA RESUMIDA'!C:D,2,0)</f>
        <v>JOAO ROBERTO  MACHADO ARAUJO</v>
      </c>
    </row>
    <row r="351" spans="1:9">
      <c r="A351" s="79">
        <v>1</v>
      </c>
      <c r="B351" s="79">
        <v>3147</v>
      </c>
      <c r="C351" s="80" t="s">
        <v>282</v>
      </c>
      <c r="D351" s="81">
        <v>1412</v>
      </c>
      <c r="E351" s="64">
        <f t="shared" si="10"/>
        <v>172.36000000000013</v>
      </c>
      <c r="F351" s="93">
        <f>IFERROR(VLOOKUP(B351,ADI!B:D,3,0),"0,00")</f>
        <v>437.65</v>
      </c>
      <c r="G351" s="72">
        <v>801.99</v>
      </c>
      <c r="H351" s="64">
        <f t="shared" si="11"/>
        <v>1239.6399999999999</v>
      </c>
      <c r="I351" s="39" t="str">
        <f>VLOOKUP(B351,'FOLHA RESUMIDA'!C:D,2,0)</f>
        <v>ALZENIRA PEREIRA DA SILVA</v>
      </c>
    </row>
    <row r="352" spans="1:9">
      <c r="A352" s="79">
        <v>1</v>
      </c>
      <c r="B352" s="79">
        <v>3152</v>
      </c>
      <c r="C352" s="80" t="s">
        <v>283</v>
      </c>
      <c r="D352" s="81">
        <v>1469.21</v>
      </c>
      <c r="E352" s="64">
        <f t="shared" si="10"/>
        <v>406.34000000000015</v>
      </c>
      <c r="F352" s="93">
        <f>IFERROR(VLOOKUP(B352,ADI!B:D,3,0),"0,00")</f>
        <v>437.65</v>
      </c>
      <c r="G352" s="72">
        <v>625.22</v>
      </c>
      <c r="H352" s="64">
        <f t="shared" si="11"/>
        <v>1062.8699999999999</v>
      </c>
      <c r="I352" s="39" t="str">
        <f>VLOOKUP(B352,'FOLHA RESUMIDA'!C:D,2,0)</f>
        <v>DANIEL CIRILO DOS SANTOS</v>
      </c>
    </row>
    <row r="353" spans="1:9">
      <c r="A353" s="79">
        <v>1</v>
      </c>
      <c r="B353" s="79">
        <v>3154</v>
      </c>
      <c r="C353" s="80" t="s">
        <v>284</v>
      </c>
      <c r="D353" s="81">
        <v>1412</v>
      </c>
      <c r="E353" s="64">
        <f t="shared" si="10"/>
        <v>114.44000000000005</v>
      </c>
      <c r="F353" s="93">
        <f>IFERROR(VLOOKUP(B353,ADI!B:D,3,0),"0,00")</f>
        <v>437.65</v>
      </c>
      <c r="G353" s="72">
        <v>859.91</v>
      </c>
      <c r="H353" s="64">
        <f t="shared" si="11"/>
        <v>1297.56</v>
      </c>
      <c r="I353" s="39" t="str">
        <f>VLOOKUP(B353,'FOLHA RESUMIDA'!C:D,2,0)</f>
        <v>DANIELLE D O A DE MIRANDA</v>
      </c>
    </row>
    <row r="354" spans="1:9">
      <c r="A354" s="79">
        <v>1</v>
      </c>
      <c r="B354" s="79">
        <v>3156</v>
      </c>
      <c r="C354" s="80" t="s">
        <v>285</v>
      </c>
      <c r="D354" s="81">
        <v>1413.95</v>
      </c>
      <c r="E354" s="64">
        <f t="shared" si="10"/>
        <v>421.6400000000001</v>
      </c>
      <c r="F354" s="93">
        <f>IFERROR(VLOOKUP(B354,ADI!B:D,3,0),"0,00")</f>
        <v>141.4</v>
      </c>
      <c r="G354" s="72">
        <v>850.91</v>
      </c>
      <c r="H354" s="64">
        <f t="shared" si="11"/>
        <v>992.31</v>
      </c>
      <c r="I354" s="39" t="str">
        <f>VLOOKUP(B354,'FOLHA RESUMIDA'!C:D,2,0)</f>
        <v>GILVANEIDE LAURENTINO MARTINS</v>
      </c>
    </row>
    <row r="355" spans="1:9">
      <c r="A355" s="79">
        <v>1</v>
      </c>
      <c r="B355" s="79">
        <v>3160</v>
      </c>
      <c r="C355" s="80" t="s">
        <v>286</v>
      </c>
      <c r="D355" s="81">
        <v>2096.4899999999998</v>
      </c>
      <c r="E355" s="64">
        <f t="shared" si="10"/>
        <v>1615.7199999999998</v>
      </c>
      <c r="F355" s="93" t="str">
        <f>IFERROR(VLOOKUP(B355,ADI!B:D,3,0),"0,00")</f>
        <v>0,00</v>
      </c>
      <c r="G355" s="72">
        <v>480.77</v>
      </c>
      <c r="H355" s="64">
        <f t="shared" si="11"/>
        <v>480.77</v>
      </c>
      <c r="I355" s="39" t="str">
        <f>VLOOKUP(B355,'FOLHA RESUMIDA'!C:D,2,0)</f>
        <v>LUCIANNA NUNES LIRA</v>
      </c>
    </row>
    <row r="356" spans="1:9">
      <c r="A356" s="79">
        <v>1</v>
      </c>
      <c r="B356" s="79">
        <v>3164</v>
      </c>
      <c r="C356" s="80" t="s">
        <v>287</v>
      </c>
      <c r="D356" s="81">
        <v>1886.84</v>
      </c>
      <c r="E356" s="64">
        <f t="shared" si="10"/>
        <v>166.22000000000003</v>
      </c>
      <c r="F356" s="93">
        <f>IFERROR(VLOOKUP(B356,ADI!B:D,3,0),"0,00")</f>
        <v>641.53</v>
      </c>
      <c r="G356" s="72">
        <v>1079.0899999999999</v>
      </c>
      <c r="H356" s="64">
        <f t="shared" si="11"/>
        <v>1720.62</v>
      </c>
      <c r="I356" s="39" t="str">
        <f>VLOOKUP(B356,'FOLHA RESUMIDA'!C:D,2,0)</f>
        <v>MONIQUE FERRAZ PEREIRA</v>
      </c>
    </row>
    <row r="357" spans="1:9">
      <c r="A357" s="79">
        <v>1</v>
      </c>
      <c r="B357" s="79">
        <v>3165</v>
      </c>
      <c r="C357" s="80" t="s">
        <v>288</v>
      </c>
      <c r="D357" s="81">
        <v>2347.62</v>
      </c>
      <c r="E357" s="64">
        <f t="shared" si="10"/>
        <v>1362.08</v>
      </c>
      <c r="F357" s="93">
        <f>IFERROR(VLOOKUP(B357,ADI!B:D,3,0),"0,00")</f>
        <v>641.53</v>
      </c>
      <c r="G357" s="72">
        <v>344.01</v>
      </c>
      <c r="H357" s="64">
        <f t="shared" si="11"/>
        <v>985.54</v>
      </c>
      <c r="I357" s="39" t="str">
        <f>VLOOKUP(B357,'FOLHA RESUMIDA'!C:D,2,0)</f>
        <v>PATRICIA SERPA PEIXOTO</v>
      </c>
    </row>
    <row r="358" spans="1:9">
      <c r="A358" s="79">
        <v>1</v>
      </c>
      <c r="B358" s="79">
        <v>3167</v>
      </c>
      <c r="C358" s="80" t="s">
        <v>289</v>
      </c>
      <c r="D358" s="81">
        <v>12704.25</v>
      </c>
      <c r="E358" s="64">
        <f t="shared" si="10"/>
        <v>5602.5300000000007</v>
      </c>
      <c r="F358" s="93">
        <f>IFERROR(VLOOKUP(B358,ADI!B:D,3,0),"0,00")</f>
        <v>4206.66</v>
      </c>
      <c r="G358" s="72">
        <v>2895.06</v>
      </c>
      <c r="H358" s="64">
        <f t="shared" si="11"/>
        <v>7101.7199999999993</v>
      </c>
      <c r="I358" s="39" t="str">
        <f>VLOOKUP(B358,'FOLHA RESUMIDA'!C:D,2,0)</f>
        <v>POLYANA BEZERRA SOUTO SANTOS</v>
      </c>
    </row>
    <row r="359" spans="1:9">
      <c r="A359" s="79">
        <v>1</v>
      </c>
      <c r="B359" s="79">
        <v>3169</v>
      </c>
      <c r="C359" s="80" t="s">
        <v>290</v>
      </c>
      <c r="D359" s="81">
        <v>3212</v>
      </c>
      <c r="E359" s="64">
        <f t="shared" si="10"/>
        <v>718.74000000000024</v>
      </c>
      <c r="F359" s="93">
        <f>IFERROR(VLOOKUP(B359,ADI!B:D,3,0),"0,00")</f>
        <v>930.65</v>
      </c>
      <c r="G359" s="72">
        <v>1562.61</v>
      </c>
      <c r="H359" s="64">
        <f t="shared" si="11"/>
        <v>2493.2599999999998</v>
      </c>
      <c r="I359" s="39" t="str">
        <f>VLOOKUP(B359,'FOLHA RESUMIDA'!C:D,2,0)</f>
        <v>RENATA BEZERRA DA SILVA</v>
      </c>
    </row>
    <row r="360" spans="1:9">
      <c r="A360" s="79">
        <v>1</v>
      </c>
      <c r="B360" s="79">
        <v>3172</v>
      </c>
      <c r="C360" s="80" t="s">
        <v>291</v>
      </c>
      <c r="D360" s="81">
        <v>1412</v>
      </c>
      <c r="E360" s="64">
        <f t="shared" si="10"/>
        <v>316.05999999999995</v>
      </c>
      <c r="F360" s="93">
        <f>IFERROR(VLOOKUP(B360,ADI!B:D,3,0),"0,00")</f>
        <v>437.65</v>
      </c>
      <c r="G360" s="72">
        <v>658.29</v>
      </c>
      <c r="H360" s="64">
        <f t="shared" si="11"/>
        <v>1095.94</v>
      </c>
      <c r="I360" s="39" t="str">
        <f>VLOOKUP(B360,'FOLHA RESUMIDA'!C:D,2,0)</f>
        <v>SAVIO BARCELOS DE MELO</v>
      </c>
    </row>
    <row r="361" spans="1:9">
      <c r="A361" s="79">
        <v>1</v>
      </c>
      <c r="B361" s="79">
        <v>3175</v>
      </c>
      <c r="C361" s="80" t="s">
        <v>292</v>
      </c>
      <c r="D361" s="81">
        <v>8359.41</v>
      </c>
      <c r="E361" s="64">
        <f t="shared" si="10"/>
        <v>3750.26</v>
      </c>
      <c r="F361" s="93">
        <f>IFERROR(VLOOKUP(B361,ADI!B:D,3,0),"0,00")</f>
        <v>2729.41</v>
      </c>
      <c r="G361" s="72">
        <v>1879.74</v>
      </c>
      <c r="H361" s="64">
        <f t="shared" si="11"/>
        <v>4609.1499999999996</v>
      </c>
      <c r="I361" s="39" t="str">
        <f>VLOOKUP(B361,'FOLHA RESUMIDA'!C:D,2,0)</f>
        <v>VIVIANE SOARES DE JESUS</v>
      </c>
    </row>
    <row r="362" spans="1:9">
      <c r="A362" s="79">
        <v>1</v>
      </c>
      <c r="B362" s="79">
        <v>3177</v>
      </c>
      <c r="C362" s="80" t="s">
        <v>293</v>
      </c>
      <c r="D362" s="81">
        <v>8359.41</v>
      </c>
      <c r="E362" s="64">
        <f t="shared" si="10"/>
        <v>2420.13</v>
      </c>
      <c r="F362" s="93">
        <f>IFERROR(VLOOKUP(B362,ADI!B:D,3,0),"0,00")</f>
        <v>2729.41</v>
      </c>
      <c r="G362" s="72">
        <v>3209.87</v>
      </c>
      <c r="H362" s="64">
        <f t="shared" si="11"/>
        <v>5939.28</v>
      </c>
      <c r="I362" s="39" t="str">
        <f>VLOOKUP(B362,'FOLHA RESUMIDA'!C:D,2,0)</f>
        <v>DEMOSTENES FIGUEIREDO DE SOUSA</v>
      </c>
    </row>
    <row r="363" spans="1:9">
      <c r="A363" s="79">
        <v>1</v>
      </c>
      <c r="B363" s="79">
        <v>3178</v>
      </c>
      <c r="C363" s="80" t="s">
        <v>294</v>
      </c>
      <c r="D363" s="81">
        <v>8497.2099999999991</v>
      </c>
      <c r="E363" s="64">
        <f t="shared" si="10"/>
        <v>2826.91</v>
      </c>
      <c r="F363" s="93">
        <f>IFERROR(VLOOKUP(B363,ADI!B:D,3,0),"0,00")</f>
        <v>2729.41</v>
      </c>
      <c r="G363" s="72">
        <v>2940.89</v>
      </c>
      <c r="H363" s="64">
        <f t="shared" si="11"/>
        <v>5670.2999999999993</v>
      </c>
      <c r="I363" s="39" t="str">
        <f>VLOOKUP(B363,'FOLHA RESUMIDA'!C:D,2,0)</f>
        <v>HOSANA SUELEM S DE MIRANDA</v>
      </c>
    </row>
    <row r="364" spans="1:9">
      <c r="A364" s="79">
        <v>1</v>
      </c>
      <c r="B364" s="79">
        <v>3180</v>
      </c>
      <c r="C364" s="80" t="s">
        <v>295</v>
      </c>
      <c r="D364" s="81">
        <v>8359.41</v>
      </c>
      <c r="E364" s="64">
        <f t="shared" si="10"/>
        <v>2572.7600000000002</v>
      </c>
      <c r="F364" s="93">
        <f>IFERROR(VLOOKUP(B364,ADI!B:D,3,0),"0,00")</f>
        <v>2729.41</v>
      </c>
      <c r="G364" s="72">
        <v>3057.24</v>
      </c>
      <c r="H364" s="64">
        <f t="shared" si="11"/>
        <v>5786.65</v>
      </c>
      <c r="I364" s="39" t="str">
        <f>VLOOKUP(B364,'FOLHA RESUMIDA'!C:D,2,0)</f>
        <v>CAIO CESAR DE A R SILVA</v>
      </c>
    </row>
    <row r="365" spans="1:9">
      <c r="A365" s="79">
        <v>1</v>
      </c>
      <c r="B365" s="79">
        <v>3182</v>
      </c>
      <c r="C365" s="80" t="s">
        <v>296</v>
      </c>
      <c r="D365" s="81">
        <v>2278.0500000000002</v>
      </c>
      <c r="E365" s="64">
        <f t="shared" si="10"/>
        <v>1294.7200000000003</v>
      </c>
      <c r="F365" s="93">
        <f>IFERROR(VLOOKUP(B365,ADI!B:D,3,0),"0,00")</f>
        <v>471.71</v>
      </c>
      <c r="G365" s="72">
        <v>511.62</v>
      </c>
      <c r="H365" s="64">
        <f t="shared" si="11"/>
        <v>983.32999999999993</v>
      </c>
      <c r="I365" s="39" t="str">
        <f>VLOOKUP(B365,'FOLHA RESUMIDA'!C:D,2,0)</f>
        <v>VANELLY FERREIRA DE SOUZA</v>
      </c>
    </row>
    <row r="366" spans="1:9">
      <c r="A366" s="79">
        <v>1</v>
      </c>
      <c r="B366" s="79">
        <v>3183</v>
      </c>
      <c r="C366" s="80" t="s">
        <v>297</v>
      </c>
      <c r="D366" s="81">
        <v>2342.9899999999998</v>
      </c>
      <c r="E366" s="64">
        <f t="shared" si="10"/>
        <v>596.84999999999991</v>
      </c>
      <c r="F366" s="93">
        <f>IFERROR(VLOOKUP(B366,ADI!B:D,3,0),"0,00")</f>
        <v>641.53</v>
      </c>
      <c r="G366" s="72">
        <v>1104.6099999999999</v>
      </c>
      <c r="H366" s="64">
        <f t="shared" si="11"/>
        <v>1746.1399999999999</v>
      </c>
      <c r="I366" s="39" t="str">
        <f>VLOOKUP(B366,'FOLHA RESUMIDA'!C:D,2,0)</f>
        <v>DALETE VICENTE DE LIMA</v>
      </c>
    </row>
    <row r="367" spans="1:9">
      <c r="A367" s="79">
        <v>1</v>
      </c>
      <c r="B367" s="79">
        <v>3194</v>
      </c>
      <c r="C367" s="80" t="s">
        <v>298</v>
      </c>
      <c r="D367" s="81">
        <v>5927.57</v>
      </c>
      <c r="E367" s="64">
        <f t="shared" si="10"/>
        <v>3866.6899999999996</v>
      </c>
      <c r="F367" s="93">
        <f>IFERROR(VLOOKUP(B367,ADI!B:D,3,0),"0,00")</f>
        <v>1902.59</v>
      </c>
      <c r="G367" s="72">
        <v>158.29</v>
      </c>
      <c r="H367" s="64">
        <f t="shared" si="11"/>
        <v>2060.88</v>
      </c>
      <c r="I367" s="39" t="str">
        <f>VLOOKUP(B367,'FOLHA RESUMIDA'!C:D,2,0)</f>
        <v>ODAYANNA KESSY F MONTEIRO</v>
      </c>
    </row>
    <row r="368" spans="1:9">
      <c r="A368" s="79">
        <v>1</v>
      </c>
      <c r="B368" s="79">
        <v>3208</v>
      </c>
      <c r="C368" s="80" t="s">
        <v>300</v>
      </c>
      <c r="D368" s="81">
        <v>4405.6099999999997</v>
      </c>
      <c r="E368" s="64">
        <f t="shared" si="10"/>
        <v>640.10999999999967</v>
      </c>
      <c r="F368" s="93">
        <f>IFERROR(VLOOKUP(B368,ADI!B:D,3,0),"0,00")</f>
        <v>1497.91</v>
      </c>
      <c r="G368" s="72">
        <v>2267.59</v>
      </c>
      <c r="H368" s="64">
        <f t="shared" si="11"/>
        <v>3765.5</v>
      </c>
      <c r="I368" s="39" t="str">
        <f>VLOOKUP(B368,'FOLHA RESUMIDA'!C:D,2,0)</f>
        <v>FABIOLA LAPORTE DE A TRINDADE</v>
      </c>
    </row>
    <row r="369" spans="1:9">
      <c r="A369" s="79">
        <v>1</v>
      </c>
      <c r="B369" s="79">
        <v>3228</v>
      </c>
      <c r="C369" s="80" t="s">
        <v>406</v>
      </c>
      <c r="D369" s="81">
        <v>2224.17</v>
      </c>
      <c r="E369" s="64">
        <f t="shared" si="10"/>
        <v>1480.63</v>
      </c>
      <c r="F369" s="93" t="str">
        <f>IFERROR(VLOOKUP(B369,ADI!B:D,3,0),"0,00")</f>
        <v>0,00</v>
      </c>
      <c r="G369" s="72">
        <v>743.54</v>
      </c>
      <c r="H369" s="64">
        <f t="shared" si="11"/>
        <v>743.54</v>
      </c>
      <c r="I369" s="39" t="str">
        <f>VLOOKUP(B369,'FOLHA RESUMIDA'!C:D,2,0)</f>
        <v>RENATO VELOSO LINO DE OLIVEIRA</v>
      </c>
    </row>
    <row r="370" spans="1:9">
      <c r="A370" s="79">
        <v>1</v>
      </c>
      <c r="B370" s="79">
        <v>3229</v>
      </c>
      <c r="C370" s="80" t="s">
        <v>303</v>
      </c>
      <c r="D370" s="81">
        <v>2711.9</v>
      </c>
      <c r="E370" s="64">
        <f t="shared" si="10"/>
        <v>1529.0100000000002</v>
      </c>
      <c r="F370" s="93">
        <f>IFERROR(VLOOKUP(B370,ADI!B:D,3,0),"0,00")</f>
        <v>921.13</v>
      </c>
      <c r="G370" s="72">
        <v>261.76</v>
      </c>
      <c r="H370" s="64">
        <f t="shared" si="11"/>
        <v>1182.8899999999999</v>
      </c>
      <c r="I370" s="39" t="str">
        <f>VLOOKUP(B370,'FOLHA RESUMIDA'!C:D,2,0)</f>
        <v>WELTON FERNANDES DE PAULA</v>
      </c>
    </row>
    <row r="371" spans="1:9">
      <c r="A371" s="79">
        <v>1</v>
      </c>
      <c r="B371" s="79">
        <v>3232</v>
      </c>
      <c r="C371" s="80" t="s">
        <v>304</v>
      </c>
      <c r="D371" s="81">
        <v>2142.85</v>
      </c>
      <c r="E371" s="64">
        <f t="shared" si="10"/>
        <v>586.55999999999995</v>
      </c>
      <c r="F371" s="93">
        <f>IFERROR(VLOOKUP(B371,ADI!B:D,3,0),"0,00")</f>
        <v>641.53</v>
      </c>
      <c r="G371" s="72">
        <v>914.76</v>
      </c>
      <c r="H371" s="64">
        <f t="shared" si="11"/>
        <v>1556.29</v>
      </c>
      <c r="I371" s="39" t="str">
        <f>VLOOKUP(B371,'FOLHA RESUMIDA'!C:D,2,0)</f>
        <v>MARCOS ANTONIO SILVA DE LIMA</v>
      </c>
    </row>
    <row r="372" spans="1:9">
      <c r="A372" s="79">
        <v>1</v>
      </c>
      <c r="B372" s="79">
        <v>3233</v>
      </c>
      <c r="C372" s="80" t="s">
        <v>305</v>
      </c>
      <c r="D372" s="81">
        <v>559.12</v>
      </c>
      <c r="E372" s="64">
        <f t="shared" si="10"/>
        <v>559.12</v>
      </c>
      <c r="F372" s="93" t="str">
        <f>IFERROR(VLOOKUP(B372,ADI!B:D,3,0),"0,00")</f>
        <v>0,00</v>
      </c>
      <c r="G372" s="72">
        <v>0</v>
      </c>
      <c r="H372" s="64">
        <f t="shared" si="11"/>
        <v>0</v>
      </c>
      <c r="I372" s="39" t="str">
        <f>VLOOKUP(B372,'FOLHA RESUMIDA'!C:D,2,0)</f>
        <v>MARIANA JOYCE BEZERRA DA SILVA</v>
      </c>
    </row>
    <row r="373" spans="1:9">
      <c r="A373" s="79">
        <v>1</v>
      </c>
      <c r="B373" s="79">
        <v>3237</v>
      </c>
      <c r="C373" s="80" t="s">
        <v>306</v>
      </c>
      <c r="D373" s="81">
        <v>1886.84</v>
      </c>
      <c r="E373" s="64">
        <f t="shared" si="10"/>
        <v>372.49</v>
      </c>
      <c r="F373" s="93">
        <f>IFERROR(VLOOKUP(B373,ADI!B:D,3,0),"0,00")</f>
        <v>641.53</v>
      </c>
      <c r="G373" s="72">
        <v>872.82</v>
      </c>
      <c r="H373" s="64">
        <f t="shared" si="11"/>
        <v>1514.35</v>
      </c>
      <c r="I373" s="39" t="str">
        <f>VLOOKUP(B373,'FOLHA RESUMIDA'!C:D,2,0)</f>
        <v>LIVIA MARIA DE MORAES</v>
      </c>
    </row>
    <row r="374" spans="1:9">
      <c r="A374" s="79">
        <v>1</v>
      </c>
      <c r="B374" s="79">
        <v>3241</v>
      </c>
      <c r="C374" s="80" t="s">
        <v>307</v>
      </c>
      <c r="D374" s="81">
        <v>1886.84</v>
      </c>
      <c r="E374" s="64">
        <f t="shared" si="10"/>
        <v>834.68000000000006</v>
      </c>
      <c r="F374" s="93">
        <f>IFERROR(VLOOKUP(B374,ADI!B:D,3,0),"0,00")</f>
        <v>641.53</v>
      </c>
      <c r="G374" s="72">
        <v>410.63</v>
      </c>
      <c r="H374" s="64">
        <f t="shared" si="11"/>
        <v>1052.1599999999999</v>
      </c>
      <c r="I374" s="39" t="str">
        <f>VLOOKUP(B374,'FOLHA RESUMIDA'!C:D,2,0)</f>
        <v>EDNALDO LUIZ TRAJANO</v>
      </c>
    </row>
    <row r="375" spans="1:9">
      <c r="A375" s="79">
        <v>1</v>
      </c>
      <c r="B375" s="79">
        <v>3242</v>
      </c>
      <c r="C375" s="80" t="s">
        <v>308</v>
      </c>
      <c r="D375" s="81">
        <v>3486.01</v>
      </c>
      <c r="E375" s="64">
        <f t="shared" si="10"/>
        <v>975.04000000000042</v>
      </c>
      <c r="F375" s="93">
        <f>IFERROR(VLOOKUP(B375,ADI!B:D,3,0),"0,00")</f>
        <v>921.13</v>
      </c>
      <c r="G375" s="72">
        <v>1589.84</v>
      </c>
      <c r="H375" s="64">
        <f t="shared" si="11"/>
        <v>2510.9699999999998</v>
      </c>
      <c r="I375" s="39" t="str">
        <f>VLOOKUP(B375,'FOLHA RESUMIDA'!C:D,2,0)</f>
        <v>CLAUDIO HENRIQUE G DE OLIVEIRA</v>
      </c>
    </row>
    <row r="376" spans="1:9">
      <c r="A376" s="79">
        <v>1</v>
      </c>
      <c r="B376" s="79">
        <v>3247</v>
      </c>
      <c r="C376" s="80" t="s">
        <v>309</v>
      </c>
      <c r="D376" s="81">
        <v>15584.11</v>
      </c>
      <c r="E376" s="64">
        <f t="shared" si="10"/>
        <v>9512.42</v>
      </c>
      <c r="F376" s="93">
        <f>IFERROR(VLOOKUP(B376,ADI!B:D,3,0),"0,00")</f>
        <v>3079.23</v>
      </c>
      <c r="G376" s="72">
        <v>2992.46</v>
      </c>
      <c r="H376" s="64">
        <f t="shared" si="11"/>
        <v>6071.6900000000005</v>
      </c>
      <c r="I376" s="39" t="str">
        <f>VLOOKUP(B376,'FOLHA RESUMIDA'!C:D,2,0)</f>
        <v>LEONARDO ARAUJO PAES BARRETO</v>
      </c>
    </row>
    <row r="377" spans="1:9">
      <c r="A377" s="79">
        <v>1</v>
      </c>
      <c r="B377" s="79">
        <v>3256</v>
      </c>
      <c r="C377" s="80" t="s">
        <v>311</v>
      </c>
      <c r="D377" s="81">
        <v>5304.26</v>
      </c>
      <c r="E377" s="64">
        <f t="shared" si="10"/>
        <v>1758.38</v>
      </c>
      <c r="F377" s="93">
        <f>IFERROR(VLOOKUP(B377,ADI!B:D,3,0),"0,00")</f>
        <v>1664.34</v>
      </c>
      <c r="G377" s="72">
        <v>1881.54</v>
      </c>
      <c r="H377" s="64">
        <f t="shared" si="11"/>
        <v>3545.88</v>
      </c>
      <c r="I377" s="39" t="str">
        <f>VLOOKUP(B377,'FOLHA RESUMIDA'!C:D,2,0)</f>
        <v>JOAO ALFREDO SOARES DE AVELLAR</v>
      </c>
    </row>
    <row r="378" spans="1:9">
      <c r="A378" s="79">
        <v>1</v>
      </c>
      <c r="B378" s="79">
        <v>3263</v>
      </c>
      <c r="C378" s="80" t="s">
        <v>312</v>
      </c>
      <c r="D378" s="81">
        <v>8322.24</v>
      </c>
      <c r="E378" s="64">
        <f t="shared" si="10"/>
        <v>2151.2399999999998</v>
      </c>
      <c r="F378" s="93">
        <f>IFERROR(VLOOKUP(B378,ADI!B:D,3,0),"0,00")</f>
        <v>2829.56</v>
      </c>
      <c r="G378" s="72">
        <v>3341.44</v>
      </c>
      <c r="H378" s="64">
        <f t="shared" si="11"/>
        <v>6171</v>
      </c>
      <c r="I378" s="39" t="str">
        <f>VLOOKUP(B378,'FOLHA RESUMIDA'!C:D,2,0)</f>
        <v>ANA CECILIA DE SENA T SOUZA</v>
      </c>
    </row>
    <row r="379" spans="1:9">
      <c r="A379" s="79">
        <v>1</v>
      </c>
      <c r="B379" s="79">
        <v>3281</v>
      </c>
      <c r="C379" s="80" t="s">
        <v>313</v>
      </c>
      <c r="D379" s="81">
        <v>2784.63</v>
      </c>
      <c r="E379" s="64">
        <f t="shared" si="10"/>
        <v>538.93000000000029</v>
      </c>
      <c r="F379" s="93">
        <f>IFERROR(VLOOKUP(B379,ADI!B:D,3,0),"0,00")</f>
        <v>833.98</v>
      </c>
      <c r="G379" s="72">
        <v>1411.72</v>
      </c>
      <c r="H379" s="64">
        <f t="shared" si="11"/>
        <v>2245.6999999999998</v>
      </c>
      <c r="I379" s="39" t="str">
        <f>VLOOKUP(B379,'FOLHA RESUMIDA'!C:D,2,0)</f>
        <v>PAULO AUGUSTO DA SILVA</v>
      </c>
    </row>
    <row r="380" spans="1:9">
      <c r="A380" s="79">
        <v>1</v>
      </c>
      <c r="B380" s="79">
        <v>3283</v>
      </c>
      <c r="C380" s="80" t="s">
        <v>314</v>
      </c>
      <c r="D380" s="81">
        <v>8322.24</v>
      </c>
      <c r="E380" s="64">
        <f t="shared" si="10"/>
        <v>2054.6299999999992</v>
      </c>
      <c r="F380" s="93">
        <f>IFERROR(VLOOKUP(B380,ADI!B:D,3,0),"0,00")</f>
        <v>2829.56</v>
      </c>
      <c r="G380" s="72">
        <v>3438.05</v>
      </c>
      <c r="H380" s="64">
        <f t="shared" si="11"/>
        <v>6267.6100000000006</v>
      </c>
      <c r="I380" s="39" t="str">
        <f>VLOOKUP(B380,'FOLHA RESUMIDA'!C:D,2,0)</f>
        <v>MANUELA A DE SENA L VENTURA</v>
      </c>
    </row>
    <row r="381" spans="1:9">
      <c r="A381" s="79">
        <v>1</v>
      </c>
      <c r="B381" s="79">
        <v>3316</v>
      </c>
      <c r="C381" s="80" t="s">
        <v>316</v>
      </c>
      <c r="D381" s="81">
        <v>1468.53</v>
      </c>
      <c r="E381" s="64">
        <f t="shared" si="10"/>
        <v>114.07999999999993</v>
      </c>
      <c r="F381" s="93">
        <f>IFERROR(VLOOKUP(B381,ADI!B:D,3,0),"0,00")</f>
        <v>499.3</v>
      </c>
      <c r="G381" s="72">
        <v>855.15</v>
      </c>
      <c r="H381" s="64">
        <f t="shared" si="11"/>
        <v>1354.45</v>
      </c>
      <c r="I381" s="39" t="str">
        <f>VLOOKUP(B381,'FOLHA RESUMIDA'!C:D,2,0)</f>
        <v>MAYARA CRISTINA NUNES DE LIRA</v>
      </c>
    </row>
    <row r="382" spans="1:9">
      <c r="A382" s="79">
        <v>1</v>
      </c>
      <c r="B382" s="79">
        <v>3317</v>
      </c>
      <c r="C382" s="80" t="s">
        <v>317</v>
      </c>
      <c r="D382" s="81">
        <v>1886.86</v>
      </c>
      <c r="E382" s="64">
        <f t="shared" si="10"/>
        <v>876.57999999999993</v>
      </c>
      <c r="F382" s="93">
        <f>IFERROR(VLOOKUP(B382,ADI!B:D,3,0),"0,00")</f>
        <v>641.53</v>
      </c>
      <c r="G382" s="72">
        <v>368.75</v>
      </c>
      <c r="H382" s="64">
        <f t="shared" si="11"/>
        <v>1010.28</v>
      </c>
      <c r="I382" s="39" t="str">
        <f>VLOOKUP(B382,'FOLHA RESUMIDA'!C:D,2,0)</f>
        <v>KATIA CRISTINA B DA SILVA</v>
      </c>
    </row>
    <row r="383" spans="1:9">
      <c r="A383" s="79">
        <v>1</v>
      </c>
      <c r="B383" s="79">
        <v>3322</v>
      </c>
      <c r="C383" s="80" t="s">
        <v>318</v>
      </c>
      <c r="D383" s="81">
        <v>2966.24</v>
      </c>
      <c r="E383" s="64">
        <f t="shared" si="10"/>
        <v>701.59000000000015</v>
      </c>
      <c r="F383" s="93">
        <f>IFERROR(VLOOKUP(B383,ADI!B:D,3,0),"0,00")</f>
        <v>641.53</v>
      </c>
      <c r="G383" s="72">
        <v>1623.12</v>
      </c>
      <c r="H383" s="64">
        <f t="shared" si="11"/>
        <v>2264.6499999999996</v>
      </c>
      <c r="I383" s="39" t="str">
        <f>VLOOKUP(B383,'FOLHA RESUMIDA'!C:D,2,0)</f>
        <v>JOSEFINA DA SILVA RODRIGUES</v>
      </c>
    </row>
    <row r="384" spans="1:9">
      <c r="A384" s="79">
        <v>1</v>
      </c>
      <c r="B384" s="79">
        <v>3325</v>
      </c>
      <c r="C384" s="80" t="s">
        <v>319</v>
      </c>
      <c r="D384" s="81">
        <v>8322.24</v>
      </c>
      <c r="E384" s="64">
        <f t="shared" si="10"/>
        <v>4516.16</v>
      </c>
      <c r="F384" s="93">
        <f>IFERROR(VLOOKUP(B384,ADI!B:D,3,0),"0,00")</f>
        <v>2829.56</v>
      </c>
      <c r="G384" s="72">
        <v>976.52</v>
      </c>
      <c r="H384" s="64">
        <f t="shared" si="11"/>
        <v>3806.08</v>
      </c>
      <c r="I384" s="39" t="str">
        <f>VLOOKUP(B384,'FOLHA RESUMIDA'!C:D,2,0)</f>
        <v>MANOEL DE LIMA BARBOSA</v>
      </c>
    </row>
    <row r="385" spans="1:9">
      <c r="A385" s="79">
        <v>1</v>
      </c>
      <c r="B385" s="79">
        <v>3327</v>
      </c>
      <c r="C385" s="80" t="s">
        <v>320</v>
      </c>
      <c r="D385" s="81">
        <v>8322.24</v>
      </c>
      <c r="E385" s="64">
        <f t="shared" si="10"/>
        <v>2002.4899999999998</v>
      </c>
      <c r="F385" s="93">
        <f>IFERROR(VLOOKUP(B385,ADI!B:D,3,0),"0,00")</f>
        <v>2829.56</v>
      </c>
      <c r="G385" s="72">
        <v>3490.19</v>
      </c>
      <c r="H385" s="64">
        <f t="shared" si="11"/>
        <v>6319.75</v>
      </c>
      <c r="I385" s="39" t="str">
        <f>VLOOKUP(B385,'FOLHA RESUMIDA'!C:D,2,0)</f>
        <v>NATALIA DOURADO DA FONTE</v>
      </c>
    </row>
    <row r="386" spans="1:9">
      <c r="A386" s="79">
        <v>1</v>
      </c>
      <c r="B386" s="79">
        <v>3328</v>
      </c>
      <c r="C386" s="80" t="s">
        <v>321</v>
      </c>
      <c r="D386" s="81">
        <v>4895.13</v>
      </c>
      <c r="E386" s="64">
        <f t="shared" si="10"/>
        <v>1543.7700000000004</v>
      </c>
      <c r="F386" s="93">
        <f>IFERROR(VLOOKUP(B386,ADI!B:D,3,0),"0,00")</f>
        <v>1664.34</v>
      </c>
      <c r="G386" s="72">
        <v>1687.02</v>
      </c>
      <c r="H386" s="64">
        <f t="shared" si="11"/>
        <v>3351.3599999999997</v>
      </c>
      <c r="I386" s="39" t="str">
        <f>VLOOKUP(B386,'FOLHA RESUMIDA'!C:D,2,0)</f>
        <v>VINICIUS JOSE OLIVEIRA D SOUSA</v>
      </c>
    </row>
    <row r="387" spans="1:9">
      <c r="A387" s="79">
        <v>1</v>
      </c>
      <c r="B387" s="79">
        <v>3333</v>
      </c>
      <c r="C387" s="80" t="s">
        <v>322</v>
      </c>
      <c r="D387" s="81">
        <v>2105.7399999999998</v>
      </c>
      <c r="E387" s="64">
        <f t="shared" si="10"/>
        <v>523.47999999999979</v>
      </c>
      <c r="F387" s="93">
        <f>IFERROR(VLOOKUP(B387,ADI!B:D,3,0),"0,00")</f>
        <v>480.73</v>
      </c>
      <c r="G387" s="72">
        <v>1101.53</v>
      </c>
      <c r="H387" s="64">
        <f t="shared" si="11"/>
        <v>1582.26</v>
      </c>
      <c r="I387" s="39" t="str">
        <f>VLOOKUP(B387,'FOLHA RESUMIDA'!C:D,2,0)</f>
        <v>JOSE HIGO MARQUES RENER</v>
      </c>
    </row>
    <row r="388" spans="1:9">
      <c r="A388" s="79">
        <v>1</v>
      </c>
      <c r="B388" s="79">
        <v>3336</v>
      </c>
      <c r="C388" s="80" t="s">
        <v>323</v>
      </c>
      <c r="D388" s="81">
        <v>1807.69</v>
      </c>
      <c r="E388" s="64">
        <f t="shared" si="10"/>
        <v>931.86</v>
      </c>
      <c r="F388" s="93">
        <f>IFERROR(VLOOKUP(B388,ADI!B:D,3,0),"0,00")</f>
        <v>480.73</v>
      </c>
      <c r="G388" s="72">
        <v>395.1</v>
      </c>
      <c r="H388" s="64">
        <f t="shared" si="11"/>
        <v>875.83</v>
      </c>
      <c r="I388" s="39" t="str">
        <f>VLOOKUP(B388,'FOLHA RESUMIDA'!C:D,2,0)</f>
        <v>MICHELLI HELENA LIMA DA SILVA</v>
      </c>
    </row>
    <row r="389" spans="1:9">
      <c r="A389" s="79">
        <v>1</v>
      </c>
      <c r="B389" s="79">
        <v>3338</v>
      </c>
      <c r="C389" s="80" t="s">
        <v>324</v>
      </c>
      <c r="D389" s="81">
        <v>4895.13</v>
      </c>
      <c r="E389" s="64">
        <f t="shared" si="10"/>
        <v>924.43000000000029</v>
      </c>
      <c r="F389" s="93">
        <f>IFERROR(VLOOKUP(B389,ADI!B:D,3,0),"0,00")</f>
        <v>1664.34</v>
      </c>
      <c r="G389" s="72">
        <v>2306.36</v>
      </c>
      <c r="H389" s="64">
        <f t="shared" si="11"/>
        <v>3970.7</v>
      </c>
      <c r="I389" s="39" t="str">
        <f>VLOOKUP(B389,'FOLHA RESUMIDA'!C:D,2,0)</f>
        <v>IAN THIAGO DE LIMA BARBOSA</v>
      </c>
    </row>
    <row r="390" spans="1:9">
      <c r="A390" s="79">
        <v>1</v>
      </c>
      <c r="B390" s="79">
        <v>3339</v>
      </c>
      <c r="C390" s="80" t="s">
        <v>325</v>
      </c>
      <c r="D390" s="81">
        <v>6243.57</v>
      </c>
      <c r="E390" s="64">
        <f t="shared" ref="E390:E459" si="12">D390-H390</f>
        <v>5414.12</v>
      </c>
      <c r="F390" s="93">
        <f>IFERROR(VLOOKUP(B390,ADI!B:D,3,0),"0,00")</f>
        <v>492.63</v>
      </c>
      <c r="G390" s="72">
        <v>336.82</v>
      </c>
      <c r="H390" s="64">
        <f t="shared" ref="H390:H459" si="13">F390+G390</f>
        <v>829.45</v>
      </c>
      <c r="I390" s="39" t="str">
        <f>VLOOKUP(B390,'FOLHA RESUMIDA'!C:D,2,0)</f>
        <v>ANA CAROLINA CALLAND ROSA</v>
      </c>
    </row>
    <row r="391" spans="1:9">
      <c r="A391" s="79">
        <v>1</v>
      </c>
      <c r="B391" s="79">
        <v>3340</v>
      </c>
      <c r="C391" s="80" t="s">
        <v>326</v>
      </c>
      <c r="D391" s="81">
        <v>8653.9699999999993</v>
      </c>
      <c r="E391" s="64">
        <f t="shared" si="12"/>
        <v>3134.869999999999</v>
      </c>
      <c r="F391" s="93">
        <f>IFERROR(VLOOKUP(B391,ADI!B:D,3,0),"0,00")</f>
        <v>2829.56</v>
      </c>
      <c r="G391" s="72">
        <v>2689.54</v>
      </c>
      <c r="H391" s="64">
        <f t="shared" si="13"/>
        <v>5519.1</v>
      </c>
      <c r="I391" s="39" t="str">
        <f>VLOOKUP(B391,'FOLHA RESUMIDA'!C:D,2,0)</f>
        <v>SANDRO MARQUES TEIXEIRA</v>
      </c>
    </row>
    <row r="392" spans="1:9">
      <c r="A392" s="79">
        <v>1</v>
      </c>
      <c r="B392" s="79">
        <v>3341</v>
      </c>
      <c r="C392" s="80" t="s">
        <v>327</v>
      </c>
      <c r="D392" s="81">
        <v>4405.6099999999997</v>
      </c>
      <c r="E392" s="64">
        <f t="shared" si="12"/>
        <v>985.74999999999955</v>
      </c>
      <c r="F392" s="93">
        <f>IFERROR(VLOOKUP(B392,ADI!B:D,3,0),"0,00")</f>
        <v>1497.91</v>
      </c>
      <c r="G392" s="72">
        <v>1921.95</v>
      </c>
      <c r="H392" s="64">
        <f t="shared" si="13"/>
        <v>3419.86</v>
      </c>
      <c r="I392" s="39" t="str">
        <f>VLOOKUP(B392,'FOLHA RESUMIDA'!C:D,2,0)</f>
        <v>JOSE VICTOR M A BARBOSA</v>
      </c>
    </row>
    <row r="393" spans="1:9">
      <c r="A393" s="79">
        <v>1</v>
      </c>
      <c r="B393" s="79">
        <v>3343</v>
      </c>
      <c r="C393" s="80" t="s">
        <v>328</v>
      </c>
      <c r="D393" s="81">
        <v>2463.5700000000002</v>
      </c>
      <c r="E393" s="64">
        <f t="shared" si="12"/>
        <v>1338.0500000000002</v>
      </c>
      <c r="F393" s="93">
        <f>IFERROR(VLOOKUP(B393,ADI!B:D,3,0),"0,00")</f>
        <v>499.3</v>
      </c>
      <c r="G393" s="72">
        <v>626.22</v>
      </c>
      <c r="H393" s="64">
        <f t="shared" si="13"/>
        <v>1125.52</v>
      </c>
      <c r="I393" s="39" t="str">
        <f>VLOOKUP(B393,'FOLHA RESUMIDA'!C:D,2,0)</f>
        <v>MARCELO MONTEIRO DE C. FILHO</v>
      </c>
    </row>
    <row r="394" spans="1:9">
      <c r="A394" s="79">
        <v>1</v>
      </c>
      <c r="B394" s="79">
        <v>3344</v>
      </c>
      <c r="C394" s="80" t="s">
        <v>329</v>
      </c>
      <c r="D394" s="81">
        <v>1485.68</v>
      </c>
      <c r="E394" s="64">
        <f t="shared" si="12"/>
        <v>625.97</v>
      </c>
      <c r="F394" s="93">
        <f>IFERROR(VLOOKUP(B394,ADI!B:D,3,0),"0,00")</f>
        <v>480.73</v>
      </c>
      <c r="G394" s="72">
        <v>378.98</v>
      </c>
      <c r="H394" s="64">
        <f t="shared" si="13"/>
        <v>859.71</v>
      </c>
      <c r="I394" s="39" t="str">
        <f>VLOOKUP(B394,'FOLHA RESUMIDA'!C:D,2,0)</f>
        <v>JEANE DE ALMEIDA C REVOREDO</v>
      </c>
    </row>
    <row r="395" spans="1:9">
      <c r="A395" s="79">
        <v>1</v>
      </c>
      <c r="B395" s="79">
        <v>3345</v>
      </c>
      <c r="C395" s="80" t="s">
        <v>330</v>
      </c>
      <c r="D395" s="81">
        <v>3963.95</v>
      </c>
      <c r="E395" s="64">
        <f t="shared" si="12"/>
        <v>1798.5999999999995</v>
      </c>
      <c r="F395" s="93">
        <f>IFERROR(VLOOKUP(B395,ADI!B:D,3,0),"0,00")</f>
        <v>863.95</v>
      </c>
      <c r="G395" s="72">
        <v>1301.4000000000001</v>
      </c>
      <c r="H395" s="64">
        <f t="shared" si="13"/>
        <v>2165.3500000000004</v>
      </c>
      <c r="I395" s="39" t="str">
        <f>VLOOKUP(B395,'FOLHA RESUMIDA'!C:D,2,0)</f>
        <v>ELIZABETE BARBOSA W D OLIVEIRA</v>
      </c>
    </row>
    <row r="396" spans="1:9">
      <c r="A396" s="79">
        <v>1</v>
      </c>
      <c r="B396" s="79">
        <v>3346</v>
      </c>
      <c r="C396" s="80" t="s">
        <v>331</v>
      </c>
      <c r="D396" s="81">
        <v>2065.4899999999998</v>
      </c>
      <c r="E396" s="64">
        <f t="shared" si="12"/>
        <v>529.94999999999982</v>
      </c>
      <c r="F396" s="93">
        <f>IFERROR(VLOOKUP(B396,ADI!B:D,3,0),"0,00")</f>
        <v>437.65</v>
      </c>
      <c r="G396" s="72">
        <v>1097.8900000000001</v>
      </c>
      <c r="H396" s="64">
        <f t="shared" si="13"/>
        <v>1535.54</v>
      </c>
      <c r="I396" s="39" t="str">
        <f>VLOOKUP(B396,'FOLHA RESUMIDA'!C:D,2,0)</f>
        <v>EMANOELLA RAFAELA D S A SILVA</v>
      </c>
    </row>
    <row r="397" spans="1:9">
      <c r="A397" s="79">
        <v>1</v>
      </c>
      <c r="B397" s="79">
        <v>3348</v>
      </c>
      <c r="C397" s="80" t="s">
        <v>332</v>
      </c>
      <c r="D397" s="81">
        <v>2444.44</v>
      </c>
      <c r="E397" s="64">
        <f t="shared" si="12"/>
        <v>1298.42</v>
      </c>
      <c r="F397" s="93">
        <f>IFERROR(VLOOKUP(B397,ADI!B:D,3,0),"0,00")</f>
        <v>282.77999999999997</v>
      </c>
      <c r="G397" s="72">
        <v>863.24</v>
      </c>
      <c r="H397" s="64">
        <f t="shared" si="13"/>
        <v>1146.02</v>
      </c>
      <c r="I397" s="39" t="str">
        <f>VLOOKUP(B397,'FOLHA RESUMIDA'!C:D,2,0)</f>
        <v>KARLA FERREIRA DA SILVA</v>
      </c>
    </row>
    <row r="398" spans="1:9">
      <c r="A398" s="79">
        <v>1</v>
      </c>
      <c r="B398" s="79">
        <v>3349</v>
      </c>
      <c r="C398" s="80" t="s">
        <v>333</v>
      </c>
      <c r="D398" s="81">
        <v>1412</v>
      </c>
      <c r="E398" s="64">
        <f t="shared" si="12"/>
        <v>518.09</v>
      </c>
      <c r="F398" s="93">
        <f>IFERROR(VLOOKUP(B398,ADI!B:D,3,0),"0,00")</f>
        <v>437.65</v>
      </c>
      <c r="G398" s="72">
        <v>456.26</v>
      </c>
      <c r="H398" s="64">
        <f t="shared" si="13"/>
        <v>893.91</v>
      </c>
      <c r="I398" s="39" t="str">
        <f>VLOOKUP(B398,'FOLHA RESUMIDA'!C:D,2,0)</f>
        <v>NILZA PEREIRA DA SILVA</v>
      </c>
    </row>
    <row r="399" spans="1:9">
      <c r="A399" s="79">
        <v>1</v>
      </c>
      <c r="B399" s="79">
        <v>3351</v>
      </c>
      <c r="C399" s="80" t="s">
        <v>334</v>
      </c>
      <c r="D399" s="81">
        <v>2137.5</v>
      </c>
      <c r="E399" s="64">
        <f t="shared" si="12"/>
        <v>1174.3000000000002</v>
      </c>
      <c r="F399" s="93">
        <f>IFERROR(VLOOKUP(B399,ADI!B:D,3,0),"0,00")</f>
        <v>437.65</v>
      </c>
      <c r="G399" s="72">
        <v>525.54999999999995</v>
      </c>
      <c r="H399" s="64">
        <f t="shared" si="13"/>
        <v>963.19999999999993</v>
      </c>
      <c r="I399" s="39" t="str">
        <f>VLOOKUP(B399,'FOLHA RESUMIDA'!C:D,2,0)</f>
        <v>SIMONE ARAUJO DE ALMEIDA</v>
      </c>
    </row>
    <row r="400" spans="1:9">
      <c r="A400" s="79">
        <v>1</v>
      </c>
      <c r="B400" s="79">
        <v>3352</v>
      </c>
      <c r="C400" s="80" t="s">
        <v>335</v>
      </c>
      <c r="D400" s="81">
        <v>3040.96</v>
      </c>
      <c r="E400" s="64">
        <f t="shared" si="12"/>
        <v>582.15999999999985</v>
      </c>
      <c r="F400" s="93">
        <f>IFERROR(VLOOKUP(B400,ADI!B:D,3,0),"0,00")</f>
        <v>921.14</v>
      </c>
      <c r="G400" s="72">
        <v>1537.66</v>
      </c>
      <c r="H400" s="64">
        <f t="shared" si="13"/>
        <v>2458.8000000000002</v>
      </c>
      <c r="I400" s="39" t="str">
        <f>VLOOKUP(B400,'FOLHA RESUMIDA'!C:D,2,0)</f>
        <v>CARLA SABRINA DE FREITAS LIMA</v>
      </c>
    </row>
    <row r="401" spans="1:13">
      <c r="A401" s="79">
        <v>1</v>
      </c>
      <c r="B401" s="79">
        <v>3353</v>
      </c>
      <c r="C401" s="80" t="s">
        <v>336</v>
      </c>
      <c r="D401" s="81">
        <v>1413.92</v>
      </c>
      <c r="E401" s="64">
        <f t="shared" si="12"/>
        <v>179.86999999999989</v>
      </c>
      <c r="F401" s="93">
        <f>IFERROR(VLOOKUP(B401,ADI!B:D,3,0),"0,00")</f>
        <v>480.73</v>
      </c>
      <c r="G401" s="72">
        <v>753.32</v>
      </c>
      <c r="H401" s="64">
        <f t="shared" si="13"/>
        <v>1234.0500000000002</v>
      </c>
      <c r="I401" s="39" t="str">
        <f>VLOOKUP(B401,'FOLHA RESUMIDA'!C:D,2,0)</f>
        <v>LUCIO ANDRE DA SILVA</v>
      </c>
    </row>
    <row r="402" spans="1:13">
      <c r="A402" s="79">
        <v>1</v>
      </c>
      <c r="B402" s="79">
        <v>3355</v>
      </c>
      <c r="C402" s="80" t="s">
        <v>337</v>
      </c>
      <c r="D402" s="81">
        <v>1760.57</v>
      </c>
      <c r="E402" s="64">
        <f t="shared" si="12"/>
        <v>814.41999999999985</v>
      </c>
      <c r="F402" s="93">
        <f>IFERROR(VLOOKUP(B402,ADI!B:D,3,0),"0,00")</f>
        <v>480.73</v>
      </c>
      <c r="G402" s="72">
        <v>465.42</v>
      </c>
      <c r="H402" s="64">
        <f t="shared" si="13"/>
        <v>946.15000000000009</v>
      </c>
      <c r="I402" s="39" t="str">
        <f>VLOOKUP(B402,'FOLHA RESUMIDA'!C:D,2,0)</f>
        <v>ANA CAROLINE GOMES PEREIRA</v>
      </c>
    </row>
    <row r="403" spans="1:13">
      <c r="A403" s="79">
        <v>1</v>
      </c>
      <c r="B403" s="79">
        <v>3356</v>
      </c>
      <c r="C403" s="80" t="s">
        <v>338</v>
      </c>
      <c r="D403" s="81">
        <v>1413.95</v>
      </c>
      <c r="E403" s="64">
        <f t="shared" si="12"/>
        <v>215.22000000000003</v>
      </c>
      <c r="F403" s="93">
        <f>IFERROR(VLOOKUP(B403,ADI!B:D,3,0),"0,00")</f>
        <v>480.74</v>
      </c>
      <c r="G403" s="72">
        <v>717.99</v>
      </c>
      <c r="H403" s="64">
        <f t="shared" si="13"/>
        <v>1198.73</v>
      </c>
      <c r="I403" s="39" t="str">
        <f>VLOOKUP(B403,'FOLHA RESUMIDA'!C:D,2,0)</f>
        <v>MARIA GABRIELLY DE S SANTOS</v>
      </c>
    </row>
    <row r="404" spans="1:13">
      <c r="A404" s="79">
        <v>1</v>
      </c>
      <c r="B404" s="79">
        <v>3358</v>
      </c>
      <c r="C404" s="80" t="s">
        <v>339</v>
      </c>
      <c r="D404" s="81">
        <v>20981.1</v>
      </c>
      <c r="E404" s="64">
        <f t="shared" si="12"/>
        <v>5970.6799999999985</v>
      </c>
      <c r="F404" s="93">
        <f>IFERROR(VLOOKUP(B404,ADI!B:D,3,0),"0,00")</f>
        <v>7133.57</v>
      </c>
      <c r="G404" s="72">
        <v>7876.85</v>
      </c>
      <c r="H404" s="64">
        <f t="shared" si="13"/>
        <v>15010.42</v>
      </c>
      <c r="I404" s="39" t="str">
        <f>VLOOKUP(B404,'FOLHA RESUMIDA'!C:D,2,0)</f>
        <v>SERGIO LUIZ DE NORONHA</v>
      </c>
    </row>
    <row r="405" spans="1:13">
      <c r="A405" s="79">
        <v>1</v>
      </c>
      <c r="B405" s="79">
        <v>3359</v>
      </c>
      <c r="C405" s="80" t="s">
        <v>340</v>
      </c>
      <c r="D405" s="81">
        <v>8322.24</v>
      </c>
      <c r="E405" s="64">
        <f t="shared" si="12"/>
        <v>3719.08</v>
      </c>
      <c r="F405" s="93">
        <f>IFERROR(VLOOKUP(B405,ADI!B:D,3,0),"0,00")</f>
        <v>2829.56</v>
      </c>
      <c r="G405" s="72">
        <v>1773.6</v>
      </c>
      <c r="H405" s="64">
        <f t="shared" si="13"/>
        <v>4603.16</v>
      </c>
      <c r="I405" s="39" t="str">
        <f>VLOOKUP(B405,'FOLHA RESUMIDA'!C:D,2,0)</f>
        <v>ALICE ANA BARBOSA ROSENDO</v>
      </c>
    </row>
    <row r="406" spans="1:13">
      <c r="A406" s="79">
        <v>1</v>
      </c>
      <c r="B406" s="79">
        <v>3361</v>
      </c>
      <c r="C406" s="80" t="s">
        <v>341</v>
      </c>
      <c r="D406" s="81">
        <v>3210.39</v>
      </c>
      <c r="E406" s="64">
        <f t="shared" si="12"/>
        <v>1962.6599999999999</v>
      </c>
      <c r="F406" s="93" t="str">
        <f>IFERROR(VLOOKUP(B406,ADI!B:D,3,0),"0,00")</f>
        <v>0,00</v>
      </c>
      <c r="G406" s="72">
        <v>1247.73</v>
      </c>
      <c r="H406" s="64">
        <f t="shared" si="13"/>
        <v>1247.73</v>
      </c>
      <c r="I406" s="39" t="str">
        <f>VLOOKUP(B406,'FOLHA RESUMIDA'!C:D,2,0)</f>
        <v>DANIELLY C. DO NASCIMENTO</v>
      </c>
    </row>
    <row r="407" spans="1:13">
      <c r="A407" s="79">
        <v>1</v>
      </c>
      <c r="B407" s="79">
        <v>3362</v>
      </c>
      <c r="C407" s="80" t="s">
        <v>342</v>
      </c>
      <c r="D407" s="81">
        <v>4405.6099999999997</v>
      </c>
      <c r="E407" s="64">
        <f t="shared" si="12"/>
        <v>875.72999999999956</v>
      </c>
      <c r="F407" s="93">
        <f>IFERROR(VLOOKUP(B407,ADI!B:D,3,0),"0,00")</f>
        <v>1497.91</v>
      </c>
      <c r="G407" s="72">
        <v>2031.97</v>
      </c>
      <c r="H407" s="64">
        <f t="shared" si="13"/>
        <v>3529.88</v>
      </c>
      <c r="I407" s="39" t="str">
        <f>VLOOKUP(B407,'FOLHA RESUMIDA'!C:D,2,0)</f>
        <v>LEANDRA NASCIMENTO ESTEFANIO</v>
      </c>
    </row>
    <row r="408" spans="1:13">
      <c r="A408" s="79">
        <v>1</v>
      </c>
      <c r="B408" s="79">
        <v>3364</v>
      </c>
      <c r="C408" s="80" t="s">
        <v>343</v>
      </c>
      <c r="D408" s="81">
        <v>2337.1999999999998</v>
      </c>
      <c r="E408" s="64">
        <f t="shared" si="12"/>
        <v>548.25999999999976</v>
      </c>
      <c r="F408" s="93">
        <f>IFERROR(VLOOKUP(B408,ADI!B:D,3,0),"0,00")</f>
        <v>480.74</v>
      </c>
      <c r="G408" s="72">
        <v>1308.2</v>
      </c>
      <c r="H408" s="64">
        <f t="shared" si="13"/>
        <v>1788.94</v>
      </c>
      <c r="I408" s="39" t="str">
        <f>VLOOKUP(B408,'FOLHA RESUMIDA'!C:D,2,0)</f>
        <v>ADRIANO JOSE MARTINS DA SILVA</v>
      </c>
    </row>
    <row r="409" spans="1:13">
      <c r="A409" s="79">
        <v>1</v>
      </c>
      <c r="B409" s="79">
        <v>3366</v>
      </c>
      <c r="C409" s="80" t="s">
        <v>344</v>
      </c>
      <c r="D409" s="81">
        <v>8414.7099999999991</v>
      </c>
      <c r="E409" s="64">
        <f t="shared" si="12"/>
        <v>3051.7199999999993</v>
      </c>
      <c r="F409" s="93">
        <f>IFERROR(VLOOKUP(B409,ADI!B:D,3,0),"0,00")</f>
        <v>2829.56</v>
      </c>
      <c r="G409" s="72">
        <v>2533.4299999999998</v>
      </c>
      <c r="H409" s="64">
        <f t="shared" si="13"/>
        <v>5362.99</v>
      </c>
      <c r="I409" s="39" t="str">
        <f>VLOOKUP(B409,'FOLHA RESUMIDA'!C:D,2,0)</f>
        <v>JOSE RICARDO OLIVEIRA CHAGAS</v>
      </c>
    </row>
    <row r="410" spans="1:13">
      <c r="A410" s="79">
        <v>1</v>
      </c>
      <c r="B410" s="79">
        <v>3373</v>
      </c>
      <c r="C410" s="80" t="s">
        <v>465</v>
      </c>
      <c r="D410" s="81">
        <v>4895.13</v>
      </c>
      <c r="E410" s="64">
        <f t="shared" si="12"/>
        <v>1759.7700000000004</v>
      </c>
      <c r="F410" s="93">
        <f>IFERROR(VLOOKUP(B410,ADI!B:D,3,0),"0,00")</f>
        <v>1664.34</v>
      </c>
      <c r="G410" s="72">
        <v>1471.02</v>
      </c>
      <c r="H410" s="64">
        <f t="shared" si="13"/>
        <v>3135.3599999999997</v>
      </c>
      <c r="I410" s="39" t="str">
        <f>VLOOKUP(B410,'FOLHA RESUMIDA'!C:D,2,0)</f>
        <v>LEANDRO RAMOS M DE ANDRADE</v>
      </c>
    </row>
    <row r="411" spans="1:13">
      <c r="A411" s="79">
        <v>1</v>
      </c>
      <c r="B411" s="79">
        <v>3376</v>
      </c>
      <c r="C411" s="80" t="s">
        <v>468</v>
      </c>
      <c r="D411" s="81">
        <v>1475.99</v>
      </c>
      <c r="E411" s="64">
        <f t="shared" si="12"/>
        <v>194.3599999999999</v>
      </c>
      <c r="F411" s="93">
        <f>IFERROR(VLOOKUP(B411,ADI!B:D,3,0),"0,00")</f>
        <v>480.74</v>
      </c>
      <c r="G411" s="72">
        <v>800.89</v>
      </c>
      <c r="H411" s="64">
        <f t="shared" si="13"/>
        <v>1281.6300000000001</v>
      </c>
      <c r="I411" s="39" t="str">
        <f>VLOOKUP(B411,'FOLHA RESUMIDA'!C:D,2,0)</f>
        <v>SILVIA LUIZA DE SOUZA E SILVA</v>
      </c>
    </row>
    <row r="412" spans="1:13">
      <c r="A412" s="79">
        <v>1</v>
      </c>
      <c r="B412" s="79">
        <v>3383</v>
      </c>
      <c r="C412" s="80" t="s">
        <v>474</v>
      </c>
      <c r="D412" s="81">
        <v>22555.37</v>
      </c>
      <c r="E412" s="64">
        <f t="shared" si="12"/>
        <v>7914.9499999999989</v>
      </c>
      <c r="F412" s="93">
        <f>IFERROR(VLOOKUP(B412,ADI!B:D,3,0),"0,00")</f>
        <v>7668.83</v>
      </c>
      <c r="G412" s="72">
        <v>6971.59</v>
      </c>
      <c r="H412" s="64">
        <f t="shared" si="13"/>
        <v>14640.42</v>
      </c>
      <c r="I412" s="39" t="str">
        <f>VLOOKUP(B412,'FOLHA RESUMIDA'!C:D,2,0)</f>
        <v>PLINIO ANTONIO L P FILHO</v>
      </c>
    </row>
    <row r="413" spans="1:13">
      <c r="A413" s="79">
        <v>1</v>
      </c>
      <c r="B413" s="79">
        <v>3386</v>
      </c>
      <c r="C413" s="80" t="s">
        <v>479</v>
      </c>
      <c r="D413" s="81">
        <v>1468.53</v>
      </c>
      <c r="E413" s="64">
        <f t="shared" si="12"/>
        <v>307.19000000000005</v>
      </c>
      <c r="F413" s="93">
        <f>IFERROR(VLOOKUP(B413,ADI!B:D,3,0),"0,00")</f>
        <v>499.3</v>
      </c>
      <c r="G413" s="72">
        <v>662.04</v>
      </c>
      <c r="H413" s="64">
        <f t="shared" si="13"/>
        <v>1161.3399999999999</v>
      </c>
      <c r="I413" s="39" t="str">
        <f>VLOOKUP(B413,'FOLHA RESUMIDA'!C:D,2,0)</f>
        <v>EWERTON RODRIGO PAZ DE SANTANA</v>
      </c>
    </row>
    <row r="414" spans="1:13">
      <c r="A414" s="79">
        <v>1</v>
      </c>
      <c r="B414" s="79">
        <v>3387</v>
      </c>
      <c r="C414" s="80" t="s">
        <v>480</v>
      </c>
      <c r="D414" s="81">
        <v>8322.24</v>
      </c>
      <c r="E414" s="64">
        <f t="shared" si="12"/>
        <v>3311.2199999999993</v>
      </c>
      <c r="F414" s="93">
        <f>IFERROR(VLOOKUP(B414,ADI!B:D,3,0),"0,00")</f>
        <v>2829.56</v>
      </c>
      <c r="G414" s="72">
        <v>2181.46</v>
      </c>
      <c r="H414" s="64">
        <f t="shared" si="13"/>
        <v>5011.0200000000004</v>
      </c>
      <c r="I414" s="39" t="str">
        <f>VLOOKUP(B414,'FOLHA RESUMIDA'!C:D,2,0)</f>
        <v>ELHO WENIO DA SILVA</v>
      </c>
    </row>
    <row r="415" spans="1:13">
      <c r="A415" s="79">
        <v>1</v>
      </c>
      <c r="B415" s="79">
        <v>3388</v>
      </c>
      <c r="C415" s="80" t="s">
        <v>483</v>
      </c>
      <c r="D415" s="81">
        <v>7669.41</v>
      </c>
      <c r="E415" s="64">
        <f t="shared" si="12"/>
        <v>2352.8199999999997</v>
      </c>
      <c r="F415" s="93">
        <f>IFERROR(VLOOKUP(B415,ADI!B:D,3,0),"0,00")</f>
        <v>1664.34</v>
      </c>
      <c r="G415" s="72">
        <v>3652.25</v>
      </c>
      <c r="H415" s="64">
        <f t="shared" si="13"/>
        <v>5316.59</v>
      </c>
      <c r="I415" s="39" t="str">
        <f>VLOOKUP(B415,'FOLHA RESUMIDA'!C:D,2,0)</f>
        <v>SERGIO GOUVEIA LOYO</v>
      </c>
    </row>
    <row r="416" spans="1:13" s="9" customFormat="1">
      <c r="A416" s="79">
        <v>1</v>
      </c>
      <c r="B416" s="79">
        <v>3390</v>
      </c>
      <c r="C416" s="80" t="s">
        <v>484</v>
      </c>
      <c r="D416" s="81">
        <v>141.21</v>
      </c>
      <c r="E416" s="64">
        <f t="shared" si="12"/>
        <v>29.510000000000005</v>
      </c>
      <c r="F416" s="93" t="str">
        <f>IFERROR(VLOOKUP(B416,ADI!B:D,3,0),"0,00")</f>
        <v>0,00</v>
      </c>
      <c r="G416" s="72">
        <v>111.7</v>
      </c>
      <c r="H416" s="64">
        <f t="shared" si="13"/>
        <v>111.7</v>
      </c>
      <c r="I416" s="39" t="str">
        <f>VLOOKUP(B416,'FOLHA RESUMIDA'!C:D,2,0)</f>
        <v>ELISABETH DE ARAUJO LOPES</v>
      </c>
      <c r="L416" s="10"/>
      <c r="M416" s="10"/>
    </row>
    <row r="417" spans="1:9">
      <c r="A417" s="79">
        <v>1</v>
      </c>
      <c r="B417" s="79">
        <v>3392</v>
      </c>
      <c r="C417" s="80" t="s">
        <v>529</v>
      </c>
      <c r="D417" s="81">
        <v>8322.24</v>
      </c>
      <c r="E417" s="64">
        <f t="shared" si="12"/>
        <v>2174.3099999999995</v>
      </c>
      <c r="F417" s="93">
        <f>IFERROR(VLOOKUP(B417,ADI!B:D,3,0),"0,00")</f>
        <v>2829.56</v>
      </c>
      <c r="G417" s="72">
        <v>3318.37</v>
      </c>
      <c r="H417" s="64">
        <f t="shared" si="13"/>
        <v>6147.93</v>
      </c>
      <c r="I417" s="39" t="str">
        <f>VLOOKUP(B417,'FOLHA RESUMIDA'!C:D,2,0)</f>
        <v>MARCILIO BATISTA M MOURA</v>
      </c>
    </row>
    <row r="418" spans="1:9">
      <c r="A418" s="79">
        <v>1</v>
      </c>
      <c r="B418" s="79">
        <v>3394</v>
      </c>
      <c r="C418" s="80" t="s">
        <v>530</v>
      </c>
      <c r="D418" s="81">
        <v>4895.13</v>
      </c>
      <c r="E418" s="64">
        <f t="shared" si="12"/>
        <v>2913.2300000000005</v>
      </c>
      <c r="F418" s="93">
        <f>IFERROR(VLOOKUP(B418,ADI!B:D,3,0),"0,00")</f>
        <v>1664.34</v>
      </c>
      <c r="G418" s="72">
        <v>317.56</v>
      </c>
      <c r="H418" s="64">
        <f t="shared" si="13"/>
        <v>1981.8999999999999</v>
      </c>
      <c r="I418" s="39" t="str">
        <f>VLOOKUP(B418,'FOLHA RESUMIDA'!C:D,2,0)</f>
        <v>EMANOEL ESTANISLAU GOUVEIA</v>
      </c>
    </row>
    <row r="419" spans="1:9">
      <c r="A419" s="79">
        <v>1</v>
      </c>
      <c r="B419" s="79">
        <v>3395</v>
      </c>
      <c r="C419" s="80" t="s">
        <v>531</v>
      </c>
      <c r="D419" s="81">
        <v>3867.19</v>
      </c>
      <c r="E419" s="64">
        <f t="shared" si="12"/>
        <v>2785.37</v>
      </c>
      <c r="F419" s="93">
        <f>IFERROR(VLOOKUP(B419,ADI!B:D,3,0),"0,00")</f>
        <v>1081.82</v>
      </c>
      <c r="G419" s="72">
        <v>0</v>
      </c>
      <c r="H419" s="64">
        <f t="shared" si="13"/>
        <v>1081.82</v>
      </c>
      <c r="I419" s="39" t="str">
        <f>VLOOKUP(B419,'FOLHA RESUMIDA'!C:D,2,0)</f>
        <v>ALBERTO ANACLETO BARBOSA</v>
      </c>
    </row>
    <row r="420" spans="1:9">
      <c r="A420" s="79">
        <v>1</v>
      </c>
      <c r="B420" s="79">
        <v>3396</v>
      </c>
      <c r="C420" s="80" t="s">
        <v>532</v>
      </c>
      <c r="D420" s="81">
        <v>3181.83</v>
      </c>
      <c r="E420" s="64">
        <f t="shared" si="12"/>
        <v>642.21</v>
      </c>
      <c r="F420" s="93">
        <f>IFERROR(VLOOKUP(B420,ADI!B:D,3,0),"0,00")</f>
        <v>1081.82</v>
      </c>
      <c r="G420" s="72">
        <v>1457.8</v>
      </c>
      <c r="H420" s="64">
        <f t="shared" si="13"/>
        <v>2539.62</v>
      </c>
      <c r="I420" s="39" t="str">
        <f>VLOOKUP(B420,'FOLHA RESUMIDA'!C:D,2,0)</f>
        <v>SUYANE KELLY DE SOUZA</v>
      </c>
    </row>
    <row r="421" spans="1:9">
      <c r="A421" s="79">
        <v>1</v>
      </c>
      <c r="B421" s="79">
        <v>3397</v>
      </c>
      <c r="C421" s="80" t="s">
        <v>533</v>
      </c>
      <c r="D421" s="81">
        <v>1468.53</v>
      </c>
      <c r="E421" s="64">
        <f t="shared" si="12"/>
        <v>128.56999999999994</v>
      </c>
      <c r="F421" s="93">
        <f>IFERROR(VLOOKUP(B421,ADI!B:D,3,0),"0,00")</f>
        <v>499.3</v>
      </c>
      <c r="G421" s="72">
        <v>840.66</v>
      </c>
      <c r="H421" s="64">
        <f t="shared" si="13"/>
        <v>1339.96</v>
      </c>
      <c r="I421" s="39" t="str">
        <f>VLOOKUP(B421,'FOLHA RESUMIDA'!C:D,2,0)</f>
        <v>GENIMAR TAVARES GANDOLFO</v>
      </c>
    </row>
    <row r="422" spans="1:9">
      <c r="A422" s="79">
        <v>1</v>
      </c>
      <c r="B422" s="79">
        <v>3398</v>
      </c>
      <c r="C422" s="80" t="s">
        <v>556</v>
      </c>
      <c r="D422" s="81">
        <v>1468.53</v>
      </c>
      <c r="E422" s="64">
        <f t="shared" si="12"/>
        <v>241.96000000000004</v>
      </c>
      <c r="F422" s="93">
        <f>IFERROR(VLOOKUP(B422,ADI!B:D,3,0),"0,00")</f>
        <v>499.3</v>
      </c>
      <c r="G422" s="72">
        <v>727.27</v>
      </c>
      <c r="H422" s="64">
        <f t="shared" si="13"/>
        <v>1226.57</v>
      </c>
      <c r="I422" s="39" t="str">
        <f>VLOOKUP(B422,'FOLHA RESUMIDA'!C:D,2,0)</f>
        <v>RINALDO SOARES DE BARROS</v>
      </c>
    </row>
    <row r="423" spans="1:9">
      <c r="A423" s="79">
        <v>1</v>
      </c>
      <c r="B423" s="79">
        <v>3400</v>
      </c>
      <c r="C423" s="80" t="s">
        <v>558</v>
      </c>
      <c r="D423" s="81">
        <v>4405.6099999999997</v>
      </c>
      <c r="E423" s="64">
        <f t="shared" si="12"/>
        <v>1027.6099999999997</v>
      </c>
      <c r="F423" s="93">
        <f>IFERROR(VLOOKUP(B423,ADI!B:D,3,0),"0,00")</f>
        <v>1497.91</v>
      </c>
      <c r="G423" s="72">
        <v>1880.09</v>
      </c>
      <c r="H423" s="64">
        <f t="shared" si="13"/>
        <v>3378</v>
      </c>
      <c r="I423" s="39" t="str">
        <f>VLOOKUP(B423,'FOLHA RESUMIDA'!C:D,2,0)</f>
        <v>LUCIANO ALVES DE S JUNIOR</v>
      </c>
    </row>
    <row r="424" spans="1:9">
      <c r="A424" s="79">
        <v>1</v>
      </c>
      <c r="B424" s="79">
        <v>3401</v>
      </c>
      <c r="C424" s="80" t="s">
        <v>559</v>
      </c>
      <c r="D424" s="81">
        <v>1412</v>
      </c>
      <c r="E424" s="64">
        <f t="shared" si="12"/>
        <v>610.59</v>
      </c>
      <c r="F424" s="93">
        <f>IFERROR(VLOOKUP(B424,ADI!B:D,3,0),"0,00")</f>
        <v>437.65</v>
      </c>
      <c r="G424" s="72">
        <v>363.76</v>
      </c>
      <c r="H424" s="64">
        <f t="shared" si="13"/>
        <v>801.41</v>
      </c>
      <c r="I424" s="39" t="str">
        <f>VLOOKUP(B424,'FOLHA RESUMIDA'!C:D,2,0)</f>
        <v>TATIANE RAPHAELLA S DA SILVA N</v>
      </c>
    </row>
    <row r="425" spans="1:9">
      <c r="A425" s="79">
        <v>1</v>
      </c>
      <c r="B425" s="79">
        <v>3403</v>
      </c>
      <c r="C425" s="80" t="s">
        <v>560</v>
      </c>
      <c r="D425" s="81">
        <v>5110.51</v>
      </c>
      <c r="E425" s="64">
        <f t="shared" si="12"/>
        <v>1720.1100000000001</v>
      </c>
      <c r="F425" s="93">
        <f>IFERROR(VLOOKUP(B425,ADI!B:D,3,0),"0,00")</f>
        <v>1497.91</v>
      </c>
      <c r="G425" s="72">
        <v>1892.49</v>
      </c>
      <c r="H425" s="64">
        <f t="shared" si="13"/>
        <v>3390.4</v>
      </c>
      <c r="I425" s="39" t="str">
        <f>VLOOKUP(B425,'FOLHA RESUMIDA'!C:D,2,0)</f>
        <v>ITAMAR MARIA SILVA DE MELO</v>
      </c>
    </row>
    <row r="426" spans="1:9">
      <c r="A426" s="79">
        <v>1</v>
      </c>
      <c r="B426" s="79">
        <v>3409</v>
      </c>
      <c r="C426" s="80" t="s">
        <v>561</v>
      </c>
      <c r="D426" s="81">
        <v>8322.24</v>
      </c>
      <c r="E426" s="64">
        <f t="shared" si="12"/>
        <v>2264.2399999999998</v>
      </c>
      <c r="F426" s="93">
        <f>IFERROR(VLOOKUP(B426,ADI!B:D,3,0),"0,00")</f>
        <v>2829.56</v>
      </c>
      <c r="G426" s="72">
        <v>3228.44</v>
      </c>
      <c r="H426" s="64">
        <f t="shared" si="13"/>
        <v>6058</v>
      </c>
      <c r="I426" s="39" t="str">
        <f>VLOOKUP(B426,'FOLHA RESUMIDA'!C:D,2,0)</f>
        <v>SIMONE CARLA ALVES PEREIRA</v>
      </c>
    </row>
    <row r="427" spans="1:9">
      <c r="A427" s="79">
        <v>1</v>
      </c>
      <c r="B427" s="79">
        <v>3410</v>
      </c>
      <c r="C427" s="80" t="s">
        <v>562</v>
      </c>
      <c r="D427" s="81">
        <v>1468.53</v>
      </c>
      <c r="E427" s="64">
        <f t="shared" si="12"/>
        <v>408.27</v>
      </c>
      <c r="F427" s="93">
        <f>IFERROR(VLOOKUP(B427,ADI!B:D,3,0),"0,00")</f>
        <v>499.3</v>
      </c>
      <c r="G427" s="72">
        <v>560.96</v>
      </c>
      <c r="H427" s="64">
        <f t="shared" si="13"/>
        <v>1060.26</v>
      </c>
      <c r="I427" s="39" t="str">
        <f>VLOOKUP(B427,'FOLHA RESUMIDA'!C:D,2,0)</f>
        <v>SARA MEDEIROS C CABRAL</v>
      </c>
    </row>
    <row r="428" spans="1:9">
      <c r="A428" s="79">
        <v>1</v>
      </c>
      <c r="B428" s="79">
        <v>3411</v>
      </c>
      <c r="C428" s="80" t="s">
        <v>569</v>
      </c>
      <c r="D428" s="81">
        <v>9056.5499999999993</v>
      </c>
      <c r="E428" s="64">
        <f t="shared" si="12"/>
        <v>2256.5599999999995</v>
      </c>
      <c r="F428" s="93">
        <f>IFERROR(VLOOKUP(B428,ADI!B:D,3,0),"0,00")</f>
        <v>3079.23</v>
      </c>
      <c r="G428" s="72">
        <v>3720.76</v>
      </c>
      <c r="H428" s="64">
        <f t="shared" si="13"/>
        <v>6799.99</v>
      </c>
      <c r="I428" s="39" t="str">
        <f>VLOOKUP(B428,'FOLHA RESUMIDA'!C:D,2,0)</f>
        <v>THALES ETELVAN CABRAL OLIVEIRA</v>
      </c>
    </row>
    <row r="429" spans="1:9">
      <c r="A429" s="79">
        <v>1</v>
      </c>
      <c r="B429" s="79">
        <v>3412</v>
      </c>
      <c r="C429" s="80" t="s">
        <v>570</v>
      </c>
      <c r="D429" s="81">
        <v>9388.2800000000007</v>
      </c>
      <c r="E429" s="64">
        <f t="shared" si="12"/>
        <v>2347.7900000000009</v>
      </c>
      <c r="F429" s="93">
        <f>IFERROR(VLOOKUP(B429,ADI!B:D,3,0),"0,00")</f>
        <v>3079.23</v>
      </c>
      <c r="G429" s="72">
        <v>3961.26</v>
      </c>
      <c r="H429" s="64">
        <f t="shared" si="13"/>
        <v>7040.49</v>
      </c>
      <c r="I429" s="39" t="str">
        <f>VLOOKUP(B429,'FOLHA RESUMIDA'!C:D,2,0)</f>
        <v>CARLOS EDUARDO MIRANDA D SOUSA</v>
      </c>
    </row>
    <row r="430" spans="1:9">
      <c r="A430" s="79">
        <v>1</v>
      </c>
      <c r="B430" s="79">
        <v>3413</v>
      </c>
      <c r="C430" s="80" t="s">
        <v>574</v>
      </c>
      <c r="D430" s="81">
        <v>8322.24</v>
      </c>
      <c r="E430" s="64">
        <f t="shared" si="12"/>
        <v>2368.5699999999997</v>
      </c>
      <c r="F430" s="93">
        <f>IFERROR(VLOOKUP(B430,ADI!B:D,3,0),"0,00")</f>
        <v>2829.56</v>
      </c>
      <c r="G430" s="72">
        <v>3124.11</v>
      </c>
      <c r="H430" s="64">
        <f t="shared" si="13"/>
        <v>5953.67</v>
      </c>
      <c r="I430" s="39" t="str">
        <f>VLOOKUP(B430,'FOLHA RESUMIDA'!C:D,2,0)</f>
        <v>RONALDO FRANCISCO DOS SANTOS</v>
      </c>
    </row>
    <row r="431" spans="1:9">
      <c r="A431" s="79">
        <v>1</v>
      </c>
      <c r="B431" s="79">
        <v>3414</v>
      </c>
      <c r="C431" s="80" t="s">
        <v>576</v>
      </c>
      <c r="D431" s="81">
        <v>8322.24</v>
      </c>
      <c r="E431" s="64">
        <f t="shared" si="12"/>
        <v>2054.6299999999992</v>
      </c>
      <c r="F431" s="93">
        <f>IFERROR(VLOOKUP(B431,ADI!B:D,3,0),"0,00")</f>
        <v>2829.56</v>
      </c>
      <c r="G431" s="72">
        <v>3438.05</v>
      </c>
      <c r="H431" s="64">
        <f t="shared" si="13"/>
        <v>6267.6100000000006</v>
      </c>
      <c r="I431" s="39" t="str">
        <f>VLOOKUP(B431,'FOLHA RESUMIDA'!C:D,2,0)</f>
        <v>FERNANDA DE LOURDES M G ALONZO</v>
      </c>
    </row>
    <row r="432" spans="1:9">
      <c r="A432" s="79">
        <v>1</v>
      </c>
      <c r="B432" s="79">
        <v>3415</v>
      </c>
      <c r="C432" s="80" t="s">
        <v>577</v>
      </c>
      <c r="D432" s="81">
        <v>1886.85</v>
      </c>
      <c r="E432" s="64">
        <f t="shared" si="12"/>
        <v>250.56999999999994</v>
      </c>
      <c r="F432" s="93">
        <f>IFERROR(VLOOKUP(B432,ADI!B:D,3,0),"0,00")</f>
        <v>641.53</v>
      </c>
      <c r="G432" s="72">
        <v>994.75</v>
      </c>
      <c r="H432" s="64">
        <f t="shared" si="13"/>
        <v>1636.28</v>
      </c>
      <c r="I432" s="39" t="str">
        <f>VLOOKUP(B432,'FOLHA RESUMIDA'!C:D,2,0)</f>
        <v>MARIA DO SOCORRO SILVA VIEIRA</v>
      </c>
    </row>
    <row r="433" spans="1:9">
      <c r="A433" s="79">
        <v>1</v>
      </c>
      <c r="B433" s="79">
        <v>3416</v>
      </c>
      <c r="C433" s="80" t="s">
        <v>578</v>
      </c>
      <c r="D433" s="81">
        <v>544.75</v>
      </c>
      <c r="E433" s="64">
        <f t="shared" si="12"/>
        <v>291.41999999999996</v>
      </c>
      <c r="F433" s="93" t="str">
        <f>IFERROR(VLOOKUP(B433,ADI!B:D,3,0),"0,00")</f>
        <v>0,00</v>
      </c>
      <c r="G433" s="72">
        <v>253.33</v>
      </c>
      <c r="H433" s="64">
        <f t="shared" si="13"/>
        <v>253.33</v>
      </c>
      <c r="I433" s="39" t="str">
        <f>VLOOKUP(B433,'FOLHA RESUMIDA'!C:D,2,0)</f>
        <v>DAYVSON ALVES VANDERLEI</v>
      </c>
    </row>
    <row r="434" spans="1:9">
      <c r="A434" s="79">
        <v>1</v>
      </c>
      <c r="B434" s="79">
        <v>3417</v>
      </c>
      <c r="C434" s="80" t="s">
        <v>579</v>
      </c>
      <c r="D434" s="81">
        <v>8322.24</v>
      </c>
      <c r="E434" s="64">
        <f t="shared" si="12"/>
        <v>1950.3500000000004</v>
      </c>
      <c r="F434" s="93">
        <f>IFERROR(VLOOKUP(B434,ADI!B:D,3,0),"0,00")</f>
        <v>2829.56</v>
      </c>
      <c r="G434" s="72">
        <v>3542.33</v>
      </c>
      <c r="H434" s="64">
        <f t="shared" si="13"/>
        <v>6371.8899999999994</v>
      </c>
      <c r="I434" s="39" t="str">
        <f>VLOOKUP(B434,'FOLHA RESUMIDA'!C:D,2,0)</f>
        <v>BRUNO RAFAELL SILVA DOS SANTOS</v>
      </c>
    </row>
    <row r="435" spans="1:9">
      <c r="A435" s="79">
        <v>1</v>
      </c>
      <c r="B435" s="79">
        <v>3418</v>
      </c>
      <c r="C435" s="80" t="s">
        <v>580</v>
      </c>
      <c r="D435" s="81">
        <v>8322.24</v>
      </c>
      <c r="E435" s="64">
        <f t="shared" si="12"/>
        <v>1949.3500000000004</v>
      </c>
      <c r="F435" s="93">
        <f>IFERROR(VLOOKUP(B435,ADI!B:D,3,0),"0,00")</f>
        <v>2829.56</v>
      </c>
      <c r="G435" s="72">
        <v>3543.33</v>
      </c>
      <c r="H435" s="64">
        <f t="shared" si="13"/>
        <v>6372.8899999999994</v>
      </c>
      <c r="I435" s="39" t="str">
        <f>VLOOKUP(B435,'FOLHA RESUMIDA'!C:D,2,0)</f>
        <v>DOMINGOS SAVIO F C DA S JUNIOR</v>
      </c>
    </row>
    <row r="436" spans="1:9">
      <c r="A436" s="79">
        <v>1</v>
      </c>
      <c r="B436" s="79">
        <v>3419</v>
      </c>
      <c r="C436" s="80" t="s">
        <v>581</v>
      </c>
      <c r="D436" s="81">
        <v>9388.2800000000007</v>
      </c>
      <c r="E436" s="64">
        <f t="shared" si="12"/>
        <v>2528.5300000000007</v>
      </c>
      <c r="F436" s="93">
        <f>IFERROR(VLOOKUP(B436,ADI!B:D,3,0),"0,00")</f>
        <v>3079.23</v>
      </c>
      <c r="G436" s="72">
        <v>3780.52</v>
      </c>
      <c r="H436" s="64">
        <f t="shared" si="13"/>
        <v>6859.75</v>
      </c>
      <c r="I436" s="39" t="str">
        <f>VLOOKUP(B436,'FOLHA RESUMIDA'!C:D,2,0)</f>
        <v>AGILDO BATISTA DOS S JUNIOR</v>
      </c>
    </row>
    <row r="437" spans="1:9">
      <c r="A437" s="79">
        <v>1</v>
      </c>
      <c r="B437" s="79">
        <v>3420</v>
      </c>
      <c r="C437" s="80" t="s">
        <v>582</v>
      </c>
      <c r="D437" s="81">
        <v>4405.6099999999997</v>
      </c>
      <c r="E437" s="64">
        <f t="shared" si="12"/>
        <v>1477.2399999999998</v>
      </c>
      <c r="F437" s="93">
        <f>IFERROR(VLOOKUP(B437,ADI!B:D,3,0),"0,00")</f>
        <v>1497.91</v>
      </c>
      <c r="G437" s="72">
        <v>1430.46</v>
      </c>
      <c r="H437" s="64">
        <f t="shared" si="13"/>
        <v>2928.37</v>
      </c>
      <c r="I437" s="39" t="str">
        <f>VLOOKUP(B437,'FOLHA RESUMIDA'!C:D,2,0)</f>
        <v>BRUNA MARIA PIMENTEL DE MORAIS</v>
      </c>
    </row>
    <row r="438" spans="1:9">
      <c r="A438" s="79">
        <v>1</v>
      </c>
      <c r="B438" s="79">
        <v>3421</v>
      </c>
      <c r="C438" s="80" t="s">
        <v>583</v>
      </c>
      <c r="D438" s="81">
        <v>2289.77</v>
      </c>
      <c r="E438" s="64">
        <f t="shared" si="12"/>
        <v>681.11999999999989</v>
      </c>
      <c r="F438" s="93">
        <f>IFERROR(VLOOKUP(B438,ADI!B:D,3,0),"0,00")</f>
        <v>665.73</v>
      </c>
      <c r="G438" s="72">
        <v>942.92</v>
      </c>
      <c r="H438" s="64">
        <f t="shared" si="13"/>
        <v>1608.65</v>
      </c>
      <c r="I438" s="39" t="str">
        <f>VLOOKUP(B438,'FOLHA RESUMIDA'!C:D,2,0)</f>
        <v>ROSEANE LOPES DA SILVA</v>
      </c>
    </row>
    <row r="439" spans="1:9">
      <c r="A439" s="79">
        <v>1</v>
      </c>
      <c r="B439" s="79">
        <v>3422</v>
      </c>
      <c r="C439" s="80" t="s">
        <v>584</v>
      </c>
      <c r="D439" s="81">
        <v>9056.5499999999993</v>
      </c>
      <c r="E439" s="64">
        <f t="shared" si="12"/>
        <v>2256.5599999999995</v>
      </c>
      <c r="F439" s="93">
        <f>IFERROR(VLOOKUP(B439,ADI!B:D,3,0),"0,00")</f>
        <v>3079.23</v>
      </c>
      <c r="G439" s="72">
        <v>3720.76</v>
      </c>
      <c r="H439" s="64">
        <f t="shared" si="13"/>
        <v>6799.99</v>
      </c>
      <c r="I439" s="39" t="str">
        <f>VLOOKUP(B439,'FOLHA RESUMIDA'!C:D,2,0)</f>
        <v>LUCIANA C ANUNCIACAO CUNHA</v>
      </c>
    </row>
    <row r="440" spans="1:9">
      <c r="A440" s="79">
        <v>1</v>
      </c>
      <c r="B440" s="79">
        <v>3423</v>
      </c>
      <c r="C440" s="80" t="s">
        <v>585</v>
      </c>
      <c r="D440" s="81">
        <v>5226.8599999999997</v>
      </c>
      <c r="E440" s="64">
        <f t="shared" si="12"/>
        <v>907.90999999999985</v>
      </c>
      <c r="F440" s="93">
        <f>IFERROR(VLOOKUP(B440,ADI!B:D,3,0),"0,00")</f>
        <v>1664.34</v>
      </c>
      <c r="G440" s="72">
        <v>2654.61</v>
      </c>
      <c r="H440" s="64">
        <f t="shared" si="13"/>
        <v>4318.95</v>
      </c>
      <c r="I440" s="39" t="str">
        <f>VLOOKUP(B440,'FOLHA RESUMIDA'!C:D,2,0)</f>
        <v>AMANDA M DE QUEIROZ RODRIGUES</v>
      </c>
    </row>
    <row r="441" spans="1:9">
      <c r="A441" s="79">
        <v>1</v>
      </c>
      <c r="B441" s="79">
        <v>3424</v>
      </c>
      <c r="C441" s="80" t="s">
        <v>586</v>
      </c>
      <c r="D441" s="81">
        <v>9056.5499999999993</v>
      </c>
      <c r="E441" s="64">
        <f t="shared" si="12"/>
        <v>2674.1499999999996</v>
      </c>
      <c r="F441" s="93">
        <f>IFERROR(VLOOKUP(B441,ADI!B:D,3,0),"0,00")</f>
        <v>3079.23</v>
      </c>
      <c r="G441" s="72">
        <v>3303.17</v>
      </c>
      <c r="H441" s="64">
        <f t="shared" si="13"/>
        <v>6382.4</v>
      </c>
      <c r="I441" s="39" t="str">
        <f>VLOOKUP(B441,'FOLHA RESUMIDA'!C:D,2,0)</f>
        <v>WEVERTON RODRIGO C DA SILVA</v>
      </c>
    </row>
    <row r="442" spans="1:9">
      <c r="A442" s="79">
        <v>1</v>
      </c>
      <c r="B442" s="79">
        <v>3425</v>
      </c>
      <c r="C442" s="80" t="s">
        <v>588</v>
      </c>
      <c r="D442" s="81">
        <v>8322.25</v>
      </c>
      <c r="E442" s="64">
        <f t="shared" si="12"/>
        <v>2054.63</v>
      </c>
      <c r="F442" s="93">
        <f>IFERROR(VLOOKUP(B442,ADI!B:D,3,0),"0,00")</f>
        <v>2829.56</v>
      </c>
      <c r="G442" s="72">
        <v>3438.06</v>
      </c>
      <c r="H442" s="64">
        <f t="shared" si="13"/>
        <v>6267.62</v>
      </c>
      <c r="I442" s="39" t="str">
        <f>VLOOKUP(B442,'FOLHA RESUMIDA'!C:D,2,0)</f>
        <v>ISMAR HENRIQUE RAMOS BARBOSA</v>
      </c>
    </row>
    <row r="443" spans="1:9">
      <c r="A443" s="79">
        <v>1</v>
      </c>
      <c r="B443" s="79">
        <v>3426</v>
      </c>
      <c r="C443" s="80" t="s">
        <v>591</v>
      </c>
      <c r="D443" s="81">
        <v>8322.24</v>
      </c>
      <c r="E443" s="64">
        <f t="shared" si="12"/>
        <v>2054.6299999999992</v>
      </c>
      <c r="F443" s="93">
        <f>IFERROR(VLOOKUP(B443,ADI!B:D,3,0),"0,00")</f>
        <v>2829.56</v>
      </c>
      <c r="G443" s="72">
        <v>3438.05</v>
      </c>
      <c r="H443" s="64">
        <f t="shared" si="13"/>
        <v>6267.6100000000006</v>
      </c>
      <c r="I443" s="39" t="str">
        <f>VLOOKUP(B443,'FOLHA RESUMIDA'!C:D,2,0)</f>
        <v>UDO DE MELO AMAZONAS</v>
      </c>
    </row>
    <row r="444" spans="1:9">
      <c r="A444" s="79">
        <v>1</v>
      </c>
      <c r="B444" s="79">
        <v>3427</v>
      </c>
      <c r="C444" s="80" t="s">
        <v>592</v>
      </c>
      <c r="D444" s="81">
        <v>8322.24</v>
      </c>
      <c r="E444" s="64">
        <f t="shared" si="12"/>
        <v>2089.1000000000004</v>
      </c>
      <c r="F444" s="93">
        <f>IFERROR(VLOOKUP(B444,ADI!B:D,3,0),"0,00")</f>
        <v>2829.56</v>
      </c>
      <c r="G444" s="72">
        <v>3403.58</v>
      </c>
      <c r="H444" s="64">
        <f t="shared" si="13"/>
        <v>6233.1399999999994</v>
      </c>
      <c r="I444" s="39" t="str">
        <f>VLOOKUP(B444,'FOLHA RESUMIDA'!C:D,2,0)</f>
        <v>BIANCA DE CASTRO ALMEIDA</v>
      </c>
    </row>
    <row r="445" spans="1:9">
      <c r="A445" s="79">
        <v>1</v>
      </c>
      <c r="B445" s="79">
        <v>3428</v>
      </c>
      <c r="C445" s="80" t="s">
        <v>593</v>
      </c>
      <c r="D445" s="81">
        <v>4895.13</v>
      </c>
      <c r="E445" s="64">
        <f t="shared" si="12"/>
        <v>816.77999999999975</v>
      </c>
      <c r="F445" s="93">
        <f>IFERROR(VLOOKUP(B445,ADI!B:D,3,0),"0,00")</f>
        <v>1664.34</v>
      </c>
      <c r="G445" s="72">
        <v>2414.0100000000002</v>
      </c>
      <c r="H445" s="64">
        <f t="shared" si="13"/>
        <v>4078.3500000000004</v>
      </c>
      <c r="I445" s="39" t="str">
        <f>VLOOKUP(B445,'FOLHA RESUMIDA'!C:D,2,0)</f>
        <v>ISIS RUANA PARENTE GONCALVES</v>
      </c>
    </row>
    <row r="446" spans="1:9">
      <c r="A446" s="79">
        <v>1</v>
      </c>
      <c r="B446" s="79">
        <v>3429</v>
      </c>
      <c r="C446" s="80" t="s">
        <v>597</v>
      </c>
      <c r="D446" s="81">
        <v>6057.78</v>
      </c>
      <c r="E446" s="64">
        <f t="shared" si="12"/>
        <v>1230.92</v>
      </c>
      <c r="F446" s="93" t="str">
        <f>IFERROR(VLOOKUP(B446,ADI!B:D,3,0),"0,00")</f>
        <v>0,00</v>
      </c>
      <c r="G446" s="72">
        <v>4826.8599999999997</v>
      </c>
      <c r="H446" s="64">
        <f t="shared" si="13"/>
        <v>4826.8599999999997</v>
      </c>
      <c r="I446" s="39" t="str">
        <f>VLOOKUP(B446,'FOLHA RESUMIDA'!C:D,2,0)</f>
        <v>WASHINGTON LUIZ S DE L JUNIOR</v>
      </c>
    </row>
    <row r="447" spans="1:9">
      <c r="A447" s="79">
        <v>1</v>
      </c>
      <c r="B447" s="79">
        <v>7002</v>
      </c>
      <c r="C447" s="80" t="s">
        <v>567</v>
      </c>
      <c r="D447" s="81">
        <v>6657.79</v>
      </c>
      <c r="E447" s="64">
        <f t="shared" si="12"/>
        <v>1481.29</v>
      </c>
      <c r="F447" s="93">
        <f>IFERROR(VLOOKUP(B447,ADI!B:D,3,0),"0,00")</f>
        <v>2263.65</v>
      </c>
      <c r="G447" s="72">
        <v>2912.85</v>
      </c>
      <c r="H447" s="64">
        <f t="shared" si="13"/>
        <v>5176.5</v>
      </c>
      <c r="I447" s="39" t="str">
        <f>VLOOKUP(B447,'FOLHA RESUMIDA'!C:D,2,0)</f>
        <v>ANTONIO LUIZ DOLIVEIRA AZEVEDO</v>
      </c>
    </row>
    <row r="448" spans="1:9">
      <c r="A448" s="79">
        <v>1</v>
      </c>
      <c r="B448" s="79">
        <v>8249</v>
      </c>
      <c r="C448" s="80" t="s">
        <v>345</v>
      </c>
      <c r="D448" s="81">
        <v>3181.83</v>
      </c>
      <c r="E448" s="64">
        <f t="shared" si="12"/>
        <v>1858.77</v>
      </c>
      <c r="F448" s="93">
        <f>IFERROR(VLOOKUP(B448,ADI!B:D,3,0),"0,00")</f>
        <v>1081.82</v>
      </c>
      <c r="G448" s="72">
        <v>241.24</v>
      </c>
      <c r="H448" s="64">
        <f t="shared" si="13"/>
        <v>1323.06</v>
      </c>
      <c r="I448" s="39" t="str">
        <f>VLOOKUP(B448,'FOLHA RESUMIDA'!C:D,2,0)</f>
        <v>SELMA BEZERRA DE CARVALHO</v>
      </c>
    </row>
    <row r="449" spans="1:13" s="38" customFormat="1">
      <c r="A449" s="91">
        <v>1</v>
      </c>
      <c r="B449" s="91">
        <v>3384</v>
      </c>
      <c r="C449" s="76" t="s">
        <v>477</v>
      </c>
      <c r="D449" s="92"/>
      <c r="E449" s="64">
        <f t="shared" si="12"/>
        <v>-1497.91</v>
      </c>
      <c r="F449" s="93">
        <f>IFERROR(VLOOKUP(B449,ADI!B:D,3,0),"0,00")</f>
        <v>1497.91</v>
      </c>
      <c r="G449" s="72"/>
      <c r="H449" s="64">
        <f t="shared" si="13"/>
        <v>1497.91</v>
      </c>
      <c r="I449" s="39" t="str">
        <f>VLOOKUP(B449,'FOLHA RESUMIDA'!C:D,2,0)</f>
        <v>ADRIANA LOPES NOBREGA F BARROS</v>
      </c>
      <c r="L449" s="6"/>
      <c r="M449" s="6"/>
    </row>
    <row r="450" spans="1:13" s="38" customFormat="1">
      <c r="A450" s="91">
        <v>1</v>
      </c>
      <c r="B450" s="91">
        <v>3389</v>
      </c>
      <c r="C450" s="76" t="s">
        <v>485</v>
      </c>
      <c r="D450" s="92"/>
      <c r="E450" s="64">
        <f t="shared" si="12"/>
        <v>-1497.91</v>
      </c>
      <c r="F450" s="93">
        <f>IFERROR(VLOOKUP(B450,ADI!B:D,3,0),"0,00")</f>
        <v>1497.91</v>
      </c>
      <c r="G450" s="72"/>
      <c r="H450" s="64">
        <f t="shared" si="13"/>
        <v>1497.91</v>
      </c>
      <c r="I450" s="39" t="str">
        <f>VLOOKUP(B450,'FOLHA RESUMIDA'!C:D,2,0)</f>
        <v>ALBERTO AFFONSO F M  TRINDADE</v>
      </c>
      <c r="L450" s="6"/>
      <c r="M450" s="6"/>
    </row>
    <row r="451" spans="1:13" s="38" customFormat="1">
      <c r="A451" s="91">
        <v>1</v>
      </c>
      <c r="B451" s="91">
        <v>3312</v>
      </c>
      <c r="C451" s="76" t="s">
        <v>315</v>
      </c>
      <c r="D451" s="92"/>
      <c r="E451" s="64">
        <f t="shared" si="12"/>
        <v>-2829.56</v>
      </c>
      <c r="F451" s="93">
        <f>IFERROR(VLOOKUP(B451,ADI!B:D,3,0),"0,00")</f>
        <v>2829.56</v>
      </c>
      <c r="G451" s="72"/>
      <c r="H451" s="64">
        <f t="shared" si="13"/>
        <v>2829.56</v>
      </c>
      <c r="I451" s="39" t="str">
        <f>VLOOKUP(B451,'FOLHA RESUMIDA'!C:D,2,0)</f>
        <v>DIMAS PEREIRA DANTAS</v>
      </c>
      <c r="L451" s="6"/>
      <c r="M451" s="6"/>
    </row>
    <row r="452" spans="1:13" s="38" customFormat="1">
      <c r="A452" s="91">
        <v>1</v>
      </c>
      <c r="B452" s="91">
        <v>3037</v>
      </c>
      <c r="C452" s="76" t="s">
        <v>265</v>
      </c>
      <c r="D452" s="92"/>
      <c r="E452" s="64">
        <f t="shared" si="12"/>
        <v>-437.65</v>
      </c>
      <c r="F452" s="93">
        <f>IFERROR(VLOOKUP(B452,ADI!B:D,3,0),"0,00")</f>
        <v>437.65</v>
      </c>
      <c r="G452" s="72"/>
      <c r="H452" s="64">
        <f t="shared" si="13"/>
        <v>437.65</v>
      </c>
      <c r="I452" s="39" t="str">
        <f>VLOOKUP(B452,'FOLHA RESUMIDA'!C:D,2,0)</f>
        <v>JADON JORGE OLIVEIRA DA SILVA</v>
      </c>
      <c r="L452" s="6"/>
      <c r="M452" s="6"/>
    </row>
    <row r="453" spans="1:13" s="38" customFormat="1">
      <c r="A453" s="91">
        <v>1</v>
      </c>
      <c r="B453" s="91">
        <v>3249</v>
      </c>
      <c r="C453" s="76" t="s">
        <v>310</v>
      </c>
      <c r="D453" s="92"/>
      <c r="E453" s="64">
        <f t="shared" si="12"/>
        <v>-1664.34</v>
      </c>
      <c r="F453" s="93">
        <f>IFERROR(VLOOKUP(B453,ADI!B:D,3,0),"0,00")</f>
        <v>1664.34</v>
      </c>
      <c r="G453" s="72"/>
      <c r="H453" s="64">
        <f t="shared" si="13"/>
        <v>1664.34</v>
      </c>
      <c r="I453" s="39" t="str">
        <f>VLOOKUP(B453,'FOLHA RESUMIDA'!C:D,2,0)</f>
        <v>LUCIANA MARIA BASTO DE AQUINO</v>
      </c>
      <c r="L453" s="6"/>
      <c r="M453" s="6"/>
    </row>
    <row r="454" spans="1:13" s="38" customFormat="1">
      <c r="A454" s="91">
        <v>1</v>
      </c>
      <c r="B454" s="91">
        <v>3201</v>
      </c>
      <c r="C454" s="76" t="s">
        <v>299</v>
      </c>
      <c r="D454" s="92"/>
      <c r="E454" s="64">
        <f t="shared" si="12"/>
        <v>-499.3</v>
      </c>
      <c r="F454" s="93">
        <f>IFERROR(VLOOKUP(B454,ADI!B:D,3,0),"0,00")</f>
        <v>499.3</v>
      </c>
      <c r="G454" s="72"/>
      <c r="H454" s="64">
        <f t="shared" si="13"/>
        <v>499.3</v>
      </c>
      <c r="I454" s="39" t="str">
        <f>VLOOKUP(B454,'FOLHA RESUMIDA'!C:D,2,0)</f>
        <v>LUCIENE TORRES GALINDO DE MELO</v>
      </c>
      <c r="L454" s="6"/>
      <c r="M454" s="6"/>
    </row>
    <row r="455" spans="1:13" s="38" customFormat="1">
      <c r="A455" s="91">
        <v>1</v>
      </c>
      <c r="B455" s="91">
        <v>3221</v>
      </c>
      <c r="C455" s="76" t="s">
        <v>302</v>
      </c>
      <c r="D455" s="92"/>
      <c r="E455" s="64">
        <f t="shared" si="12"/>
        <v>-1158.73</v>
      </c>
      <c r="F455" s="93">
        <f>IFERROR(VLOOKUP(B455,ADI!B:D,3,0),"0,00")</f>
        <v>1158.73</v>
      </c>
      <c r="G455" s="72"/>
      <c r="H455" s="64">
        <f t="shared" si="13"/>
        <v>1158.73</v>
      </c>
      <c r="I455" s="39" t="str">
        <f>VLOOKUP(B455,'FOLHA RESUMIDA'!C:D,2,0)</f>
        <v>MARIA ERLANI BARBOSA SILVA</v>
      </c>
      <c r="L455" s="6"/>
      <c r="M455" s="6"/>
    </row>
    <row r="456" spans="1:13" s="38" customFormat="1">
      <c r="A456" s="91">
        <v>1</v>
      </c>
      <c r="B456" s="91">
        <v>3381</v>
      </c>
      <c r="C456" s="76" t="s">
        <v>471</v>
      </c>
      <c r="D456" s="92"/>
      <c r="E456" s="64">
        <f t="shared" si="12"/>
        <v>-499.3</v>
      </c>
      <c r="F456" s="93">
        <f>IFERROR(VLOOKUP(B456,ADI!B:D,3,0),"0,00")</f>
        <v>499.3</v>
      </c>
      <c r="G456" s="72"/>
      <c r="H456" s="64">
        <f t="shared" si="13"/>
        <v>499.3</v>
      </c>
      <c r="I456" s="39" t="str">
        <f>VLOOKUP(B456,'FOLHA RESUMIDA'!C:D,2,0)</f>
        <v>MARIA VITORIA ALVES VILA NOVA</v>
      </c>
      <c r="L456" s="6"/>
      <c r="M456" s="6"/>
    </row>
    <row r="457" spans="1:13" s="38" customFormat="1">
      <c r="A457" s="91">
        <v>1</v>
      </c>
      <c r="B457" s="91">
        <v>3220</v>
      </c>
      <c r="C457" s="76" t="s">
        <v>301</v>
      </c>
      <c r="D457" s="92"/>
      <c r="E457" s="64">
        <f t="shared" si="12"/>
        <v>-2829.56</v>
      </c>
      <c r="F457" s="93">
        <f>IFERROR(VLOOKUP(B457,ADI!B:D,3,0),"0,00")</f>
        <v>2829.56</v>
      </c>
      <c r="G457" s="72"/>
      <c r="H457" s="64">
        <f t="shared" si="13"/>
        <v>2829.56</v>
      </c>
      <c r="I457" s="39" t="str">
        <f>VLOOKUP(B457,'FOLHA RESUMIDA'!C:D,2,0)</f>
        <v>RENATA RODRIGUES C DE MELO</v>
      </c>
      <c r="L457" s="6"/>
      <c r="M457" s="6"/>
    </row>
    <row r="458" spans="1:13">
      <c r="A458" s="82" t="s">
        <v>412</v>
      </c>
      <c r="B458" s="82"/>
      <c r="C458" s="82"/>
      <c r="D458" s="83">
        <v>2005187.9800000009</v>
      </c>
      <c r="E458" s="64">
        <f t="shared" si="12"/>
        <v>1392034.280000001</v>
      </c>
      <c r="F458" s="93" t="str">
        <f>IFERROR(VLOOKUP(B458,ADI!B:D,3,0),"0,00")</f>
        <v>0,00</v>
      </c>
      <c r="G458" s="65">
        <v>613153.69999999995</v>
      </c>
      <c r="H458" s="64">
        <f t="shared" si="13"/>
        <v>613153.69999999995</v>
      </c>
      <c r="I458" s="39" t="e">
        <f>VLOOKUP(B458,'FOLHA RESUMIDA'!C:D,2,0)</f>
        <v>#N/A</v>
      </c>
    </row>
    <row r="459" spans="1:13">
      <c r="A459" s="77"/>
      <c r="B459" s="77"/>
      <c r="C459" s="77"/>
      <c r="D459" s="84">
        <v>2005187.98</v>
      </c>
      <c r="E459" s="64">
        <f t="shared" si="12"/>
        <v>1392034.28</v>
      </c>
      <c r="F459" s="93" t="str">
        <f>IFERROR(VLOOKUP(B459,ADI!B:D,3,0),"0,00")</f>
        <v>0,00</v>
      </c>
      <c r="G459" s="75">
        <v>613153.69999999995</v>
      </c>
      <c r="H459" s="64">
        <f t="shared" si="13"/>
        <v>613153.69999999995</v>
      </c>
      <c r="I459" s="39" t="e">
        <f>VLOOKUP(B459,'FOLHA RESUMIDA'!C:D,2,0)</f>
        <v>#N/A</v>
      </c>
    </row>
    <row r="460" spans="1:13">
      <c r="A460" s="61"/>
      <c r="B460" s="61"/>
      <c r="C460" s="61"/>
      <c r="D460" s="62">
        <v>2055017.07</v>
      </c>
      <c r="E460" s="64">
        <f t="shared" ref="E460" si="14">D460-H460</f>
        <v>1440185.98</v>
      </c>
      <c r="F460" s="93" t="str">
        <f>IFERROR(VLOOKUP(B460,ADI!B:D,3,0),"0,00")</f>
        <v>0,00</v>
      </c>
      <c r="G460" s="94">
        <v>614831.09</v>
      </c>
      <c r="H460" s="64">
        <f t="shared" ref="H460" si="15">F460+G460</f>
        <v>614831.09</v>
      </c>
      <c r="I460" s="39" t="e">
        <f>VLOOKUP(B460,'FOLHA RESUMIDA'!C:D,2,0)</f>
        <v>#N/A</v>
      </c>
    </row>
    <row r="461" spans="1:13">
      <c r="E461" s="64"/>
      <c r="F461" s="93"/>
      <c r="G461" s="94"/>
      <c r="H461" s="64"/>
      <c r="I461" s="39"/>
    </row>
    <row r="462" spans="1:13">
      <c r="E462" s="64"/>
      <c r="F462" s="93"/>
      <c r="H462" s="64"/>
      <c r="I462" s="39"/>
    </row>
    <row r="463" spans="1:13" s="38" customFormat="1">
      <c r="B463" s="6"/>
      <c r="D463" s="18"/>
      <c r="E463" s="64"/>
      <c r="F463" s="95"/>
      <c r="G463" s="70"/>
      <c r="H463" s="64"/>
      <c r="I463" s="39"/>
      <c r="L463" s="6"/>
      <c r="M463" s="6"/>
    </row>
    <row r="464" spans="1:13" s="38" customFormat="1">
      <c r="B464" s="6"/>
      <c r="D464" s="18"/>
      <c r="E464" s="64"/>
      <c r="F464" s="95"/>
      <c r="G464" s="70"/>
      <c r="H464" s="64"/>
      <c r="I464" s="39"/>
      <c r="L464" s="6"/>
      <c r="M464" s="6"/>
    </row>
    <row r="465" spans="2:13" s="38" customFormat="1">
      <c r="B465" s="6"/>
      <c r="D465" s="18"/>
      <c r="E465" s="64"/>
      <c r="F465" s="95"/>
      <c r="G465" s="70"/>
      <c r="H465" s="64"/>
      <c r="I465" s="39"/>
      <c r="L465" s="6"/>
      <c r="M465" s="6"/>
    </row>
    <row r="466" spans="2:13" s="38" customFormat="1">
      <c r="B466" s="6"/>
      <c r="D466" s="18"/>
      <c r="E466" s="64"/>
      <c r="F466" s="95"/>
      <c r="G466" s="70"/>
      <c r="H466" s="64"/>
      <c r="I466" s="39"/>
      <c r="L466" s="6"/>
      <c r="M466" s="6"/>
    </row>
    <row r="467" spans="2:13">
      <c r="E467" s="96"/>
      <c r="F467" s="96"/>
      <c r="H467" s="96"/>
    </row>
    <row r="468" spans="2:13">
      <c r="E468" s="64"/>
      <c r="F468" s="93"/>
      <c r="H468" s="64"/>
    </row>
    <row r="469" spans="2:13">
      <c r="E469" s="64"/>
      <c r="F469" s="93"/>
      <c r="H469" s="64"/>
    </row>
    <row r="470" spans="2:13">
      <c r="E470" s="64"/>
      <c r="F470" s="93"/>
      <c r="H470" s="64"/>
      <c r="I470" s="39"/>
    </row>
    <row r="471" spans="2:13" s="38" customFormat="1">
      <c r="B471" s="6"/>
      <c r="D471" s="18"/>
      <c r="E471" s="64"/>
      <c r="F471" s="93"/>
      <c r="G471" s="70"/>
      <c r="H471" s="64"/>
      <c r="I471" s="39"/>
      <c r="L471" s="6"/>
      <c r="M471" s="6"/>
    </row>
    <row r="472" spans="2:13" s="38" customFormat="1">
      <c r="B472" s="6"/>
      <c r="D472" s="18"/>
      <c r="E472" s="64"/>
      <c r="F472" s="93"/>
      <c r="G472" s="70"/>
      <c r="H472" s="64"/>
      <c r="I472" s="39"/>
      <c r="L472" s="6"/>
      <c r="M472" s="6"/>
    </row>
    <row r="473" spans="2:13">
      <c r="E473" s="64"/>
      <c r="F473" s="93"/>
      <c r="H473" s="64"/>
    </row>
    <row r="474" spans="2:13">
      <c r="E474" s="64"/>
      <c r="F474" s="93"/>
      <c r="H474" s="64"/>
    </row>
    <row r="475" spans="2:13">
      <c r="E475" s="64"/>
      <c r="F475" s="93"/>
      <c r="H475" s="64"/>
    </row>
    <row r="476" spans="2:13">
      <c r="E476" s="64"/>
      <c r="F476" s="93"/>
      <c r="H476" s="64"/>
    </row>
  </sheetData>
  <autoFilter ref="A4:I476"/>
  <sortState ref="A5:H666">
    <sortCondition ref="B5:B666"/>
  </sortState>
  <conditionalFormatting sqref="B1:B1048576">
    <cfRule type="duplicateValues" dxfId="25" priority="1"/>
  </conditionalFormatting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E425"/>
  <sheetViews>
    <sheetView workbookViewId="0">
      <selection activeCell="A5" sqref="A5:C13"/>
    </sheetView>
  </sheetViews>
  <sheetFormatPr defaultRowHeight="12"/>
  <cols>
    <col min="1" max="1" width="4.7109375" style="9" customWidth="1"/>
    <col min="2" max="2" width="7.42578125" style="9" bestFit="1" customWidth="1"/>
    <col min="3" max="3" width="32.42578125" style="9" bestFit="1" customWidth="1"/>
    <col min="4" max="4" width="16.42578125" style="9" bestFit="1" customWidth="1"/>
    <col min="5" max="5" width="31.7109375" style="9" bestFit="1" customWidth="1"/>
    <col min="6" max="16384" width="9.140625" style="9"/>
  </cols>
  <sheetData>
    <row r="2" spans="1:5">
      <c r="A2" s="88" t="s">
        <v>598</v>
      </c>
      <c r="B2" s="88"/>
      <c r="C2" s="88"/>
      <c r="D2" s="88"/>
    </row>
    <row r="4" spans="1:5">
      <c r="A4" s="88" t="s">
        <v>0</v>
      </c>
      <c r="B4" s="88" t="s">
        <v>1</v>
      </c>
      <c r="C4" s="88" t="s">
        <v>2</v>
      </c>
      <c r="D4" s="88" t="s">
        <v>478</v>
      </c>
    </row>
    <row r="5" spans="1:5">
      <c r="A5" s="91">
        <v>1</v>
      </c>
      <c r="B5" s="91">
        <v>3384</v>
      </c>
      <c r="C5" s="76" t="s">
        <v>477</v>
      </c>
      <c r="D5" s="72">
        <v>1497.91</v>
      </c>
      <c r="E5" s="9" t="str">
        <f>IFERROR(VLOOKUP(B5,MARÇO!B:C,2,0),"")</f>
        <v>ADRIANA LOPES NOBREGA F BARROS</v>
      </c>
    </row>
    <row r="6" spans="1:5">
      <c r="A6" s="91">
        <v>1</v>
      </c>
      <c r="B6" s="91">
        <v>3389</v>
      </c>
      <c r="C6" s="76" t="s">
        <v>485</v>
      </c>
      <c r="D6" s="72">
        <v>1497.91</v>
      </c>
      <c r="E6" s="9" t="str">
        <f>IFERROR(VLOOKUP(B6,MARÇO!B:C,2,0),"")</f>
        <v>ALBERTO AFFONSO F M  TRINDADE</v>
      </c>
    </row>
    <row r="7" spans="1:5">
      <c r="A7" s="91">
        <v>1</v>
      </c>
      <c r="B7" s="91">
        <v>3312</v>
      </c>
      <c r="C7" s="76" t="s">
        <v>315</v>
      </c>
      <c r="D7" s="72">
        <v>2829.56</v>
      </c>
      <c r="E7" s="9" t="str">
        <f>IFERROR(VLOOKUP(B7,MARÇO!B:C,2,0),"")</f>
        <v>DIMAS PEREIRA DANTAS</v>
      </c>
    </row>
    <row r="8" spans="1:5">
      <c r="A8" s="91">
        <v>1</v>
      </c>
      <c r="B8" s="91">
        <v>3037</v>
      </c>
      <c r="C8" s="76" t="s">
        <v>265</v>
      </c>
      <c r="D8" s="72">
        <v>437.65</v>
      </c>
      <c r="E8" s="9" t="str">
        <f>IFERROR(VLOOKUP(B8,MARÇO!B:C,2,0),"")</f>
        <v>JADON JORGE OLIVEIRA DA SILVA</v>
      </c>
    </row>
    <row r="9" spans="1:5">
      <c r="A9" s="91">
        <v>1</v>
      </c>
      <c r="B9" s="91">
        <v>3249</v>
      </c>
      <c r="C9" s="76" t="s">
        <v>310</v>
      </c>
      <c r="D9" s="72">
        <v>1664.34</v>
      </c>
      <c r="E9" s="9" t="str">
        <f>IFERROR(VLOOKUP(B9,MARÇO!B:C,2,0),"")</f>
        <v>LUCIANA MARIA BASTO DE AQUINO</v>
      </c>
    </row>
    <row r="10" spans="1:5">
      <c r="A10" s="91">
        <v>1</v>
      </c>
      <c r="B10" s="91">
        <v>3201</v>
      </c>
      <c r="C10" s="76" t="s">
        <v>299</v>
      </c>
      <c r="D10" s="72">
        <v>499.3</v>
      </c>
      <c r="E10" s="9" t="str">
        <f>IFERROR(VLOOKUP(B10,MARÇO!B:C,2,0),"")</f>
        <v>LUCIENE TORRES GALINDO DE MELO</v>
      </c>
    </row>
    <row r="11" spans="1:5">
      <c r="A11" s="91">
        <v>1</v>
      </c>
      <c r="B11" s="91">
        <v>3221</v>
      </c>
      <c r="C11" s="76" t="s">
        <v>302</v>
      </c>
      <c r="D11" s="72">
        <v>1158.73</v>
      </c>
      <c r="E11" s="9" t="str">
        <f>IFERROR(VLOOKUP(B11,MARÇO!B:C,2,0),"")</f>
        <v>MARIA ERLANI BARBOSA SILVA</v>
      </c>
    </row>
    <row r="12" spans="1:5">
      <c r="A12" s="91">
        <v>1</v>
      </c>
      <c r="B12" s="91">
        <v>3381</v>
      </c>
      <c r="C12" s="76" t="s">
        <v>471</v>
      </c>
      <c r="D12" s="72">
        <v>499.3</v>
      </c>
      <c r="E12" s="9" t="str">
        <f>IFERROR(VLOOKUP(B12,MARÇO!B:C,2,0),"")</f>
        <v>MARIA VITORIA ALVES VILA NOVA</v>
      </c>
    </row>
    <row r="13" spans="1:5">
      <c r="A13" s="91">
        <v>1</v>
      </c>
      <c r="B13" s="91">
        <v>3220</v>
      </c>
      <c r="C13" s="76" t="s">
        <v>301</v>
      </c>
      <c r="D13" s="72">
        <v>2829.56</v>
      </c>
      <c r="E13" s="9" t="str">
        <f>IFERROR(VLOOKUP(B13,MARÇO!B:C,2,0),"")</f>
        <v>RENATA RODRIGUES C DE MELO</v>
      </c>
    </row>
    <row r="14" spans="1:5">
      <c r="A14" s="91">
        <v>1</v>
      </c>
      <c r="B14" s="91">
        <v>2308</v>
      </c>
      <c r="C14" s="76" t="s">
        <v>117</v>
      </c>
      <c r="D14" s="72">
        <v>1081.82</v>
      </c>
      <c r="E14" s="9" t="str">
        <f>IFERROR(VLOOKUP(B14,MARÇO!B:C,2,0),"")</f>
        <v>ADEILDO CARLOS DIAS BEZERRA</v>
      </c>
    </row>
    <row r="15" spans="1:5">
      <c r="A15" s="91">
        <v>1</v>
      </c>
      <c r="B15" s="91">
        <v>2628</v>
      </c>
      <c r="C15" s="76" t="s">
        <v>166</v>
      </c>
      <c r="D15" s="72">
        <v>1856.81</v>
      </c>
      <c r="E15" s="9" t="str">
        <f>IFERROR(VLOOKUP(B15,MARÇO!B:C,2,0),"")</f>
        <v>ADELE GOMES DE SANTANA</v>
      </c>
    </row>
    <row r="16" spans="1:5">
      <c r="A16" s="91">
        <v>10</v>
      </c>
      <c r="B16" s="91">
        <v>1683</v>
      </c>
      <c r="C16" s="76" t="s">
        <v>400</v>
      </c>
      <c r="D16" s="72">
        <v>1364.21</v>
      </c>
      <c r="E16" s="9" t="str">
        <f>IFERROR(VLOOKUP(B16,MARÇO!B:C,2,0),"")</f>
        <v>ADEMIR LOPES DA SILVA</v>
      </c>
    </row>
    <row r="17" spans="1:5">
      <c r="A17" s="91">
        <v>1</v>
      </c>
      <c r="B17" s="91">
        <v>1258</v>
      </c>
      <c r="C17" s="76" t="s">
        <v>29</v>
      </c>
      <c r="D17" s="72">
        <v>2069.33</v>
      </c>
      <c r="E17" s="9" t="str">
        <f>IFERROR(VLOOKUP(B17,MARÇO!B:C,2,0),"")</f>
        <v>ADIGALENE RODRIGUES DA SILVA</v>
      </c>
    </row>
    <row r="18" spans="1:5">
      <c r="A18" s="91">
        <v>1</v>
      </c>
      <c r="B18" s="91">
        <v>2823</v>
      </c>
      <c r="C18" s="76" t="s">
        <v>363</v>
      </c>
      <c r="D18" s="72">
        <v>673.61</v>
      </c>
      <c r="E18" s="9" t="str">
        <f>IFERROR(VLOOKUP(B18,MARÇO!B:C,2,0),"")</f>
        <v>ADRIANA MARIA DA SILVA</v>
      </c>
    </row>
    <row r="19" spans="1:5">
      <c r="A19" s="91">
        <v>1</v>
      </c>
      <c r="B19" s="91">
        <v>2860</v>
      </c>
      <c r="C19" s="76" t="s">
        <v>220</v>
      </c>
      <c r="D19" s="72">
        <v>457.84</v>
      </c>
      <c r="E19" s="9" t="str">
        <f>IFERROR(VLOOKUP(B19,MARÇO!B:C,2,0),"")</f>
        <v>ADRIANA MAYO DE SOUZA E SILVA</v>
      </c>
    </row>
    <row r="20" spans="1:5">
      <c r="A20" s="91">
        <v>1</v>
      </c>
      <c r="B20" s="91">
        <v>3364</v>
      </c>
      <c r="C20" s="76" t="s">
        <v>343</v>
      </c>
      <c r="D20" s="72">
        <v>480.74</v>
      </c>
      <c r="E20" s="9" t="str">
        <f>IFERROR(VLOOKUP(B20,MARÇO!B:C,2,0),"")</f>
        <v>ADRIANO JOSE MARTINS DA SILVA</v>
      </c>
    </row>
    <row r="21" spans="1:5">
      <c r="A21" s="91">
        <v>1</v>
      </c>
      <c r="B21" s="91">
        <v>3419</v>
      </c>
      <c r="C21" s="76" t="s">
        <v>581</v>
      </c>
      <c r="D21" s="72">
        <v>3079.23</v>
      </c>
      <c r="E21" s="9" t="str">
        <f>IFERROR(VLOOKUP(B21,MARÇO!B:C,2,0),"")</f>
        <v>AGILDO BATISTA DOS S JUNIOR</v>
      </c>
    </row>
    <row r="22" spans="1:5">
      <c r="A22" s="91">
        <v>1</v>
      </c>
      <c r="B22" s="91">
        <v>2382</v>
      </c>
      <c r="C22" s="76" t="s">
        <v>127</v>
      </c>
      <c r="D22" s="72">
        <v>4206.66</v>
      </c>
      <c r="E22" s="9" t="str">
        <f>IFERROR(VLOOKUP(B22,MARÇO!B:C,2,0),"")</f>
        <v>AILA KARLA MOTA SANTANA</v>
      </c>
    </row>
    <row r="23" spans="1:5">
      <c r="A23" s="91">
        <v>1</v>
      </c>
      <c r="B23" s="91">
        <v>2086</v>
      </c>
      <c r="C23" s="76" t="s">
        <v>88</v>
      </c>
      <c r="D23" s="72">
        <v>893.17</v>
      </c>
      <c r="E23" s="9" t="str">
        <f>IFERROR(VLOOKUP(B23,MARÇO!B:C,2,0),"")</f>
        <v>ALBANITA LUCIANA DA SILVA</v>
      </c>
    </row>
    <row r="24" spans="1:5">
      <c r="A24" s="91">
        <v>1</v>
      </c>
      <c r="B24" s="91">
        <v>3395</v>
      </c>
      <c r="C24" s="76" t="s">
        <v>531</v>
      </c>
      <c r="D24" s="72">
        <v>1081.82</v>
      </c>
      <c r="E24" s="9" t="str">
        <f>IFERROR(VLOOKUP(B24,MARÇO!B:C,2,0),"")</f>
        <v>ALBERTO ANACLETO BARBOSA</v>
      </c>
    </row>
    <row r="25" spans="1:5">
      <c r="A25" s="91">
        <v>1</v>
      </c>
      <c r="B25" s="91">
        <v>2853</v>
      </c>
      <c r="C25" s="76" t="s">
        <v>216</v>
      </c>
      <c r="D25" s="72">
        <v>504.77</v>
      </c>
      <c r="E25" s="9" t="str">
        <f>IFERROR(VLOOKUP(B25,MARÇO!B:C,2,0),"")</f>
        <v>ALCILEIDE MONTE DA SILVA LIMA</v>
      </c>
    </row>
    <row r="26" spans="1:5">
      <c r="A26" s="91">
        <v>1</v>
      </c>
      <c r="B26" s="91">
        <v>2509</v>
      </c>
      <c r="C26" s="76" t="s">
        <v>149</v>
      </c>
      <c r="D26" s="72">
        <v>220.28</v>
      </c>
      <c r="E26" s="9" t="str">
        <f>IFERROR(VLOOKUP(B26,MARÇO!B:C,2,0),"")</f>
        <v>ALDEMIR NASCIMENTO DA SILVA</v>
      </c>
    </row>
    <row r="27" spans="1:5">
      <c r="A27" s="91">
        <v>1</v>
      </c>
      <c r="B27" s="91">
        <v>2911</v>
      </c>
      <c r="C27" s="76" t="s">
        <v>235</v>
      </c>
      <c r="D27" s="72">
        <v>504.76</v>
      </c>
      <c r="E27" s="9" t="str">
        <f>IFERROR(VLOOKUP(B27,MARÇO!B:C,2,0),"")</f>
        <v>ALDJANE MARIA DOS SANTOS</v>
      </c>
    </row>
    <row r="28" spans="1:5">
      <c r="A28" s="91">
        <v>1</v>
      </c>
      <c r="B28" s="91">
        <v>2131</v>
      </c>
      <c r="C28" s="76" t="s">
        <v>99</v>
      </c>
      <c r="D28" s="72">
        <v>918.76</v>
      </c>
      <c r="E28" s="9" t="str">
        <f>IFERROR(VLOOKUP(B28,MARÇO!B:C,2,0),"")</f>
        <v>ALEXANDRE BARBOSA DA SILVA</v>
      </c>
    </row>
    <row r="29" spans="1:5">
      <c r="A29" s="91">
        <v>1</v>
      </c>
      <c r="B29" s="91">
        <v>2856</v>
      </c>
      <c r="C29" s="76" t="s">
        <v>218</v>
      </c>
      <c r="D29" s="72">
        <v>641.53</v>
      </c>
      <c r="E29" s="9" t="str">
        <f>IFERROR(VLOOKUP(B29,MARÇO!B:C,2,0),"")</f>
        <v>ALEXSANDRA DA SILVA M  CABRAL</v>
      </c>
    </row>
    <row r="30" spans="1:5">
      <c r="A30" s="91">
        <v>1</v>
      </c>
      <c r="B30" s="91">
        <v>3359</v>
      </c>
      <c r="C30" s="76" t="s">
        <v>340</v>
      </c>
      <c r="D30" s="72">
        <v>2829.56</v>
      </c>
      <c r="E30" s="9" t="str">
        <f>IFERROR(VLOOKUP(B30,MARÇO!B:C,2,0),"")</f>
        <v>ALICE ANA BARBOSA ROSENDO</v>
      </c>
    </row>
    <row r="31" spans="1:5">
      <c r="A31" s="91">
        <v>1</v>
      </c>
      <c r="B31" s="91">
        <v>1126</v>
      </c>
      <c r="C31" s="76" t="s">
        <v>21</v>
      </c>
      <c r="D31" s="72">
        <v>2189.44</v>
      </c>
      <c r="E31" s="9" t="str">
        <f>IFERROR(VLOOKUP(B31,MARÇO!B:C,2,0),"")</f>
        <v>ALUISIO GOMES FERREIRA FILHO</v>
      </c>
    </row>
    <row r="32" spans="1:5">
      <c r="A32" s="91">
        <v>20</v>
      </c>
      <c r="B32" s="91">
        <v>2799</v>
      </c>
      <c r="C32" s="76" t="s">
        <v>371</v>
      </c>
      <c r="D32" s="72">
        <v>746.61</v>
      </c>
      <c r="E32" s="9" t="str">
        <f>IFERROR(VLOOKUP(B32,MARÇO!B:C,2,0),"")</f>
        <v>ALYSSON FABIO O FLORENCIO</v>
      </c>
    </row>
    <row r="33" spans="1:5">
      <c r="A33" s="91">
        <v>1</v>
      </c>
      <c r="B33" s="91">
        <v>3147</v>
      </c>
      <c r="C33" s="76" t="s">
        <v>282</v>
      </c>
      <c r="D33" s="72">
        <v>437.65</v>
      </c>
      <c r="E33" s="9" t="str">
        <f>IFERROR(VLOOKUP(B33,MARÇO!B:C,2,0),"")</f>
        <v>ALZENIRA PEREIRA DA SILVA</v>
      </c>
    </row>
    <row r="34" spans="1:5">
      <c r="A34" s="91">
        <v>1</v>
      </c>
      <c r="B34" s="91">
        <v>2831</v>
      </c>
      <c r="C34" s="76" t="s">
        <v>209</v>
      </c>
      <c r="D34" s="72">
        <v>1856.81</v>
      </c>
      <c r="E34" s="9" t="str">
        <f>IFERROR(VLOOKUP(B34,MARÇO!B:C,2,0),"")</f>
        <v>AMANDA BEZERRA MASCARENHAS</v>
      </c>
    </row>
    <row r="35" spans="1:5">
      <c r="A35" s="91">
        <v>50</v>
      </c>
      <c r="B35" s="91">
        <v>2706</v>
      </c>
      <c r="C35" s="76" t="s">
        <v>375</v>
      </c>
      <c r="D35" s="72">
        <v>1731.59</v>
      </c>
      <c r="E35" s="9" t="str">
        <f>IFERROR(VLOOKUP(B35,MARÇO!B:C,2,0),"")</f>
        <v>AMANDA FREITAS BASILIO</v>
      </c>
    </row>
    <row r="36" spans="1:5">
      <c r="A36" s="91">
        <v>1</v>
      </c>
      <c r="B36" s="91">
        <v>3423</v>
      </c>
      <c r="C36" s="76" t="s">
        <v>585</v>
      </c>
      <c r="D36" s="72">
        <v>1664.34</v>
      </c>
      <c r="E36" s="9" t="str">
        <f>IFERROR(VLOOKUP(B36,MARÇO!B:C,2,0),"")</f>
        <v>AMANDA M DE QUEIROZ RODRIGUES</v>
      </c>
    </row>
    <row r="37" spans="1:5">
      <c r="A37" s="91">
        <v>1</v>
      </c>
      <c r="B37" s="91">
        <v>2344</v>
      </c>
      <c r="C37" s="76" t="s">
        <v>122</v>
      </c>
      <c r="D37" s="72">
        <v>2729.41</v>
      </c>
      <c r="E37" s="9" t="str">
        <f>IFERROR(VLOOKUP(B37,MARÇO!B:C,2,0),"")</f>
        <v>AMANDA TATIANE C  DE OLIVEIRA</v>
      </c>
    </row>
    <row r="38" spans="1:5">
      <c r="A38" s="91">
        <v>1</v>
      </c>
      <c r="B38" s="91">
        <v>2008</v>
      </c>
      <c r="C38" s="76" t="s">
        <v>80</v>
      </c>
      <c r="D38" s="72">
        <v>1214.8</v>
      </c>
      <c r="E38" s="9" t="str">
        <f>IFERROR(VLOOKUP(B38,MARÇO!B:C,2,0),"")</f>
        <v>AMAURI GONCALO DA SILVA</v>
      </c>
    </row>
    <row r="39" spans="1:5">
      <c r="A39" s="91">
        <v>1</v>
      </c>
      <c r="B39" s="91">
        <v>2806</v>
      </c>
      <c r="C39" s="76" t="s">
        <v>205</v>
      </c>
      <c r="D39" s="72">
        <v>1566.19</v>
      </c>
      <c r="E39" s="9" t="str">
        <f>IFERROR(VLOOKUP(B39,MARÇO!B:C,2,0),"")</f>
        <v>ANA APARECIDA DE ANDRADE LIMA</v>
      </c>
    </row>
    <row r="40" spans="1:5">
      <c r="A40" s="91">
        <v>1</v>
      </c>
      <c r="B40" s="91">
        <v>3339</v>
      </c>
      <c r="C40" s="76" t="s">
        <v>325</v>
      </c>
      <c r="D40" s="72">
        <v>492.63</v>
      </c>
      <c r="E40" s="9" t="str">
        <f>IFERROR(VLOOKUP(B40,MARÇO!B:C,2,0),"")</f>
        <v>ANA CAROLINA CALLAND ROSA</v>
      </c>
    </row>
    <row r="41" spans="1:5">
      <c r="A41" s="91">
        <v>1</v>
      </c>
      <c r="B41" s="91">
        <v>3355</v>
      </c>
      <c r="C41" s="76" t="s">
        <v>337</v>
      </c>
      <c r="D41" s="72">
        <v>480.73</v>
      </c>
      <c r="E41" s="9" t="str">
        <f>IFERROR(VLOOKUP(B41,MARÇO!B:C,2,0),"")</f>
        <v>ANA CAROLINE GOMES PEREIRA</v>
      </c>
    </row>
    <row r="42" spans="1:5">
      <c r="A42" s="91">
        <v>1</v>
      </c>
      <c r="B42" s="91">
        <v>3263</v>
      </c>
      <c r="C42" s="76" t="s">
        <v>312</v>
      </c>
      <c r="D42" s="72">
        <v>2829.56</v>
      </c>
      <c r="E42" s="9" t="str">
        <f>IFERROR(VLOOKUP(B42,MARÇO!B:C,2,0),"")</f>
        <v>ANA CECILIA DE SENA T SOUZA</v>
      </c>
    </row>
    <row r="43" spans="1:5">
      <c r="A43" s="91">
        <v>1</v>
      </c>
      <c r="B43" s="91">
        <v>2421</v>
      </c>
      <c r="C43" s="76" t="s">
        <v>133</v>
      </c>
      <c r="D43" s="72">
        <v>2017.01</v>
      </c>
      <c r="E43" s="9" t="str">
        <f>IFERROR(VLOOKUP(B43,MARÇO!B:C,2,0),"")</f>
        <v>ANA CLAUDIA NUNES DE MOURA</v>
      </c>
    </row>
    <row r="44" spans="1:5">
      <c r="A44" s="91">
        <v>1</v>
      </c>
      <c r="B44" s="91">
        <v>2468</v>
      </c>
      <c r="C44" s="76" t="s">
        <v>139</v>
      </c>
      <c r="D44" s="72">
        <v>2643.21</v>
      </c>
      <c r="E44" s="9" t="str">
        <f>IFERROR(VLOOKUP(B44,MARÇO!B:C,2,0),"")</f>
        <v>ANA GERTRUDES DE A F GUERRA</v>
      </c>
    </row>
    <row r="45" spans="1:5">
      <c r="A45" s="91">
        <v>1</v>
      </c>
      <c r="B45" s="91">
        <v>1427</v>
      </c>
      <c r="C45" s="76" t="s">
        <v>41</v>
      </c>
      <c r="D45" s="72">
        <v>4554.3500000000004</v>
      </c>
      <c r="E45" s="9" t="str">
        <f>IFERROR(VLOOKUP(B45,MARÇO!B:C,2,0),"")</f>
        <v>ANA MARIA ELOI DA H  DA SILVA</v>
      </c>
    </row>
    <row r="46" spans="1:5">
      <c r="A46" s="91">
        <v>1</v>
      </c>
      <c r="B46" s="91">
        <v>542</v>
      </c>
      <c r="C46" s="76" t="s">
        <v>7</v>
      </c>
      <c r="D46" s="72">
        <v>673.61</v>
      </c>
      <c r="E46" s="9" t="str">
        <f>IFERROR(VLOOKUP(B46,MARÇO!B:C,2,0),"")</f>
        <v>ANA MARTA MARCELINO DA SILVA</v>
      </c>
    </row>
    <row r="47" spans="1:5">
      <c r="A47" s="91">
        <v>50</v>
      </c>
      <c r="B47" s="91">
        <v>3055</v>
      </c>
      <c r="C47" s="76" t="s">
        <v>399</v>
      </c>
      <c r="D47" s="72">
        <v>1424.57</v>
      </c>
      <c r="E47" s="9" t="str">
        <f>IFERROR(VLOOKUP(B47,MARÇO!B:C,2,0),"")</f>
        <v>ANA PAULA SABINO L DE SOUZA</v>
      </c>
    </row>
    <row r="48" spans="1:5">
      <c r="A48" s="91">
        <v>1</v>
      </c>
      <c r="B48" s="91">
        <v>2507</v>
      </c>
      <c r="C48" s="76" t="s">
        <v>147</v>
      </c>
      <c r="D48" s="72">
        <v>499.3</v>
      </c>
      <c r="E48" s="9" t="str">
        <f>IFERROR(VLOOKUP(B48,MARÇO!B:C,2,0),"")</f>
        <v>ANANIAS TEIXEIRA DE LIMA</v>
      </c>
    </row>
    <row r="49" spans="1:5">
      <c r="A49" s="91">
        <v>1</v>
      </c>
      <c r="B49" s="91">
        <v>2574</v>
      </c>
      <c r="C49" s="76" t="s">
        <v>158</v>
      </c>
      <c r="D49" s="72">
        <v>1493.69</v>
      </c>
      <c r="E49" s="9" t="str">
        <f>IFERROR(VLOOKUP(B49,MARÇO!B:C,2,0),"")</f>
        <v>ANDERSON SANTOS DE LIMA FARIAS</v>
      </c>
    </row>
    <row r="50" spans="1:5">
      <c r="A50" s="91">
        <v>16</v>
      </c>
      <c r="B50" s="91">
        <v>3069</v>
      </c>
      <c r="C50" s="76" t="s">
        <v>351</v>
      </c>
      <c r="D50" s="72">
        <v>641.53</v>
      </c>
      <c r="E50" s="9" t="str">
        <f>IFERROR(VLOOKUP(B50,MARÇO!B:C,2,0),"")</f>
        <v>ANDRE LUIS MOTA PIRES</v>
      </c>
    </row>
    <row r="51" spans="1:5">
      <c r="A51" s="91">
        <v>1</v>
      </c>
      <c r="B51" s="91">
        <v>1561</v>
      </c>
      <c r="C51" s="76" t="s">
        <v>52</v>
      </c>
      <c r="D51" s="72">
        <v>613.55999999999995</v>
      </c>
      <c r="E51" s="9" t="str">
        <f>IFERROR(VLOOKUP(B51,MARÇO!B:C,2,0),"")</f>
        <v>ANDRE LUIZ MACIEL FERREIRA</v>
      </c>
    </row>
    <row r="52" spans="1:5">
      <c r="A52" s="91">
        <v>1</v>
      </c>
      <c r="B52" s="91">
        <v>2854</v>
      </c>
      <c r="C52" s="76" t="s">
        <v>217</v>
      </c>
      <c r="D52" s="72">
        <v>504.77</v>
      </c>
      <c r="E52" s="9" t="str">
        <f>IFERROR(VLOOKUP(B52,MARÇO!B:C,2,0),"")</f>
        <v>ANDRE RICARDO CAMARA TORRES</v>
      </c>
    </row>
    <row r="53" spans="1:5">
      <c r="A53" s="91">
        <v>1</v>
      </c>
      <c r="B53" s="91">
        <v>2839</v>
      </c>
      <c r="C53" s="76" t="s">
        <v>213</v>
      </c>
      <c r="D53" s="72">
        <v>1566.19</v>
      </c>
      <c r="E53" s="9" t="str">
        <f>IFERROR(VLOOKUP(B53,MARÇO!B:C,2,0),"")</f>
        <v>ANGELINA MEDEIROS VERONESE</v>
      </c>
    </row>
    <row r="54" spans="1:5">
      <c r="A54" s="91">
        <v>1</v>
      </c>
      <c r="B54" s="91">
        <v>2926</v>
      </c>
      <c r="C54" s="76" t="s">
        <v>241</v>
      </c>
      <c r="D54" s="72">
        <v>556.52</v>
      </c>
      <c r="E54" s="9" t="str">
        <f>IFERROR(VLOOKUP(B54,MARÇO!B:C,2,0),"")</f>
        <v>ANTONIO CARLOS DE LUNA MATOS</v>
      </c>
    </row>
    <row r="55" spans="1:5">
      <c r="A55" s="91">
        <v>1</v>
      </c>
      <c r="B55" s="91">
        <v>7002</v>
      </c>
      <c r="C55" s="76" t="s">
        <v>567</v>
      </c>
      <c r="D55" s="72">
        <v>2263.65</v>
      </c>
      <c r="E55" s="9" t="str">
        <f>IFERROR(VLOOKUP(B55,MARÇO!B:C,2,0),"")</f>
        <v>ANTONIO LUIZ DOLIVEIRA AZEVEDO</v>
      </c>
    </row>
    <row r="56" spans="1:5">
      <c r="A56" s="91">
        <v>10</v>
      </c>
      <c r="B56" s="91">
        <v>1135</v>
      </c>
      <c r="C56" s="76" t="s">
        <v>346</v>
      </c>
      <c r="D56" s="72">
        <v>1152.1099999999999</v>
      </c>
      <c r="E56" s="9" t="str">
        <f>IFERROR(VLOOKUP(B56,MARÇO!B:C,2,0),"")</f>
        <v>ANTONIO LUIZ DOS SANTOS</v>
      </c>
    </row>
    <row r="57" spans="1:5">
      <c r="A57" s="91">
        <v>47</v>
      </c>
      <c r="B57" s="91">
        <v>2904</v>
      </c>
      <c r="C57" s="76" t="s">
        <v>393</v>
      </c>
      <c r="D57" s="72">
        <v>673.61</v>
      </c>
      <c r="E57" s="9" t="str">
        <f>IFERROR(VLOOKUP(B57,MARÇO!B:C,2,0),"")</f>
        <v>ANTONIO S ALVES DE O JUNIOR</v>
      </c>
    </row>
    <row r="58" spans="1:5">
      <c r="A58" s="91">
        <v>1</v>
      </c>
      <c r="B58" s="91">
        <v>2530</v>
      </c>
      <c r="C58" s="76" t="s">
        <v>152</v>
      </c>
      <c r="D58" s="72">
        <v>556.51</v>
      </c>
      <c r="E58" s="9" t="str">
        <f>IFERROR(VLOOKUP(B58,MARÇO!B:C,2,0),"")</f>
        <v>ARLEILDA MENDES DA SILVA</v>
      </c>
    </row>
    <row r="59" spans="1:5">
      <c r="A59" s="91">
        <v>39</v>
      </c>
      <c r="B59" s="91">
        <v>2484</v>
      </c>
      <c r="C59" s="76" t="s">
        <v>389</v>
      </c>
      <c r="D59" s="72">
        <v>1818.17</v>
      </c>
      <c r="E59" s="9" t="str">
        <f>IFERROR(VLOOKUP(B59,MARÇO!B:C,2,0),"")</f>
        <v>ARLEY ANDERSON TAVARES MOREIRA</v>
      </c>
    </row>
    <row r="60" spans="1:5">
      <c r="A60" s="91">
        <v>3</v>
      </c>
      <c r="B60" s="91">
        <v>2906</v>
      </c>
      <c r="C60" s="76" t="s">
        <v>364</v>
      </c>
      <c r="D60" s="72">
        <v>1649.13</v>
      </c>
      <c r="E60" s="9" t="str">
        <f>IFERROR(VLOOKUP(B60,MARÇO!B:C,2,0),"")</f>
        <v>ARTHUR A SANTOS WANDERLEY</v>
      </c>
    </row>
    <row r="61" spans="1:5">
      <c r="A61" s="91">
        <v>1</v>
      </c>
      <c r="B61" s="91">
        <v>2712</v>
      </c>
      <c r="C61" s="76" t="s">
        <v>183</v>
      </c>
      <c r="D61" s="72">
        <v>986.9</v>
      </c>
      <c r="E61" s="9" t="str">
        <f>IFERROR(VLOOKUP(B61,MARÇO!B:C,2,0),"")</f>
        <v>AUGUSTO CESAR N  A  DA SILVA</v>
      </c>
    </row>
    <row r="62" spans="1:5">
      <c r="A62" s="91">
        <v>16</v>
      </c>
      <c r="B62" s="91">
        <v>2873</v>
      </c>
      <c r="C62" s="76" t="s">
        <v>368</v>
      </c>
      <c r="D62" s="72">
        <v>1649.13</v>
      </c>
      <c r="E62" s="9" t="str">
        <f>IFERROR(VLOOKUP(B62,MARÇO!B:C,2,0),"")</f>
        <v>AURELIA RODRIGUES TORREIRO</v>
      </c>
    </row>
    <row r="63" spans="1:5">
      <c r="A63" s="91">
        <v>1</v>
      </c>
      <c r="B63" s="91">
        <v>3092</v>
      </c>
      <c r="C63" s="76" t="s">
        <v>563</v>
      </c>
      <c r="D63" s="72">
        <v>7133.57</v>
      </c>
      <c r="E63" s="9" t="str">
        <f>IFERROR(VLOOKUP(B63,MARÇO!B:C,2,0),"")</f>
        <v>BETY ANNE DE A SENNA</v>
      </c>
    </row>
    <row r="64" spans="1:5">
      <c r="A64" s="91">
        <v>1</v>
      </c>
      <c r="B64" s="91">
        <v>2837</v>
      </c>
      <c r="C64" s="76" t="s">
        <v>212</v>
      </c>
      <c r="D64" s="72">
        <v>1460.01</v>
      </c>
      <c r="E64" s="9" t="str">
        <f>IFERROR(VLOOKUP(B64,MARÇO!B:C,2,0),"")</f>
        <v>BEZALIEL ROSA DOS S JUNIOR</v>
      </c>
    </row>
    <row r="65" spans="1:5">
      <c r="A65" s="91">
        <v>1</v>
      </c>
      <c r="B65" s="91">
        <v>3427</v>
      </c>
      <c r="C65" s="76" t="s">
        <v>592</v>
      </c>
      <c r="D65" s="72">
        <v>2829.56</v>
      </c>
      <c r="E65" s="9" t="str">
        <f>IFERROR(VLOOKUP(B65,MARÇO!B:C,2,0),"")</f>
        <v>BIANCA DE CASTRO ALMEIDA</v>
      </c>
    </row>
    <row r="66" spans="1:5">
      <c r="A66" s="91">
        <v>1</v>
      </c>
      <c r="B66" s="91">
        <v>3420</v>
      </c>
      <c r="C66" s="76" t="s">
        <v>582</v>
      </c>
      <c r="D66" s="72">
        <v>1497.91</v>
      </c>
      <c r="E66" s="9" t="str">
        <f>IFERROR(VLOOKUP(B66,MARÇO!B:C,2,0),"")</f>
        <v>BRUNA MARIA PIMENTEL DE MORAIS</v>
      </c>
    </row>
    <row r="67" spans="1:5">
      <c r="A67" s="91">
        <v>1</v>
      </c>
      <c r="B67" s="91">
        <v>3417</v>
      </c>
      <c r="C67" s="76" t="s">
        <v>579</v>
      </c>
      <c r="D67" s="72">
        <v>2829.56</v>
      </c>
      <c r="E67" s="9" t="str">
        <f>IFERROR(VLOOKUP(B67,MARÇO!B:C,2,0),"")</f>
        <v>BRUNO RAFAELL SILVA DOS SANTOS</v>
      </c>
    </row>
    <row r="68" spans="1:5">
      <c r="A68" s="91">
        <v>1</v>
      </c>
      <c r="B68" s="91">
        <v>3003</v>
      </c>
      <c r="C68" s="76" t="s">
        <v>257</v>
      </c>
      <c r="D68" s="72">
        <v>1395.79</v>
      </c>
      <c r="E68" s="9" t="str">
        <f>IFERROR(VLOOKUP(B68,MARÇO!B:C,2,0),"")</f>
        <v>CAETANO SILVA DIAS</v>
      </c>
    </row>
    <row r="69" spans="1:5">
      <c r="A69" s="91">
        <v>1</v>
      </c>
      <c r="B69" s="91">
        <v>3180</v>
      </c>
      <c r="C69" s="76" t="s">
        <v>295</v>
      </c>
      <c r="D69" s="72">
        <v>2729.41</v>
      </c>
      <c r="E69" s="9" t="str">
        <f>IFERROR(VLOOKUP(B69,MARÇO!B:C,2,0),"")</f>
        <v>CAIO CESAR DE A R SILVA</v>
      </c>
    </row>
    <row r="70" spans="1:5">
      <c r="A70" s="91">
        <v>51</v>
      </c>
      <c r="B70" s="91">
        <v>2838</v>
      </c>
      <c r="C70" s="76" t="s">
        <v>367</v>
      </c>
      <c r="D70" s="72">
        <v>746.61</v>
      </c>
      <c r="E70" s="9" t="str">
        <f>IFERROR(VLOOKUP(B70,MARÇO!B:C,2,0),"")</f>
        <v>CAIO CEZAR F  E  DO NASCIMENTO</v>
      </c>
    </row>
    <row r="71" spans="1:5">
      <c r="A71" s="91">
        <v>1</v>
      </c>
      <c r="B71" s="91">
        <v>2668</v>
      </c>
      <c r="C71" s="76" t="s">
        <v>172</v>
      </c>
      <c r="D71" s="72">
        <v>673.61</v>
      </c>
      <c r="E71" s="9" t="str">
        <f>IFERROR(VLOOKUP(B71,MARÇO!B:C,2,0),"")</f>
        <v>CARLA BRANDAO DE C  FIGUEIREDO</v>
      </c>
    </row>
    <row r="72" spans="1:5">
      <c r="A72" s="91">
        <v>1</v>
      </c>
      <c r="B72" s="91">
        <v>2577</v>
      </c>
      <c r="C72" s="76" t="s">
        <v>159</v>
      </c>
      <c r="D72" s="72">
        <v>953.22</v>
      </c>
      <c r="E72" s="9" t="str">
        <f>IFERROR(VLOOKUP(B72,MARÇO!B:C,2,0),"")</f>
        <v>CARLA CRISTINA OLIVEIRA MATOS</v>
      </c>
    </row>
    <row r="73" spans="1:5">
      <c r="A73" s="91">
        <v>1</v>
      </c>
      <c r="B73" s="91">
        <v>3352</v>
      </c>
      <c r="C73" s="76" t="s">
        <v>335</v>
      </c>
      <c r="D73" s="72">
        <v>921.14</v>
      </c>
      <c r="E73" s="9" t="str">
        <f>IFERROR(VLOOKUP(B73,MARÇO!B:C,2,0),"")</f>
        <v>CARLA SABRINA DE FREITAS LIMA</v>
      </c>
    </row>
    <row r="74" spans="1:5">
      <c r="A74" s="91">
        <v>1</v>
      </c>
      <c r="B74" s="91">
        <v>830</v>
      </c>
      <c r="C74" s="76" t="s">
        <v>9</v>
      </c>
      <c r="D74" s="72">
        <v>1702.19</v>
      </c>
      <c r="E74" s="9" t="str">
        <f>IFERROR(VLOOKUP(B74,MARÇO!B:C,2,0),"")</f>
        <v>CARLOS ANTONIO DA SILVA</v>
      </c>
    </row>
    <row r="75" spans="1:5">
      <c r="A75" s="91">
        <v>1</v>
      </c>
      <c r="B75" s="91">
        <v>2149</v>
      </c>
      <c r="C75" s="76" t="s">
        <v>107</v>
      </c>
      <c r="D75" s="72">
        <v>999.41</v>
      </c>
      <c r="E75" s="9" t="str">
        <f>IFERROR(VLOOKUP(B75,MARÇO!B:C,2,0),"")</f>
        <v>CARLOS AUGUSTO O  DA SILVA</v>
      </c>
    </row>
    <row r="76" spans="1:5">
      <c r="A76" s="91">
        <v>23</v>
      </c>
      <c r="B76" s="91">
        <v>2978</v>
      </c>
      <c r="C76" s="76" t="s">
        <v>374</v>
      </c>
      <c r="D76" s="72">
        <v>714.52</v>
      </c>
      <c r="E76" s="9" t="str">
        <f>IFERROR(VLOOKUP(B76,MARÇO!B:C,2,0),"")</f>
        <v>CARLOS BRUNO GOMES MACEDO</v>
      </c>
    </row>
    <row r="77" spans="1:5">
      <c r="A77" s="91">
        <v>1</v>
      </c>
      <c r="B77" s="91">
        <v>3412</v>
      </c>
      <c r="C77" s="76" t="s">
        <v>570</v>
      </c>
      <c r="D77" s="72">
        <v>3079.23</v>
      </c>
      <c r="E77" s="9" t="str">
        <f>IFERROR(VLOOKUP(B77,MARÇO!B:C,2,0),"")</f>
        <v>CARLOS EDUARDO MIRANDA D SOUSA</v>
      </c>
    </row>
    <row r="78" spans="1:5">
      <c r="A78" s="91">
        <v>1</v>
      </c>
      <c r="B78" s="91">
        <v>1924</v>
      </c>
      <c r="C78" s="76" t="s">
        <v>74</v>
      </c>
      <c r="D78" s="72">
        <v>2464.12</v>
      </c>
      <c r="E78" s="9" t="str">
        <f>IFERROR(VLOOKUP(B78,MARÇO!B:C,2,0),"")</f>
        <v>CARLOS HENRIQUE LIMA DE MELO</v>
      </c>
    </row>
    <row r="79" spans="1:5">
      <c r="A79" s="91">
        <v>1</v>
      </c>
      <c r="B79" s="91">
        <v>1821</v>
      </c>
      <c r="C79" s="76" t="s">
        <v>69</v>
      </c>
      <c r="D79" s="72">
        <v>1394.09</v>
      </c>
      <c r="E79" s="9" t="str">
        <f>IFERROR(VLOOKUP(B79,MARÇO!B:C,2,0),"")</f>
        <v>CARLOS STENIO DE DEUS</v>
      </c>
    </row>
    <row r="80" spans="1:5">
      <c r="A80" s="91">
        <v>1</v>
      </c>
      <c r="B80" s="91">
        <v>2772</v>
      </c>
      <c r="C80" s="76" t="s">
        <v>377</v>
      </c>
      <c r="D80" s="72">
        <v>673.61</v>
      </c>
      <c r="E80" s="9" t="str">
        <f>IFERROR(VLOOKUP(B80,MARÇO!B:C,2,0),"")</f>
        <v>CARMEM ALUISIA LEITE DE ANDRAD</v>
      </c>
    </row>
    <row r="81" spans="1:5">
      <c r="A81" s="91">
        <v>1</v>
      </c>
      <c r="B81" s="91">
        <v>2857</v>
      </c>
      <c r="C81" s="76" t="s">
        <v>219</v>
      </c>
      <c r="D81" s="72">
        <v>1110.5</v>
      </c>
      <c r="E81" s="9" t="str">
        <f>IFERROR(VLOOKUP(B81,MARÇO!B:C,2,0),"")</f>
        <v>CAROLINE ALVES LEAL</v>
      </c>
    </row>
    <row r="82" spans="1:5">
      <c r="A82" s="91">
        <v>50</v>
      </c>
      <c r="B82" s="91">
        <v>2568</v>
      </c>
      <c r="C82" s="76" t="s">
        <v>408</v>
      </c>
      <c r="D82" s="72">
        <v>1731.59</v>
      </c>
      <c r="E82" s="9" t="str">
        <f>IFERROR(VLOOKUP(B82,MARÇO!B:C,2,0),"")</f>
        <v>CATARINA DANIELLE DA S AMORIM</v>
      </c>
    </row>
    <row r="83" spans="1:5">
      <c r="A83" s="91">
        <v>1</v>
      </c>
      <c r="B83" s="91">
        <v>3036</v>
      </c>
      <c r="C83" s="76" t="s">
        <v>264</v>
      </c>
      <c r="D83" s="72">
        <v>1427.93</v>
      </c>
      <c r="E83" s="9" t="str">
        <f>IFERROR(VLOOKUP(B83,MARÇO!B:C,2,0),"")</f>
        <v>CECILIA REGINA DO N S CABRAL</v>
      </c>
    </row>
    <row r="84" spans="1:5">
      <c r="A84" s="91">
        <v>1</v>
      </c>
      <c r="B84" s="91">
        <v>2982</v>
      </c>
      <c r="C84" s="76" t="s">
        <v>252</v>
      </c>
      <c r="D84" s="72">
        <v>1116.18</v>
      </c>
      <c r="E84" s="9" t="str">
        <f>IFERROR(VLOOKUP(B84,MARÇO!B:C,2,0),"")</f>
        <v>CINTIA MARIA LEITE DO N AVELAR</v>
      </c>
    </row>
    <row r="85" spans="1:5">
      <c r="A85" s="91">
        <v>1</v>
      </c>
      <c r="B85" s="91">
        <v>2351</v>
      </c>
      <c r="C85" s="76" t="s">
        <v>123</v>
      </c>
      <c r="D85" s="72">
        <v>81.84</v>
      </c>
      <c r="E85" s="9" t="str">
        <f>IFERROR(VLOOKUP(B85,MARÇO!B:C,2,0),"")</f>
        <v>CLAUDIA SALVINA DE SANTANA</v>
      </c>
    </row>
    <row r="86" spans="1:5">
      <c r="A86" s="91">
        <v>1</v>
      </c>
      <c r="B86" s="91">
        <v>2437</v>
      </c>
      <c r="C86" s="76" t="s">
        <v>134</v>
      </c>
      <c r="D86" s="72">
        <v>641.53</v>
      </c>
      <c r="E86" s="9" t="str">
        <f>IFERROR(VLOOKUP(B86,MARÇO!B:C,2,0),"")</f>
        <v>CLAUDILENE DE LIMA</v>
      </c>
    </row>
    <row r="87" spans="1:5">
      <c r="A87" s="91">
        <v>1</v>
      </c>
      <c r="B87" s="91">
        <v>3242</v>
      </c>
      <c r="C87" s="76" t="s">
        <v>308</v>
      </c>
      <c r="D87" s="72">
        <v>921.13</v>
      </c>
      <c r="E87" s="9" t="str">
        <f>IFERROR(VLOOKUP(B87,MARÇO!B:C,2,0),"")</f>
        <v>CLAUDIO HENRIQUE G DE OLIVEIRA</v>
      </c>
    </row>
    <row r="88" spans="1:5">
      <c r="A88" s="91">
        <v>1</v>
      </c>
      <c r="B88" s="91">
        <v>2890</v>
      </c>
      <c r="C88" s="76" t="s">
        <v>228</v>
      </c>
      <c r="D88" s="72">
        <v>457.84</v>
      </c>
      <c r="E88" s="9" t="str">
        <f>IFERROR(VLOOKUP(B88,MARÇO!B:C,2,0),"")</f>
        <v>CLELIO FIRMINO SILVA</v>
      </c>
    </row>
    <row r="89" spans="1:5">
      <c r="A89" s="91">
        <v>1</v>
      </c>
      <c r="B89" s="91">
        <v>2493</v>
      </c>
      <c r="C89" s="76" t="s">
        <v>141</v>
      </c>
      <c r="D89" s="72">
        <v>673.61</v>
      </c>
      <c r="E89" s="9" t="str">
        <f>IFERROR(VLOOKUP(B89,MARÇO!B:C,2,0),"")</f>
        <v>CRISTIANE R  DE O  GONCALVES</v>
      </c>
    </row>
    <row r="90" spans="1:5">
      <c r="A90" s="91">
        <v>1</v>
      </c>
      <c r="B90" s="91">
        <v>3183</v>
      </c>
      <c r="C90" s="76" t="s">
        <v>297</v>
      </c>
      <c r="D90" s="72">
        <v>641.53</v>
      </c>
      <c r="E90" s="9" t="str">
        <f>IFERROR(VLOOKUP(B90,MARÇO!B:C,2,0),"")</f>
        <v>DALETE VICENTE DE LIMA</v>
      </c>
    </row>
    <row r="91" spans="1:5">
      <c r="A91" s="91">
        <v>1</v>
      </c>
      <c r="B91" s="91">
        <v>3152</v>
      </c>
      <c r="C91" s="76" t="s">
        <v>283</v>
      </c>
      <c r="D91" s="72">
        <v>437.65</v>
      </c>
      <c r="E91" s="9" t="str">
        <f>IFERROR(VLOOKUP(B91,MARÇO!B:C,2,0),"")</f>
        <v>DANIEL CIRILO DOS SANTOS</v>
      </c>
    </row>
    <row r="92" spans="1:5">
      <c r="A92" s="91">
        <v>1</v>
      </c>
      <c r="B92" s="91">
        <v>3154</v>
      </c>
      <c r="C92" s="76" t="s">
        <v>284</v>
      </c>
      <c r="D92" s="72">
        <v>437.65</v>
      </c>
      <c r="E92" s="9" t="str">
        <f>IFERROR(VLOOKUP(B92,MARÇO!B:C,2,0),"")</f>
        <v>DANIELLE D O A DE MIRANDA</v>
      </c>
    </row>
    <row r="93" spans="1:5">
      <c r="A93" s="91">
        <v>1</v>
      </c>
      <c r="B93" s="91">
        <v>2719</v>
      </c>
      <c r="C93" s="76" t="s">
        <v>362</v>
      </c>
      <c r="D93" s="72">
        <v>707.29</v>
      </c>
      <c r="E93" s="9" t="str">
        <f>IFERROR(VLOOKUP(B93,MARÇO!B:C,2,0),"")</f>
        <v>DANIELLE MEDEIROS PONTES</v>
      </c>
    </row>
    <row r="94" spans="1:5">
      <c r="A94" s="91">
        <v>1</v>
      </c>
      <c r="B94" s="91">
        <v>2702</v>
      </c>
      <c r="C94" s="76" t="s">
        <v>385</v>
      </c>
      <c r="D94" s="72">
        <v>2517.9899999999998</v>
      </c>
      <c r="E94" s="9" t="str">
        <f>IFERROR(VLOOKUP(B94,MARÇO!B:C,2,0),"")</f>
        <v>DANILO DAVI DA SILVA DIAS</v>
      </c>
    </row>
    <row r="95" spans="1:5">
      <c r="A95" s="91">
        <v>1</v>
      </c>
      <c r="B95" s="91">
        <v>1037</v>
      </c>
      <c r="C95" s="76" t="s">
        <v>15</v>
      </c>
      <c r="D95" s="72">
        <v>1275.54</v>
      </c>
      <c r="E95" s="9" t="str">
        <f>IFERROR(VLOOKUP(B95,MARÇO!B:C,2,0),"")</f>
        <v>DAVI INACIO FILHO</v>
      </c>
    </row>
    <row r="96" spans="1:5">
      <c r="A96" s="91">
        <v>3</v>
      </c>
      <c r="B96" s="91">
        <v>2970</v>
      </c>
      <c r="C96" s="76" t="s">
        <v>350</v>
      </c>
      <c r="D96" s="72">
        <v>641.53</v>
      </c>
      <c r="E96" s="9" t="str">
        <f>IFERROR(VLOOKUP(B96,MARÇO!B:C,2,0),"")</f>
        <v>DAYANE M VALENCA DE OLIVEIRA</v>
      </c>
    </row>
    <row r="97" spans="1:5">
      <c r="A97" s="91">
        <v>1</v>
      </c>
      <c r="B97" s="91">
        <v>3049</v>
      </c>
      <c r="C97" s="76" t="s">
        <v>268</v>
      </c>
      <c r="D97" s="72">
        <v>1902.59</v>
      </c>
      <c r="E97" s="9" t="str">
        <f>IFERROR(VLOOKUP(B97,MARÇO!B:C,2,0),"")</f>
        <v>DEBORA GUEDES NERES</v>
      </c>
    </row>
    <row r="98" spans="1:5">
      <c r="A98" s="91">
        <v>1</v>
      </c>
      <c r="B98" s="91">
        <v>2339</v>
      </c>
      <c r="C98" s="76" t="s">
        <v>120</v>
      </c>
      <c r="D98" s="72">
        <v>3216.25</v>
      </c>
      <c r="E98" s="9" t="str">
        <f>IFERROR(VLOOKUP(B98,MARÇO!B:C,2,0),"")</f>
        <v>DEBORAH BEZERRA MONTEIRO</v>
      </c>
    </row>
    <row r="99" spans="1:5">
      <c r="A99" s="91">
        <v>1</v>
      </c>
      <c r="B99" s="91">
        <v>3177</v>
      </c>
      <c r="C99" s="76" t="s">
        <v>293</v>
      </c>
      <c r="D99" s="72">
        <v>2729.41</v>
      </c>
      <c r="E99" s="9" t="str">
        <f>IFERROR(VLOOKUP(B99,MARÇO!B:C,2,0),"")</f>
        <v>DEMOSTENES FIGUEIREDO DE SOUSA</v>
      </c>
    </row>
    <row r="100" spans="1:5">
      <c r="A100" s="91">
        <v>1</v>
      </c>
      <c r="B100" s="91">
        <v>3031</v>
      </c>
      <c r="C100" s="76" t="s">
        <v>263</v>
      </c>
      <c r="D100" s="72">
        <v>2209.9899999999998</v>
      </c>
      <c r="E100" s="9" t="str">
        <f>IFERROR(VLOOKUP(B100,MARÇO!B:C,2,0),"")</f>
        <v>DENNYS LAPENDA FAGUNDES</v>
      </c>
    </row>
    <row r="101" spans="1:5">
      <c r="A101" s="91">
        <v>1</v>
      </c>
      <c r="B101" s="91">
        <v>2751</v>
      </c>
      <c r="C101" s="76" t="s">
        <v>188</v>
      </c>
      <c r="D101" s="72">
        <v>613.55999999999995</v>
      </c>
      <c r="E101" s="9" t="str">
        <f>IFERROR(VLOOKUP(B101,MARÇO!B:C,2,0),"")</f>
        <v>DENNYS RYAN GUILHERME PEREIRA</v>
      </c>
    </row>
    <row r="102" spans="1:5">
      <c r="A102" s="91">
        <v>1</v>
      </c>
      <c r="B102" s="91">
        <v>3063</v>
      </c>
      <c r="C102" s="76" t="s">
        <v>271</v>
      </c>
      <c r="D102" s="72">
        <v>641.53</v>
      </c>
      <c r="E102" s="9" t="str">
        <f>IFERROR(VLOOKUP(B102,MARÇO!B:C,2,0),"")</f>
        <v>DEYBISON AFONSO PEREIRA</v>
      </c>
    </row>
    <row r="103" spans="1:5">
      <c r="A103" s="91">
        <v>1</v>
      </c>
      <c r="B103" s="91">
        <v>2406</v>
      </c>
      <c r="C103" s="76" t="s">
        <v>130</v>
      </c>
      <c r="D103" s="72">
        <v>504.77</v>
      </c>
      <c r="E103" s="9" t="str">
        <f>IFERROR(VLOOKUP(B103,MARÇO!B:C,2,0),"")</f>
        <v>DEYSE MARIA DOS SANTOS SILVA</v>
      </c>
    </row>
    <row r="104" spans="1:5">
      <c r="A104" s="91">
        <v>1</v>
      </c>
      <c r="B104" s="91">
        <v>2927</v>
      </c>
      <c r="C104" s="76" t="s">
        <v>242</v>
      </c>
      <c r="D104" s="72">
        <v>504.77</v>
      </c>
      <c r="E104" s="9" t="str">
        <f>IFERROR(VLOOKUP(B104,MARÇO!B:C,2,0),"")</f>
        <v>DEYVISON MACHADO DA SILVA</v>
      </c>
    </row>
    <row r="105" spans="1:5">
      <c r="A105" s="91">
        <v>47</v>
      </c>
      <c r="B105" s="91">
        <v>2602</v>
      </c>
      <c r="C105" s="76" t="s">
        <v>391</v>
      </c>
      <c r="D105" s="72">
        <v>1731.59</v>
      </c>
      <c r="E105" s="9" t="str">
        <f>IFERROR(VLOOKUP(B105,MARÇO!B:C,2,0),"")</f>
        <v>DIANA ATALECIA NEVES DE SA</v>
      </c>
    </row>
    <row r="106" spans="1:5">
      <c r="A106" s="91">
        <v>1</v>
      </c>
      <c r="B106" s="91">
        <v>3112</v>
      </c>
      <c r="C106" s="76" t="s">
        <v>275</v>
      </c>
      <c r="D106" s="72">
        <v>921.13</v>
      </c>
      <c r="E106" s="9" t="str">
        <f>IFERROR(VLOOKUP(B106,MARÇO!B:C,2,0),"")</f>
        <v>DIEGO SCHMITH OLIVEIRA DE LIMA</v>
      </c>
    </row>
    <row r="107" spans="1:5">
      <c r="A107" s="91">
        <v>1</v>
      </c>
      <c r="B107" s="91">
        <v>1597</v>
      </c>
      <c r="C107" s="76" t="s">
        <v>56</v>
      </c>
      <c r="D107" s="72">
        <v>1270.2</v>
      </c>
      <c r="E107" s="9" t="str">
        <f>IFERROR(VLOOKUP(B107,MARÇO!B:C,2,0),"")</f>
        <v>DILMA NEUZA DAS MERCES</v>
      </c>
    </row>
    <row r="108" spans="1:5">
      <c r="A108" s="91">
        <v>1</v>
      </c>
      <c r="B108" s="91">
        <v>3086</v>
      </c>
      <c r="C108" s="76" t="s">
        <v>352</v>
      </c>
      <c r="D108" s="72">
        <v>1424.57</v>
      </c>
      <c r="E108" s="9" t="str">
        <f>IFERROR(VLOOKUP(B108,MARÇO!B:C,2,0),"")</f>
        <v>DIMAS CARDOSO CAMPOS</v>
      </c>
    </row>
    <row r="109" spans="1:5">
      <c r="A109" s="91">
        <v>1</v>
      </c>
      <c r="B109" s="91">
        <v>2274</v>
      </c>
      <c r="C109" s="76" t="s">
        <v>114</v>
      </c>
      <c r="D109" s="72">
        <v>5706.86</v>
      </c>
      <c r="E109" s="9" t="str">
        <f>IFERROR(VLOOKUP(B109,MARÇO!B:C,2,0),"")</f>
        <v>DJALMA LIMA DE OLIVEIRA DANTAS</v>
      </c>
    </row>
    <row r="110" spans="1:5">
      <c r="A110" s="91">
        <v>1</v>
      </c>
      <c r="B110" s="91">
        <v>3418</v>
      </c>
      <c r="C110" s="76" t="s">
        <v>580</v>
      </c>
      <c r="D110" s="72">
        <v>2829.56</v>
      </c>
      <c r="E110" s="9" t="str">
        <f>IFERROR(VLOOKUP(B110,MARÇO!B:C,2,0),"")</f>
        <v>DOMINGOS SAVIO F C DA S JUNIOR</v>
      </c>
    </row>
    <row r="111" spans="1:5">
      <c r="A111" s="91">
        <v>1</v>
      </c>
      <c r="B111" s="91">
        <v>2864</v>
      </c>
      <c r="C111" s="76" t="s">
        <v>221</v>
      </c>
      <c r="D111" s="72">
        <v>809.61</v>
      </c>
      <c r="E111" s="9" t="str">
        <f>IFERROR(VLOOKUP(B111,MARÇO!B:C,2,0),"")</f>
        <v>DULCE HELENA PEREIRA</v>
      </c>
    </row>
    <row r="112" spans="1:5">
      <c r="A112" s="91">
        <v>1</v>
      </c>
      <c r="B112" s="91">
        <v>2684</v>
      </c>
      <c r="C112" s="76" t="s">
        <v>358</v>
      </c>
      <c r="D112" s="72">
        <v>2517.9899999999998</v>
      </c>
      <c r="E112" s="9" t="str">
        <f>IFERROR(VLOOKUP(B112,MARÇO!B:C,2,0),"")</f>
        <v>DULCE NARIELE ANHAIA LEMES</v>
      </c>
    </row>
    <row r="113" spans="1:5">
      <c r="A113" s="91">
        <v>1</v>
      </c>
      <c r="B113" s="91">
        <v>2156</v>
      </c>
      <c r="C113" s="76" t="s">
        <v>110</v>
      </c>
      <c r="D113" s="72">
        <v>1152.1099999999999</v>
      </c>
      <c r="E113" s="9" t="str">
        <f>IFERROR(VLOOKUP(B113,MARÇO!B:C,2,0),"")</f>
        <v>EDLEUSA LUCIA BATISTA DA SILVA</v>
      </c>
    </row>
    <row r="114" spans="1:5">
      <c r="A114" s="91">
        <v>1</v>
      </c>
      <c r="B114" s="91">
        <v>3241</v>
      </c>
      <c r="C114" s="76" t="s">
        <v>307</v>
      </c>
      <c r="D114" s="72">
        <v>641.53</v>
      </c>
      <c r="E114" s="9" t="str">
        <f>IFERROR(VLOOKUP(B114,MARÇO!B:C,2,0),"")</f>
        <v>EDNALDO LUIZ TRAJANO</v>
      </c>
    </row>
    <row r="115" spans="1:5">
      <c r="A115" s="91">
        <v>1</v>
      </c>
      <c r="B115" s="91">
        <v>2614</v>
      </c>
      <c r="C115" s="76" t="s">
        <v>163</v>
      </c>
      <c r="D115" s="72">
        <v>923.5</v>
      </c>
      <c r="E115" s="9" t="str">
        <f>IFERROR(VLOOKUP(B115,MARÇO!B:C,2,0),"")</f>
        <v>EDVANIA GOMES DE SOUZA PONTES</v>
      </c>
    </row>
    <row r="116" spans="1:5">
      <c r="A116" s="91">
        <v>1</v>
      </c>
      <c r="B116" s="91">
        <v>2889</v>
      </c>
      <c r="C116" s="76" t="s">
        <v>227</v>
      </c>
      <c r="D116" s="72">
        <v>779.79</v>
      </c>
      <c r="E116" s="9" t="str">
        <f>IFERROR(VLOOKUP(B116,MARÇO!B:C,2,0),"")</f>
        <v>EJANE FERREIRA TEXEIRA</v>
      </c>
    </row>
    <row r="117" spans="1:5">
      <c r="A117" s="91">
        <v>1</v>
      </c>
      <c r="B117" s="91">
        <v>2181</v>
      </c>
      <c r="C117" s="76" t="s">
        <v>113</v>
      </c>
      <c r="D117" s="72">
        <v>3935.81</v>
      </c>
      <c r="E117" s="9" t="str">
        <f>IFERROR(VLOOKUP(B117,MARÇO!B:C,2,0),"")</f>
        <v>ELCY SILVA DE ARAUJO</v>
      </c>
    </row>
    <row r="118" spans="1:5">
      <c r="A118" s="91">
        <v>3</v>
      </c>
      <c r="B118" s="91">
        <v>2973</v>
      </c>
      <c r="C118" s="76" t="s">
        <v>359</v>
      </c>
      <c r="D118" s="72">
        <v>714.52</v>
      </c>
      <c r="E118" s="9" t="str">
        <f>IFERROR(VLOOKUP(B118,MARÇO!B:C,2,0),"")</f>
        <v>ELDERSON GOMES DA CUNHA</v>
      </c>
    </row>
    <row r="119" spans="1:5">
      <c r="A119" s="91">
        <v>1</v>
      </c>
      <c r="B119" s="91">
        <v>3387</v>
      </c>
      <c r="C119" s="76" t="s">
        <v>480</v>
      </c>
      <c r="D119" s="72">
        <v>2829.56</v>
      </c>
      <c r="E119" s="9" t="str">
        <f>IFERROR(VLOOKUP(B119,MARÇO!B:C,2,0),"")</f>
        <v>ELHO WENIO DA SILVA</v>
      </c>
    </row>
    <row r="120" spans="1:5">
      <c r="A120" s="91">
        <v>1</v>
      </c>
      <c r="B120" s="91">
        <v>2697</v>
      </c>
      <c r="C120" s="76" t="s">
        <v>178</v>
      </c>
      <c r="D120" s="72">
        <v>297.18</v>
      </c>
      <c r="E120" s="9" t="str">
        <f>IFERROR(VLOOKUP(B120,MARÇO!B:C,2,0),"")</f>
        <v>ELIANA BEZERRA CARVALHO</v>
      </c>
    </row>
    <row r="121" spans="1:5">
      <c r="A121" s="91">
        <v>1</v>
      </c>
      <c r="B121" s="91">
        <v>2548</v>
      </c>
      <c r="C121" s="76" t="s">
        <v>156</v>
      </c>
      <c r="D121" s="72">
        <v>1239.8800000000001</v>
      </c>
      <c r="E121" s="9" t="str">
        <f>IFERROR(VLOOKUP(B121,MARÇO!B:C,2,0),"")</f>
        <v>ELIANA PEREIRA SANTANA</v>
      </c>
    </row>
    <row r="122" spans="1:5">
      <c r="A122" s="91">
        <v>1</v>
      </c>
      <c r="B122" s="91">
        <v>1369</v>
      </c>
      <c r="C122" s="76" t="s">
        <v>37</v>
      </c>
      <c r="D122" s="72">
        <v>859.72</v>
      </c>
      <c r="E122" s="9" t="str">
        <f>IFERROR(VLOOKUP(B122,MARÇO!B:C,2,0),"")</f>
        <v>ELIANE BATISTA DE CASTILHO</v>
      </c>
    </row>
    <row r="123" spans="1:5">
      <c r="A123" s="91">
        <v>1</v>
      </c>
      <c r="B123" s="91">
        <v>2440</v>
      </c>
      <c r="C123" s="76" t="s">
        <v>135</v>
      </c>
      <c r="D123" s="72">
        <v>1113.3399999999999</v>
      </c>
      <c r="E123" s="9" t="str">
        <f>IFERROR(VLOOKUP(B123,MARÇO!B:C,2,0),"")</f>
        <v>ELIANE MOREIRA DE SOUZA</v>
      </c>
    </row>
    <row r="124" spans="1:5">
      <c r="A124" s="91">
        <v>1</v>
      </c>
      <c r="B124" s="91">
        <v>1999</v>
      </c>
      <c r="C124" s="76" t="s">
        <v>79</v>
      </c>
      <c r="D124" s="72">
        <v>902.7</v>
      </c>
      <c r="E124" s="9" t="str">
        <f>IFERROR(VLOOKUP(B124,MARÇO!B:C,2,0),"")</f>
        <v>ELIAS RIBEIRO DA SILVA FILHO</v>
      </c>
    </row>
    <row r="125" spans="1:5">
      <c r="A125" s="91">
        <v>1</v>
      </c>
      <c r="B125" s="91">
        <v>2942</v>
      </c>
      <c r="C125" s="76" t="s">
        <v>249</v>
      </c>
      <c r="D125" s="72">
        <v>504.77</v>
      </c>
      <c r="E125" s="9" t="str">
        <f>IFERROR(VLOOKUP(B125,MARÇO!B:C,2,0),"")</f>
        <v>ELIDIANE BARROS DA CRUZ</v>
      </c>
    </row>
    <row r="126" spans="1:5">
      <c r="A126" s="91">
        <v>1</v>
      </c>
      <c r="B126" s="91">
        <v>3345</v>
      </c>
      <c r="C126" s="76" t="s">
        <v>330</v>
      </c>
      <c r="D126" s="72">
        <v>863.95</v>
      </c>
      <c r="E126" s="9" t="str">
        <f>IFERROR(VLOOKUP(B126,MARÇO!B:C,2,0),"")</f>
        <v>ELIZABETE BARBOSA W D OLIVEIRA</v>
      </c>
    </row>
    <row r="127" spans="1:5">
      <c r="A127" s="91">
        <v>1</v>
      </c>
      <c r="B127" s="91">
        <v>2782</v>
      </c>
      <c r="C127" s="76" t="s">
        <v>196</v>
      </c>
      <c r="D127" s="72">
        <v>556.52</v>
      </c>
      <c r="E127" s="9" t="str">
        <f>IFERROR(VLOOKUP(B127,MARÇO!B:C,2,0),"")</f>
        <v>ELVIS ALVES DA COSTA</v>
      </c>
    </row>
    <row r="128" spans="1:5">
      <c r="A128" s="91">
        <v>1</v>
      </c>
      <c r="B128" s="91">
        <v>3394</v>
      </c>
      <c r="C128" s="76" t="s">
        <v>530</v>
      </c>
      <c r="D128" s="72">
        <v>1664.34</v>
      </c>
      <c r="E128" s="9" t="str">
        <f>IFERROR(VLOOKUP(B128,MARÇO!B:C,2,0),"")</f>
        <v>EMANOEL ESTANISLAU GOUVEIA</v>
      </c>
    </row>
    <row r="129" spans="1:5">
      <c r="A129" s="91">
        <v>1</v>
      </c>
      <c r="B129" s="91">
        <v>2766</v>
      </c>
      <c r="C129" s="76" t="s">
        <v>190</v>
      </c>
      <c r="D129" s="72">
        <v>641.53</v>
      </c>
      <c r="E129" s="9" t="str">
        <f>IFERROR(VLOOKUP(B129,MARÇO!B:C,2,0),"")</f>
        <v>EMANOEL VIEIRA LAURIA</v>
      </c>
    </row>
    <row r="130" spans="1:5">
      <c r="A130" s="91">
        <v>1</v>
      </c>
      <c r="B130" s="91">
        <v>3346</v>
      </c>
      <c r="C130" s="76" t="s">
        <v>331</v>
      </c>
      <c r="D130" s="72">
        <v>437.65</v>
      </c>
      <c r="E130" s="9" t="str">
        <f>IFERROR(VLOOKUP(B130,MARÇO!B:C,2,0),"")</f>
        <v>EMANOELLA RAFAELA D S A SILVA</v>
      </c>
    </row>
    <row r="131" spans="1:5">
      <c r="A131" s="91">
        <v>1</v>
      </c>
      <c r="B131" s="91">
        <v>2534</v>
      </c>
      <c r="C131" s="76" t="s">
        <v>153</v>
      </c>
      <c r="D131" s="72">
        <v>556.51</v>
      </c>
      <c r="E131" s="9" t="str">
        <f>IFERROR(VLOOKUP(B131,MARÇO!B:C,2,0),"")</f>
        <v>EMANUEL MESSIAS RIBEIRO COSTA</v>
      </c>
    </row>
    <row r="132" spans="1:5">
      <c r="A132" s="91">
        <v>1</v>
      </c>
      <c r="B132" s="91">
        <v>3067</v>
      </c>
      <c r="C132" s="76" t="s">
        <v>273</v>
      </c>
      <c r="D132" s="72">
        <v>921.13</v>
      </c>
      <c r="E132" s="9" t="str">
        <f>IFERROR(VLOOKUP(B132,MARÇO!B:C,2,0),"")</f>
        <v>EMANUELA AMELIA DE A  AGUIAR</v>
      </c>
    </row>
    <row r="133" spans="1:5">
      <c r="A133" s="91">
        <v>1</v>
      </c>
      <c r="B133" s="91">
        <v>2983</v>
      </c>
      <c r="C133" s="76" t="s">
        <v>253</v>
      </c>
      <c r="D133" s="72">
        <v>921.13</v>
      </c>
      <c r="E133" s="9" t="str">
        <f>IFERROR(VLOOKUP(B133,MARÇO!B:C,2,0),"")</f>
        <v>EMILLY INOCENCIO DA SILVA</v>
      </c>
    </row>
    <row r="134" spans="1:5">
      <c r="A134" s="91">
        <v>1</v>
      </c>
      <c r="B134" s="91">
        <v>2891</v>
      </c>
      <c r="C134" s="76" t="s">
        <v>229</v>
      </c>
      <c r="D134" s="72">
        <v>480.73</v>
      </c>
      <c r="E134" s="9" t="str">
        <f>IFERROR(VLOOKUP(B134,MARÇO!B:C,2,0),"")</f>
        <v>ERICK MEDEIROS</v>
      </c>
    </row>
    <row r="135" spans="1:5">
      <c r="A135" s="91">
        <v>1</v>
      </c>
      <c r="B135" s="91">
        <v>2330</v>
      </c>
      <c r="C135" s="76" t="s">
        <v>118</v>
      </c>
      <c r="D135" s="72">
        <v>2357</v>
      </c>
      <c r="E135" s="9" t="str">
        <f>IFERROR(VLOOKUP(B135,MARÇO!B:C,2,0),"")</f>
        <v>ERICK RENAN PEREIRA DE ACIOLI</v>
      </c>
    </row>
    <row r="136" spans="1:5">
      <c r="A136" s="91">
        <v>1</v>
      </c>
      <c r="B136" s="91">
        <v>2562</v>
      </c>
      <c r="C136" s="76" t="s">
        <v>372</v>
      </c>
      <c r="D136" s="72">
        <v>1731.59</v>
      </c>
      <c r="E136" s="9" t="str">
        <f>IFERROR(VLOOKUP(B136,MARÇO!B:C,2,0),"")</f>
        <v>ERIKA MARQUES BEZERRA</v>
      </c>
    </row>
    <row r="137" spans="1:5">
      <c r="A137" s="91">
        <v>1</v>
      </c>
      <c r="B137" s="91">
        <v>3134</v>
      </c>
      <c r="C137" s="76" t="s">
        <v>277</v>
      </c>
      <c r="D137" s="72">
        <v>641.53</v>
      </c>
      <c r="E137" s="9" t="str">
        <f>IFERROR(VLOOKUP(B137,MARÇO!B:C,2,0),"")</f>
        <v>ESTEVAN DE ALMEIDA FALCAO</v>
      </c>
    </row>
    <row r="138" spans="1:5">
      <c r="A138" s="91">
        <v>1</v>
      </c>
      <c r="B138" s="91">
        <v>897</v>
      </c>
      <c r="C138" s="76" t="s">
        <v>12</v>
      </c>
      <c r="D138" s="72">
        <v>189.48</v>
      </c>
      <c r="E138" s="9" t="str">
        <f>IFERROR(VLOOKUP(B138,MARÇO!B:C,2,0),"")</f>
        <v>EUNICE DE ASSIS CALIXTO</v>
      </c>
    </row>
    <row r="139" spans="1:5">
      <c r="A139" s="91">
        <v>1</v>
      </c>
      <c r="B139" s="91">
        <v>2145</v>
      </c>
      <c r="C139" s="76" t="s">
        <v>105</v>
      </c>
      <c r="D139" s="72">
        <v>1156.95</v>
      </c>
      <c r="E139" s="9" t="str">
        <f>IFERROR(VLOOKUP(B139,MARÇO!B:C,2,0),"")</f>
        <v>EVERALDO DA SILVA CABRAL</v>
      </c>
    </row>
    <row r="140" spans="1:5">
      <c r="A140" s="91">
        <v>1</v>
      </c>
      <c r="B140" s="91">
        <v>3386</v>
      </c>
      <c r="C140" s="76" t="s">
        <v>479</v>
      </c>
      <c r="D140" s="72">
        <v>499.3</v>
      </c>
      <c r="E140" s="9" t="str">
        <f>IFERROR(VLOOKUP(B140,MARÇO!B:C,2,0),"")</f>
        <v>EWERTON RODRIGO PAZ DE SANTANA</v>
      </c>
    </row>
    <row r="141" spans="1:5">
      <c r="A141" s="91">
        <v>10</v>
      </c>
      <c r="B141" s="91">
        <v>2525</v>
      </c>
      <c r="C141" s="76" t="s">
        <v>347</v>
      </c>
      <c r="D141" s="72">
        <v>746.61</v>
      </c>
      <c r="E141" s="9" t="str">
        <f>IFERROR(VLOOKUP(B141,MARÇO!B:C,2,0),"")</f>
        <v>FABIANE TAVARES DE SOUZA</v>
      </c>
    </row>
    <row r="142" spans="1:5">
      <c r="A142" s="91">
        <v>16</v>
      </c>
      <c r="B142" s="91">
        <v>2827</v>
      </c>
      <c r="C142" s="76" t="s">
        <v>388</v>
      </c>
      <c r="D142" s="72">
        <v>746.61</v>
      </c>
      <c r="E142" s="9" t="str">
        <f>IFERROR(VLOOKUP(B142,MARÇO!B:C,2,0),"")</f>
        <v>FABIO BARBOSA S  DE LIMA</v>
      </c>
    </row>
    <row r="143" spans="1:5">
      <c r="A143" s="91">
        <v>1</v>
      </c>
      <c r="B143" s="91">
        <v>3208</v>
      </c>
      <c r="C143" s="76" t="s">
        <v>300</v>
      </c>
      <c r="D143" s="72">
        <v>1497.91</v>
      </c>
      <c r="E143" s="9" t="str">
        <f>IFERROR(VLOOKUP(B143,MARÇO!B:C,2,0),"")</f>
        <v>FABIOLA LAPORTE DE A TRINDADE</v>
      </c>
    </row>
    <row r="144" spans="1:5">
      <c r="A144" s="91">
        <v>48</v>
      </c>
      <c r="B144" s="91">
        <v>2644</v>
      </c>
      <c r="C144" s="76" t="s">
        <v>394</v>
      </c>
      <c r="D144" s="72">
        <v>1731.59</v>
      </c>
      <c r="E144" s="9" t="str">
        <f>IFERROR(VLOOKUP(B144,MARÇO!B:C,2,0),"")</f>
        <v>FABRICIO MENEZES DE SOUSA MELO</v>
      </c>
    </row>
    <row r="145" spans="1:5">
      <c r="A145" s="91">
        <v>1</v>
      </c>
      <c r="B145" s="91">
        <v>3414</v>
      </c>
      <c r="C145" s="76" t="s">
        <v>576</v>
      </c>
      <c r="D145" s="72">
        <v>2829.56</v>
      </c>
      <c r="E145" s="9" t="str">
        <f>IFERROR(VLOOKUP(B145,MARÇO!B:C,2,0),"")</f>
        <v>FERNANDA DE LOURDES M G ALONZO</v>
      </c>
    </row>
    <row r="146" spans="1:5">
      <c r="A146" s="91">
        <v>1</v>
      </c>
      <c r="B146" s="91">
        <v>2784</v>
      </c>
      <c r="C146" s="76" t="s">
        <v>197</v>
      </c>
      <c r="D146" s="72">
        <v>530</v>
      </c>
      <c r="E146" s="9" t="str">
        <f>IFERROR(VLOOKUP(B146,MARÇO!B:C,2,0),"")</f>
        <v>FERNANDO ALVES DO NASCIMENTO</v>
      </c>
    </row>
    <row r="147" spans="1:5">
      <c r="A147" s="91">
        <v>1</v>
      </c>
      <c r="B147" s="91">
        <v>996</v>
      </c>
      <c r="C147" s="76" t="s">
        <v>13</v>
      </c>
      <c r="D147" s="72">
        <v>1339.32</v>
      </c>
      <c r="E147" s="9" t="str">
        <f>IFERROR(VLOOKUP(B147,MARÇO!B:C,2,0),"")</f>
        <v>FIRMINO SIQUEIRA DA SILVA</v>
      </c>
    </row>
    <row r="148" spans="1:5">
      <c r="A148" s="91">
        <v>1</v>
      </c>
      <c r="B148" s="91">
        <v>2337</v>
      </c>
      <c r="C148" s="76" t="s">
        <v>119</v>
      </c>
      <c r="D148" s="72">
        <v>2729.41</v>
      </c>
      <c r="E148" s="9" t="str">
        <f>IFERROR(VLOOKUP(B148,MARÇO!B:C,2,0),"")</f>
        <v>FLAVIA PATRICIA M  MEDEIROS</v>
      </c>
    </row>
    <row r="149" spans="1:5">
      <c r="A149" s="91">
        <v>1</v>
      </c>
      <c r="B149" s="91">
        <v>1774</v>
      </c>
      <c r="C149" s="76" t="s">
        <v>65</v>
      </c>
      <c r="D149" s="72">
        <v>822.23</v>
      </c>
      <c r="E149" s="9" t="str">
        <f>IFERROR(VLOOKUP(B149,MARÇO!B:C,2,0),"")</f>
        <v>FRANCISCO DE ASSIS BEZERRA</v>
      </c>
    </row>
    <row r="150" spans="1:5">
      <c r="A150" s="91">
        <v>1</v>
      </c>
      <c r="B150" s="91">
        <v>2137</v>
      </c>
      <c r="C150" s="76" t="s">
        <v>102</v>
      </c>
      <c r="D150" s="72">
        <v>2901.79</v>
      </c>
      <c r="E150" s="9" t="str">
        <f>IFERROR(VLOOKUP(B150,MARÇO!B:C,2,0),"")</f>
        <v>FRANCISCO DE ASSIS DE OLIVEIRA</v>
      </c>
    </row>
    <row r="151" spans="1:5">
      <c r="A151" s="91">
        <v>1</v>
      </c>
      <c r="B151" s="91">
        <v>510</v>
      </c>
      <c r="C151" s="76" t="s">
        <v>6</v>
      </c>
      <c r="D151" s="72">
        <v>1400.4</v>
      </c>
      <c r="E151" s="9" t="str">
        <f>IFERROR(VLOOKUP(B151,MARÇO!B:C,2,0),"")</f>
        <v>FRANCISCO FERREIRA DE SOUSA</v>
      </c>
    </row>
    <row r="152" spans="1:5">
      <c r="A152" s="91">
        <v>1</v>
      </c>
      <c r="B152" s="91">
        <v>2159</v>
      </c>
      <c r="C152" s="76" t="s">
        <v>111</v>
      </c>
      <c r="D152" s="72">
        <v>2155.9699999999998</v>
      </c>
      <c r="E152" s="9" t="str">
        <f>IFERROR(VLOOKUP(B152,MARÇO!B:C,2,0),"")</f>
        <v>FREDERICO JOSE C  DA NOBREGA</v>
      </c>
    </row>
    <row r="153" spans="1:5">
      <c r="A153" s="91">
        <v>1</v>
      </c>
      <c r="B153" s="91">
        <v>2808</v>
      </c>
      <c r="C153" s="76" t="s">
        <v>378</v>
      </c>
      <c r="D153" s="72">
        <v>707.29</v>
      </c>
      <c r="E153" s="9" t="str">
        <f>IFERROR(VLOOKUP(B153,MARÇO!B:C,2,0),"")</f>
        <v>GABRIELA FERNANDA M  G  CEAN</v>
      </c>
    </row>
    <row r="154" spans="1:5">
      <c r="A154" s="91">
        <v>1</v>
      </c>
      <c r="B154" s="91">
        <v>3397</v>
      </c>
      <c r="C154" s="76" t="s">
        <v>533</v>
      </c>
      <c r="D154" s="72">
        <v>499.3</v>
      </c>
      <c r="E154" s="9" t="str">
        <f>IFERROR(VLOOKUP(B154,MARÇO!B:C,2,0),"")</f>
        <v>GENIMAR TAVARES GANDOLFO</v>
      </c>
    </row>
    <row r="155" spans="1:5">
      <c r="A155" s="91">
        <v>1</v>
      </c>
      <c r="B155" s="91">
        <v>1051</v>
      </c>
      <c r="C155" s="76" t="s">
        <v>16</v>
      </c>
      <c r="D155" s="72">
        <v>6858.44</v>
      </c>
      <c r="E155" s="9" t="str">
        <f>IFERROR(VLOOKUP(B155,MARÇO!B:C,2,0),"")</f>
        <v>GEORGE HAROLD DE B  WALMSLEY</v>
      </c>
    </row>
    <row r="156" spans="1:5">
      <c r="A156" s="91">
        <v>1</v>
      </c>
      <c r="B156" s="91">
        <v>2988</v>
      </c>
      <c r="C156" s="76" t="s">
        <v>254</v>
      </c>
      <c r="D156" s="72">
        <v>1116.18</v>
      </c>
      <c r="E156" s="9" t="str">
        <f>IFERROR(VLOOKUP(B156,MARÇO!B:C,2,0),"")</f>
        <v>GERALDO CRISTOVAO DE O FILHO</v>
      </c>
    </row>
    <row r="157" spans="1:5">
      <c r="A157" s="91">
        <v>1</v>
      </c>
      <c r="B157" s="91">
        <v>1631</v>
      </c>
      <c r="C157" s="76" t="s">
        <v>57</v>
      </c>
      <c r="D157" s="72">
        <v>783.07</v>
      </c>
      <c r="E157" s="9" t="str">
        <f>IFERROR(VLOOKUP(B157,MARÇO!B:C,2,0),"")</f>
        <v>GERSON MARTINS DA SILVA</v>
      </c>
    </row>
    <row r="158" spans="1:5">
      <c r="A158" s="91">
        <v>1</v>
      </c>
      <c r="B158" s="91">
        <v>2136</v>
      </c>
      <c r="C158" s="76" t="s">
        <v>101</v>
      </c>
      <c r="D158" s="72">
        <v>956.05</v>
      </c>
      <c r="E158" s="9" t="str">
        <f>IFERROR(VLOOKUP(B158,MARÇO!B:C,2,0),"")</f>
        <v>GESIEL DAVID DE CASTRO</v>
      </c>
    </row>
    <row r="159" spans="1:5">
      <c r="A159" s="91">
        <v>1</v>
      </c>
      <c r="B159" s="91">
        <v>2443</v>
      </c>
      <c r="C159" s="76" t="s">
        <v>482</v>
      </c>
      <c r="D159" s="72">
        <v>556.51</v>
      </c>
      <c r="E159" s="9" t="str">
        <f>IFERROR(VLOOKUP(B159,MARÇO!B:C,2,0),"")</f>
        <v>GEYZA JANAINA FERREIRA L ALVES</v>
      </c>
    </row>
    <row r="160" spans="1:5">
      <c r="A160" s="91">
        <v>1</v>
      </c>
      <c r="B160" s="91">
        <v>2093</v>
      </c>
      <c r="C160" s="76" t="s">
        <v>89</v>
      </c>
      <c r="D160" s="72">
        <v>742.65</v>
      </c>
      <c r="E160" s="9" t="str">
        <f>IFERROR(VLOOKUP(B160,MARÇO!B:C,2,0),"")</f>
        <v>GILBERTO RIBEIRO DA SILVA</v>
      </c>
    </row>
    <row r="161" spans="1:5">
      <c r="A161" s="91">
        <v>1</v>
      </c>
      <c r="B161" s="91">
        <v>1822</v>
      </c>
      <c r="C161" s="76" t="s">
        <v>70</v>
      </c>
      <c r="D161" s="72">
        <v>584.33000000000004</v>
      </c>
      <c r="E161" s="9" t="str">
        <f>IFERROR(VLOOKUP(B161,MARÇO!B:C,2,0),"")</f>
        <v>GILMAR BEZERRA DE OLIVEIRA</v>
      </c>
    </row>
    <row r="162" spans="1:5">
      <c r="A162" s="91">
        <v>1</v>
      </c>
      <c r="B162" s="91">
        <v>2125</v>
      </c>
      <c r="C162" s="76" t="s">
        <v>94</v>
      </c>
      <c r="D162" s="72">
        <v>1436.56</v>
      </c>
      <c r="E162" s="9" t="str">
        <f>IFERROR(VLOOKUP(B162,MARÇO!B:C,2,0),"")</f>
        <v>GILMAR GALVAO SANTANA</v>
      </c>
    </row>
    <row r="163" spans="1:5">
      <c r="A163" s="91">
        <v>1</v>
      </c>
      <c r="B163" s="91">
        <v>3156</v>
      </c>
      <c r="C163" s="76" t="s">
        <v>285</v>
      </c>
      <c r="D163" s="72">
        <v>141.4</v>
      </c>
      <c r="E163" s="9" t="str">
        <f>IFERROR(VLOOKUP(B163,MARÇO!B:C,2,0),"")</f>
        <v>GILVANEIDE LAURENTINO MARTINS</v>
      </c>
    </row>
    <row r="164" spans="1:5">
      <c r="A164" s="91">
        <v>1</v>
      </c>
      <c r="B164" s="91">
        <v>3062</v>
      </c>
      <c r="C164" s="76" t="s">
        <v>270</v>
      </c>
      <c r="D164" s="72">
        <v>437.65</v>
      </c>
      <c r="E164" s="9" t="str">
        <f>IFERROR(VLOOKUP(B164,MARÇO!B:C,2,0),"")</f>
        <v>GRAZIELE MARIA DA SILVA</v>
      </c>
    </row>
    <row r="165" spans="1:5">
      <c r="A165" s="91">
        <v>59</v>
      </c>
      <c r="B165" s="91">
        <v>2962</v>
      </c>
      <c r="C165" s="76" t="s">
        <v>411</v>
      </c>
      <c r="D165" s="72">
        <v>714.52</v>
      </c>
      <c r="E165" s="9" t="str">
        <f>IFERROR(VLOOKUP(B165,MARÇO!B:C,2,0),"")</f>
        <v>GYSELLE SANTOS AZEVEDO</v>
      </c>
    </row>
    <row r="166" spans="1:5">
      <c r="A166" s="91">
        <v>1</v>
      </c>
      <c r="B166" s="91">
        <v>2915</v>
      </c>
      <c r="C166" s="76" t="s">
        <v>236</v>
      </c>
      <c r="D166" s="72">
        <v>504.76</v>
      </c>
      <c r="E166" s="9" t="str">
        <f>IFERROR(VLOOKUP(B166,MARÇO!B:C,2,0),"")</f>
        <v>HAMILTON LINO ALVES</v>
      </c>
    </row>
    <row r="167" spans="1:5">
      <c r="A167" s="91">
        <v>1</v>
      </c>
      <c r="B167" s="91">
        <v>2584</v>
      </c>
      <c r="C167" s="76" t="s">
        <v>160</v>
      </c>
      <c r="D167" s="72">
        <v>673.61</v>
      </c>
      <c r="E167" s="9" t="str">
        <f>IFERROR(VLOOKUP(B167,MARÇO!B:C,2,0),"")</f>
        <v>HELIA MARIA ALEXANDRE DE SOUZA</v>
      </c>
    </row>
    <row r="168" spans="1:5">
      <c r="A168" s="91">
        <v>1</v>
      </c>
      <c r="B168" s="91">
        <v>2130</v>
      </c>
      <c r="C168" s="76" t="s">
        <v>98</v>
      </c>
      <c r="D168" s="72">
        <v>673.61</v>
      </c>
      <c r="E168" s="9" t="str">
        <f>IFERROR(VLOOKUP(B168,MARÇO!B:C,2,0),"")</f>
        <v>HELVIO MOZART MONTENEGRO</v>
      </c>
    </row>
    <row r="169" spans="1:5">
      <c r="A169" s="91">
        <v>1</v>
      </c>
      <c r="B169" s="91">
        <v>1545</v>
      </c>
      <c r="C169" s="76" t="s">
        <v>48</v>
      </c>
      <c r="D169" s="72">
        <v>1377.06</v>
      </c>
      <c r="E169" s="9" t="str">
        <f>IFERROR(VLOOKUP(B169,MARÇO!B:C,2,0),"")</f>
        <v>HERON VILAR DE ANDRADE</v>
      </c>
    </row>
    <row r="170" spans="1:5">
      <c r="A170" s="91">
        <v>1</v>
      </c>
      <c r="B170" s="91">
        <v>3178</v>
      </c>
      <c r="C170" s="76" t="s">
        <v>294</v>
      </c>
      <c r="D170" s="72">
        <v>2729.41</v>
      </c>
      <c r="E170" s="9" t="str">
        <f>IFERROR(VLOOKUP(B170,MARÇO!B:C,2,0),"")</f>
        <v>HOSANA SUELEM S DE MIRANDA</v>
      </c>
    </row>
    <row r="171" spans="1:5">
      <c r="A171" s="91">
        <v>1</v>
      </c>
      <c r="B171" s="91">
        <v>3338</v>
      </c>
      <c r="C171" s="76" t="s">
        <v>324</v>
      </c>
      <c r="D171" s="72">
        <v>1664.34</v>
      </c>
      <c r="E171" s="9" t="str">
        <f>IFERROR(VLOOKUP(B171,MARÇO!B:C,2,0),"")</f>
        <v>IAN THIAGO DE LIMA BARBOSA</v>
      </c>
    </row>
    <row r="172" spans="1:5">
      <c r="A172" s="91">
        <v>1</v>
      </c>
      <c r="B172" s="91">
        <v>2038</v>
      </c>
      <c r="C172" s="76" t="s">
        <v>83</v>
      </c>
      <c r="D172" s="72">
        <v>1252.29</v>
      </c>
      <c r="E172" s="9" t="str">
        <f>IFERROR(VLOOKUP(B172,MARÇO!B:C,2,0),"")</f>
        <v>IRONILDA FERREIRA DA SILVA</v>
      </c>
    </row>
    <row r="173" spans="1:5">
      <c r="A173" s="91">
        <v>1</v>
      </c>
      <c r="B173" s="91">
        <v>3428</v>
      </c>
      <c r="C173" s="76" t="s">
        <v>593</v>
      </c>
      <c r="D173" s="72">
        <v>1664.34</v>
      </c>
      <c r="E173" s="9" t="str">
        <f>IFERROR(VLOOKUP(B173,MARÇO!B:C,2,0),"")</f>
        <v>ISIS RUANA PARENTE GONCALVES</v>
      </c>
    </row>
    <row r="174" spans="1:5">
      <c r="A174" s="91">
        <v>1</v>
      </c>
      <c r="B174" s="91">
        <v>3425</v>
      </c>
      <c r="C174" s="76" t="s">
        <v>588</v>
      </c>
      <c r="D174" s="72">
        <v>2829.56</v>
      </c>
      <c r="E174" s="9" t="str">
        <f>IFERROR(VLOOKUP(B174,MARÇO!B:C,2,0),"")</f>
        <v>ISMAR HENRIQUE RAMOS BARBOSA</v>
      </c>
    </row>
    <row r="175" spans="1:5">
      <c r="A175" s="91">
        <v>1</v>
      </c>
      <c r="B175" s="91">
        <v>3403</v>
      </c>
      <c r="C175" s="76" t="s">
        <v>560</v>
      </c>
      <c r="D175" s="72">
        <v>1497.91</v>
      </c>
      <c r="E175" s="9" t="str">
        <f>IFERROR(VLOOKUP(B175,MARÇO!B:C,2,0),"")</f>
        <v>ITAMAR MARIA SILVA DE MELO</v>
      </c>
    </row>
    <row r="176" spans="1:5">
      <c r="A176" s="91">
        <v>1</v>
      </c>
      <c r="B176" s="91">
        <v>3004</v>
      </c>
      <c r="C176" s="76" t="s">
        <v>258</v>
      </c>
      <c r="D176" s="72">
        <v>1395.79</v>
      </c>
      <c r="E176" s="9" t="str">
        <f>IFERROR(VLOOKUP(B176,MARÇO!B:C,2,0),"")</f>
        <v>ITHALO IGOR DANTAS E SILVA</v>
      </c>
    </row>
    <row r="177" spans="1:5">
      <c r="A177" s="91">
        <v>1</v>
      </c>
      <c r="B177" s="91">
        <v>1596</v>
      </c>
      <c r="C177" s="76" t="s">
        <v>55</v>
      </c>
      <c r="D177" s="72">
        <v>634.79999999999995</v>
      </c>
      <c r="E177" s="9" t="str">
        <f>IFERROR(VLOOKUP(B177,MARÇO!B:C,2,0),"")</f>
        <v>IVANE FRANCISCO DE AZEVEDO</v>
      </c>
    </row>
    <row r="178" spans="1:5">
      <c r="A178" s="91">
        <v>1</v>
      </c>
      <c r="B178" s="91">
        <v>1229</v>
      </c>
      <c r="C178" s="76" t="s">
        <v>27</v>
      </c>
      <c r="D178" s="72">
        <v>1339.32</v>
      </c>
      <c r="E178" s="9" t="str">
        <f>IFERROR(VLOOKUP(B178,MARÇO!B:C,2,0),"")</f>
        <v>IVANETE RODRIGUES DOS SANTOS</v>
      </c>
    </row>
    <row r="179" spans="1:5">
      <c r="A179" s="91">
        <v>1</v>
      </c>
      <c r="B179" s="91">
        <v>1909</v>
      </c>
      <c r="C179" s="76" t="s">
        <v>73</v>
      </c>
      <c r="D179" s="72">
        <v>1049.3900000000001</v>
      </c>
      <c r="E179" s="9" t="str">
        <f>IFERROR(VLOOKUP(B179,MARÇO!B:C,2,0),"")</f>
        <v>IVANILDO BATISTA DA SILVA</v>
      </c>
    </row>
    <row r="180" spans="1:5">
      <c r="A180" s="91">
        <v>1</v>
      </c>
      <c r="B180" s="91">
        <v>1330</v>
      </c>
      <c r="C180" s="76" t="s">
        <v>33</v>
      </c>
      <c r="D180" s="72">
        <v>1156.95</v>
      </c>
      <c r="E180" s="9" t="str">
        <f>IFERROR(VLOOKUP(B180,MARÇO!B:C,2,0),"")</f>
        <v>IVANISE MARIA DA LUZ SANTOS</v>
      </c>
    </row>
    <row r="181" spans="1:5">
      <c r="A181" s="91">
        <v>1</v>
      </c>
      <c r="B181" s="91">
        <v>2672</v>
      </c>
      <c r="C181" s="76" t="s">
        <v>174</v>
      </c>
      <c r="D181" s="72">
        <v>530.01</v>
      </c>
      <c r="E181" s="9" t="str">
        <f>IFERROR(VLOOKUP(B181,MARÇO!B:C,2,0),"")</f>
        <v>IVANISE VIANA ALBUQUERQUE</v>
      </c>
    </row>
    <row r="182" spans="1:5">
      <c r="A182" s="91">
        <v>1</v>
      </c>
      <c r="B182" s="91">
        <v>2506</v>
      </c>
      <c r="C182" s="76" t="s">
        <v>146</v>
      </c>
      <c r="D182" s="72">
        <v>499.3</v>
      </c>
      <c r="E182" s="9" t="str">
        <f>IFERROR(VLOOKUP(B182,MARÇO!B:C,2,0),"")</f>
        <v>IVETE ANTONIETA B  DE CARVALHO</v>
      </c>
    </row>
    <row r="183" spans="1:5">
      <c r="A183" s="91">
        <v>1</v>
      </c>
      <c r="B183" s="91">
        <v>788</v>
      </c>
      <c r="C183" s="76" t="s">
        <v>8</v>
      </c>
      <c r="D183" s="72">
        <v>1140.33</v>
      </c>
      <c r="E183" s="9" t="str">
        <f>IFERROR(VLOOKUP(B183,MARÇO!B:C,2,0),"")</f>
        <v>IVONEIDE FRANCISCA S ALMEIDA</v>
      </c>
    </row>
    <row r="184" spans="1:5">
      <c r="A184" s="91">
        <v>1</v>
      </c>
      <c r="B184" s="91">
        <v>1906</v>
      </c>
      <c r="C184" s="76" t="s">
        <v>71</v>
      </c>
      <c r="D184" s="72">
        <v>1209.72</v>
      </c>
      <c r="E184" s="9" t="str">
        <f>IFERROR(VLOOKUP(B184,MARÇO!B:C,2,0),"")</f>
        <v>IZABEL CRISTINA F DE ARRUDA</v>
      </c>
    </row>
    <row r="185" spans="1:5">
      <c r="A185" s="91">
        <v>1</v>
      </c>
      <c r="B185" s="91">
        <v>2768</v>
      </c>
      <c r="C185" s="76" t="s">
        <v>191</v>
      </c>
      <c r="D185" s="72">
        <v>556.51</v>
      </c>
      <c r="E185" s="9" t="str">
        <f>IFERROR(VLOOKUP(B185,MARÇO!B:C,2,0),"")</f>
        <v>IZABEL LUIZA SOARES DE SOUZA</v>
      </c>
    </row>
    <row r="186" spans="1:5">
      <c r="A186" s="91">
        <v>1</v>
      </c>
      <c r="B186" s="91">
        <v>2280</v>
      </c>
      <c r="C186" s="76" t="s">
        <v>115</v>
      </c>
      <c r="D186" s="72">
        <v>1081.82</v>
      </c>
      <c r="E186" s="9" t="str">
        <f>IFERROR(VLOOKUP(B186,MARÇO!B:C,2,0),"")</f>
        <v>JACQUELINE CESAR DE GUSMAO</v>
      </c>
    </row>
    <row r="187" spans="1:5">
      <c r="A187" s="91">
        <v>1</v>
      </c>
      <c r="B187" s="91">
        <v>2126</v>
      </c>
      <c r="C187" s="76" t="s">
        <v>95</v>
      </c>
      <c r="D187" s="72">
        <v>680.56</v>
      </c>
      <c r="E187" s="9" t="str">
        <f>IFERROR(VLOOKUP(B187,MARÇO!B:C,2,0),"")</f>
        <v>JAFFE JOSE LIMA XAVIER</v>
      </c>
    </row>
    <row r="188" spans="1:5">
      <c r="A188" s="91">
        <v>1</v>
      </c>
      <c r="B188" s="91">
        <v>2850</v>
      </c>
      <c r="C188" s="76" t="s">
        <v>215</v>
      </c>
      <c r="D188" s="72">
        <v>403.97</v>
      </c>
      <c r="E188" s="9" t="str">
        <f>IFERROR(VLOOKUP(B188,MARÇO!B:C,2,0),"")</f>
        <v>JAMERSON A  RAFAEL DE LIMA</v>
      </c>
    </row>
    <row r="189" spans="1:5">
      <c r="A189" s="91">
        <v>1</v>
      </c>
      <c r="B189" s="91">
        <v>2833</v>
      </c>
      <c r="C189" s="76" t="s">
        <v>210</v>
      </c>
      <c r="D189" s="72">
        <v>1404.63</v>
      </c>
      <c r="E189" s="9" t="str">
        <f>IFERROR(VLOOKUP(B189,MARÇO!B:C,2,0),"")</f>
        <v>JAMESSON AMANCIO DA ROCHA</v>
      </c>
    </row>
    <row r="190" spans="1:5">
      <c r="A190" s="91">
        <v>59</v>
      </c>
      <c r="B190" s="91">
        <v>2604</v>
      </c>
      <c r="C190" s="76" t="s">
        <v>410</v>
      </c>
      <c r="D190" s="72">
        <v>1731.59</v>
      </c>
      <c r="E190" s="9" t="str">
        <f>IFERROR(VLOOKUP(B190,MARÇO!B:C,2,0),"")</f>
        <v>JAMINE K  G  DA ROCHA MARTINS</v>
      </c>
    </row>
    <row r="191" spans="1:5">
      <c r="A191" s="91">
        <v>25</v>
      </c>
      <c r="B191" s="91">
        <v>2878</v>
      </c>
      <c r="C191" s="76" t="s">
        <v>380</v>
      </c>
      <c r="D191" s="72">
        <v>746.61</v>
      </c>
      <c r="E191" s="9" t="str">
        <f>IFERROR(VLOOKUP(B191,MARÇO!B:C,2,0),"")</f>
        <v>JAMSON ALESSANDRO DA SILVA</v>
      </c>
    </row>
    <row r="192" spans="1:5">
      <c r="A192" s="91">
        <v>1</v>
      </c>
      <c r="B192" s="91">
        <v>1650</v>
      </c>
      <c r="C192" s="76" t="s">
        <v>59</v>
      </c>
      <c r="D192" s="72">
        <v>313.35000000000002</v>
      </c>
      <c r="E192" s="9" t="str">
        <f>IFERROR(VLOOKUP(B192,MARÇO!B:C,2,0),"")</f>
        <v>JANETE MARIA DA SILVA</v>
      </c>
    </row>
    <row r="193" spans="1:5">
      <c r="A193" s="91">
        <v>39</v>
      </c>
      <c r="B193" s="91">
        <v>2523</v>
      </c>
      <c r="C193" s="76" t="s">
        <v>390</v>
      </c>
      <c r="D193" s="72">
        <v>746.61</v>
      </c>
      <c r="E193" s="9" t="str">
        <f>IFERROR(VLOOKUP(B193,MARÇO!B:C,2,0),"")</f>
        <v>JANISSON COELHO DE VASCONCELOS</v>
      </c>
    </row>
    <row r="194" spans="1:5">
      <c r="A194" s="91">
        <v>1</v>
      </c>
      <c r="B194" s="91">
        <v>2586</v>
      </c>
      <c r="C194" s="76" t="s">
        <v>355</v>
      </c>
      <c r="D194" s="72">
        <v>953.22</v>
      </c>
      <c r="E194" s="9" t="str">
        <f>IFERROR(VLOOKUP(B194,MARÇO!B:C,2,0),"")</f>
        <v>JAQUELINE P F DE OLIVEIRA</v>
      </c>
    </row>
    <row r="195" spans="1:5">
      <c r="A195" s="91">
        <v>1</v>
      </c>
      <c r="B195" s="91">
        <v>2526</v>
      </c>
      <c r="C195" s="76" t="s">
        <v>151</v>
      </c>
      <c r="D195" s="72">
        <v>1401.94</v>
      </c>
      <c r="E195" s="9" t="str">
        <f>IFERROR(VLOOKUP(B195,MARÇO!B:C,2,0),"")</f>
        <v>JARBAS FERREIRA DE LIMA JUNIOR</v>
      </c>
    </row>
    <row r="196" spans="1:5">
      <c r="A196" s="91">
        <v>1</v>
      </c>
      <c r="B196" s="91">
        <v>3344</v>
      </c>
      <c r="C196" s="76" t="s">
        <v>329</v>
      </c>
      <c r="D196" s="72">
        <v>480.73</v>
      </c>
      <c r="E196" s="9" t="str">
        <f>IFERROR(VLOOKUP(B196,MARÇO!B:C,2,0),"")</f>
        <v>JEANE DE ALMEIDA C REVOREDO</v>
      </c>
    </row>
    <row r="197" spans="1:5">
      <c r="A197" s="91">
        <v>1</v>
      </c>
      <c r="B197" s="91">
        <v>2785</v>
      </c>
      <c r="C197" s="76" t="s">
        <v>198</v>
      </c>
      <c r="D197" s="72">
        <v>504.77</v>
      </c>
      <c r="E197" s="9" t="str">
        <f>IFERROR(VLOOKUP(B197,MARÇO!B:C,2,0),"")</f>
        <v>JEANNE D ARC PEDROSA PESSOA</v>
      </c>
    </row>
    <row r="198" spans="1:5">
      <c r="A198" s="91">
        <v>1</v>
      </c>
      <c r="B198" s="91">
        <v>2682</v>
      </c>
      <c r="C198" s="76" t="s">
        <v>176</v>
      </c>
      <c r="D198" s="72">
        <v>297.18</v>
      </c>
      <c r="E198" s="9" t="str">
        <f>IFERROR(VLOOKUP(B198,MARÇO!B:C,2,0),"")</f>
        <v>JENARIO LUCENA DA SILVA</v>
      </c>
    </row>
    <row r="199" spans="1:5">
      <c r="A199" s="91">
        <v>1</v>
      </c>
      <c r="B199" s="91">
        <v>3256</v>
      </c>
      <c r="C199" s="76" t="s">
        <v>311</v>
      </c>
      <c r="D199" s="72">
        <v>1664.34</v>
      </c>
      <c r="E199" s="9" t="str">
        <f>IFERROR(VLOOKUP(B199,MARÇO!B:C,2,0),"")</f>
        <v>JOAO ALFREDO SOARES DE AVELLAR</v>
      </c>
    </row>
    <row r="200" spans="1:5">
      <c r="A200" s="91">
        <v>1</v>
      </c>
      <c r="B200" s="91">
        <v>1641</v>
      </c>
      <c r="C200" s="76" t="s">
        <v>58</v>
      </c>
      <c r="D200" s="72">
        <v>783.07</v>
      </c>
      <c r="E200" s="9" t="str">
        <f>IFERROR(VLOOKUP(B200,MARÇO!B:C,2,0),"")</f>
        <v>JOAO FELICIANO ALVES</v>
      </c>
    </row>
    <row r="201" spans="1:5">
      <c r="A201" s="91">
        <v>1</v>
      </c>
      <c r="B201" s="91">
        <v>2043</v>
      </c>
      <c r="C201" s="76" t="s">
        <v>84</v>
      </c>
      <c r="D201" s="72">
        <v>1156.97</v>
      </c>
      <c r="E201" s="9" t="str">
        <f>IFERROR(VLOOKUP(B201,MARÇO!B:C,2,0),"")</f>
        <v>JOAO LUIZ BRAGA DE PONTES</v>
      </c>
    </row>
    <row r="202" spans="1:5">
      <c r="A202" s="91">
        <v>1</v>
      </c>
      <c r="B202" s="91">
        <v>3139</v>
      </c>
      <c r="C202" s="76" t="s">
        <v>281</v>
      </c>
      <c r="D202" s="72">
        <v>641.53</v>
      </c>
      <c r="E202" s="9" t="str">
        <f>IFERROR(VLOOKUP(B202,MARÇO!B:C,2,0),"")</f>
        <v>JOAO ROBERTO  MACHADO ARAUJO</v>
      </c>
    </row>
    <row r="203" spans="1:5">
      <c r="A203" s="91">
        <v>1</v>
      </c>
      <c r="B203" s="91">
        <v>2063</v>
      </c>
      <c r="C203" s="76" t="s">
        <v>86</v>
      </c>
      <c r="D203" s="72">
        <v>5078.07</v>
      </c>
      <c r="E203" s="9" t="str">
        <f>IFERROR(VLOOKUP(B203,MARÇO!B:C,2,0),"")</f>
        <v>JOAQUIM PEDRO CARNEIRO C NETO</v>
      </c>
    </row>
    <row r="204" spans="1:5">
      <c r="A204" s="91">
        <v>1</v>
      </c>
      <c r="B204" s="91">
        <v>2907</v>
      </c>
      <c r="C204" s="76" t="s">
        <v>232</v>
      </c>
      <c r="D204" s="72">
        <v>653.79999999999995</v>
      </c>
      <c r="E204" s="9" t="str">
        <f>IFERROR(VLOOKUP(B204,MARÇO!B:C,2,0),"")</f>
        <v>JOELINE LIMA DO NASCIMENTO</v>
      </c>
    </row>
    <row r="205" spans="1:5">
      <c r="A205" s="91">
        <v>1</v>
      </c>
      <c r="B205" s="91">
        <v>2894</v>
      </c>
      <c r="C205" s="76" t="s">
        <v>230</v>
      </c>
      <c r="D205" s="72">
        <v>306.77999999999997</v>
      </c>
      <c r="E205" s="9" t="str">
        <f>IFERROR(VLOOKUP(B205,MARÇO!B:C,2,0),"")</f>
        <v>JOELNA DINIZ PEREIRA DE SOUSA</v>
      </c>
    </row>
    <row r="206" spans="1:5">
      <c r="A206" s="91">
        <v>51</v>
      </c>
      <c r="B206" s="91">
        <v>2720</v>
      </c>
      <c r="C206" s="76" t="s">
        <v>387</v>
      </c>
      <c r="D206" s="72">
        <v>673.61</v>
      </c>
      <c r="E206" s="9" t="str">
        <f>IFERROR(VLOOKUP(B206,MARÇO!B:C,2,0),"")</f>
        <v>JONATAS BERNARDINO R  DA SILVA</v>
      </c>
    </row>
    <row r="207" spans="1:5">
      <c r="A207" s="91">
        <v>1</v>
      </c>
      <c r="B207" s="91">
        <v>1333</v>
      </c>
      <c r="C207" s="76" t="s">
        <v>34</v>
      </c>
      <c r="D207" s="72">
        <v>1275.54</v>
      </c>
      <c r="E207" s="9" t="str">
        <f>IFERROR(VLOOKUP(B207,MARÇO!B:C,2,0),"")</f>
        <v>JORGE CUNHA OLIVEIRA</v>
      </c>
    </row>
    <row r="208" spans="1:5">
      <c r="A208" s="91">
        <v>1</v>
      </c>
      <c r="B208" s="91">
        <v>2128</v>
      </c>
      <c r="C208" s="76" t="s">
        <v>96</v>
      </c>
      <c r="D208" s="72">
        <v>3176.86</v>
      </c>
      <c r="E208" s="9" t="str">
        <f>IFERROR(VLOOKUP(B208,MARÇO!B:C,2,0),"")</f>
        <v>JORGE DA SILVA LIMA</v>
      </c>
    </row>
    <row r="209" spans="1:5">
      <c r="A209" s="91">
        <v>1</v>
      </c>
      <c r="B209" s="91">
        <v>2508</v>
      </c>
      <c r="C209" s="76" t="s">
        <v>148</v>
      </c>
      <c r="D209" s="72">
        <v>1081.82</v>
      </c>
      <c r="E209" s="9" t="str">
        <f>IFERROR(VLOOKUP(B209,MARÇO!B:C,2,0),"")</f>
        <v>JOSE ALEXANDRE DE BARROS ALVES</v>
      </c>
    </row>
    <row r="210" spans="1:5">
      <c r="A210" s="91">
        <v>10</v>
      </c>
      <c r="B210" s="91">
        <v>2124</v>
      </c>
      <c r="C210" s="76" t="s">
        <v>357</v>
      </c>
      <c r="D210" s="72">
        <v>1364.21</v>
      </c>
      <c r="E210" s="9" t="str">
        <f>IFERROR(VLOOKUP(B210,MARÇO!B:C,2,0),"")</f>
        <v>JOSE ALVES FIGUEIREDO FILHO</v>
      </c>
    </row>
    <row r="211" spans="1:5">
      <c r="A211" s="91">
        <v>1</v>
      </c>
      <c r="B211" s="91">
        <v>863</v>
      </c>
      <c r="C211" s="76" t="s">
        <v>10</v>
      </c>
      <c r="D211" s="72">
        <v>863.33</v>
      </c>
      <c r="E211" s="9" t="str">
        <f>IFERROR(VLOOKUP(B211,MARÇO!B:C,2,0),"")</f>
        <v>JOSE AMARO DOS SANTOS</v>
      </c>
    </row>
    <row r="212" spans="1:5">
      <c r="A212" s="91">
        <v>1</v>
      </c>
      <c r="B212" s="91">
        <v>2930</v>
      </c>
      <c r="C212" s="76" t="s">
        <v>243</v>
      </c>
      <c r="D212" s="72">
        <v>556.52</v>
      </c>
      <c r="E212" s="9" t="str">
        <f>IFERROR(VLOOKUP(B212,MARÇO!B:C,2,0),"")</f>
        <v>JOSE AURICELIO C DE ARAUJO</v>
      </c>
    </row>
    <row r="213" spans="1:5">
      <c r="A213" s="91">
        <v>1</v>
      </c>
      <c r="B213" s="91">
        <v>1363</v>
      </c>
      <c r="C213" s="76" t="s">
        <v>36</v>
      </c>
      <c r="D213" s="72">
        <v>1680.01</v>
      </c>
      <c r="E213" s="9" t="str">
        <f>IFERROR(VLOOKUP(B213,MARÇO!B:C,2,0),"")</f>
        <v>JOSE CARLOS FERREIRA DE ARRUDA</v>
      </c>
    </row>
    <row r="214" spans="1:5">
      <c r="A214" s="91">
        <v>1</v>
      </c>
      <c r="B214" s="91">
        <v>1221</v>
      </c>
      <c r="C214" s="76" t="s">
        <v>26</v>
      </c>
      <c r="D214" s="72">
        <v>3247.59</v>
      </c>
      <c r="E214" s="9" t="str">
        <f>IFERROR(VLOOKUP(B214,MARÇO!B:C,2,0),"")</f>
        <v>JOSE CARLOS TENORIO DE MELO</v>
      </c>
    </row>
    <row r="215" spans="1:5">
      <c r="A215" s="91">
        <v>1</v>
      </c>
      <c r="B215" s="91">
        <v>2052</v>
      </c>
      <c r="C215" s="76" t="s">
        <v>85</v>
      </c>
      <c r="D215" s="72">
        <v>1214.8</v>
      </c>
      <c r="E215" s="9" t="str">
        <f>IFERROR(VLOOKUP(B215,MARÇO!B:C,2,0),"")</f>
        <v>JOSE FERNANDO PEREIRA DA COSTA</v>
      </c>
    </row>
    <row r="216" spans="1:5">
      <c r="A216" s="91">
        <v>1</v>
      </c>
      <c r="B216" s="91">
        <v>1429</v>
      </c>
      <c r="C216" s="76" t="s">
        <v>42</v>
      </c>
      <c r="D216" s="72">
        <v>1661.26</v>
      </c>
      <c r="E216" s="9" t="str">
        <f>IFERROR(VLOOKUP(B216,MARÇO!B:C,2,0),"")</f>
        <v>JOSE HENRIQUE DA PAZ</v>
      </c>
    </row>
    <row r="217" spans="1:5">
      <c r="A217" s="91">
        <v>1</v>
      </c>
      <c r="B217" s="91">
        <v>3333</v>
      </c>
      <c r="C217" s="76" t="s">
        <v>322</v>
      </c>
      <c r="D217" s="72">
        <v>480.73</v>
      </c>
      <c r="E217" s="9" t="str">
        <f>IFERROR(VLOOKUP(B217,MARÇO!B:C,2,0),"")</f>
        <v>JOSE HIGO MARQUES RENER</v>
      </c>
    </row>
    <row r="218" spans="1:5">
      <c r="A218" s="91">
        <v>1</v>
      </c>
      <c r="B218" s="91">
        <v>1809</v>
      </c>
      <c r="C218" s="76" t="s">
        <v>68</v>
      </c>
      <c r="D218" s="72">
        <v>1097.24</v>
      </c>
      <c r="E218" s="9" t="str">
        <f>IFERROR(VLOOKUP(B218,MARÇO!B:C,2,0),"")</f>
        <v>JOSE IRANILDO DE ANDRADE SILVA</v>
      </c>
    </row>
    <row r="219" spans="1:5">
      <c r="A219" s="91">
        <v>1</v>
      </c>
      <c r="B219" s="91">
        <v>1549</v>
      </c>
      <c r="C219" s="76" t="s">
        <v>49</v>
      </c>
      <c r="D219" s="72">
        <v>1333.71</v>
      </c>
      <c r="E219" s="9" t="str">
        <f>IFERROR(VLOOKUP(B219,MARÇO!B:C,2,0),"")</f>
        <v>JOSE JOAQUIM DA SILVA FILHO</v>
      </c>
    </row>
    <row r="220" spans="1:5">
      <c r="A220" s="91">
        <v>1</v>
      </c>
      <c r="B220" s="91">
        <v>2101</v>
      </c>
      <c r="C220" s="76" t="s">
        <v>90</v>
      </c>
      <c r="D220" s="72">
        <v>1049.3900000000001</v>
      </c>
      <c r="E220" s="9" t="str">
        <f>IFERROR(VLOOKUP(B220,MARÇO!B:C,2,0),"")</f>
        <v>JOSE LUCIANO CANDIDO DA SILVA</v>
      </c>
    </row>
    <row r="221" spans="1:5">
      <c r="A221" s="91">
        <v>1</v>
      </c>
      <c r="B221" s="91">
        <v>2835</v>
      </c>
      <c r="C221" s="76" t="s">
        <v>404</v>
      </c>
      <c r="D221" s="72">
        <v>673.61</v>
      </c>
      <c r="E221" s="9" t="str">
        <f>IFERROR(VLOOKUP(B221,MARÇO!B:C,2,0),"")</f>
        <v>JOSE MARCELO DE FRANCA MATOS</v>
      </c>
    </row>
    <row r="222" spans="1:5">
      <c r="A222" s="91">
        <v>1</v>
      </c>
      <c r="B222" s="91">
        <v>2588</v>
      </c>
      <c r="C222" s="76" t="s">
        <v>162</v>
      </c>
      <c r="D222" s="72">
        <v>1953.01</v>
      </c>
      <c r="E222" s="9" t="str">
        <f>IFERROR(VLOOKUP(B222,MARÇO!B:C,2,0),"")</f>
        <v>JOSE NEVES DA SILVA JUNIOR</v>
      </c>
    </row>
    <row r="223" spans="1:5">
      <c r="A223" s="91">
        <v>1</v>
      </c>
      <c r="B223" s="91">
        <v>2770</v>
      </c>
      <c r="C223" s="76" t="s">
        <v>192</v>
      </c>
      <c r="D223" s="72">
        <v>504.78</v>
      </c>
      <c r="E223" s="9" t="str">
        <f>IFERROR(VLOOKUP(B223,MARÇO!B:C,2,0),"")</f>
        <v>JOSE PIMENTEL SILVA</v>
      </c>
    </row>
    <row r="224" spans="1:5">
      <c r="A224" s="91">
        <v>1</v>
      </c>
      <c r="B224" s="91">
        <v>3366</v>
      </c>
      <c r="C224" s="76" t="s">
        <v>344</v>
      </c>
      <c r="D224" s="72">
        <v>2829.56</v>
      </c>
      <c r="E224" s="9" t="str">
        <f>IFERROR(VLOOKUP(B224,MARÇO!B:C,2,0),"")</f>
        <v>JOSE RICARDO OLIVEIRA CHAGAS</v>
      </c>
    </row>
    <row r="225" spans="1:5">
      <c r="A225" s="91">
        <v>1</v>
      </c>
      <c r="B225" s="91">
        <v>3341</v>
      </c>
      <c r="C225" s="76" t="s">
        <v>327</v>
      </c>
      <c r="D225" s="72">
        <v>1497.91</v>
      </c>
      <c r="E225" s="9" t="str">
        <f>IFERROR(VLOOKUP(B225,MARÇO!B:C,2,0),"")</f>
        <v>JOSE VICTOR M A BARBOSA</v>
      </c>
    </row>
    <row r="226" spans="1:5">
      <c r="A226" s="91">
        <v>1</v>
      </c>
      <c r="B226" s="91">
        <v>2910</v>
      </c>
      <c r="C226" s="76" t="s">
        <v>234</v>
      </c>
      <c r="D226" s="72">
        <v>1986.69</v>
      </c>
      <c r="E226" s="9" t="str">
        <f>IFERROR(VLOOKUP(B226,MARÇO!B:C,2,0),"")</f>
        <v>JOSE VITAL DUARTE JUNIOR</v>
      </c>
    </row>
    <row r="227" spans="1:5">
      <c r="A227" s="91">
        <v>1</v>
      </c>
      <c r="B227" s="91">
        <v>3322</v>
      </c>
      <c r="C227" s="76" t="s">
        <v>318</v>
      </c>
      <c r="D227" s="72">
        <v>641.53</v>
      </c>
      <c r="E227" s="9" t="str">
        <f>IFERROR(VLOOKUP(B227,MARÇO!B:C,2,0),"")</f>
        <v>JOSEFINA DA SILVA RODRIGUES</v>
      </c>
    </row>
    <row r="228" spans="1:5">
      <c r="A228" s="91">
        <v>1</v>
      </c>
      <c r="B228" s="91">
        <v>2512</v>
      </c>
      <c r="C228" s="76" t="s">
        <v>381</v>
      </c>
      <c r="D228" s="72">
        <v>1731.59</v>
      </c>
      <c r="E228" s="9" t="str">
        <f>IFERROR(VLOOKUP(B228,MARÇO!B:C,2,0),"")</f>
        <v>JOSENILDO JOSE TORRES</v>
      </c>
    </row>
    <row r="229" spans="1:5">
      <c r="A229" s="91">
        <v>1</v>
      </c>
      <c r="B229" s="91">
        <v>2931</v>
      </c>
      <c r="C229" s="76" t="s">
        <v>244</v>
      </c>
      <c r="D229" s="72">
        <v>893.17</v>
      </c>
      <c r="E229" s="9" t="str">
        <f>IFERROR(VLOOKUP(B229,MARÇO!B:C,2,0),"")</f>
        <v>JOSILENE FARIAS DOS SANTOS ALM</v>
      </c>
    </row>
    <row r="230" spans="1:5">
      <c r="A230" s="91">
        <v>1</v>
      </c>
      <c r="B230" s="91">
        <v>2791</v>
      </c>
      <c r="C230" s="76" t="s">
        <v>201</v>
      </c>
      <c r="D230" s="72">
        <v>1943.01</v>
      </c>
      <c r="E230" s="9" t="str">
        <f>IFERROR(VLOOKUP(B230,MARÇO!B:C,2,0),"")</f>
        <v>JOSIMAR SILVA</v>
      </c>
    </row>
    <row r="231" spans="1:5">
      <c r="A231" s="91">
        <v>25</v>
      </c>
      <c r="B231" s="91">
        <v>2705</v>
      </c>
      <c r="C231" s="76" t="s">
        <v>386</v>
      </c>
      <c r="D231" s="72">
        <v>673.61</v>
      </c>
      <c r="E231" s="9" t="str">
        <f>IFERROR(VLOOKUP(B231,MARÇO!B:C,2,0),"")</f>
        <v>JOSINALDO OLIVEIRA DE ANDRADE</v>
      </c>
    </row>
    <row r="232" spans="1:5">
      <c r="A232" s="91">
        <v>1</v>
      </c>
      <c r="B232" s="91">
        <v>2514</v>
      </c>
      <c r="C232" s="76" t="s">
        <v>150</v>
      </c>
      <c r="D232" s="72">
        <v>953.22</v>
      </c>
      <c r="E232" s="9" t="str">
        <f>IFERROR(VLOOKUP(B232,MARÇO!B:C,2,0),"")</f>
        <v>JULIANA CAVALCANTI DE SOUSA</v>
      </c>
    </row>
    <row r="233" spans="1:5">
      <c r="A233" s="91">
        <v>1</v>
      </c>
      <c r="B233" s="91">
        <v>2849</v>
      </c>
      <c r="C233" s="76" t="s">
        <v>214</v>
      </c>
      <c r="D233" s="72">
        <v>457.84</v>
      </c>
      <c r="E233" s="9" t="str">
        <f>IFERROR(VLOOKUP(B233,MARÇO!B:C,2,0),"")</f>
        <v>JULIANA CESAR MARTINS DE LIMA</v>
      </c>
    </row>
    <row r="234" spans="1:5">
      <c r="A234" s="91">
        <v>1</v>
      </c>
      <c r="B234" s="91">
        <v>2797</v>
      </c>
      <c r="C234" s="76" t="s">
        <v>202</v>
      </c>
      <c r="D234" s="72">
        <v>472.36</v>
      </c>
      <c r="E234" s="9" t="str">
        <f>IFERROR(VLOOKUP(B234,MARÇO!B:C,2,0),"")</f>
        <v>JULIANA SILVA CEDRIM</v>
      </c>
    </row>
    <row r="235" spans="1:5">
      <c r="A235" s="91">
        <v>1</v>
      </c>
      <c r="B235" s="91">
        <v>2448</v>
      </c>
      <c r="C235" s="76" t="s">
        <v>136</v>
      </c>
      <c r="D235" s="72">
        <v>613.55999999999995</v>
      </c>
      <c r="E235" s="9" t="str">
        <f>IFERROR(VLOOKUP(B235,MARÇO!B:C,2,0),"")</f>
        <v>JULIO CESAR DA SILVA</v>
      </c>
    </row>
    <row r="236" spans="1:5">
      <c r="A236" s="91">
        <v>16</v>
      </c>
      <c r="B236" s="91">
        <v>2151</v>
      </c>
      <c r="C236" s="76" t="s">
        <v>108</v>
      </c>
      <c r="D236" s="72">
        <v>1042.53</v>
      </c>
      <c r="E236" s="9" t="str">
        <f>IFERROR(VLOOKUP(B236,MARÇO!B:C,2,0),"")</f>
        <v>JUREMA MARIA BONGALHARDO</v>
      </c>
    </row>
    <row r="237" spans="1:5">
      <c r="A237" s="91">
        <v>1</v>
      </c>
      <c r="B237" s="91">
        <v>3348</v>
      </c>
      <c r="C237" s="76" t="s">
        <v>332</v>
      </c>
      <c r="D237" s="72">
        <v>282.77999999999997</v>
      </c>
      <c r="E237" s="9" t="str">
        <f>IFERROR(VLOOKUP(B237,MARÇO!B:C,2,0),"")</f>
        <v>KARLA FERREIRA DA SILVA</v>
      </c>
    </row>
    <row r="238" spans="1:5">
      <c r="A238" s="91">
        <v>1</v>
      </c>
      <c r="B238" s="91">
        <v>2634</v>
      </c>
      <c r="C238" s="76" t="s">
        <v>384</v>
      </c>
      <c r="D238" s="72">
        <v>673.61</v>
      </c>
      <c r="E238" s="9" t="str">
        <f>IFERROR(VLOOKUP(B238,MARÇO!B:C,2,0),"")</f>
        <v>KATHYWSKY MELO PINHEIRO</v>
      </c>
    </row>
    <row r="239" spans="1:5">
      <c r="A239" s="91">
        <v>1</v>
      </c>
      <c r="B239" s="91">
        <v>2671</v>
      </c>
      <c r="C239" s="76" t="s">
        <v>173</v>
      </c>
      <c r="D239" s="72">
        <v>556.51</v>
      </c>
      <c r="E239" s="9" t="str">
        <f>IFERROR(VLOOKUP(B239,MARÇO!B:C,2,0),"")</f>
        <v>KATIA ADRIANA F D SILVA SOARES</v>
      </c>
    </row>
    <row r="240" spans="1:5">
      <c r="A240" s="91">
        <v>1</v>
      </c>
      <c r="B240" s="91">
        <v>3317</v>
      </c>
      <c r="C240" s="76" t="s">
        <v>317</v>
      </c>
      <c r="D240" s="72">
        <v>641.53</v>
      </c>
      <c r="E240" s="9" t="str">
        <f>IFERROR(VLOOKUP(B240,MARÇO!B:C,2,0),"")</f>
        <v>KATIA CRISTINA B DA SILVA</v>
      </c>
    </row>
    <row r="241" spans="1:5">
      <c r="A241" s="91">
        <v>1</v>
      </c>
      <c r="B241" s="91">
        <v>2709</v>
      </c>
      <c r="C241" s="76" t="s">
        <v>181</v>
      </c>
      <c r="D241" s="72">
        <v>1460.01</v>
      </c>
      <c r="E241" s="9" t="str">
        <f>IFERROR(VLOOKUP(B241,MARÇO!B:C,2,0),"")</f>
        <v>KATIA DA CONCEICAO DA SILVA</v>
      </c>
    </row>
    <row r="242" spans="1:5">
      <c r="A242" s="91">
        <v>1</v>
      </c>
      <c r="B242" s="91">
        <v>2384</v>
      </c>
      <c r="C242" s="76" t="s">
        <v>128</v>
      </c>
      <c r="D242" s="72">
        <v>641.53</v>
      </c>
      <c r="E242" s="9" t="str">
        <f>IFERROR(VLOOKUP(B242,MARÇO!B:C,2,0),"")</f>
        <v>KATIA MIRANDA DE ARAUJO LOPES</v>
      </c>
    </row>
    <row r="243" spans="1:5">
      <c r="A243" s="91">
        <v>1</v>
      </c>
      <c r="B243" s="91">
        <v>3032</v>
      </c>
      <c r="C243" s="76" t="s">
        <v>348</v>
      </c>
      <c r="D243" s="72">
        <v>1424.57</v>
      </c>
      <c r="E243" s="9" t="str">
        <f>IFERROR(VLOOKUP(B243,MARÇO!B:C,2,0),"")</f>
        <v>KELEN CRISTINA DE AL F E SILVA</v>
      </c>
    </row>
    <row r="244" spans="1:5">
      <c r="A244" s="91">
        <v>1</v>
      </c>
      <c r="B244" s="91">
        <v>2895</v>
      </c>
      <c r="C244" s="76" t="s">
        <v>231</v>
      </c>
      <c r="D244" s="72">
        <v>457.84</v>
      </c>
      <c r="E244" s="9" t="str">
        <f>IFERROR(VLOOKUP(B244,MARÇO!B:C,2,0),"")</f>
        <v>KLEBER DE OLIVEIRA GALDINO</v>
      </c>
    </row>
    <row r="245" spans="1:5">
      <c r="A245" s="91">
        <v>1</v>
      </c>
      <c r="B245" s="91">
        <v>2392</v>
      </c>
      <c r="C245" s="76" t="s">
        <v>129</v>
      </c>
      <c r="D245" s="72">
        <v>1427.93</v>
      </c>
      <c r="E245" s="9" t="str">
        <f>IFERROR(VLOOKUP(B245,MARÇO!B:C,2,0),"")</f>
        <v>KLEYTON DA SILVA A PEREIRA</v>
      </c>
    </row>
    <row r="246" spans="1:5">
      <c r="A246" s="91">
        <v>1</v>
      </c>
      <c r="B246" s="91">
        <v>3362</v>
      </c>
      <c r="C246" s="76" t="s">
        <v>342</v>
      </c>
      <c r="D246" s="72">
        <v>1497.91</v>
      </c>
      <c r="E246" s="9" t="str">
        <f>IFERROR(VLOOKUP(B246,MARÇO!B:C,2,0),"")</f>
        <v>LEANDRA NASCIMENTO ESTEFANIO</v>
      </c>
    </row>
    <row r="247" spans="1:5">
      <c r="A247" s="91">
        <v>1</v>
      </c>
      <c r="B247" s="91">
        <v>3373</v>
      </c>
      <c r="C247" s="76" t="s">
        <v>465</v>
      </c>
      <c r="D247" s="72">
        <v>1664.34</v>
      </c>
      <c r="E247" s="9" t="str">
        <f>IFERROR(VLOOKUP(B247,MARÇO!B:C,2,0),"")</f>
        <v>LEANDRO RAMOS M DE ANDRADE</v>
      </c>
    </row>
    <row r="248" spans="1:5">
      <c r="A248" s="91">
        <v>1</v>
      </c>
      <c r="B248" s="91">
        <v>1413</v>
      </c>
      <c r="C248" s="76" t="s">
        <v>39</v>
      </c>
      <c r="D248" s="72">
        <v>8541.23</v>
      </c>
      <c r="E248" s="9" t="str">
        <f>IFERROR(VLOOKUP(B248,MARÇO!B:C,2,0),"")</f>
        <v>LEDUAR GUEDES DE LIMA</v>
      </c>
    </row>
    <row r="249" spans="1:5">
      <c r="A249" s="91">
        <v>1</v>
      </c>
      <c r="B249" s="91">
        <v>3247</v>
      </c>
      <c r="C249" s="76" t="s">
        <v>309</v>
      </c>
      <c r="D249" s="72">
        <v>3079.23</v>
      </c>
      <c r="E249" s="9" t="str">
        <f>IFERROR(VLOOKUP(B249,MARÇO!B:C,2,0),"")</f>
        <v>LEONARDO ARAUJO PAES BARRETO</v>
      </c>
    </row>
    <row r="250" spans="1:5">
      <c r="A250" s="91">
        <v>1</v>
      </c>
      <c r="B250" s="91">
        <v>2748</v>
      </c>
      <c r="C250" s="76" t="s">
        <v>187</v>
      </c>
      <c r="D250" s="72">
        <v>504.76</v>
      </c>
      <c r="E250" s="9" t="str">
        <f>IFERROR(VLOOKUP(B250,MARÇO!B:C,2,0),"")</f>
        <v>LEONINO CLEMENTE DA SILVA</v>
      </c>
    </row>
    <row r="251" spans="1:5">
      <c r="A251" s="91">
        <v>10</v>
      </c>
      <c r="B251" s="91">
        <v>2971</v>
      </c>
      <c r="C251" s="76" t="s">
        <v>402</v>
      </c>
      <c r="D251" s="72">
        <v>641.53</v>
      </c>
      <c r="E251" s="9" t="str">
        <f>IFERROR(VLOOKUP(B251,MARÇO!B:C,2,0),"")</f>
        <v>LETYCIA THAISA V FARIAS</v>
      </c>
    </row>
    <row r="252" spans="1:5">
      <c r="A252" s="91">
        <v>1</v>
      </c>
      <c r="B252" s="91">
        <v>2627</v>
      </c>
      <c r="C252" s="76" t="s">
        <v>349</v>
      </c>
      <c r="D252" s="72">
        <v>2517.9899999999998</v>
      </c>
      <c r="E252" s="9" t="str">
        <f>IFERROR(VLOOKUP(B252,MARÇO!B:C,2,0),"")</f>
        <v>LIBNI DE MEDEIROS MELO</v>
      </c>
    </row>
    <row r="253" spans="1:5">
      <c r="A253" s="91">
        <v>1</v>
      </c>
      <c r="B253" s="91">
        <v>2732</v>
      </c>
      <c r="C253" s="76" t="s">
        <v>186</v>
      </c>
      <c r="D253" s="72">
        <v>673.61</v>
      </c>
      <c r="E253" s="9" t="str">
        <f>IFERROR(VLOOKUP(B253,MARÇO!B:C,2,0),"")</f>
        <v>LILIANE DA SILVA SALVADOR</v>
      </c>
    </row>
    <row r="254" spans="1:5">
      <c r="A254" s="91">
        <v>1</v>
      </c>
      <c r="B254" s="91">
        <v>2553</v>
      </c>
      <c r="C254" s="76" t="s">
        <v>157</v>
      </c>
      <c r="D254" s="72">
        <v>953.22</v>
      </c>
      <c r="E254" s="9" t="str">
        <f>IFERROR(VLOOKUP(B254,MARÇO!B:C,2,0),"")</f>
        <v>LIVIA DA SILVA LIMA</v>
      </c>
    </row>
    <row r="255" spans="1:5">
      <c r="A255" s="91">
        <v>1</v>
      </c>
      <c r="B255" s="91">
        <v>3237</v>
      </c>
      <c r="C255" s="76" t="s">
        <v>306</v>
      </c>
      <c r="D255" s="72">
        <v>641.53</v>
      </c>
      <c r="E255" s="9" t="str">
        <f>IFERROR(VLOOKUP(B255,MARÇO!B:C,2,0),"")</f>
        <v>LIVIA MARIA DE MORAES</v>
      </c>
    </row>
    <row r="256" spans="1:5">
      <c r="A256" s="91">
        <v>1</v>
      </c>
      <c r="B256" s="91">
        <v>1328</v>
      </c>
      <c r="C256" s="76" t="s">
        <v>32</v>
      </c>
      <c r="D256" s="72">
        <v>1270.2</v>
      </c>
      <c r="E256" s="9" t="str">
        <f>IFERROR(VLOOKUP(B256,MARÇO!B:C,2,0),"")</f>
        <v>LIZETE ALFREDINA DA SILVA</v>
      </c>
    </row>
    <row r="257" spans="1:5">
      <c r="A257" s="91">
        <v>1</v>
      </c>
      <c r="B257" s="91">
        <v>3040</v>
      </c>
      <c r="C257" s="76" t="s">
        <v>266</v>
      </c>
      <c r="D257" s="72">
        <v>1021.09</v>
      </c>
      <c r="E257" s="9" t="str">
        <f>IFERROR(VLOOKUP(B257,MARÇO!B:C,2,0),"")</f>
        <v>LORENA ESTHER L M CAVALCANTI</v>
      </c>
    </row>
    <row r="258" spans="1:5">
      <c r="A258" s="91">
        <v>47</v>
      </c>
      <c r="B258" s="91">
        <v>2736</v>
      </c>
      <c r="C258" s="76" t="s">
        <v>392</v>
      </c>
      <c r="D258" s="72">
        <v>746.61</v>
      </c>
      <c r="E258" s="9" t="str">
        <f>IFERROR(VLOOKUP(B258,MARÇO!B:C,2,0),"")</f>
        <v>LUCENILDO JOSE DA SILVA</v>
      </c>
    </row>
    <row r="259" spans="1:5">
      <c r="A259" s="91">
        <v>1</v>
      </c>
      <c r="B259" s="91">
        <v>3422</v>
      </c>
      <c r="C259" s="76" t="s">
        <v>584</v>
      </c>
      <c r="D259" s="72">
        <v>3079.23</v>
      </c>
      <c r="E259" s="9" t="str">
        <f>IFERROR(VLOOKUP(B259,MARÇO!B:C,2,0),"")</f>
        <v>LUCIANA C ANUNCIACAO CUNHA</v>
      </c>
    </row>
    <row r="260" spans="1:5">
      <c r="A260" s="91">
        <v>1</v>
      </c>
      <c r="B260" s="91">
        <v>3400</v>
      </c>
      <c r="C260" s="76" t="s">
        <v>558</v>
      </c>
      <c r="D260" s="72">
        <v>1497.91</v>
      </c>
      <c r="E260" s="9" t="str">
        <f>IFERROR(VLOOKUP(B260,MARÇO!B:C,2,0),"")</f>
        <v>LUCIANO ALVES DE S JUNIOR</v>
      </c>
    </row>
    <row r="261" spans="1:5">
      <c r="A261" s="91">
        <v>1</v>
      </c>
      <c r="B261" s="91">
        <v>2866</v>
      </c>
      <c r="C261" s="76" t="s">
        <v>222</v>
      </c>
      <c r="D261" s="72">
        <v>824.83</v>
      </c>
      <c r="E261" s="9" t="str">
        <f>IFERROR(VLOOKUP(B261,MARÇO!B:C,2,0),"")</f>
        <v>LUCICLEIDE M  DE A  CAMPOS</v>
      </c>
    </row>
    <row r="262" spans="1:5">
      <c r="A262" s="91">
        <v>1</v>
      </c>
      <c r="B262" s="91">
        <v>2917</v>
      </c>
      <c r="C262" s="76" t="s">
        <v>237</v>
      </c>
      <c r="D262" s="72">
        <v>530</v>
      </c>
      <c r="E262" s="9" t="str">
        <f>IFERROR(VLOOKUP(B262,MARÇO!B:C,2,0),"")</f>
        <v>LUCICLEIDE PEREIRA DEODATO</v>
      </c>
    </row>
    <row r="263" spans="1:5">
      <c r="A263" s="91">
        <v>1</v>
      </c>
      <c r="B263" s="91">
        <v>1794</v>
      </c>
      <c r="C263" s="76" t="s">
        <v>66</v>
      </c>
      <c r="D263" s="72">
        <v>1470.43</v>
      </c>
      <c r="E263" s="9" t="str">
        <f>IFERROR(VLOOKUP(B263,MARÇO!B:C,2,0),"")</f>
        <v>LUCIENE MARIA DE ANDRADE</v>
      </c>
    </row>
    <row r="264" spans="1:5">
      <c r="A264" s="91">
        <v>1</v>
      </c>
      <c r="B264" s="91">
        <v>2140</v>
      </c>
      <c r="C264" s="76" t="s">
        <v>103</v>
      </c>
      <c r="D264" s="72">
        <v>1955.17</v>
      </c>
      <c r="E264" s="9" t="str">
        <f>IFERROR(VLOOKUP(B264,MARÇO!B:C,2,0),"")</f>
        <v>LUCIENE PEREIRA DE A NASCIMENT</v>
      </c>
    </row>
    <row r="265" spans="1:5">
      <c r="A265" s="91">
        <v>1</v>
      </c>
      <c r="B265" s="91">
        <v>3353</v>
      </c>
      <c r="C265" s="76" t="s">
        <v>336</v>
      </c>
      <c r="D265" s="72">
        <v>480.73</v>
      </c>
      <c r="E265" s="9" t="str">
        <f>IFERROR(VLOOKUP(B265,MARÇO!B:C,2,0),"")</f>
        <v>LUCIO ANDRE DA SILVA</v>
      </c>
    </row>
    <row r="266" spans="1:5">
      <c r="A266" s="91">
        <v>1</v>
      </c>
      <c r="B266" s="91">
        <v>2933</v>
      </c>
      <c r="C266" s="76" t="s">
        <v>245</v>
      </c>
      <c r="D266" s="72">
        <v>504.76</v>
      </c>
      <c r="E266" s="9" t="str">
        <f>IFERROR(VLOOKUP(B266,MARÇO!B:C,2,0),"")</f>
        <v>LUCY DIAS DE ANDRADE</v>
      </c>
    </row>
    <row r="267" spans="1:5">
      <c r="A267" s="91">
        <v>1</v>
      </c>
      <c r="B267" s="91">
        <v>2834</v>
      </c>
      <c r="C267" s="76" t="s">
        <v>211</v>
      </c>
      <c r="D267" s="72">
        <v>953.22</v>
      </c>
      <c r="E267" s="9" t="str">
        <f>IFERROR(VLOOKUP(B267,MARÇO!B:C,2,0),"")</f>
        <v>LUIZ F  DE LIMA CAVALCANTI</v>
      </c>
    </row>
    <row r="268" spans="1:5">
      <c r="A268" s="91">
        <v>1</v>
      </c>
      <c r="B268" s="91">
        <v>1665</v>
      </c>
      <c r="C268" s="76" t="s">
        <v>61</v>
      </c>
      <c r="D268" s="72">
        <v>460.63</v>
      </c>
      <c r="E268" s="9" t="str">
        <f>IFERROR(VLOOKUP(B268,MARÇO!B:C,2,0),"")</f>
        <v>LUZIA BERNARDO DE SOUSA</v>
      </c>
    </row>
    <row r="269" spans="1:5">
      <c r="A269" s="91">
        <v>1</v>
      </c>
      <c r="B269" s="91">
        <v>3081</v>
      </c>
      <c r="C269" s="76" t="s">
        <v>274</v>
      </c>
      <c r="D269" s="72">
        <v>499.3</v>
      </c>
      <c r="E269" s="9" t="str">
        <f>IFERROR(VLOOKUP(B269,MARÇO!B:C,2,0),"")</f>
        <v>MAILTON NOBRE DE MEDEIROS</v>
      </c>
    </row>
    <row r="270" spans="1:5">
      <c r="A270" s="91">
        <v>1</v>
      </c>
      <c r="B270" s="91">
        <v>1393</v>
      </c>
      <c r="C270" s="76" t="s">
        <v>38</v>
      </c>
      <c r="D270" s="72">
        <v>1270.2</v>
      </c>
      <c r="E270" s="9" t="str">
        <f>IFERROR(VLOOKUP(B270,MARÇO!B:C,2,0),"")</f>
        <v>MANOEL CORREIA DOS SANTOS</v>
      </c>
    </row>
    <row r="271" spans="1:5">
      <c r="A271" s="91">
        <v>1</v>
      </c>
      <c r="B271" s="91">
        <v>3325</v>
      </c>
      <c r="C271" s="76" t="s">
        <v>319</v>
      </c>
      <c r="D271" s="72">
        <v>2829.56</v>
      </c>
      <c r="E271" s="9" t="str">
        <f>IFERROR(VLOOKUP(B271,MARÇO!B:C,2,0),"")</f>
        <v>MANOEL DE LIMA BARBOSA</v>
      </c>
    </row>
    <row r="272" spans="1:5">
      <c r="A272" s="91">
        <v>1</v>
      </c>
      <c r="B272" s="91">
        <v>1749</v>
      </c>
      <c r="C272" s="76" t="s">
        <v>64</v>
      </c>
      <c r="D272" s="72">
        <v>779.79</v>
      </c>
      <c r="E272" s="9" t="str">
        <f>IFERROR(VLOOKUP(B272,MARÇO!B:C,2,0),"")</f>
        <v>MANOEL MARTINS LEITE NETO</v>
      </c>
    </row>
    <row r="273" spans="1:5">
      <c r="A273" s="91">
        <v>1</v>
      </c>
      <c r="B273" s="91">
        <v>3283</v>
      </c>
      <c r="C273" s="76" t="s">
        <v>314</v>
      </c>
      <c r="D273" s="72">
        <v>2829.56</v>
      </c>
      <c r="E273" s="9" t="str">
        <f>IFERROR(VLOOKUP(B273,MARÇO!B:C,2,0),"")</f>
        <v>MANUELA A DE SENA L VENTURA</v>
      </c>
    </row>
    <row r="274" spans="1:5">
      <c r="A274" s="91">
        <v>1</v>
      </c>
      <c r="B274" s="91">
        <v>3138</v>
      </c>
      <c r="C274" s="76" t="s">
        <v>280</v>
      </c>
      <c r="D274" s="72">
        <v>921.13</v>
      </c>
      <c r="E274" s="9" t="str">
        <f>IFERROR(VLOOKUP(B274,MARÇO!B:C,2,0),"")</f>
        <v>MANUELA SILVA DE LIMA B DA PAZ</v>
      </c>
    </row>
    <row r="275" spans="1:5">
      <c r="A275" s="91">
        <v>1</v>
      </c>
      <c r="B275" s="91">
        <v>2451</v>
      </c>
      <c r="C275" s="76" t="s">
        <v>137</v>
      </c>
      <c r="D275" s="72">
        <v>556.51</v>
      </c>
      <c r="E275" s="9" t="str">
        <f>IFERROR(VLOOKUP(B275,MARÇO!B:C,2,0),"")</f>
        <v>MANUELLA BOMFIM DA SILVA</v>
      </c>
    </row>
    <row r="276" spans="1:5">
      <c r="A276" s="91">
        <v>1</v>
      </c>
      <c r="B276" s="91">
        <v>2541</v>
      </c>
      <c r="C276" s="76" t="s">
        <v>155</v>
      </c>
      <c r="D276" s="72">
        <v>491.04</v>
      </c>
      <c r="E276" s="9" t="str">
        <f>IFERROR(VLOOKUP(B276,MARÇO!B:C,2,0),"")</f>
        <v>MARCELA SALLES DA SILVA</v>
      </c>
    </row>
    <row r="277" spans="1:5">
      <c r="A277" s="91">
        <v>1</v>
      </c>
      <c r="B277" s="91">
        <v>2665</v>
      </c>
      <c r="C277" s="76" t="s">
        <v>170</v>
      </c>
      <c r="D277" s="72">
        <v>196.25</v>
      </c>
      <c r="E277" s="9" t="str">
        <f>IFERROR(VLOOKUP(B277,MARÇO!B:C,2,0),"")</f>
        <v>MARCELO BARLAVENTO DAS C SILVA</v>
      </c>
    </row>
    <row r="278" spans="1:5">
      <c r="A278" s="91">
        <v>3</v>
      </c>
      <c r="B278" s="91">
        <v>2974</v>
      </c>
      <c r="C278" s="76" t="s">
        <v>360</v>
      </c>
      <c r="D278" s="72">
        <v>641.53</v>
      </c>
      <c r="E278" s="9" t="str">
        <f>IFERROR(VLOOKUP(B278,MARÇO!B:C,2,0),"")</f>
        <v>MARCELO DIEDERICHS PRATES</v>
      </c>
    </row>
    <row r="279" spans="1:5">
      <c r="A279" s="91">
        <v>1</v>
      </c>
      <c r="B279" s="91">
        <v>3343</v>
      </c>
      <c r="C279" s="76" t="s">
        <v>328</v>
      </c>
      <c r="D279" s="72">
        <v>499.3</v>
      </c>
      <c r="E279" s="9" t="str">
        <f>IFERROR(VLOOKUP(B279,MARÇO!B:C,2,0),"")</f>
        <v>MARCELO MONTEIRO DE C. FILHO</v>
      </c>
    </row>
    <row r="280" spans="1:5">
      <c r="A280" s="91">
        <v>51</v>
      </c>
      <c r="B280" s="91">
        <v>2096</v>
      </c>
      <c r="C280" s="76" t="s">
        <v>353</v>
      </c>
      <c r="D280" s="72">
        <v>1364.21</v>
      </c>
      <c r="E280" s="9" t="str">
        <f>IFERROR(VLOOKUP(B280,MARÇO!B:C,2,0),"")</f>
        <v>MARCELO MORAIS DE OLIVEIRA</v>
      </c>
    </row>
    <row r="281" spans="1:5">
      <c r="A281" s="91">
        <v>1</v>
      </c>
      <c r="B281" s="91">
        <v>2717</v>
      </c>
      <c r="C281" s="76" t="s">
        <v>184</v>
      </c>
      <c r="D281" s="72">
        <v>2517.9899999999998</v>
      </c>
      <c r="E281" s="9" t="str">
        <f>IFERROR(VLOOKUP(B281,MARÇO!B:C,2,0),"")</f>
        <v>MARCIA ANDREA F SECUNDINO</v>
      </c>
    </row>
    <row r="282" spans="1:5">
      <c r="A282" s="91">
        <v>1</v>
      </c>
      <c r="B282" s="91">
        <v>3392</v>
      </c>
      <c r="C282" s="76" t="s">
        <v>529</v>
      </c>
      <c r="D282" s="72">
        <v>2829.56</v>
      </c>
      <c r="E282" s="9" t="str">
        <f>IFERROR(VLOOKUP(B282,MARÇO!B:C,2,0),"")</f>
        <v>MARCILIO BATISTA M MOURA</v>
      </c>
    </row>
    <row r="283" spans="1:5">
      <c r="A283" s="91">
        <v>1</v>
      </c>
      <c r="B283" s="91">
        <v>2798</v>
      </c>
      <c r="C283" s="76" t="s">
        <v>203</v>
      </c>
      <c r="D283" s="72">
        <v>1460.01</v>
      </c>
      <c r="E283" s="9" t="str">
        <f>IFERROR(VLOOKUP(B283,MARÇO!B:C,2,0),"")</f>
        <v>MARCO ANDRE ANTUNES CORREIA</v>
      </c>
    </row>
    <row r="284" spans="1:5">
      <c r="A284" s="91">
        <v>1</v>
      </c>
      <c r="B284" s="91">
        <v>1267</v>
      </c>
      <c r="C284" s="76" t="s">
        <v>30</v>
      </c>
      <c r="D284" s="72">
        <v>7004.3</v>
      </c>
      <c r="E284" s="9" t="str">
        <f>IFERROR(VLOOKUP(B284,MARÇO!B:C,2,0),"")</f>
        <v>MARCO AURELIO O DE OLIVEIRA</v>
      </c>
    </row>
    <row r="285" spans="1:5">
      <c r="A285" s="91">
        <v>1</v>
      </c>
      <c r="B285" s="91">
        <v>1741</v>
      </c>
      <c r="C285" s="76" t="s">
        <v>63</v>
      </c>
      <c r="D285" s="72">
        <v>1101.8499999999999</v>
      </c>
      <c r="E285" s="9" t="str">
        <f>IFERROR(VLOOKUP(B285,MARÇO!B:C,2,0),"")</f>
        <v>MARCONDES C  DE OLIVEIRA</v>
      </c>
    </row>
    <row r="286" spans="1:5">
      <c r="A286" s="91">
        <v>1</v>
      </c>
      <c r="B286" s="91">
        <v>2342</v>
      </c>
      <c r="C286" s="76" t="s">
        <v>121</v>
      </c>
      <c r="D286" s="72">
        <v>2729.41</v>
      </c>
      <c r="E286" s="9" t="str">
        <f>IFERROR(VLOOKUP(B286,MARÇO!B:C,2,0),"")</f>
        <v>MARCOS ANDRE CUNHA DE OLIVEIRA</v>
      </c>
    </row>
    <row r="287" spans="1:5">
      <c r="A287" s="91">
        <v>1</v>
      </c>
      <c r="B287" s="91">
        <v>3232</v>
      </c>
      <c r="C287" s="76" t="s">
        <v>304</v>
      </c>
      <c r="D287" s="72">
        <v>641.53</v>
      </c>
      <c r="E287" s="9" t="str">
        <f>IFERROR(VLOOKUP(B287,MARÇO!B:C,2,0),"")</f>
        <v>MARCOS ANTONIO SILVA DE LIMA</v>
      </c>
    </row>
    <row r="288" spans="1:5">
      <c r="A288" s="91">
        <v>1</v>
      </c>
      <c r="B288" s="91">
        <v>2019</v>
      </c>
      <c r="C288" s="76" t="s">
        <v>82</v>
      </c>
      <c r="D288" s="72">
        <v>742.65</v>
      </c>
      <c r="E288" s="9" t="str">
        <f>IFERROR(VLOOKUP(B288,MARÇO!B:C,2,0),"")</f>
        <v>MARCOS DO NASCIMENTO</v>
      </c>
    </row>
    <row r="289" spans="1:5">
      <c r="A289" s="91">
        <v>1</v>
      </c>
      <c r="B289" s="91">
        <v>397</v>
      </c>
      <c r="C289" s="76" t="s">
        <v>4</v>
      </c>
      <c r="D289" s="72">
        <v>1700.27</v>
      </c>
      <c r="E289" s="9" t="str">
        <f>IFERROR(VLOOKUP(B289,MARÇO!B:C,2,0),"")</f>
        <v>MARIA AMARA MEDEIROS</v>
      </c>
    </row>
    <row r="290" spans="1:5">
      <c r="A290" s="91">
        <v>1</v>
      </c>
      <c r="B290" s="91">
        <v>1588</v>
      </c>
      <c r="C290" s="76" t="s">
        <v>53</v>
      </c>
      <c r="D290" s="72">
        <v>189.48</v>
      </c>
      <c r="E290" s="9" t="str">
        <f>IFERROR(VLOOKUP(B290,MARÇO!B:C,2,0),"")</f>
        <v>MARIA ANDREA DOS SANTOS</v>
      </c>
    </row>
    <row r="291" spans="1:5">
      <c r="A291" s="91">
        <v>1</v>
      </c>
      <c r="B291" s="91">
        <v>2618</v>
      </c>
      <c r="C291" s="76" t="s">
        <v>164</v>
      </c>
      <c r="D291" s="72">
        <v>556.51</v>
      </c>
      <c r="E291" s="9" t="str">
        <f>IFERROR(VLOOKUP(B291,MARÇO!B:C,2,0),"")</f>
        <v>MARIA DA CONCEICAO O DOS SANTO</v>
      </c>
    </row>
    <row r="292" spans="1:5">
      <c r="A292" s="91">
        <v>1</v>
      </c>
      <c r="B292" s="91">
        <v>3015</v>
      </c>
      <c r="C292" s="76" t="s">
        <v>260</v>
      </c>
      <c r="D292" s="72">
        <v>641.53</v>
      </c>
      <c r="E292" s="9" t="str">
        <f>IFERROR(VLOOKUP(B292,MARÇO!B:C,2,0),"")</f>
        <v>MARIA DANIELLE DE SOUZA SANTOS</v>
      </c>
    </row>
    <row r="293" spans="1:5">
      <c r="A293" s="91">
        <v>1</v>
      </c>
      <c r="B293" s="91">
        <v>2918</v>
      </c>
      <c r="C293" s="76" t="s">
        <v>238</v>
      </c>
      <c r="D293" s="72">
        <v>457.84</v>
      </c>
      <c r="E293" s="9" t="str">
        <f>IFERROR(VLOOKUP(B293,MARÇO!B:C,2,0),"")</f>
        <v>MARIA DAS NEVES DE BARROS</v>
      </c>
    </row>
    <row r="294" spans="1:5">
      <c r="A294" s="91">
        <v>1</v>
      </c>
      <c r="B294" s="91">
        <v>1553</v>
      </c>
      <c r="C294" s="76" t="s">
        <v>50</v>
      </c>
      <c r="D294" s="72">
        <v>1275.54</v>
      </c>
      <c r="E294" s="9" t="str">
        <f>IFERROR(VLOOKUP(B294,MARÇO!B:C,2,0),"")</f>
        <v>MARIA DO CARMO A DOS SANTOS</v>
      </c>
    </row>
    <row r="295" spans="1:5">
      <c r="A295" s="91">
        <v>1</v>
      </c>
      <c r="B295" s="91">
        <v>200</v>
      </c>
      <c r="C295" s="76" t="s">
        <v>3</v>
      </c>
      <c r="D295" s="72">
        <v>1633.4</v>
      </c>
      <c r="E295" s="9" t="str">
        <f>IFERROR(VLOOKUP(B295,MARÇO!B:C,2,0),"")</f>
        <v>MARIA DO CARMO DE SOUSA</v>
      </c>
    </row>
    <row r="296" spans="1:5">
      <c r="A296" s="91">
        <v>1</v>
      </c>
      <c r="B296" s="91">
        <v>1169</v>
      </c>
      <c r="C296" s="76" t="s">
        <v>24</v>
      </c>
      <c r="D296" s="72">
        <v>1101.8499999999999</v>
      </c>
      <c r="E296" s="9" t="str">
        <f>IFERROR(VLOOKUP(B296,MARÇO!B:C,2,0),"")</f>
        <v>MARIA DO CARMO SANTOS</v>
      </c>
    </row>
    <row r="297" spans="1:5">
      <c r="A297" s="91">
        <v>1</v>
      </c>
      <c r="B297" s="91">
        <v>3415</v>
      </c>
      <c r="C297" s="76" t="s">
        <v>577</v>
      </c>
      <c r="D297" s="72">
        <v>641.53</v>
      </c>
      <c r="E297" s="9" t="str">
        <f>IFERROR(VLOOKUP(B297,MARÇO!B:C,2,0),"")</f>
        <v>MARIA DO SOCORRO SILVA VIEIRA</v>
      </c>
    </row>
    <row r="298" spans="1:5">
      <c r="A298" s="91">
        <v>1</v>
      </c>
      <c r="B298" s="91">
        <v>1243</v>
      </c>
      <c r="C298" s="76" t="s">
        <v>28</v>
      </c>
      <c r="D298" s="72">
        <v>863.33</v>
      </c>
      <c r="E298" s="9" t="str">
        <f>IFERROR(VLOOKUP(B298,MARÇO!B:C,2,0),"")</f>
        <v>MARIA EUGENIA VILARIM LIMA</v>
      </c>
    </row>
    <row r="299" spans="1:5">
      <c r="A299" s="91">
        <v>1</v>
      </c>
      <c r="B299" s="91">
        <v>2887</v>
      </c>
      <c r="C299" s="76" t="s">
        <v>226</v>
      </c>
      <c r="D299" s="72">
        <v>673.61</v>
      </c>
      <c r="E299" s="9" t="str">
        <f>IFERROR(VLOOKUP(B299,MARÇO!B:C,2,0),"")</f>
        <v>MARIA EUZENI DA SILVA GARCEZ</v>
      </c>
    </row>
    <row r="300" spans="1:5">
      <c r="A300" s="91">
        <v>1</v>
      </c>
      <c r="B300" s="91">
        <v>3356</v>
      </c>
      <c r="C300" s="76" t="s">
        <v>338</v>
      </c>
      <c r="D300" s="72">
        <v>480.74</v>
      </c>
      <c r="E300" s="9" t="str">
        <f>IFERROR(VLOOKUP(B300,MARÇO!B:C,2,0),"")</f>
        <v>MARIA GABRIELLY DE S SANTOS</v>
      </c>
    </row>
    <row r="301" spans="1:5">
      <c r="A301" s="91">
        <v>1</v>
      </c>
      <c r="B301" s="91">
        <v>2726</v>
      </c>
      <c r="C301" s="76" t="s">
        <v>185</v>
      </c>
      <c r="D301" s="72">
        <v>1493.69</v>
      </c>
      <c r="E301" s="9" t="str">
        <f>IFERROR(VLOOKUP(B301,MARÇO!B:C,2,0),"")</f>
        <v>MARIA GILVANEIDE SANTOS LIMA</v>
      </c>
    </row>
    <row r="302" spans="1:5">
      <c r="A302" s="91">
        <v>1</v>
      </c>
      <c r="B302" s="91">
        <v>1674</v>
      </c>
      <c r="C302" s="76" t="s">
        <v>62</v>
      </c>
      <c r="D302" s="72">
        <v>473.7</v>
      </c>
      <c r="E302" s="9" t="str">
        <f>IFERROR(VLOOKUP(B302,MARÇO!B:C,2,0),"")</f>
        <v>MARIA HELENA FERREIRA DA SILVA</v>
      </c>
    </row>
    <row r="303" spans="1:5">
      <c r="A303" s="91">
        <v>1</v>
      </c>
      <c r="B303" s="91">
        <v>1071</v>
      </c>
      <c r="C303" s="76" t="s">
        <v>18</v>
      </c>
      <c r="D303" s="72">
        <v>710.26</v>
      </c>
      <c r="E303" s="9" t="str">
        <f>IFERROR(VLOOKUP(B303,MARÇO!B:C,2,0),"")</f>
        <v>MARIA JOSE DA HORA</v>
      </c>
    </row>
    <row r="304" spans="1:5">
      <c r="A304" s="91">
        <v>1</v>
      </c>
      <c r="B304" s="91">
        <v>2943</v>
      </c>
      <c r="C304" s="76" t="s">
        <v>250</v>
      </c>
      <c r="D304" s="72">
        <v>457.84</v>
      </c>
      <c r="E304" s="9" t="str">
        <f>IFERROR(VLOOKUP(B304,MARÇO!B:C,2,0),"")</f>
        <v>MARIA JOSE GUILHERME</v>
      </c>
    </row>
    <row r="305" spans="1:5">
      <c r="A305" s="91">
        <v>1</v>
      </c>
      <c r="B305" s="91">
        <v>871</v>
      </c>
      <c r="C305" s="76" t="s">
        <v>11</v>
      </c>
      <c r="D305" s="72">
        <v>1830.47</v>
      </c>
      <c r="E305" s="9" t="str">
        <f>IFERROR(VLOOKUP(B305,MARÇO!B:C,2,0),"")</f>
        <v>MARIA LUISA P DE LEMOS</v>
      </c>
    </row>
    <row r="306" spans="1:5">
      <c r="A306" s="91">
        <v>1</v>
      </c>
      <c r="B306" s="91">
        <v>2474</v>
      </c>
      <c r="C306" s="76" t="s">
        <v>140</v>
      </c>
      <c r="D306" s="72">
        <v>4206.66</v>
      </c>
      <c r="E306" s="9" t="str">
        <f>IFERROR(VLOOKUP(B306,MARÇO!B:C,2,0),"")</f>
        <v>MARIA ROSEANE DOS A CLEMENTINO</v>
      </c>
    </row>
    <row r="307" spans="1:5">
      <c r="A307" s="91">
        <v>1</v>
      </c>
      <c r="B307" s="91">
        <v>2015</v>
      </c>
      <c r="C307" s="76" t="s">
        <v>81</v>
      </c>
      <c r="D307" s="72">
        <v>3586.33</v>
      </c>
      <c r="E307" s="9" t="str">
        <f>IFERROR(VLOOKUP(B307,MARÇO!B:C,2,0),"")</f>
        <v>MARIA SANDRA PONTES MENDONCA</v>
      </c>
    </row>
    <row r="308" spans="1:5">
      <c r="A308" s="91">
        <v>1</v>
      </c>
      <c r="B308" s="91">
        <v>3025</v>
      </c>
      <c r="C308" s="76" t="s">
        <v>405</v>
      </c>
      <c r="D308" s="72">
        <v>1424.57</v>
      </c>
      <c r="E308" s="9" t="str">
        <f>IFERROR(VLOOKUP(B308,MARÇO!B:C,2,0),"")</f>
        <v>MARIANA KAROLYNE G DE SOUZA</v>
      </c>
    </row>
    <row r="309" spans="1:5">
      <c r="A309" s="91">
        <v>1</v>
      </c>
      <c r="B309" s="91">
        <v>3016</v>
      </c>
      <c r="C309" s="76" t="s">
        <v>261</v>
      </c>
      <c r="D309" s="72">
        <v>641.53</v>
      </c>
      <c r="E309" s="9" t="str">
        <f>IFERROR(VLOOKUP(B309,MARÇO!B:C,2,0),"")</f>
        <v>MARIANA SILVA MONTEIRO</v>
      </c>
    </row>
    <row r="310" spans="1:5">
      <c r="A310" s="91">
        <v>48</v>
      </c>
      <c r="B310" s="91">
        <v>3027</v>
      </c>
      <c r="C310" s="76" t="s">
        <v>262</v>
      </c>
      <c r="D310" s="72">
        <v>1424.57</v>
      </c>
      <c r="E310" s="9" t="str">
        <f>IFERROR(VLOOKUP(B310,MARÇO!B:C,2,0),"")</f>
        <v>MARILIA MILENA R PIRES</v>
      </c>
    </row>
    <row r="311" spans="1:5">
      <c r="A311" s="91">
        <v>1</v>
      </c>
      <c r="B311" s="91">
        <v>1008</v>
      </c>
      <c r="C311" s="76" t="s">
        <v>14</v>
      </c>
      <c r="D311" s="72">
        <v>745.77</v>
      </c>
      <c r="E311" s="9" t="str">
        <f>IFERROR(VLOOKUP(B311,MARÇO!B:C,2,0),"")</f>
        <v>MARIO JOSE DO NASCIMENTO</v>
      </c>
    </row>
    <row r="312" spans="1:5">
      <c r="A312" s="91">
        <v>1</v>
      </c>
      <c r="B312" s="91">
        <v>1475</v>
      </c>
      <c r="C312" s="76" t="s">
        <v>44</v>
      </c>
      <c r="D312" s="72">
        <v>1270.2</v>
      </c>
      <c r="E312" s="9" t="str">
        <f>IFERROR(VLOOKUP(B312,MARÇO!B:C,2,0),"")</f>
        <v>MARTA ARAUJO DA F  SANTANA</v>
      </c>
    </row>
    <row r="313" spans="1:5">
      <c r="A313" s="91">
        <v>1</v>
      </c>
      <c r="B313" s="91">
        <v>1454</v>
      </c>
      <c r="C313" s="76" t="s">
        <v>43</v>
      </c>
      <c r="D313" s="72">
        <v>1521.03</v>
      </c>
      <c r="E313" s="9" t="str">
        <f>IFERROR(VLOOKUP(B313,MARÇO!B:C,2,0),"")</f>
        <v>MAURICIO LOPES DA SILVA</v>
      </c>
    </row>
    <row r="314" spans="1:5">
      <c r="A314" s="91">
        <v>1</v>
      </c>
      <c r="B314" s="91">
        <v>3316</v>
      </c>
      <c r="C314" s="76" t="s">
        <v>316</v>
      </c>
      <c r="D314" s="72">
        <v>499.3</v>
      </c>
      <c r="E314" s="9" t="str">
        <f>IFERROR(VLOOKUP(B314,MARÇO!B:C,2,0),"")</f>
        <v>MAYARA CRISTINA NUNES DE LIRA</v>
      </c>
    </row>
    <row r="315" spans="1:5">
      <c r="A315" s="91">
        <v>1</v>
      </c>
      <c r="B315" s="91">
        <v>3336</v>
      </c>
      <c r="C315" s="76" t="s">
        <v>323</v>
      </c>
      <c r="D315" s="72">
        <v>480.73</v>
      </c>
      <c r="E315" s="9" t="str">
        <f>IFERROR(VLOOKUP(B315,MARÇO!B:C,2,0),"")</f>
        <v>MICHELLI HELENA LIMA DA SILVA</v>
      </c>
    </row>
    <row r="316" spans="1:5">
      <c r="A316" s="91">
        <v>1</v>
      </c>
      <c r="B316" s="91">
        <v>2998</v>
      </c>
      <c r="C316" s="76" t="s">
        <v>256</v>
      </c>
      <c r="D316" s="72">
        <v>1943.01</v>
      </c>
      <c r="E316" s="9" t="str">
        <f>IFERROR(VLOOKUP(B316,MARÇO!B:C,2,0),"")</f>
        <v>MIGUEL WILSON REGUEIRA RIBEIRO</v>
      </c>
    </row>
    <row r="317" spans="1:5">
      <c r="A317" s="91">
        <v>1</v>
      </c>
      <c r="B317" s="91">
        <v>2363</v>
      </c>
      <c r="C317" s="76" t="s">
        <v>124</v>
      </c>
      <c r="D317" s="72">
        <v>676.45</v>
      </c>
      <c r="E317" s="9" t="str">
        <f>IFERROR(VLOOKUP(B317,MARÇO!B:C,2,0),"")</f>
        <v>MIRIAM ALVES BASTOS DA SILVA</v>
      </c>
    </row>
    <row r="318" spans="1:5">
      <c r="A318" s="91">
        <v>1</v>
      </c>
      <c r="B318" s="91">
        <v>2816</v>
      </c>
      <c r="C318" s="76" t="s">
        <v>206</v>
      </c>
      <c r="D318" s="72">
        <v>641.53</v>
      </c>
      <c r="E318" s="9" t="str">
        <f>IFERROR(VLOOKUP(B318,MARÇO!B:C,2,0),"")</f>
        <v>MIRIAM DA SILVA FONSECA</v>
      </c>
    </row>
    <row r="319" spans="1:5">
      <c r="A319" s="91">
        <v>16</v>
      </c>
      <c r="B319" s="91">
        <v>1682</v>
      </c>
      <c r="C319" s="76" t="s">
        <v>365</v>
      </c>
      <c r="D319" s="72">
        <v>1364.21</v>
      </c>
      <c r="E319" s="9" t="str">
        <f>IFERROR(VLOOKUP(B319,MARÇO!B:C,2,0),"")</f>
        <v>MOISES MARTINS DE MELO NETO</v>
      </c>
    </row>
    <row r="320" spans="1:5">
      <c r="A320" s="91">
        <v>50</v>
      </c>
      <c r="B320" s="91">
        <v>2836</v>
      </c>
      <c r="C320" s="76" t="s">
        <v>398</v>
      </c>
      <c r="D320" s="72">
        <v>954.63</v>
      </c>
      <c r="E320" s="9" t="str">
        <f>IFERROR(VLOOKUP(B320,MARÇO!B:C,2,0),"")</f>
        <v>MONALISA MARIA LEANDRO RIBEIRO</v>
      </c>
    </row>
    <row r="321" spans="1:5">
      <c r="A321" s="91">
        <v>1</v>
      </c>
      <c r="B321" s="91">
        <v>2687</v>
      </c>
      <c r="C321" s="76" t="s">
        <v>177</v>
      </c>
      <c r="D321" s="72">
        <v>1040.5999999999999</v>
      </c>
      <c r="E321" s="9" t="str">
        <f>IFERROR(VLOOKUP(B321,MARÇO!B:C,2,0),"")</f>
        <v>MONICA MARIA G R F DE OLIVEIRA</v>
      </c>
    </row>
    <row r="322" spans="1:5">
      <c r="A322" s="91">
        <v>1</v>
      </c>
      <c r="B322" s="91">
        <v>3164</v>
      </c>
      <c r="C322" s="76" t="s">
        <v>287</v>
      </c>
      <c r="D322" s="72">
        <v>641.53</v>
      </c>
      <c r="E322" s="9" t="str">
        <f>IFERROR(VLOOKUP(B322,MARÇO!B:C,2,0),"")</f>
        <v>MONIQUE FERRAZ PEREIRA</v>
      </c>
    </row>
    <row r="323" spans="1:5">
      <c r="A323" s="91">
        <v>1</v>
      </c>
      <c r="B323" s="91">
        <v>3327</v>
      </c>
      <c r="C323" s="76" t="s">
        <v>320</v>
      </c>
      <c r="D323" s="72">
        <v>2829.56</v>
      </c>
      <c r="E323" s="9" t="str">
        <f>IFERROR(VLOOKUP(B323,MARÇO!B:C,2,0),"")</f>
        <v>NATALIA DOURADO DA FONTE</v>
      </c>
    </row>
    <row r="324" spans="1:5">
      <c r="A324" s="91">
        <v>1</v>
      </c>
      <c r="B324" s="91">
        <v>1796</v>
      </c>
      <c r="C324" s="76" t="s">
        <v>67</v>
      </c>
      <c r="D324" s="72">
        <v>644.23</v>
      </c>
      <c r="E324" s="9" t="str">
        <f>IFERROR(VLOOKUP(B324,MARÇO!B:C,2,0),"")</f>
        <v>NEUZA ANUNCIACAO COELHO</v>
      </c>
    </row>
    <row r="325" spans="1:5">
      <c r="A325" s="91">
        <v>1</v>
      </c>
      <c r="B325" s="91">
        <v>3349</v>
      </c>
      <c r="C325" s="76" t="s">
        <v>333</v>
      </c>
      <c r="D325" s="72">
        <v>437.65</v>
      </c>
      <c r="E325" s="9" t="str">
        <f>IFERROR(VLOOKUP(B325,MARÇO!B:C,2,0),"")</f>
        <v>NILZA PEREIRA DA SILVA</v>
      </c>
    </row>
    <row r="326" spans="1:5">
      <c r="A326" s="91">
        <v>1</v>
      </c>
      <c r="B326" s="91">
        <v>3194</v>
      </c>
      <c r="C326" s="76" t="s">
        <v>298</v>
      </c>
      <c r="D326" s="72">
        <v>1902.59</v>
      </c>
      <c r="E326" s="9" t="str">
        <f>IFERROR(VLOOKUP(B326,MARÇO!B:C,2,0),"")</f>
        <v>ODAYANNA KESSY F MONTEIRO</v>
      </c>
    </row>
    <row r="327" spans="1:5">
      <c r="A327" s="91">
        <v>1</v>
      </c>
      <c r="B327" s="91">
        <v>3165</v>
      </c>
      <c r="C327" s="76" t="s">
        <v>288</v>
      </c>
      <c r="D327" s="72">
        <v>641.53</v>
      </c>
      <c r="E327" s="9" t="str">
        <f>IFERROR(VLOOKUP(B327,MARÇO!B:C,2,0),"")</f>
        <v>PATRICIA SERPA PEIXOTO</v>
      </c>
    </row>
    <row r="328" spans="1:5">
      <c r="A328" s="91">
        <v>1</v>
      </c>
      <c r="B328" s="91">
        <v>2710</v>
      </c>
      <c r="C328" s="76" t="s">
        <v>182</v>
      </c>
      <c r="D328" s="72">
        <v>986.9</v>
      </c>
      <c r="E328" s="9" t="str">
        <f>IFERROR(VLOOKUP(B328,MARÇO!B:C,2,0),"")</f>
        <v>PAULA FRASSINETTI S L BELIAN</v>
      </c>
    </row>
    <row r="329" spans="1:5">
      <c r="A329" s="91">
        <v>1</v>
      </c>
      <c r="B329" s="91">
        <v>2718</v>
      </c>
      <c r="C329" s="76" t="s">
        <v>376</v>
      </c>
      <c r="D329" s="72">
        <v>953.22</v>
      </c>
      <c r="E329" s="9" t="str">
        <f>IFERROR(VLOOKUP(B329,MARÇO!B:C,2,0),"")</f>
        <v>PAULA SHEMILLY GALDINO SANTIAG</v>
      </c>
    </row>
    <row r="330" spans="1:5">
      <c r="A330" s="91">
        <v>59</v>
      </c>
      <c r="B330" s="91">
        <v>2651</v>
      </c>
      <c r="C330" s="76" t="s">
        <v>395</v>
      </c>
      <c r="D330" s="72">
        <v>1731.59</v>
      </c>
      <c r="E330" s="9" t="str">
        <f>IFERROR(VLOOKUP(B330,MARÇO!B:C,2,0),"")</f>
        <v>PAULO ANDRE R DOS SANTOS</v>
      </c>
    </row>
    <row r="331" spans="1:5">
      <c r="A331" s="91">
        <v>1</v>
      </c>
      <c r="B331" s="91">
        <v>3281</v>
      </c>
      <c r="C331" s="76" t="s">
        <v>313</v>
      </c>
      <c r="D331" s="72">
        <v>833.98</v>
      </c>
      <c r="E331" s="9" t="str">
        <f>IFERROR(VLOOKUP(B331,MARÇO!B:C,2,0),"")</f>
        <v>PAULO AUGUSTO DA SILVA</v>
      </c>
    </row>
    <row r="332" spans="1:5">
      <c r="A332" s="91">
        <v>1</v>
      </c>
      <c r="B332" s="91">
        <v>2502</v>
      </c>
      <c r="C332" s="76" t="s">
        <v>143</v>
      </c>
      <c r="D332" s="72">
        <v>641.53</v>
      </c>
      <c r="E332" s="9" t="str">
        <f>IFERROR(VLOOKUP(B332,MARÇO!B:C,2,0),"")</f>
        <v>PAULO ROBERTO DA SILVA CUNHA</v>
      </c>
    </row>
    <row r="333" spans="1:5">
      <c r="A333" s="91">
        <v>1</v>
      </c>
      <c r="B333" s="91">
        <v>3383</v>
      </c>
      <c r="C333" s="76" t="s">
        <v>474</v>
      </c>
      <c r="D333" s="72">
        <v>7668.83</v>
      </c>
      <c r="E333" s="9" t="str">
        <f>IFERROR(VLOOKUP(B333,MARÇO!B:C,2,0),"")</f>
        <v>PLINIO ANTONIO L P FILHO</v>
      </c>
    </row>
    <row r="334" spans="1:5">
      <c r="A334" s="91">
        <v>1</v>
      </c>
      <c r="B334" s="91">
        <v>3167</v>
      </c>
      <c r="C334" s="76" t="s">
        <v>289</v>
      </c>
      <c r="D334" s="72">
        <v>4206.66</v>
      </c>
      <c r="E334" s="9" t="str">
        <f>IFERROR(VLOOKUP(B334,MARÇO!B:C,2,0),"")</f>
        <v>POLYANA BEZERRA SOUTO SANTOS</v>
      </c>
    </row>
    <row r="335" spans="1:5">
      <c r="A335" s="91">
        <v>1</v>
      </c>
      <c r="B335" s="91">
        <v>2367</v>
      </c>
      <c r="C335" s="76" t="s">
        <v>125</v>
      </c>
      <c r="D335" s="72">
        <v>641.53</v>
      </c>
      <c r="E335" s="9" t="str">
        <f>IFERROR(VLOOKUP(B335,MARÇO!B:C,2,0),"")</f>
        <v>PRISCILLA RODRIGUES P DA SILVA</v>
      </c>
    </row>
    <row r="336" spans="1:5">
      <c r="A336" s="91">
        <v>1</v>
      </c>
      <c r="B336" s="91">
        <v>2819</v>
      </c>
      <c r="C336" s="76" t="s">
        <v>207</v>
      </c>
      <c r="D336" s="72">
        <v>2937.26</v>
      </c>
      <c r="E336" s="9" t="str">
        <f>IFERROR(VLOOKUP(B336,MARÇO!B:C,2,0),"")</f>
        <v>RAFAEL LEITAO DE A  G DA SILVA</v>
      </c>
    </row>
    <row r="337" spans="1:5">
      <c r="A337" s="91">
        <v>1</v>
      </c>
      <c r="B337" s="91">
        <v>2656</v>
      </c>
      <c r="C337" s="76" t="s">
        <v>168</v>
      </c>
      <c r="D337" s="72">
        <v>953.22</v>
      </c>
      <c r="E337" s="9" t="str">
        <f>IFERROR(VLOOKUP(B337,MARÇO!B:C,2,0),"")</f>
        <v>RAFAELLA ALVES DE ARAUJO SILVA</v>
      </c>
    </row>
    <row r="338" spans="1:5">
      <c r="A338" s="91">
        <v>20</v>
      </c>
      <c r="B338" s="91">
        <v>2481</v>
      </c>
      <c r="C338" s="76" t="s">
        <v>370</v>
      </c>
      <c r="D338" s="72">
        <v>1731.59</v>
      </c>
      <c r="E338" s="9" t="str">
        <f>IFERROR(VLOOKUP(B338,MARÇO!B:C,2,0),"")</f>
        <v>RAFAELLA MICHELLE DE L MIRANDA</v>
      </c>
    </row>
    <row r="339" spans="1:5">
      <c r="A339" s="91">
        <v>1</v>
      </c>
      <c r="B339" s="91">
        <v>1483</v>
      </c>
      <c r="C339" s="76" t="s">
        <v>45</v>
      </c>
      <c r="D339" s="72">
        <v>208.9</v>
      </c>
      <c r="E339" s="9" t="str">
        <f>IFERROR(VLOOKUP(B339,MARÇO!B:C,2,0),"")</f>
        <v>REGINA LEANDRO SANTOS DE LIMA</v>
      </c>
    </row>
    <row r="340" spans="1:5">
      <c r="A340" s="91">
        <v>1</v>
      </c>
      <c r="B340" s="91">
        <v>3169</v>
      </c>
      <c r="C340" s="76" t="s">
        <v>290</v>
      </c>
      <c r="D340" s="72">
        <v>930.65</v>
      </c>
      <c r="E340" s="9" t="str">
        <f>IFERROR(VLOOKUP(B340,MARÇO!B:C,2,0),"")</f>
        <v>RENATA BEZERRA DA SILVA</v>
      </c>
    </row>
    <row r="341" spans="1:5">
      <c r="A341" s="91">
        <v>1</v>
      </c>
      <c r="B341" s="91">
        <v>2869</v>
      </c>
      <c r="C341" s="76" t="s">
        <v>223</v>
      </c>
      <c r="D341" s="72">
        <v>457.84</v>
      </c>
      <c r="E341" s="9" t="str">
        <f>IFERROR(VLOOKUP(B341,MARÇO!B:C,2,0),"")</f>
        <v>RICARDO J FERNANDES DA CUNHA</v>
      </c>
    </row>
    <row r="342" spans="1:5">
      <c r="A342" s="91">
        <v>1</v>
      </c>
      <c r="B342" s="91">
        <v>2129</v>
      </c>
      <c r="C342" s="76" t="s">
        <v>97</v>
      </c>
      <c r="D342" s="72">
        <v>673.61</v>
      </c>
      <c r="E342" s="9" t="str">
        <f>IFERROR(VLOOKUP(B342,MARÇO!B:C,2,0),"")</f>
        <v>RICARDO JORGE XAVIER</v>
      </c>
    </row>
    <row r="343" spans="1:5">
      <c r="A343" s="91">
        <v>1</v>
      </c>
      <c r="B343" s="91">
        <v>1937</v>
      </c>
      <c r="C343" s="76" t="s">
        <v>77</v>
      </c>
      <c r="D343" s="72">
        <v>1133.71</v>
      </c>
      <c r="E343" s="9" t="str">
        <f>IFERROR(VLOOKUP(B343,MARÇO!B:C,2,0),"")</f>
        <v>RILDA MARIA DA SILVA</v>
      </c>
    </row>
    <row r="344" spans="1:5">
      <c r="A344" s="91">
        <v>1</v>
      </c>
      <c r="B344" s="91">
        <v>3398</v>
      </c>
      <c r="C344" s="76" t="s">
        <v>556</v>
      </c>
      <c r="D344" s="72">
        <v>499.3</v>
      </c>
      <c r="E344" s="9" t="str">
        <f>IFERROR(VLOOKUP(B344,MARÇO!B:C,2,0),"")</f>
        <v>RINALDO SOARES DE BARROS</v>
      </c>
    </row>
    <row r="345" spans="1:5">
      <c r="A345" s="91">
        <v>51</v>
      </c>
      <c r="B345" s="91">
        <v>3029</v>
      </c>
      <c r="C345" s="76" t="s">
        <v>403</v>
      </c>
      <c r="D345" s="72">
        <v>1424.57</v>
      </c>
      <c r="E345" s="9" t="str">
        <f>IFERROR(VLOOKUP(B345,MARÇO!B:C,2,0),"")</f>
        <v>RISOALDO DUARTE DA S JUNIOR</v>
      </c>
    </row>
    <row r="346" spans="1:5">
      <c r="A346" s="91">
        <v>1</v>
      </c>
      <c r="B346" s="91">
        <v>1927</v>
      </c>
      <c r="C346" s="76" t="s">
        <v>75</v>
      </c>
      <c r="D346" s="72">
        <v>1832.23</v>
      </c>
      <c r="E346" s="9" t="str">
        <f>IFERROR(VLOOKUP(B346,MARÇO!B:C,2,0),"")</f>
        <v>RITA DE CASSIA CHAGAS</v>
      </c>
    </row>
    <row r="347" spans="1:5">
      <c r="A347" s="91">
        <v>1</v>
      </c>
      <c r="B347" s="91">
        <v>2504</v>
      </c>
      <c r="C347" s="76" t="s">
        <v>145</v>
      </c>
      <c r="D347" s="72">
        <v>499.3</v>
      </c>
      <c r="E347" s="9" t="str">
        <f>IFERROR(VLOOKUP(B347,MARÇO!B:C,2,0),"")</f>
        <v>RIVALDO GOMES DA SILVA</v>
      </c>
    </row>
    <row r="348" spans="1:5">
      <c r="A348" s="91">
        <v>1</v>
      </c>
      <c r="B348" s="91">
        <v>2909</v>
      </c>
      <c r="C348" s="76" t="s">
        <v>233</v>
      </c>
      <c r="D348" s="72">
        <v>673.61</v>
      </c>
      <c r="E348" s="9" t="str">
        <f>IFERROR(VLOOKUP(B348,MARÇO!B:C,2,0),"")</f>
        <v>ROBSON CARNEIRO DA SILVA</v>
      </c>
    </row>
    <row r="349" spans="1:5">
      <c r="A349" s="91">
        <v>1</v>
      </c>
      <c r="B349" s="91">
        <v>2666</v>
      </c>
      <c r="C349" s="76" t="s">
        <v>171</v>
      </c>
      <c r="D349" s="72">
        <v>1460.01</v>
      </c>
      <c r="E349" s="9" t="str">
        <f>IFERROR(VLOOKUP(B349,MARÇO!B:C,2,0),"")</f>
        <v>RODRIGO VASCONCELOS DINIZ</v>
      </c>
    </row>
    <row r="350" spans="1:5">
      <c r="A350" s="91">
        <v>1</v>
      </c>
      <c r="B350" s="91">
        <v>2146</v>
      </c>
      <c r="C350" s="76" t="s">
        <v>106</v>
      </c>
      <c r="D350" s="72">
        <v>999.41</v>
      </c>
      <c r="E350" s="9" t="str">
        <f>IFERROR(VLOOKUP(B350,MARÇO!B:C,2,0),"")</f>
        <v>ROGERIO BARROS DOS SANTOS</v>
      </c>
    </row>
    <row r="351" spans="1:5">
      <c r="A351" s="91">
        <v>50</v>
      </c>
      <c r="B351" s="91">
        <v>2478</v>
      </c>
      <c r="C351" s="76" t="s">
        <v>396</v>
      </c>
      <c r="D351" s="72">
        <v>1731.59</v>
      </c>
      <c r="E351" s="9" t="str">
        <f>IFERROR(VLOOKUP(B351,MARÇO!B:C,2,0),"")</f>
        <v>ROGERIO MOURA VIEIRA</v>
      </c>
    </row>
    <row r="352" spans="1:5">
      <c r="A352" s="91">
        <v>1</v>
      </c>
      <c r="B352" s="91">
        <v>2707</v>
      </c>
      <c r="C352" s="76" t="s">
        <v>180</v>
      </c>
      <c r="D352" s="72">
        <v>953.22</v>
      </c>
      <c r="E352" s="9" t="str">
        <f>IFERROR(VLOOKUP(B352,MARÇO!B:C,2,0),"")</f>
        <v>ROMARIO LUIZ DO NASCIMENTO</v>
      </c>
    </row>
    <row r="353" spans="1:5">
      <c r="A353" s="91">
        <v>1</v>
      </c>
      <c r="B353" s="91">
        <v>1652</v>
      </c>
      <c r="C353" s="76" t="s">
        <v>60</v>
      </c>
      <c r="D353" s="72">
        <v>710.26</v>
      </c>
      <c r="E353" s="9" t="str">
        <f>IFERROR(VLOOKUP(B353,MARÇO!B:C,2,0),"")</f>
        <v>ROMILDO NUNES DIAS</v>
      </c>
    </row>
    <row r="354" spans="1:5">
      <c r="A354" s="91">
        <v>1</v>
      </c>
      <c r="B354" s="91">
        <v>3413</v>
      </c>
      <c r="C354" s="76" t="s">
        <v>574</v>
      </c>
      <c r="D354" s="72">
        <v>2829.56</v>
      </c>
      <c r="E354" s="9" t="str">
        <f>IFERROR(VLOOKUP(B354,MARÇO!B:C,2,0),"")</f>
        <v>RONALDO FRANCISCO DOS SANTOS</v>
      </c>
    </row>
    <row r="355" spans="1:5">
      <c r="A355" s="91">
        <v>1</v>
      </c>
      <c r="B355" s="91">
        <v>3046</v>
      </c>
      <c r="C355" s="76" t="s">
        <v>407</v>
      </c>
      <c r="D355" s="72">
        <v>1424.57</v>
      </c>
      <c r="E355" s="9" t="str">
        <f>IFERROR(VLOOKUP(B355,MARÇO!B:C,2,0),"")</f>
        <v>RONALDO GOMINHO BISPO FILHO</v>
      </c>
    </row>
    <row r="356" spans="1:5">
      <c r="A356" s="91">
        <v>1</v>
      </c>
      <c r="B356" s="91">
        <v>2790</v>
      </c>
      <c r="C356" s="76" t="s">
        <v>200</v>
      </c>
      <c r="D356" s="72">
        <v>396.24</v>
      </c>
      <c r="E356" s="9" t="str">
        <f>IFERROR(VLOOKUP(B356,MARÇO!B:C,2,0),"")</f>
        <v>ROSANA DE FATIMA UCHOA  AREDE</v>
      </c>
    </row>
    <row r="357" spans="1:5">
      <c r="A357" s="91">
        <v>1</v>
      </c>
      <c r="B357" s="91">
        <v>2788</v>
      </c>
      <c r="C357" s="76" t="s">
        <v>199</v>
      </c>
      <c r="D357" s="72">
        <v>556.51</v>
      </c>
      <c r="E357" s="9" t="str">
        <f>IFERROR(VLOOKUP(B357,MARÇO!B:C,2,0),"")</f>
        <v>ROSANIA EMIDIA PEREIRA</v>
      </c>
    </row>
    <row r="358" spans="1:5">
      <c r="A358" s="91">
        <v>1</v>
      </c>
      <c r="B358" s="91">
        <v>3421</v>
      </c>
      <c r="C358" s="76" t="s">
        <v>583</v>
      </c>
      <c r="D358" s="72">
        <v>665.73</v>
      </c>
      <c r="E358" s="9" t="str">
        <f>IFERROR(VLOOKUP(B358,MARÇO!B:C,2,0),"")</f>
        <v>ROSEANE LOPES DA SILVA</v>
      </c>
    </row>
    <row r="359" spans="1:5">
      <c r="A359" s="91">
        <v>1</v>
      </c>
      <c r="B359" s="91">
        <v>2820</v>
      </c>
      <c r="C359" s="76" t="s">
        <v>208</v>
      </c>
      <c r="D359" s="72">
        <v>1856.81</v>
      </c>
      <c r="E359" s="9" t="str">
        <f>IFERROR(VLOOKUP(B359,MARÇO!B:C,2,0),"")</f>
        <v>ROSIANE SANTOS BRITO</v>
      </c>
    </row>
    <row r="360" spans="1:5">
      <c r="A360" s="91">
        <v>1</v>
      </c>
      <c r="B360" s="91">
        <v>1337</v>
      </c>
      <c r="C360" s="76" t="s">
        <v>35</v>
      </c>
      <c r="D360" s="72">
        <v>1582.18</v>
      </c>
      <c r="E360" s="9" t="str">
        <f>IFERROR(VLOOKUP(B360,MARÇO!B:C,2,0),"")</f>
        <v>ROSILDA BARBOSA DOS SANTOS</v>
      </c>
    </row>
    <row r="361" spans="1:5">
      <c r="A361" s="91">
        <v>1</v>
      </c>
      <c r="B361" s="91">
        <v>1932</v>
      </c>
      <c r="C361" s="76" t="s">
        <v>76</v>
      </c>
      <c r="D361" s="72">
        <v>2332.9299999999998</v>
      </c>
      <c r="E361" s="9" t="str">
        <f>IFERROR(VLOOKUP(B361,MARÇO!B:C,2,0),"")</f>
        <v>ROSILENE MARIA ANACLETO</v>
      </c>
    </row>
    <row r="362" spans="1:5">
      <c r="A362" s="91">
        <v>1</v>
      </c>
      <c r="B362" s="91">
        <v>2936</v>
      </c>
      <c r="C362" s="76" t="s">
        <v>246</v>
      </c>
      <c r="D362" s="72">
        <v>504.76</v>
      </c>
      <c r="E362" s="9" t="str">
        <f>IFERROR(VLOOKUP(B362,MARÇO!B:C,2,0),"")</f>
        <v>ROSIMERE SOARES DA SILVA</v>
      </c>
    </row>
    <row r="363" spans="1:5">
      <c r="A363" s="91">
        <v>1</v>
      </c>
      <c r="B363" s="91">
        <v>2134</v>
      </c>
      <c r="C363" s="76" t="s">
        <v>100</v>
      </c>
      <c r="D363" s="72">
        <v>1156.95</v>
      </c>
      <c r="E363" s="9" t="str">
        <f>IFERROR(VLOOKUP(B363,MARÇO!B:C,2,0),"")</f>
        <v>ROSIVALDO SATIRO DOS SANTOS</v>
      </c>
    </row>
    <row r="364" spans="1:5">
      <c r="A364" s="91">
        <v>1</v>
      </c>
      <c r="B364" s="91">
        <v>2143</v>
      </c>
      <c r="C364" s="76" t="s">
        <v>104</v>
      </c>
      <c r="D364" s="72">
        <v>676.44</v>
      </c>
      <c r="E364" s="9" t="str">
        <f>IFERROR(VLOOKUP(B364,MARÇO!B:C,2,0),"")</f>
        <v>RUBEM JOSE DOS S DE PAULA</v>
      </c>
    </row>
    <row r="365" spans="1:5">
      <c r="A365" s="91">
        <v>1</v>
      </c>
      <c r="B365" s="91">
        <v>2675</v>
      </c>
      <c r="C365" s="76" t="s">
        <v>175</v>
      </c>
      <c r="D365" s="72">
        <v>504.76</v>
      </c>
      <c r="E365" s="9" t="str">
        <f>IFERROR(VLOOKUP(B365,MARÇO!B:C,2,0),"")</f>
        <v>RUTE FERNANDES BORBA</v>
      </c>
    </row>
    <row r="366" spans="1:5">
      <c r="A366" s="91">
        <v>1</v>
      </c>
      <c r="B366" s="91">
        <v>2623</v>
      </c>
      <c r="C366" s="76" t="s">
        <v>165</v>
      </c>
      <c r="D366" s="72">
        <v>504.76</v>
      </c>
      <c r="E366" s="9" t="str">
        <f>IFERROR(VLOOKUP(B366,MARÇO!B:C,2,0),"")</f>
        <v>RUTH BARBOSA DE ARAUJO</v>
      </c>
    </row>
    <row r="367" spans="1:5">
      <c r="A367" s="91">
        <v>1</v>
      </c>
      <c r="B367" s="91">
        <v>2121</v>
      </c>
      <c r="C367" s="76" t="s">
        <v>93</v>
      </c>
      <c r="D367" s="72">
        <v>742.65</v>
      </c>
      <c r="E367" s="9" t="str">
        <f>IFERROR(VLOOKUP(B367,MARÇO!B:C,2,0),"")</f>
        <v>SAMUEL MAURICIO</v>
      </c>
    </row>
    <row r="368" spans="1:5">
      <c r="A368" s="91">
        <v>1</v>
      </c>
      <c r="B368" s="91">
        <v>508</v>
      </c>
      <c r="C368" s="76" t="s">
        <v>5</v>
      </c>
      <c r="D368" s="72">
        <v>1728.07</v>
      </c>
      <c r="E368" s="9" t="str">
        <f>IFERROR(VLOOKUP(B368,MARÇO!B:C,2,0),"")</f>
        <v>SANDRA EMIDIO PEREIRA</v>
      </c>
    </row>
    <row r="369" spans="1:5">
      <c r="A369" s="91">
        <v>1</v>
      </c>
      <c r="B369" s="91">
        <v>2937</v>
      </c>
      <c r="C369" s="76" t="s">
        <v>247</v>
      </c>
      <c r="D369" s="72">
        <v>457.84</v>
      </c>
      <c r="E369" s="9" t="str">
        <f>IFERROR(VLOOKUP(B369,MARÇO!B:C,2,0),"")</f>
        <v>SANDRA REGINA V DOS SANTOS</v>
      </c>
    </row>
    <row r="370" spans="1:5">
      <c r="A370" s="91">
        <v>1</v>
      </c>
      <c r="B370" s="91">
        <v>2559</v>
      </c>
      <c r="C370" s="76" t="s">
        <v>354</v>
      </c>
      <c r="D370" s="72">
        <v>673.61</v>
      </c>
      <c r="E370" s="9" t="str">
        <f>IFERROR(VLOOKUP(B370,MARÇO!B:C,2,0),"")</f>
        <v>SANDRO DE MIRANDA SANTOS</v>
      </c>
    </row>
    <row r="371" spans="1:5">
      <c r="A371" s="91">
        <v>1</v>
      </c>
      <c r="B371" s="91">
        <v>3340</v>
      </c>
      <c r="C371" s="76" t="s">
        <v>326</v>
      </c>
      <c r="D371" s="72">
        <v>2829.56</v>
      </c>
      <c r="E371" s="9" t="str">
        <f>IFERROR(VLOOKUP(B371,MARÇO!B:C,2,0),"")</f>
        <v>SANDRO MARQUES TEIXEIRA</v>
      </c>
    </row>
    <row r="372" spans="1:5">
      <c r="A372" s="91">
        <v>1</v>
      </c>
      <c r="B372" s="91">
        <v>3410</v>
      </c>
      <c r="C372" s="76" t="s">
        <v>562</v>
      </c>
      <c r="D372" s="72">
        <v>499.3</v>
      </c>
      <c r="E372" s="9" t="str">
        <f>IFERROR(VLOOKUP(B372,MARÇO!B:C,2,0),"")</f>
        <v>SARA MEDEIROS C CABRAL</v>
      </c>
    </row>
    <row r="373" spans="1:5">
      <c r="A373" s="91">
        <v>1</v>
      </c>
      <c r="B373" s="91">
        <v>3172</v>
      </c>
      <c r="C373" s="76" t="s">
        <v>291</v>
      </c>
      <c r="D373" s="72">
        <v>437.65</v>
      </c>
      <c r="E373" s="9" t="str">
        <f>IFERROR(VLOOKUP(B373,MARÇO!B:C,2,0),"")</f>
        <v>SAVIO BARCELOS DE MELO</v>
      </c>
    </row>
    <row r="374" spans="1:5">
      <c r="A374" s="91">
        <v>1</v>
      </c>
      <c r="B374" s="91">
        <v>8249</v>
      </c>
      <c r="C374" s="76" t="s">
        <v>345</v>
      </c>
      <c r="D374" s="72">
        <v>1081.82</v>
      </c>
      <c r="E374" s="9" t="str">
        <f>IFERROR(VLOOKUP(B374,MARÇO!B:C,2,0),"")</f>
        <v>SELMA BEZERRA DE CARVALHO</v>
      </c>
    </row>
    <row r="375" spans="1:5">
      <c r="A375" s="91">
        <v>1</v>
      </c>
      <c r="B375" s="91">
        <v>2520</v>
      </c>
      <c r="C375" s="76" t="s">
        <v>382</v>
      </c>
      <c r="D375" s="72">
        <v>673.61</v>
      </c>
      <c r="E375" s="9" t="str">
        <f>IFERROR(VLOOKUP(B375,MARÇO!B:C,2,0),"")</f>
        <v>SELMA CRISTIANIA LIMA RORIZ</v>
      </c>
    </row>
    <row r="376" spans="1:5">
      <c r="A376" s="91">
        <v>1</v>
      </c>
      <c r="B376" s="91">
        <v>1177</v>
      </c>
      <c r="C376" s="76" t="s">
        <v>25</v>
      </c>
      <c r="D376" s="72">
        <v>1270.2</v>
      </c>
      <c r="E376" s="9" t="str">
        <f>IFERROR(VLOOKUP(B376,MARÇO!B:C,2,0),"")</f>
        <v>SELMA MARIA P DO NASCIMENTO</v>
      </c>
    </row>
    <row r="377" spans="1:5">
      <c r="A377" s="91">
        <v>1</v>
      </c>
      <c r="B377" s="91">
        <v>2069</v>
      </c>
      <c r="C377" s="76" t="s">
        <v>87</v>
      </c>
      <c r="D377" s="72">
        <v>6476.05</v>
      </c>
      <c r="E377" s="9" t="str">
        <f>IFERROR(VLOOKUP(B377,MARÇO!B:C,2,0),"")</f>
        <v>SELMA VERONICA VIEIRA RAMOS</v>
      </c>
    </row>
    <row r="378" spans="1:5">
      <c r="A378" s="91">
        <v>10</v>
      </c>
      <c r="B378" s="91">
        <v>3023</v>
      </c>
      <c r="C378" s="76" t="s">
        <v>369</v>
      </c>
      <c r="D378" s="72">
        <v>1424.57</v>
      </c>
      <c r="E378" s="9" t="str">
        <f>IFERROR(VLOOKUP(B378,MARÇO!B:C,2,0),"")</f>
        <v>SERGIO ARAUJO DE OLIVEIRA</v>
      </c>
    </row>
    <row r="379" spans="1:5">
      <c r="A379" s="91">
        <v>1</v>
      </c>
      <c r="B379" s="91">
        <v>3388</v>
      </c>
      <c r="C379" s="76" t="s">
        <v>483</v>
      </c>
      <c r="D379" s="72">
        <v>1664.34</v>
      </c>
      <c r="E379" s="9" t="str">
        <f>IFERROR(VLOOKUP(B379,MARÇO!B:C,2,0),"")</f>
        <v>SERGIO GOUVEIA LOYO</v>
      </c>
    </row>
    <row r="380" spans="1:5">
      <c r="A380" s="91">
        <v>1</v>
      </c>
      <c r="B380" s="91">
        <v>3358</v>
      </c>
      <c r="C380" s="76" t="s">
        <v>339</v>
      </c>
      <c r="D380" s="72">
        <v>7133.57</v>
      </c>
      <c r="E380" s="9" t="str">
        <f>IFERROR(VLOOKUP(B380,MARÇO!B:C,2,0),"")</f>
        <v>SERGIO LUIZ DE NORONHA</v>
      </c>
    </row>
    <row r="381" spans="1:5">
      <c r="A381" s="91">
        <v>1</v>
      </c>
      <c r="B381" s="91">
        <v>2153</v>
      </c>
      <c r="C381" s="76" t="s">
        <v>109</v>
      </c>
      <c r="D381" s="72">
        <v>1214.8</v>
      </c>
      <c r="E381" s="9" t="str">
        <f>IFERROR(VLOOKUP(B381,MARÇO!B:C,2,0),"")</f>
        <v>SERGIO PEREIRA DA COSTA</v>
      </c>
    </row>
    <row r="382" spans="1:5">
      <c r="A382" s="91">
        <v>1</v>
      </c>
      <c r="B382" s="91">
        <v>1589</v>
      </c>
      <c r="C382" s="76" t="s">
        <v>54</v>
      </c>
      <c r="D382" s="72">
        <v>613.55999999999995</v>
      </c>
      <c r="E382" s="9" t="str">
        <f>IFERROR(VLOOKUP(B382,MARÇO!B:C,2,0),"")</f>
        <v>SEVERINA DE SANTANA NEVES</v>
      </c>
    </row>
    <row r="383" spans="1:5">
      <c r="A383" s="91">
        <v>16</v>
      </c>
      <c r="B383" s="91">
        <v>2115</v>
      </c>
      <c r="C383" s="76" t="s">
        <v>366</v>
      </c>
      <c r="D383" s="72">
        <v>1364.21</v>
      </c>
      <c r="E383" s="9" t="str">
        <f>IFERROR(VLOOKUP(B383,MARÇO!B:C,2,0),"")</f>
        <v>SEVERINO JOSE RAMOS DE SOUZA</v>
      </c>
    </row>
    <row r="384" spans="1:5">
      <c r="A384" s="91">
        <v>1</v>
      </c>
      <c r="B384" s="91">
        <v>3376</v>
      </c>
      <c r="C384" s="76" t="s">
        <v>468</v>
      </c>
      <c r="D384" s="72">
        <v>480.74</v>
      </c>
      <c r="E384" s="9" t="str">
        <f>IFERROR(VLOOKUP(B384,MARÇO!B:C,2,0),"")</f>
        <v>SILVIA LUIZA DE SOUZA E SILVA</v>
      </c>
    </row>
    <row r="385" spans="1:5">
      <c r="A385" s="91">
        <v>1</v>
      </c>
      <c r="B385" s="91">
        <v>2415</v>
      </c>
      <c r="C385" s="76" t="s">
        <v>131</v>
      </c>
      <c r="D385" s="72">
        <v>4206.66</v>
      </c>
      <c r="E385" s="9" t="str">
        <f>IFERROR(VLOOKUP(B385,MARÇO!B:C,2,0),"")</f>
        <v>SILVIA RENATA QUEIROZ DE FARIA</v>
      </c>
    </row>
    <row r="386" spans="1:5">
      <c r="A386" s="91">
        <v>1</v>
      </c>
      <c r="B386" s="91">
        <v>3351</v>
      </c>
      <c r="C386" s="76" t="s">
        <v>334</v>
      </c>
      <c r="D386" s="72">
        <v>437.65</v>
      </c>
      <c r="E386" s="9" t="str">
        <f>IFERROR(VLOOKUP(B386,MARÇO!B:C,2,0),"")</f>
        <v>SIMONE ARAUJO DE ALMEIDA</v>
      </c>
    </row>
    <row r="387" spans="1:5">
      <c r="A387" s="91">
        <v>1</v>
      </c>
      <c r="B387" s="91">
        <v>3409</v>
      </c>
      <c r="C387" s="76" t="s">
        <v>561</v>
      </c>
      <c r="D387" s="72">
        <v>2829.56</v>
      </c>
      <c r="E387" s="9" t="str">
        <f>IFERROR(VLOOKUP(B387,MARÇO!B:C,2,0),"")</f>
        <v>SIMONE CARLA ALVES PEREIRA</v>
      </c>
    </row>
    <row r="388" spans="1:5">
      <c r="A388" s="91">
        <v>1</v>
      </c>
      <c r="B388" s="91">
        <v>1554</v>
      </c>
      <c r="C388" s="76" t="s">
        <v>51</v>
      </c>
      <c r="D388" s="72">
        <v>1970.5</v>
      </c>
      <c r="E388" s="9" t="str">
        <f>IFERROR(VLOOKUP(B388,MARÇO!B:C,2,0),"")</f>
        <v>SONEIDE P DO NASCIMENTO CORREA</v>
      </c>
    </row>
    <row r="389" spans="1:5">
      <c r="A389" s="91">
        <v>1</v>
      </c>
      <c r="B389" s="91">
        <v>3396</v>
      </c>
      <c r="C389" s="76" t="s">
        <v>532</v>
      </c>
      <c r="D389" s="72">
        <v>1081.82</v>
      </c>
      <c r="E389" s="9" t="str">
        <f>IFERROR(VLOOKUP(B389,MARÇO!B:C,2,0),"")</f>
        <v>SUYANE KELLY DE SOUZA</v>
      </c>
    </row>
    <row r="390" spans="1:5">
      <c r="A390" s="91">
        <v>1</v>
      </c>
      <c r="B390" s="91">
        <v>2870</v>
      </c>
      <c r="C390" s="76" t="s">
        <v>224</v>
      </c>
      <c r="D390" s="72">
        <v>504.77</v>
      </c>
      <c r="E390" s="9" t="str">
        <f>IFERROR(VLOOKUP(B390,MARÇO!B:C,2,0),"")</f>
        <v>SUZANA VALERIA PINHEIRO</v>
      </c>
    </row>
    <row r="391" spans="1:5">
      <c r="A391" s="91">
        <v>1</v>
      </c>
      <c r="B391" s="91">
        <v>2871</v>
      </c>
      <c r="C391" s="76" t="s">
        <v>225</v>
      </c>
      <c r="D391" s="72">
        <v>504.77</v>
      </c>
      <c r="E391" s="9" t="str">
        <f>IFERROR(VLOOKUP(B391,MARÇO!B:C,2,0),"")</f>
        <v>SUZELY ARANTES DA S MELO</v>
      </c>
    </row>
    <row r="392" spans="1:5">
      <c r="A392" s="91">
        <v>1</v>
      </c>
      <c r="B392" s="91">
        <v>2503</v>
      </c>
      <c r="C392" s="76" t="s">
        <v>144</v>
      </c>
      <c r="D392" s="72">
        <v>1731.59</v>
      </c>
      <c r="E392" s="9" t="str">
        <f>IFERROR(VLOOKUP(B392,MARÇO!B:C,2,0),"")</f>
        <v>TACIZO LUIZ PEREIRA DA SILVA</v>
      </c>
    </row>
    <row r="393" spans="1:5">
      <c r="A393" s="91">
        <v>1</v>
      </c>
      <c r="B393" s="91">
        <v>3132</v>
      </c>
      <c r="C393" s="76" t="s">
        <v>276</v>
      </c>
      <c r="D393" s="72">
        <v>921.13</v>
      </c>
      <c r="E393" s="9" t="str">
        <f>IFERROR(VLOOKUP(B393,MARÇO!B:C,2,0),"")</f>
        <v>TALITA ANDREIA MARTINS GONZAGA</v>
      </c>
    </row>
    <row r="394" spans="1:5">
      <c r="A394" s="91">
        <v>1</v>
      </c>
      <c r="B394" s="91">
        <v>3401</v>
      </c>
      <c r="C394" s="76" t="s">
        <v>559</v>
      </c>
      <c r="D394" s="72">
        <v>437.65</v>
      </c>
      <c r="E394" s="9" t="str">
        <f>IFERROR(VLOOKUP(B394,MARÇO!B:C,2,0),"")</f>
        <v>TATIANE RAPHAELLA S DA SILVA N</v>
      </c>
    </row>
    <row r="395" spans="1:5">
      <c r="A395" s="91">
        <v>1</v>
      </c>
      <c r="B395" s="91">
        <v>1164</v>
      </c>
      <c r="C395" s="76" t="s">
        <v>23</v>
      </c>
      <c r="D395" s="72">
        <v>1787.3</v>
      </c>
      <c r="E395" s="9" t="str">
        <f>IFERROR(VLOOKUP(B395,MARÇO!B:C,2,0),"")</f>
        <v>TERESINHA MARIA DE F  FELIX</v>
      </c>
    </row>
    <row r="396" spans="1:5">
      <c r="A396" s="91">
        <v>1</v>
      </c>
      <c r="B396" s="91">
        <v>2420</v>
      </c>
      <c r="C396" s="76" t="s">
        <v>132</v>
      </c>
      <c r="D396" s="72">
        <v>4206.66</v>
      </c>
      <c r="E396" s="9" t="str">
        <f>IFERROR(VLOOKUP(B396,MARÇO!B:C,2,0),"")</f>
        <v>TEREZA RAQUEL F ALMEIDA</v>
      </c>
    </row>
    <row r="397" spans="1:5">
      <c r="A397" s="91">
        <v>1</v>
      </c>
      <c r="B397" s="91">
        <v>2498</v>
      </c>
      <c r="C397" s="76" t="s">
        <v>142</v>
      </c>
      <c r="D397" s="72">
        <v>641.53</v>
      </c>
      <c r="E397" s="9" t="str">
        <f>IFERROR(VLOOKUP(B397,MARÇO!B:C,2,0),"")</f>
        <v>TEREZINHA DE J  DE L  M  NETA</v>
      </c>
    </row>
    <row r="398" spans="1:5">
      <c r="A398" s="91">
        <v>1</v>
      </c>
      <c r="B398" s="91">
        <v>1522</v>
      </c>
      <c r="C398" s="76" t="s">
        <v>46</v>
      </c>
      <c r="D398" s="72">
        <v>613.55999999999995</v>
      </c>
      <c r="E398" s="9" t="str">
        <f>IFERROR(VLOOKUP(B398,MARÇO!B:C,2,0),"")</f>
        <v>TEREZINHA P  DA SILVA CORREIA</v>
      </c>
    </row>
    <row r="399" spans="1:5">
      <c r="A399" s="91">
        <v>1</v>
      </c>
      <c r="B399" s="91">
        <v>2779</v>
      </c>
      <c r="C399" s="76" t="s">
        <v>195</v>
      </c>
      <c r="D399" s="72">
        <v>1050.45</v>
      </c>
      <c r="E399" s="9" t="str">
        <f>IFERROR(VLOOKUP(B399,MARÇO!B:C,2,0),"")</f>
        <v>THAIS REGINA BORGES LOPES</v>
      </c>
    </row>
    <row r="400" spans="1:5">
      <c r="A400" s="91">
        <v>1</v>
      </c>
      <c r="B400" s="91">
        <v>3411</v>
      </c>
      <c r="C400" s="76" t="s">
        <v>569</v>
      </c>
      <c r="D400" s="72">
        <v>3079.23</v>
      </c>
      <c r="E400" s="9" t="str">
        <f>IFERROR(VLOOKUP(B400,MARÇO!B:C,2,0),"")</f>
        <v>THALES ETELVAN CABRAL OLIVEIRA</v>
      </c>
    </row>
    <row r="401" spans="1:5">
      <c r="A401" s="91">
        <v>1</v>
      </c>
      <c r="B401" s="91">
        <v>2642</v>
      </c>
      <c r="C401" s="76" t="s">
        <v>167</v>
      </c>
      <c r="D401" s="72">
        <v>1074.28</v>
      </c>
      <c r="E401" s="9" t="str">
        <f>IFERROR(VLOOKUP(B401,MARÇO!B:C,2,0),"")</f>
        <v>THAMIRYS CLAUDIA R  BATISTA</v>
      </c>
    </row>
    <row r="402" spans="1:5">
      <c r="A402" s="91">
        <v>1</v>
      </c>
      <c r="B402" s="91">
        <v>2659</v>
      </c>
      <c r="C402" s="76" t="s">
        <v>169</v>
      </c>
      <c r="D402" s="72">
        <v>2089.2600000000002</v>
      </c>
      <c r="E402" s="9" t="str">
        <f>IFERROR(VLOOKUP(B402,MARÇO!B:C,2,0),"")</f>
        <v>THIAGO SANTOS DE OLIVEIRA</v>
      </c>
    </row>
    <row r="403" spans="1:5">
      <c r="A403" s="91">
        <v>1</v>
      </c>
      <c r="B403" s="91">
        <v>3044</v>
      </c>
      <c r="C403" s="76" t="s">
        <v>356</v>
      </c>
      <c r="D403" s="72">
        <v>2210.98</v>
      </c>
      <c r="E403" s="9" t="str">
        <f>IFERROR(VLOOKUP(B403,MARÇO!B:C,2,0),"")</f>
        <v>THIANE NASCIMENTO PAIXAO</v>
      </c>
    </row>
    <row r="404" spans="1:5">
      <c r="A404" s="91">
        <v>1</v>
      </c>
      <c r="B404" s="91">
        <v>3426</v>
      </c>
      <c r="C404" s="76" t="s">
        <v>591</v>
      </c>
      <c r="D404" s="72">
        <v>2829.56</v>
      </c>
      <c r="E404" s="9" t="str">
        <f>IFERROR(VLOOKUP(B404,MARÇO!B:C,2,0),"")</f>
        <v>UDO DE MELO AMAZONAS</v>
      </c>
    </row>
    <row r="405" spans="1:5">
      <c r="A405" s="91">
        <v>1</v>
      </c>
      <c r="B405" s="91">
        <v>1269</v>
      </c>
      <c r="C405" s="76" t="s">
        <v>31</v>
      </c>
      <c r="D405" s="72">
        <v>644.23</v>
      </c>
      <c r="E405" s="9" t="str">
        <f>IFERROR(VLOOKUP(B405,MARÇO!B:C,2,0),"")</f>
        <v>VALDECY FERREIRA DA COSTA</v>
      </c>
    </row>
    <row r="406" spans="1:5">
      <c r="A406" s="91">
        <v>1</v>
      </c>
      <c r="B406" s="91">
        <v>1080</v>
      </c>
      <c r="C406" s="76" t="s">
        <v>19</v>
      </c>
      <c r="D406" s="72">
        <v>1400.4</v>
      </c>
      <c r="E406" s="9" t="str">
        <f>IFERROR(VLOOKUP(B406,MARÇO!B:C,2,0),"")</f>
        <v>VALDIRENE ANDRE PEREIRA</v>
      </c>
    </row>
    <row r="407" spans="1:5">
      <c r="A407" s="91">
        <v>1</v>
      </c>
      <c r="B407" s="91">
        <v>1099</v>
      </c>
      <c r="C407" s="76" t="s">
        <v>20</v>
      </c>
      <c r="D407" s="72">
        <v>1275.54</v>
      </c>
      <c r="E407" s="9" t="str">
        <f>IFERROR(VLOOKUP(B407,MARÇO!B:C,2,0),"")</f>
        <v>VALERIA DA SILVA SOUZA</v>
      </c>
    </row>
    <row r="408" spans="1:5">
      <c r="A408" s="91">
        <v>1</v>
      </c>
      <c r="B408" s="91">
        <v>2801</v>
      </c>
      <c r="C408" s="76" t="s">
        <v>204</v>
      </c>
      <c r="D408" s="72">
        <v>1876.85</v>
      </c>
      <c r="E408" s="9" t="str">
        <f>IFERROR(VLOOKUP(B408,MARÇO!B:C,2,0),"")</f>
        <v>VALERIA JALES DA SILVA</v>
      </c>
    </row>
    <row r="409" spans="1:5">
      <c r="A409" s="91">
        <v>1</v>
      </c>
      <c r="B409" s="91">
        <v>1056</v>
      </c>
      <c r="C409" s="76" t="s">
        <v>17</v>
      </c>
      <c r="D409" s="72">
        <v>1543.94</v>
      </c>
      <c r="E409" s="9" t="str">
        <f>IFERROR(VLOOKUP(B409,MARÇO!B:C,2,0),"")</f>
        <v>VALERIA MARIA DA SILVA</v>
      </c>
    </row>
    <row r="410" spans="1:5">
      <c r="A410" s="91">
        <v>1</v>
      </c>
      <c r="B410" s="91">
        <v>3182</v>
      </c>
      <c r="C410" s="76" t="s">
        <v>296</v>
      </c>
      <c r="D410" s="72">
        <v>471.71</v>
      </c>
      <c r="E410" s="9" t="str">
        <f>IFERROR(VLOOKUP(B410,MARÇO!B:C,2,0),"")</f>
        <v>VANELLY FERREIRA DE SOUZA</v>
      </c>
    </row>
    <row r="411" spans="1:5">
      <c r="A411" s="91">
        <v>23</v>
      </c>
      <c r="B411" s="91">
        <v>2977</v>
      </c>
      <c r="C411" s="76" t="s">
        <v>373</v>
      </c>
      <c r="D411" s="72">
        <v>1424.57</v>
      </c>
      <c r="E411" s="9" t="str">
        <f>IFERROR(VLOOKUP(B411,MARÇO!B:C,2,0),"")</f>
        <v>VENILTON CARLOS M CARDOSO</v>
      </c>
    </row>
    <row r="412" spans="1:5">
      <c r="A412" s="91">
        <v>1</v>
      </c>
      <c r="B412" s="91">
        <v>1159</v>
      </c>
      <c r="C412" s="76" t="s">
        <v>22</v>
      </c>
      <c r="D412" s="72">
        <v>568.44000000000005</v>
      </c>
      <c r="E412" s="9" t="str">
        <f>IFERROR(VLOOKUP(B412,MARÇO!B:C,2,0),"")</f>
        <v>VERA LUCIA MARIA C  DA SILVA</v>
      </c>
    </row>
    <row r="413" spans="1:5">
      <c r="A413" s="91">
        <v>1</v>
      </c>
      <c r="B413" s="91">
        <v>2295</v>
      </c>
      <c r="C413" s="76" t="s">
        <v>116</v>
      </c>
      <c r="D413" s="72">
        <v>1497.91</v>
      </c>
      <c r="E413" s="9" t="str">
        <f>IFERROR(VLOOKUP(B413,MARÇO!B:C,2,0),"")</f>
        <v>VINCENZO PAPARIELLO</v>
      </c>
    </row>
    <row r="414" spans="1:5">
      <c r="A414" s="91">
        <v>1</v>
      </c>
      <c r="B414" s="91">
        <v>3328</v>
      </c>
      <c r="C414" s="76" t="s">
        <v>321</v>
      </c>
      <c r="D414" s="72">
        <v>1664.34</v>
      </c>
      <c r="E414" s="9" t="str">
        <f>IFERROR(VLOOKUP(B414,MARÇO!B:C,2,0),"")</f>
        <v>VINICIUS JOSE OLIVEIRA D SOUSA</v>
      </c>
    </row>
    <row r="415" spans="1:5">
      <c r="A415" s="91">
        <v>1</v>
      </c>
      <c r="B415" s="91">
        <v>2460</v>
      </c>
      <c r="C415" s="76" t="s">
        <v>138</v>
      </c>
      <c r="D415" s="72">
        <v>556.51</v>
      </c>
      <c r="E415" s="9" t="str">
        <f>IFERROR(VLOOKUP(B415,MARÇO!B:C,2,0),"")</f>
        <v>VIVIANE OLIMPIO DOS SANTOS</v>
      </c>
    </row>
    <row r="416" spans="1:5">
      <c r="A416" s="91">
        <v>1</v>
      </c>
      <c r="B416" s="91">
        <v>3175</v>
      </c>
      <c r="C416" s="76" t="s">
        <v>292</v>
      </c>
      <c r="D416" s="72">
        <v>2729.41</v>
      </c>
      <c r="E416" s="9" t="str">
        <f>IFERROR(VLOOKUP(B416,MARÇO!B:C,2,0),"")</f>
        <v>VIVIANE SOARES DE JESUS</v>
      </c>
    </row>
    <row r="417" spans="1:5">
      <c r="A417" s="91">
        <v>1</v>
      </c>
      <c r="B417" s="91">
        <v>2773</v>
      </c>
      <c r="C417" s="76" t="s">
        <v>193</v>
      </c>
      <c r="D417" s="72">
        <v>641.53</v>
      </c>
      <c r="E417" s="9" t="str">
        <f>IFERROR(VLOOKUP(B417,MARÇO!B:C,2,0),"")</f>
        <v>WALDNER NERTAM F  DE ALENCAR</v>
      </c>
    </row>
    <row r="418" spans="1:5">
      <c r="A418" s="91">
        <v>1</v>
      </c>
      <c r="B418" s="91">
        <v>2596</v>
      </c>
      <c r="C418" s="76" t="s">
        <v>383</v>
      </c>
      <c r="D418" s="72">
        <v>495.3</v>
      </c>
      <c r="E418" s="9" t="str">
        <f>IFERROR(VLOOKUP(B418,MARÇO!B:C,2,0),"")</f>
        <v>WELLIDA CRISTIANE DE M  GUERRA</v>
      </c>
    </row>
    <row r="419" spans="1:5">
      <c r="A419" s="91">
        <v>1</v>
      </c>
      <c r="B419" s="91">
        <v>3229</v>
      </c>
      <c r="C419" s="76" t="s">
        <v>303</v>
      </c>
      <c r="D419" s="72">
        <v>921.13</v>
      </c>
      <c r="E419" s="9" t="str">
        <f>IFERROR(VLOOKUP(B419,MARÇO!B:C,2,0),"")</f>
        <v>WELTON FERNANDES DE PAULA</v>
      </c>
    </row>
    <row r="420" spans="1:5">
      <c r="A420" s="91">
        <v>1</v>
      </c>
      <c r="B420" s="91">
        <v>3424</v>
      </c>
      <c r="C420" s="76" t="s">
        <v>586</v>
      </c>
      <c r="D420" s="72">
        <v>3079.23</v>
      </c>
      <c r="E420" s="9" t="str">
        <f>IFERROR(VLOOKUP(B420,MARÇO!B:C,2,0),"")</f>
        <v>WEVERTON RODRIGO C DA SILVA</v>
      </c>
    </row>
    <row r="421" spans="1:5">
      <c r="A421" s="91">
        <v>1</v>
      </c>
      <c r="B421" s="91">
        <v>2117</v>
      </c>
      <c r="C421" s="76" t="s">
        <v>91</v>
      </c>
      <c r="D421" s="72">
        <v>783.07</v>
      </c>
      <c r="E421" s="9" t="str">
        <f>IFERROR(VLOOKUP(B421,MARÇO!B:C,2,0),"")</f>
        <v>WILSON JOSE QUEIROZ DE LIMA</v>
      </c>
    </row>
    <row r="422" spans="1:5">
      <c r="A422" s="91">
        <v>1</v>
      </c>
      <c r="B422" s="91">
        <v>2161</v>
      </c>
      <c r="C422" s="76" t="s">
        <v>112</v>
      </c>
      <c r="D422" s="72">
        <v>1600.78</v>
      </c>
      <c r="E422" s="9" t="str">
        <f>IFERROR(VLOOKUP(B422,MARÇO!B:C,2,0),"")</f>
        <v>WLADIMIR MACHADO DO E  SANTO</v>
      </c>
    </row>
    <row r="423" spans="1:5">
      <c r="A423" s="91">
        <v>1</v>
      </c>
      <c r="B423" s="91">
        <v>2922</v>
      </c>
      <c r="C423" s="76" t="s">
        <v>240</v>
      </c>
      <c r="D423" s="72">
        <v>530</v>
      </c>
      <c r="E423" s="9" t="str">
        <f>IFERROR(VLOOKUP(B423,MARÇO!B:C,2,0),"")</f>
        <v>XENIA KELY VERISSIMO DINIZ</v>
      </c>
    </row>
    <row r="424" spans="1:5">
      <c r="A424" s="67" t="s">
        <v>412</v>
      </c>
      <c r="B424" s="67"/>
      <c r="C424" s="67"/>
      <c r="D424" s="65">
        <v>570552.58000000054</v>
      </c>
      <c r="E424" s="9" t="str">
        <f>IFERROR(VLOOKUP(B424,MARÇO!B:C,2,0),"")</f>
        <v/>
      </c>
    </row>
    <row r="425" spans="1:5">
      <c r="A425" s="88"/>
      <c r="B425" s="88"/>
      <c r="C425" s="88"/>
      <c r="D425" s="75">
        <v>570552.57999999996</v>
      </c>
      <c r="E425" s="9" t="str">
        <f>IFERROR(VLOOKUP(B425,MARÇO!B:C,2,0),"")</f>
        <v/>
      </c>
    </row>
  </sheetData>
  <autoFilter ref="A4:E342"/>
  <sortState ref="A5:E423">
    <sortCondition ref="E5:E423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2:C425"/>
  <sheetViews>
    <sheetView workbookViewId="0">
      <selection activeCell="B1" sqref="B1:C1048576"/>
    </sheetView>
  </sheetViews>
  <sheetFormatPr defaultRowHeight="12"/>
  <cols>
    <col min="2" max="2" width="10" style="38" bestFit="1" customWidth="1"/>
    <col min="3" max="3" width="31.7109375" style="38" bestFit="1" customWidth="1"/>
  </cols>
  <sheetData>
    <row r="2" spans="2:3">
      <c r="B2" s="124"/>
      <c r="C2" s="124"/>
    </row>
    <row r="4" spans="2:3">
      <c r="B4" s="124"/>
      <c r="C4" s="124"/>
    </row>
    <row r="5" spans="2:3">
      <c r="B5" s="127"/>
      <c r="C5" s="127"/>
    </row>
    <row r="6" spans="2:3">
      <c r="B6" s="127"/>
      <c r="C6" s="127"/>
    </row>
    <row r="7" spans="2:3" s="1" customFormat="1">
      <c r="B7" s="124" t="s">
        <v>414</v>
      </c>
      <c r="C7" s="124" t="s">
        <v>2</v>
      </c>
    </row>
    <row r="8" spans="2:3">
      <c r="B8" s="127">
        <v>1980</v>
      </c>
      <c r="C8" s="125" t="s">
        <v>78</v>
      </c>
    </row>
    <row r="9" spans="2:3">
      <c r="B9" s="127">
        <v>2065</v>
      </c>
      <c r="C9" s="125" t="s">
        <v>415</v>
      </c>
    </row>
    <row r="10" spans="2:3">
      <c r="B10" s="127">
        <v>2371</v>
      </c>
      <c r="C10" s="125" t="s">
        <v>126</v>
      </c>
    </row>
    <row r="11" spans="2:3">
      <c r="B11" s="127">
        <v>2547</v>
      </c>
      <c r="C11" s="125" t="s">
        <v>409</v>
      </c>
    </row>
    <row r="12" spans="2:3">
      <c r="B12" s="127">
        <v>2585</v>
      </c>
      <c r="C12" s="125" t="s">
        <v>161</v>
      </c>
    </row>
    <row r="13" spans="2:3">
      <c r="B13" s="127">
        <v>2689</v>
      </c>
      <c r="C13" s="125" t="s">
        <v>557</v>
      </c>
    </row>
    <row r="14" spans="2:3">
      <c r="B14" s="127">
        <v>2754</v>
      </c>
      <c r="C14" s="125" t="s">
        <v>416</v>
      </c>
    </row>
    <row r="15" spans="2:3">
      <c r="B15" s="127">
        <v>2757</v>
      </c>
      <c r="C15" s="125" t="s">
        <v>189</v>
      </c>
    </row>
    <row r="16" spans="2:3">
      <c r="B16" s="127">
        <v>2785</v>
      </c>
      <c r="C16" s="125" t="s">
        <v>198</v>
      </c>
    </row>
    <row r="17" spans="2:3">
      <c r="B17" s="127">
        <v>2824</v>
      </c>
      <c r="C17" s="125" t="s">
        <v>417</v>
      </c>
    </row>
    <row r="18" spans="2:3">
      <c r="B18" s="127">
        <v>3044</v>
      </c>
      <c r="C18" s="125" t="s">
        <v>356</v>
      </c>
    </row>
    <row r="19" spans="2:3">
      <c r="B19" s="127">
        <v>3066</v>
      </c>
      <c r="C19" s="125" t="s">
        <v>272</v>
      </c>
    </row>
    <row r="20" spans="2:3">
      <c r="B20" s="127">
        <v>3233</v>
      </c>
      <c r="C20" s="125" t="s">
        <v>305</v>
      </c>
    </row>
    <row r="21" spans="2:3">
      <c r="B21" s="127">
        <v>3390</v>
      </c>
      <c r="C21" s="125" t="s">
        <v>484</v>
      </c>
    </row>
    <row r="22" spans="2:3">
      <c r="B22" s="126"/>
      <c r="C22" s="126"/>
    </row>
    <row r="23" spans="2:3">
      <c r="B23" s="124"/>
      <c r="C23" s="124"/>
    </row>
    <row r="24" spans="2:3">
      <c r="B24" s="124"/>
      <c r="C24" s="124"/>
    </row>
    <row r="25" spans="2:3">
      <c r="B25" s="124"/>
      <c r="C25" s="124"/>
    </row>
    <row r="26" spans="2:3">
      <c r="B26" s="126"/>
      <c r="C26" s="126"/>
    </row>
    <row r="27" spans="2:3">
      <c r="B27" s="127"/>
      <c r="C27" s="127"/>
    </row>
    <row r="28" spans="2:3">
      <c r="B28" s="124"/>
      <c r="C28" s="124"/>
    </row>
    <row r="29" spans="2:3">
      <c r="B29" s="124"/>
      <c r="C29" s="124"/>
    </row>
    <row r="30" spans="2:3">
      <c r="B30" s="126"/>
      <c r="C30" s="126"/>
    </row>
    <row r="31" spans="2:3">
      <c r="B31" s="127"/>
      <c r="C31" s="127"/>
    </row>
    <row r="32" spans="2:3">
      <c r="B32" s="127"/>
      <c r="C32" s="127"/>
    </row>
    <row r="33" spans="2:3">
      <c r="B33" s="124"/>
      <c r="C33" s="124"/>
    </row>
    <row r="34" spans="2:3">
      <c r="B34" s="126"/>
      <c r="C34" s="126"/>
    </row>
    <row r="35" spans="2:3">
      <c r="B35" s="124"/>
      <c r="C35" s="124"/>
    </row>
    <row r="36" spans="2:3">
      <c r="B36" s="127"/>
      <c r="C36" s="127"/>
    </row>
    <row r="37" spans="2:3">
      <c r="B37" s="127"/>
      <c r="C37" s="127"/>
    </row>
    <row r="38" spans="2:3">
      <c r="B38" s="126"/>
      <c r="C38" s="126"/>
    </row>
    <row r="39" spans="2:3">
      <c r="B39" s="124"/>
      <c r="C39" s="124"/>
    </row>
    <row r="40" spans="2:3">
      <c r="B40" s="124"/>
      <c r="C40" s="124"/>
    </row>
    <row r="41" spans="2:3">
      <c r="B41" s="127"/>
      <c r="C41" s="127"/>
    </row>
    <row r="42" spans="2:3">
      <c r="B42" s="126"/>
      <c r="C42" s="126"/>
    </row>
    <row r="43" spans="2:3">
      <c r="B43" s="124"/>
      <c r="C43" s="124"/>
    </row>
    <row r="44" spans="2:3">
      <c r="B44" s="124"/>
      <c r="C44" s="124"/>
    </row>
    <row r="45" spans="2:3">
      <c r="B45" s="124"/>
      <c r="C45" s="124"/>
    </row>
    <row r="46" spans="2:3">
      <c r="B46" s="126"/>
      <c r="C46" s="126"/>
    </row>
    <row r="47" spans="2:3">
      <c r="B47" s="127"/>
      <c r="C47" s="127"/>
    </row>
    <row r="48" spans="2:3">
      <c r="B48" s="124"/>
      <c r="C48" s="124"/>
    </row>
    <row r="49" spans="2:3">
      <c r="B49" s="124"/>
      <c r="C49" s="124"/>
    </row>
    <row r="50" spans="2:3">
      <c r="B50" s="126"/>
      <c r="C50" s="126"/>
    </row>
    <row r="51" spans="2:3">
      <c r="B51" s="127"/>
      <c r="C51" s="127"/>
    </row>
    <row r="52" spans="2:3">
      <c r="B52" s="127"/>
      <c r="C52" s="127"/>
    </row>
    <row r="53" spans="2:3">
      <c r="B53" s="124"/>
      <c r="C53" s="124"/>
    </row>
    <row r="54" spans="2:3">
      <c r="B54" s="126"/>
      <c r="C54" s="126"/>
    </row>
    <row r="55" spans="2:3">
      <c r="B55" s="124"/>
      <c r="C55" s="124"/>
    </row>
    <row r="56" spans="2:3">
      <c r="B56" s="127"/>
      <c r="C56" s="127"/>
    </row>
    <row r="57" spans="2:3">
      <c r="B57" s="127"/>
      <c r="C57" s="127"/>
    </row>
    <row r="58" spans="2:3">
      <c r="B58" s="126"/>
      <c r="C58" s="126"/>
    </row>
    <row r="59" spans="2:3">
      <c r="B59" s="124"/>
      <c r="C59" s="124"/>
    </row>
    <row r="60" spans="2:3">
      <c r="B60" s="124"/>
      <c r="C60" s="124"/>
    </row>
    <row r="61" spans="2:3">
      <c r="B61" s="127"/>
      <c r="C61" s="127"/>
    </row>
    <row r="62" spans="2:3">
      <c r="B62" s="126"/>
      <c r="C62" s="126"/>
    </row>
    <row r="63" spans="2:3">
      <c r="B63" s="124"/>
      <c r="C63" s="124"/>
    </row>
    <row r="64" spans="2:3">
      <c r="B64" s="124"/>
      <c r="C64" s="124"/>
    </row>
    <row r="65" spans="2:3">
      <c r="B65" s="124"/>
      <c r="C65" s="124"/>
    </row>
    <row r="66" spans="2:3">
      <c r="B66" s="126"/>
      <c r="C66" s="126"/>
    </row>
    <row r="67" spans="2:3">
      <c r="B67" s="127"/>
      <c r="C67" s="127"/>
    </row>
    <row r="68" spans="2:3">
      <c r="B68" s="124"/>
      <c r="C68" s="124"/>
    </row>
    <row r="69" spans="2:3">
      <c r="B69" s="124"/>
      <c r="C69" s="124"/>
    </row>
    <row r="70" spans="2:3">
      <c r="B70" s="126"/>
      <c r="C70" s="126"/>
    </row>
    <row r="71" spans="2:3">
      <c r="B71" s="127"/>
      <c r="C71" s="127"/>
    </row>
    <row r="72" spans="2:3">
      <c r="B72" s="124"/>
      <c r="C72" s="124"/>
    </row>
    <row r="73" spans="2:3">
      <c r="B73" s="124"/>
      <c r="C73" s="124"/>
    </row>
    <row r="74" spans="2:3">
      <c r="B74" s="126"/>
      <c r="C74" s="126"/>
    </row>
    <row r="75" spans="2:3">
      <c r="B75" s="127"/>
      <c r="C75" s="127"/>
    </row>
    <row r="76" spans="2:3">
      <c r="B76" s="127"/>
      <c r="C76" s="127"/>
    </row>
    <row r="77" spans="2:3">
      <c r="B77" s="124"/>
      <c r="C77" s="124"/>
    </row>
    <row r="78" spans="2:3">
      <c r="B78" s="126"/>
      <c r="C78" s="126"/>
    </row>
    <row r="79" spans="2:3">
      <c r="B79" s="127"/>
      <c r="C79" s="127"/>
    </row>
    <row r="80" spans="2:3">
      <c r="B80" s="127"/>
      <c r="C80" s="127"/>
    </row>
    <row r="81" spans="2:3">
      <c r="B81" s="124"/>
      <c r="C81" s="124"/>
    </row>
    <row r="82" spans="2:3">
      <c r="B82" s="126"/>
      <c r="C82" s="126"/>
    </row>
    <row r="83" spans="2:3">
      <c r="B83" s="124"/>
      <c r="C83" s="124"/>
    </row>
    <row r="84" spans="2:3">
      <c r="B84" s="127"/>
      <c r="C84" s="127"/>
    </row>
    <row r="85" spans="2:3">
      <c r="B85" s="127"/>
      <c r="C85" s="127"/>
    </row>
    <row r="86" spans="2:3">
      <c r="B86" s="126"/>
      <c r="C86" s="126"/>
    </row>
    <row r="87" spans="2:3">
      <c r="B87" s="124"/>
      <c r="C87" s="124"/>
    </row>
    <row r="88" spans="2:3">
      <c r="B88" s="127"/>
      <c r="C88" s="127"/>
    </row>
    <row r="89" spans="2:3">
      <c r="B89" s="127"/>
      <c r="C89" s="127"/>
    </row>
    <row r="90" spans="2:3">
      <c r="B90" s="126"/>
      <c r="C90" s="126"/>
    </row>
    <row r="91" spans="2:3">
      <c r="B91" s="124"/>
      <c r="C91" s="124"/>
    </row>
    <row r="92" spans="2:3">
      <c r="B92" s="127"/>
      <c r="C92" s="127"/>
    </row>
    <row r="93" spans="2:3">
      <c r="B93" s="127"/>
      <c r="C93" s="127"/>
    </row>
    <row r="94" spans="2:3">
      <c r="B94" s="127"/>
      <c r="C94" s="127"/>
    </row>
    <row r="95" spans="2:3">
      <c r="B95" s="127"/>
      <c r="C95" s="127"/>
    </row>
    <row r="96" spans="2:3">
      <c r="B96" s="127"/>
      <c r="C96" s="127"/>
    </row>
    <row r="97" spans="2:3">
      <c r="B97" s="127"/>
      <c r="C97" s="127"/>
    </row>
    <row r="98" spans="2:3">
      <c r="B98" s="127"/>
      <c r="C98" s="127"/>
    </row>
    <row r="99" spans="2:3">
      <c r="B99" s="127"/>
      <c r="C99" s="127"/>
    </row>
    <row r="100" spans="2:3">
      <c r="B100" s="127"/>
      <c r="C100" s="127"/>
    </row>
    <row r="101" spans="2:3">
      <c r="B101" s="127"/>
      <c r="C101" s="127"/>
    </row>
    <row r="102" spans="2:3">
      <c r="B102" s="127"/>
      <c r="C102" s="127"/>
    </row>
    <row r="103" spans="2:3">
      <c r="B103" s="127"/>
      <c r="C103" s="127"/>
    </row>
    <row r="104" spans="2:3">
      <c r="B104" s="127"/>
      <c r="C104" s="127"/>
    </row>
    <row r="105" spans="2:3">
      <c r="B105" s="127"/>
      <c r="C105" s="127"/>
    </row>
    <row r="106" spans="2:3">
      <c r="B106" s="127"/>
      <c r="C106" s="127"/>
    </row>
    <row r="107" spans="2:3">
      <c r="B107" s="127"/>
      <c r="C107" s="127"/>
    </row>
    <row r="108" spans="2:3">
      <c r="B108" s="127"/>
      <c r="C108" s="127"/>
    </row>
    <row r="109" spans="2:3">
      <c r="B109" s="127"/>
      <c r="C109" s="127"/>
    </row>
    <row r="110" spans="2:3">
      <c r="B110" s="127"/>
      <c r="C110" s="127"/>
    </row>
    <row r="111" spans="2:3">
      <c r="B111" s="127"/>
      <c r="C111" s="127"/>
    </row>
    <row r="112" spans="2:3">
      <c r="B112" s="127"/>
      <c r="C112" s="127"/>
    </row>
    <row r="113" spans="2:3">
      <c r="B113" s="127"/>
      <c r="C113" s="127"/>
    </row>
    <row r="114" spans="2:3">
      <c r="B114" s="127"/>
      <c r="C114" s="127"/>
    </row>
    <row r="115" spans="2:3">
      <c r="B115" s="127"/>
      <c r="C115" s="127"/>
    </row>
    <row r="116" spans="2:3">
      <c r="B116" s="127"/>
      <c r="C116" s="127"/>
    </row>
    <row r="117" spans="2:3">
      <c r="B117" s="127"/>
      <c r="C117" s="127"/>
    </row>
    <row r="118" spans="2:3">
      <c r="B118" s="127"/>
      <c r="C118" s="127"/>
    </row>
    <row r="119" spans="2:3">
      <c r="B119" s="127"/>
      <c r="C119" s="127"/>
    </row>
    <row r="120" spans="2:3">
      <c r="B120" s="127"/>
      <c r="C120" s="127"/>
    </row>
    <row r="121" spans="2:3">
      <c r="B121" s="127"/>
      <c r="C121" s="127"/>
    </row>
    <row r="122" spans="2:3">
      <c r="B122" s="127"/>
      <c r="C122" s="127"/>
    </row>
    <row r="123" spans="2:3">
      <c r="B123" s="127"/>
      <c r="C123" s="127"/>
    </row>
    <row r="124" spans="2:3">
      <c r="B124" s="127"/>
      <c r="C124" s="127"/>
    </row>
    <row r="125" spans="2:3">
      <c r="B125" s="127"/>
      <c r="C125" s="127"/>
    </row>
    <row r="126" spans="2:3">
      <c r="B126" s="127"/>
      <c r="C126" s="127"/>
    </row>
    <row r="127" spans="2:3">
      <c r="B127" s="127"/>
      <c r="C127" s="127"/>
    </row>
    <row r="128" spans="2:3">
      <c r="B128" s="127"/>
      <c r="C128" s="127"/>
    </row>
    <row r="129" spans="2:3">
      <c r="B129" s="127"/>
      <c r="C129" s="127"/>
    </row>
    <row r="130" spans="2:3">
      <c r="B130" s="127"/>
      <c r="C130" s="127"/>
    </row>
    <row r="131" spans="2:3">
      <c r="B131" s="127"/>
      <c r="C131" s="127"/>
    </row>
    <row r="132" spans="2:3">
      <c r="B132" s="127"/>
      <c r="C132" s="127"/>
    </row>
    <row r="133" spans="2:3">
      <c r="B133" s="127"/>
      <c r="C133" s="127"/>
    </row>
    <row r="134" spans="2:3">
      <c r="B134" s="127"/>
      <c r="C134" s="127"/>
    </row>
    <row r="135" spans="2:3">
      <c r="B135" s="127"/>
      <c r="C135" s="127"/>
    </row>
    <row r="136" spans="2:3">
      <c r="B136" s="127"/>
      <c r="C136" s="127"/>
    </row>
    <row r="137" spans="2:3">
      <c r="B137" s="127"/>
      <c r="C137" s="127"/>
    </row>
    <row r="138" spans="2:3">
      <c r="B138" s="127"/>
      <c r="C138" s="127"/>
    </row>
    <row r="139" spans="2:3">
      <c r="B139" s="127"/>
      <c r="C139" s="127"/>
    </row>
    <row r="140" spans="2:3">
      <c r="B140" s="127"/>
      <c r="C140" s="127"/>
    </row>
    <row r="141" spans="2:3">
      <c r="B141" s="127"/>
      <c r="C141" s="127"/>
    </row>
    <row r="142" spans="2:3">
      <c r="B142" s="127"/>
      <c r="C142" s="127"/>
    </row>
    <row r="143" spans="2:3">
      <c r="B143" s="127"/>
      <c r="C143" s="127"/>
    </row>
    <row r="144" spans="2:3">
      <c r="B144" s="127"/>
      <c r="C144" s="127"/>
    </row>
    <row r="145" spans="2:3">
      <c r="B145" s="127"/>
      <c r="C145" s="127"/>
    </row>
    <row r="146" spans="2:3">
      <c r="B146" s="127"/>
      <c r="C146" s="127"/>
    </row>
    <row r="147" spans="2:3">
      <c r="B147" s="127"/>
      <c r="C147" s="127"/>
    </row>
    <row r="148" spans="2:3">
      <c r="B148" s="127"/>
      <c r="C148" s="127"/>
    </row>
    <row r="149" spans="2:3">
      <c r="B149" s="127"/>
      <c r="C149" s="127"/>
    </row>
    <row r="150" spans="2:3">
      <c r="B150" s="127"/>
      <c r="C150" s="127"/>
    </row>
    <row r="151" spans="2:3">
      <c r="B151" s="127"/>
      <c r="C151" s="127"/>
    </row>
    <row r="152" spans="2:3">
      <c r="B152" s="127"/>
      <c r="C152" s="127"/>
    </row>
    <row r="153" spans="2:3">
      <c r="B153" s="127"/>
      <c r="C153" s="127"/>
    </row>
    <row r="154" spans="2:3">
      <c r="B154" s="127"/>
      <c r="C154" s="127"/>
    </row>
    <row r="155" spans="2:3">
      <c r="B155" s="127"/>
      <c r="C155" s="127"/>
    </row>
    <row r="156" spans="2:3">
      <c r="B156" s="127"/>
      <c r="C156" s="127"/>
    </row>
    <row r="157" spans="2:3">
      <c r="B157" s="127"/>
      <c r="C157" s="127"/>
    </row>
    <row r="158" spans="2:3">
      <c r="B158" s="127"/>
      <c r="C158" s="127"/>
    </row>
    <row r="159" spans="2:3">
      <c r="B159" s="127"/>
      <c r="C159" s="127"/>
    </row>
    <row r="160" spans="2:3">
      <c r="B160" s="127"/>
      <c r="C160" s="127"/>
    </row>
    <row r="161" spans="2:3">
      <c r="B161" s="127"/>
      <c r="C161" s="127"/>
    </row>
    <row r="162" spans="2:3">
      <c r="B162" s="127"/>
      <c r="C162" s="127"/>
    </row>
    <row r="163" spans="2:3">
      <c r="B163" s="127"/>
      <c r="C163" s="127"/>
    </row>
    <row r="164" spans="2:3">
      <c r="B164" s="127"/>
      <c r="C164" s="127"/>
    </row>
    <row r="165" spans="2:3">
      <c r="B165" s="127"/>
      <c r="C165" s="127"/>
    </row>
    <row r="166" spans="2:3">
      <c r="B166" s="127"/>
      <c r="C166" s="127"/>
    </row>
    <row r="167" spans="2:3">
      <c r="B167" s="127"/>
      <c r="C167" s="127"/>
    </row>
    <row r="168" spans="2:3">
      <c r="B168" s="127"/>
      <c r="C168" s="127"/>
    </row>
    <row r="169" spans="2:3">
      <c r="B169" s="127"/>
      <c r="C169" s="127"/>
    </row>
    <row r="170" spans="2:3">
      <c r="B170" s="127"/>
      <c r="C170" s="127"/>
    </row>
    <row r="171" spans="2:3">
      <c r="B171" s="127"/>
      <c r="C171" s="127"/>
    </row>
    <row r="172" spans="2:3">
      <c r="B172" s="127"/>
      <c r="C172" s="127"/>
    </row>
    <row r="173" spans="2:3">
      <c r="B173" s="127"/>
      <c r="C173" s="127"/>
    </row>
    <row r="174" spans="2:3">
      <c r="B174" s="127"/>
      <c r="C174" s="127"/>
    </row>
    <row r="175" spans="2:3">
      <c r="B175" s="127"/>
      <c r="C175" s="127"/>
    </row>
    <row r="176" spans="2:3">
      <c r="B176" s="127"/>
      <c r="C176" s="127"/>
    </row>
    <row r="177" spans="2:3">
      <c r="B177" s="127"/>
      <c r="C177" s="127"/>
    </row>
    <row r="178" spans="2:3">
      <c r="B178" s="127"/>
      <c r="C178" s="127"/>
    </row>
    <row r="179" spans="2:3">
      <c r="B179" s="127"/>
      <c r="C179" s="127"/>
    </row>
    <row r="180" spans="2:3">
      <c r="B180" s="127"/>
      <c r="C180" s="127"/>
    </row>
    <row r="181" spans="2:3">
      <c r="B181" s="127"/>
      <c r="C181" s="127"/>
    </row>
    <row r="182" spans="2:3">
      <c r="B182" s="127"/>
      <c r="C182" s="127"/>
    </row>
    <row r="183" spans="2:3">
      <c r="B183" s="127"/>
      <c r="C183" s="127"/>
    </row>
    <row r="184" spans="2:3">
      <c r="B184" s="127"/>
      <c r="C184" s="127"/>
    </row>
    <row r="185" spans="2:3">
      <c r="B185" s="127"/>
      <c r="C185" s="127"/>
    </row>
    <row r="186" spans="2:3">
      <c r="B186" s="127"/>
      <c r="C186" s="127"/>
    </row>
    <row r="187" spans="2:3">
      <c r="B187" s="127"/>
      <c r="C187" s="127"/>
    </row>
    <row r="188" spans="2:3">
      <c r="B188" s="127"/>
      <c r="C188" s="127"/>
    </row>
    <row r="189" spans="2:3">
      <c r="B189" s="127"/>
      <c r="C189" s="127"/>
    </row>
    <row r="190" spans="2:3">
      <c r="B190" s="127"/>
      <c r="C190" s="127"/>
    </row>
    <row r="191" spans="2:3">
      <c r="B191" s="127"/>
      <c r="C191" s="127"/>
    </row>
    <row r="192" spans="2:3">
      <c r="B192" s="127"/>
      <c r="C192" s="127"/>
    </row>
    <row r="193" spans="2:3">
      <c r="B193" s="127"/>
      <c r="C193" s="127"/>
    </row>
    <row r="194" spans="2:3">
      <c r="B194" s="127"/>
      <c r="C194" s="127"/>
    </row>
    <row r="195" spans="2:3">
      <c r="B195" s="127"/>
      <c r="C195" s="127"/>
    </row>
    <row r="196" spans="2:3">
      <c r="B196" s="127"/>
      <c r="C196" s="127"/>
    </row>
    <row r="197" spans="2:3">
      <c r="B197" s="127"/>
      <c r="C197" s="127"/>
    </row>
    <row r="198" spans="2:3">
      <c r="B198" s="127"/>
      <c r="C198" s="127"/>
    </row>
    <row r="199" spans="2:3">
      <c r="B199" s="127"/>
      <c r="C199" s="127"/>
    </row>
    <row r="200" spans="2:3">
      <c r="B200" s="127"/>
      <c r="C200" s="127"/>
    </row>
    <row r="201" spans="2:3">
      <c r="B201" s="127"/>
      <c r="C201" s="127"/>
    </row>
    <row r="202" spans="2:3">
      <c r="B202" s="127"/>
      <c r="C202" s="127"/>
    </row>
    <row r="203" spans="2:3">
      <c r="B203" s="127"/>
      <c r="C203" s="127"/>
    </row>
    <row r="204" spans="2:3">
      <c r="B204" s="127"/>
      <c r="C204" s="127"/>
    </row>
    <row r="205" spans="2:3">
      <c r="B205" s="127"/>
      <c r="C205" s="127"/>
    </row>
    <row r="206" spans="2:3">
      <c r="B206" s="127"/>
      <c r="C206" s="127"/>
    </row>
    <row r="207" spans="2:3">
      <c r="B207" s="127"/>
      <c r="C207" s="127"/>
    </row>
    <row r="208" spans="2:3">
      <c r="B208" s="127"/>
      <c r="C208" s="127"/>
    </row>
    <row r="209" spans="2:3">
      <c r="B209" s="127"/>
      <c r="C209" s="127"/>
    </row>
    <row r="210" spans="2:3">
      <c r="B210" s="127"/>
      <c r="C210" s="127"/>
    </row>
    <row r="211" spans="2:3">
      <c r="B211" s="127"/>
      <c r="C211" s="127"/>
    </row>
    <row r="212" spans="2:3">
      <c r="B212" s="127"/>
      <c r="C212" s="127"/>
    </row>
    <row r="213" spans="2:3">
      <c r="B213" s="127"/>
      <c r="C213" s="127"/>
    </row>
    <row r="214" spans="2:3">
      <c r="B214" s="127"/>
      <c r="C214" s="127"/>
    </row>
    <row r="215" spans="2:3">
      <c r="B215" s="127"/>
      <c r="C215" s="127"/>
    </row>
    <row r="216" spans="2:3">
      <c r="B216" s="127"/>
      <c r="C216" s="127"/>
    </row>
    <row r="217" spans="2:3">
      <c r="B217" s="127"/>
      <c r="C217" s="127"/>
    </row>
    <row r="218" spans="2:3">
      <c r="B218" s="127"/>
      <c r="C218" s="127"/>
    </row>
    <row r="219" spans="2:3">
      <c r="B219" s="127"/>
      <c r="C219" s="127"/>
    </row>
    <row r="220" spans="2:3">
      <c r="B220" s="127"/>
      <c r="C220" s="127"/>
    </row>
    <row r="221" spans="2:3">
      <c r="B221" s="127"/>
      <c r="C221" s="127"/>
    </row>
    <row r="222" spans="2:3">
      <c r="B222" s="127"/>
      <c r="C222" s="127"/>
    </row>
    <row r="223" spans="2:3">
      <c r="B223" s="127"/>
      <c r="C223" s="127"/>
    </row>
    <row r="224" spans="2:3">
      <c r="B224" s="127"/>
      <c r="C224" s="127"/>
    </row>
    <row r="225" spans="2:3">
      <c r="B225" s="127"/>
      <c r="C225" s="127"/>
    </row>
    <row r="226" spans="2:3">
      <c r="B226" s="127"/>
      <c r="C226" s="127"/>
    </row>
    <row r="227" spans="2:3">
      <c r="B227" s="127"/>
      <c r="C227" s="127"/>
    </row>
    <row r="228" spans="2:3">
      <c r="B228" s="127"/>
      <c r="C228" s="127"/>
    </row>
    <row r="229" spans="2:3">
      <c r="B229" s="127"/>
      <c r="C229" s="127"/>
    </row>
    <row r="230" spans="2:3">
      <c r="B230" s="127"/>
      <c r="C230" s="127"/>
    </row>
    <row r="231" spans="2:3">
      <c r="B231" s="127"/>
      <c r="C231" s="127"/>
    </row>
    <row r="232" spans="2:3">
      <c r="B232" s="127"/>
      <c r="C232" s="127"/>
    </row>
    <row r="233" spans="2:3">
      <c r="B233" s="127"/>
      <c r="C233" s="127"/>
    </row>
    <row r="234" spans="2:3">
      <c r="B234" s="127"/>
      <c r="C234" s="127"/>
    </row>
    <row r="235" spans="2:3">
      <c r="B235" s="127"/>
      <c r="C235" s="127"/>
    </row>
    <row r="236" spans="2:3">
      <c r="B236" s="127"/>
      <c r="C236" s="127"/>
    </row>
    <row r="237" spans="2:3">
      <c r="B237" s="127"/>
      <c r="C237" s="127"/>
    </row>
    <row r="238" spans="2:3">
      <c r="B238" s="127"/>
      <c r="C238" s="127"/>
    </row>
    <row r="239" spans="2:3">
      <c r="B239" s="127"/>
      <c r="C239" s="127"/>
    </row>
    <row r="240" spans="2:3">
      <c r="B240" s="127"/>
      <c r="C240" s="127"/>
    </row>
    <row r="241" spans="2:3">
      <c r="B241" s="127"/>
      <c r="C241" s="127"/>
    </row>
    <row r="242" spans="2:3">
      <c r="B242" s="127"/>
      <c r="C242" s="127"/>
    </row>
    <row r="243" spans="2:3">
      <c r="B243" s="127"/>
      <c r="C243" s="127"/>
    </row>
    <row r="244" spans="2:3">
      <c r="B244" s="127"/>
      <c r="C244" s="127"/>
    </row>
    <row r="245" spans="2:3">
      <c r="B245" s="127"/>
      <c r="C245" s="127"/>
    </row>
    <row r="246" spans="2:3">
      <c r="B246" s="127"/>
      <c r="C246" s="127"/>
    </row>
    <row r="247" spans="2:3">
      <c r="B247" s="127"/>
      <c r="C247" s="127"/>
    </row>
    <row r="248" spans="2:3">
      <c r="B248" s="127"/>
      <c r="C248" s="127"/>
    </row>
    <row r="249" spans="2:3">
      <c r="B249" s="127"/>
      <c r="C249" s="127"/>
    </row>
    <row r="250" spans="2:3">
      <c r="B250" s="127"/>
      <c r="C250" s="127"/>
    </row>
    <row r="251" spans="2:3">
      <c r="B251" s="127"/>
      <c r="C251" s="127"/>
    </row>
    <row r="252" spans="2:3">
      <c r="B252" s="127"/>
      <c r="C252" s="127"/>
    </row>
    <row r="253" spans="2:3">
      <c r="B253" s="127"/>
      <c r="C253" s="127"/>
    </row>
    <row r="254" spans="2:3">
      <c r="B254" s="127"/>
      <c r="C254" s="127"/>
    </row>
    <row r="255" spans="2:3">
      <c r="B255" s="127"/>
      <c r="C255" s="127"/>
    </row>
    <row r="256" spans="2:3">
      <c r="B256" s="127"/>
      <c r="C256" s="127"/>
    </row>
    <row r="257" spans="2:3">
      <c r="B257" s="127"/>
      <c r="C257" s="127"/>
    </row>
    <row r="258" spans="2:3">
      <c r="B258" s="127"/>
      <c r="C258" s="127"/>
    </row>
    <row r="259" spans="2:3">
      <c r="B259" s="127"/>
      <c r="C259" s="127"/>
    </row>
    <row r="260" spans="2:3">
      <c r="B260" s="127"/>
      <c r="C260" s="127"/>
    </row>
    <row r="261" spans="2:3">
      <c r="B261" s="127"/>
      <c r="C261" s="127"/>
    </row>
    <row r="262" spans="2:3">
      <c r="B262" s="127"/>
      <c r="C262" s="127"/>
    </row>
    <row r="263" spans="2:3">
      <c r="B263" s="127"/>
      <c r="C263" s="127"/>
    </row>
    <row r="264" spans="2:3">
      <c r="B264" s="127"/>
      <c r="C264" s="127"/>
    </row>
    <row r="265" spans="2:3">
      <c r="B265" s="127"/>
      <c r="C265" s="127"/>
    </row>
    <row r="266" spans="2:3">
      <c r="B266" s="127"/>
      <c r="C266" s="127"/>
    </row>
    <row r="267" spans="2:3">
      <c r="B267" s="127"/>
      <c r="C267" s="127"/>
    </row>
    <row r="268" spans="2:3">
      <c r="B268" s="127"/>
      <c r="C268" s="127"/>
    </row>
    <row r="269" spans="2:3">
      <c r="B269" s="127"/>
      <c r="C269" s="127"/>
    </row>
    <row r="270" spans="2:3">
      <c r="B270" s="127"/>
      <c r="C270" s="127"/>
    </row>
    <row r="271" spans="2:3">
      <c r="B271" s="127"/>
      <c r="C271" s="127"/>
    </row>
    <row r="272" spans="2:3">
      <c r="B272" s="127"/>
      <c r="C272" s="127"/>
    </row>
    <row r="273" spans="2:3">
      <c r="B273" s="127"/>
      <c r="C273" s="127"/>
    </row>
    <row r="274" spans="2:3">
      <c r="B274" s="127"/>
      <c r="C274" s="127"/>
    </row>
    <row r="275" spans="2:3">
      <c r="B275" s="127"/>
      <c r="C275" s="127"/>
    </row>
    <row r="276" spans="2:3">
      <c r="B276" s="127"/>
      <c r="C276" s="127"/>
    </row>
    <row r="277" spans="2:3">
      <c r="B277" s="127"/>
      <c r="C277" s="127"/>
    </row>
    <row r="278" spans="2:3">
      <c r="B278" s="127"/>
      <c r="C278" s="127"/>
    </row>
    <row r="279" spans="2:3">
      <c r="B279" s="127"/>
      <c r="C279" s="127"/>
    </row>
    <row r="280" spans="2:3">
      <c r="B280" s="127"/>
      <c r="C280" s="127"/>
    </row>
    <row r="281" spans="2:3">
      <c r="B281" s="127"/>
      <c r="C281" s="127"/>
    </row>
    <row r="282" spans="2:3">
      <c r="B282" s="127"/>
      <c r="C282" s="127"/>
    </row>
    <row r="283" spans="2:3">
      <c r="B283" s="127"/>
      <c r="C283" s="127"/>
    </row>
    <row r="284" spans="2:3">
      <c r="B284" s="127"/>
      <c r="C284" s="127"/>
    </row>
    <row r="285" spans="2:3">
      <c r="B285" s="127"/>
      <c r="C285" s="127"/>
    </row>
    <row r="286" spans="2:3">
      <c r="B286" s="127"/>
      <c r="C286" s="127"/>
    </row>
    <row r="287" spans="2:3">
      <c r="B287" s="127"/>
      <c r="C287" s="127"/>
    </row>
    <row r="288" spans="2:3">
      <c r="B288" s="127"/>
      <c r="C288" s="127"/>
    </row>
    <row r="289" spans="2:3">
      <c r="B289" s="127"/>
      <c r="C289" s="127"/>
    </row>
    <row r="290" spans="2:3">
      <c r="B290" s="127"/>
      <c r="C290" s="127"/>
    </row>
    <row r="291" spans="2:3">
      <c r="B291" s="127"/>
      <c r="C291" s="127"/>
    </row>
    <row r="292" spans="2:3">
      <c r="B292" s="127"/>
      <c r="C292" s="127"/>
    </row>
    <row r="293" spans="2:3">
      <c r="B293" s="127"/>
      <c r="C293" s="127"/>
    </row>
    <row r="294" spans="2:3">
      <c r="B294" s="127"/>
      <c r="C294" s="127"/>
    </row>
    <row r="295" spans="2:3">
      <c r="B295" s="127"/>
      <c r="C295" s="127"/>
    </row>
    <row r="296" spans="2:3">
      <c r="B296" s="127"/>
      <c r="C296" s="127"/>
    </row>
    <row r="297" spans="2:3">
      <c r="B297" s="127"/>
      <c r="C297" s="127"/>
    </row>
    <row r="298" spans="2:3">
      <c r="B298" s="127"/>
      <c r="C298" s="127"/>
    </row>
    <row r="299" spans="2:3">
      <c r="B299" s="127"/>
      <c r="C299" s="127"/>
    </row>
    <row r="300" spans="2:3">
      <c r="B300" s="127"/>
      <c r="C300" s="127"/>
    </row>
    <row r="301" spans="2:3">
      <c r="B301" s="127"/>
      <c r="C301" s="127"/>
    </row>
    <row r="302" spans="2:3">
      <c r="B302" s="127"/>
      <c r="C302" s="127"/>
    </row>
    <row r="303" spans="2:3">
      <c r="B303" s="127"/>
      <c r="C303" s="127"/>
    </row>
    <row r="304" spans="2:3">
      <c r="B304" s="127"/>
      <c r="C304" s="127"/>
    </row>
    <row r="305" spans="2:3">
      <c r="B305" s="127"/>
      <c r="C305" s="127"/>
    </row>
    <row r="306" spans="2:3">
      <c r="B306" s="127"/>
      <c r="C306" s="127"/>
    </row>
    <row r="307" spans="2:3">
      <c r="B307" s="127"/>
      <c r="C307" s="127"/>
    </row>
    <row r="308" spans="2:3">
      <c r="B308" s="127"/>
      <c r="C308" s="127"/>
    </row>
    <row r="309" spans="2:3">
      <c r="B309" s="127"/>
      <c r="C309" s="127"/>
    </row>
    <row r="310" spans="2:3">
      <c r="B310" s="127"/>
      <c r="C310" s="127"/>
    </row>
    <row r="311" spans="2:3">
      <c r="B311" s="127"/>
      <c r="C311" s="127"/>
    </row>
    <row r="312" spans="2:3">
      <c r="B312" s="127"/>
      <c r="C312" s="127"/>
    </row>
    <row r="313" spans="2:3">
      <c r="B313" s="127"/>
      <c r="C313" s="127"/>
    </row>
    <row r="314" spans="2:3">
      <c r="B314" s="127"/>
      <c r="C314" s="127"/>
    </row>
    <row r="315" spans="2:3">
      <c r="B315" s="127"/>
      <c r="C315" s="127"/>
    </row>
    <row r="316" spans="2:3">
      <c r="B316" s="127"/>
      <c r="C316" s="127"/>
    </row>
    <row r="317" spans="2:3">
      <c r="B317" s="127"/>
      <c r="C317" s="127"/>
    </row>
    <row r="318" spans="2:3">
      <c r="B318" s="127"/>
      <c r="C318" s="127"/>
    </row>
    <row r="319" spans="2:3">
      <c r="B319" s="127"/>
      <c r="C319" s="127"/>
    </row>
    <row r="320" spans="2:3">
      <c r="B320" s="127"/>
      <c r="C320" s="127"/>
    </row>
    <row r="321" spans="2:3">
      <c r="B321" s="127"/>
      <c r="C321" s="127"/>
    </row>
    <row r="322" spans="2:3">
      <c r="B322" s="127"/>
      <c r="C322" s="127"/>
    </row>
    <row r="323" spans="2:3">
      <c r="B323" s="127"/>
      <c r="C323" s="127"/>
    </row>
    <row r="324" spans="2:3">
      <c r="B324" s="127"/>
      <c r="C324" s="127"/>
    </row>
    <row r="325" spans="2:3">
      <c r="B325" s="127"/>
      <c r="C325" s="127"/>
    </row>
    <row r="326" spans="2:3">
      <c r="B326" s="127"/>
      <c r="C326" s="127"/>
    </row>
    <row r="327" spans="2:3">
      <c r="B327" s="127"/>
      <c r="C327" s="127"/>
    </row>
    <row r="328" spans="2:3">
      <c r="B328" s="127"/>
      <c r="C328" s="127"/>
    </row>
    <row r="329" spans="2:3">
      <c r="B329" s="127"/>
      <c r="C329" s="127"/>
    </row>
    <row r="330" spans="2:3">
      <c r="B330" s="127"/>
      <c r="C330" s="127"/>
    </row>
    <row r="331" spans="2:3">
      <c r="B331" s="127"/>
      <c r="C331" s="127"/>
    </row>
    <row r="332" spans="2:3">
      <c r="B332" s="127"/>
      <c r="C332" s="127"/>
    </row>
    <row r="333" spans="2:3">
      <c r="B333" s="127"/>
      <c r="C333" s="127"/>
    </row>
    <row r="334" spans="2:3">
      <c r="B334" s="127"/>
      <c r="C334" s="127"/>
    </row>
    <row r="335" spans="2:3">
      <c r="B335" s="127"/>
      <c r="C335" s="127"/>
    </row>
    <row r="336" spans="2:3">
      <c r="B336" s="127"/>
      <c r="C336" s="127"/>
    </row>
    <row r="337" spans="2:3">
      <c r="B337" s="127"/>
      <c r="C337" s="127"/>
    </row>
    <row r="338" spans="2:3">
      <c r="B338" s="127"/>
      <c r="C338" s="127"/>
    </row>
    <row r="339" spans="2:3">
      <c r="B339" s="127"/>
      <c r="C339" s="127"/>
    </row>
    <row r="340" spans="2:3">
      <c r="B340" s="127"/>
      <c r="C340" s="127"/>
    </row>
    <row r="341" spans="2:3">
      <c r="B341" s="127"/>
      <c r="C341" s="127"/>
    </row>
    <row r="342" spans="2:3">
      <c r="B342" s="127"/>
      <c r="C342" s="127"/>
    </row>
    <row r="343" spans="2:3">
      <c r="B343" s="127"/>
      <c r="C343" s="127"/>
    </row>
    <row r="344" spans="2:3">
      <c r="B344" s="127"/>
      <c r="C344" s="127"/>
    </row>
    <row r="345" spans="2:3">
      <c r="B345" s="127"/>
      <c r="C345" s="127"/>
    </row>
    <row r="346" spans="2:3">
      <c r="B346" s="127"/>
      <c r="C346" s="127"/>
    </row>
    <row r="347" spans="2:3">
      <c r="B347" s="127"/>
      <c r="C347" s="127"/>
    </row>
    <row r="348" spans="2:3">
      <c r="B348" s="127"/>
      <c r="C348" s="127"/>
    </row>
    <row r="349" spans="2:3">
      <c r="B349" s="127"/>
      <c r="C349" s="127"/>
    </row>
    <row r="350" spans="2:3">
      <c r="B350" s="127"/>
      <c r="C350" s="127"/>
    </row>
    <row r="351" spans="2:3">
      <c r="B351" s="127"/>
      <c r="C351" s="127"/>
    </row>
    <row r="352" spans="2:3">
      <c r="B352" s="127"/>
      <c r="C352" s="127"/>
    </row>
    <row r="353" spans="2:3">
      <c r="B353" s="127"/>
      <c r="C353" s="127"/>
    </row>
    <row r="354" spans="2:3">
      <c r="B354" s="127"/>
      <c r="C354" s="127"/>
    </row>
    <row r="355" spans="2:3">
      <c r="B355" s="127"/>
      <c r="C355" s="127"/>
    </row>
    <row r="356" spans="2:3">
      <c r="B356" s="127"/>
      <c r="C356" s="127"/>
    </row>
    <row r="357" spans="2:3">
      <c r="B357" s="127"/>
      <c r="C357" s="127"/>
    </row>
    <row r="358" spans="2:3">
      <c r="B358" s="127"/>
      <c r="C358" s="127"/>
    </row>
    <row r="359" spans="2:3">
      <c r="B359" s="127"/>
      <c r="C359" s="127"/>
    </row>
    <row r="360" spans="2:3">
      <c r="B360" s="127"/>
      <c r="C360" s="127"/>
    </row>
    <row r="361" spans="2:3">
      <c r="B361" s="127"/>
      <c r="C361" s="127"/>
    </row>
    <row r="362" spans="2:3">
      <c r="B362" s="127"/>
      <c r="C362" s="127"/>
    </row>
    <row r="363" spans="2:3">
      <c r="B363" s="127"/>
      <c r="C363" s="127"/>
    </row>
    <row r="364" spans="2:3">
      <c r="B364" s="127"/>
      <c r="C364" s="127"/>
    </row>
    <row r="365" spans="2:3">
      <c r="B365" s="127"/>
      <c r="C365" s="127"/>
    </row>
    <row r="366" spans="2:3">
      <c r="B366" s="127"/>
      <c r="C366" s="127"/>
    </row>
    <row r="367" spans="2:3">
      <c r="B367" s="127"/>
      <c r="C367" s="127"/>
    </row>
    <row r="368" spans="2:3">
      <c r="B368" s="127"/>
      <c r="C368" s="127"/>
    </row>
    <row r="369" spans="2:3">
      <c r="B369" s="127"/>
      <c r="C369" s="127"/>
    </row>
    <row r="370" spans="2:3">
      <c r="B370" s="127"/>
      <c r="C370" s="127"/>
    </row>
    <row r="371" spans="2:3">
      <c r="B371" s="127"/>
      <c r="C371" s="127"/>
    </row>
    <row r="372" spans="2:3">
      <c r="B372" s="127"/>
      <c r="C372" s="127"/>
    </row>
    <row r="373" spans="2:3">
      <c r="B373" s="127"/>
      <c r="C373" s="127"/>
    </row>
    <row r="374" spans="2:3">
      <c r="B374" s="127"/>
      <c r="C374" s="127"/>
    </row>
    <row r="375" spans="2:3">
      <c r="B375" s="127"/>
      <c r="C375" s="127"/>
    </row>
    <row r="376" spans="2:3">
      <c r="B376" s="127"/>
      <c r="C376" s="127"/>
    </row>
    <row r="377" spans="2:3">
      <c r="B377" s="127"/>
      <c r="C377" s="127"/>
    </row>
    <row r="378" spans="2:3">
      <c r="B378" s="127"/>
      <c r="C378" s="127"/>
    </row>
    <row r="379" spans="2:3">
      <c r="B379" s="127"/>
      <c r="C379" s="127"/>
    </row>
    <row r="380" spans="2:3">
      <c r="B380" s="127"/>
      <c r="C380" s="127"/>
    </row>
    <row r="381" spans="2:3">
      <c r="B381" s="127"/>
      <c r="C381" s="127"/>
    </row>
    <row r="382" spans="2:3">
      <c r="B382" s="127"/>
      <c r="C382" s="127"/>
    </row>
    <row r="383" spans="2:3">
      <c r="B383" s="127"/>
      <c r="C383" s="127"/>
    </row>
    <row r="384" spans="2:3">
      <c r="B384" s="127"/>
      <c r="C384" s="127"/>
    </row>
    <row r="385" spans="2:3">
      <c r="B385" s="127"/>
      <c r="C385" s="127"/>
    </row>
    <row r="386" spans="2:3">
      <c r="B386" s="127"/>
      <c r="C386" s="127"/>
    </row>
    <row r="387" spans="2:3">
      <c r="B387" s="127"/>
      <c r="C387" s="127"/>
    </row>
    <row r="388" spans="2:3">
      <c r="B388" s="127"/>
      <c r="C388" s="127"/>
    </row>
    <row r="389" spans="2:3">
      <c r="B389" s="127"/>
      <c r="C389" s="127"/>
    </row>
    <row r="390" spans="2:3">
      <c r="B390" s="127"/>
      <c r="C390" s="127"/>
    </row>
    <row r="391" spans="2:3">
      <c r="B391" s="127"/>
      <c r="C391" s="127"/>
    </row>
    <row r="392" spans="2:3">
      <c r="B392" s="127"/>
      <c r="C392" s="127"/>
    </row>
    <row r="393" spans="2:3">
      <c r="B393" s="127"/>
      <c r="C393" s="127"/>
    </row>
    <row r="394" spans="2:3">
      <c r="B394" s="127"/>
      <c r="C394" s="127"/>
    </row>
    <row r="395" spans="2:3">
      <c r="B395" s="127"/>
      <c r="C395" s="127"/>
    </row>
    <row r="396" spans="2:3">
      <c r="B396" s="127"/>
      <c r="C396" s="127"/>
    </row>
    <row r="397" spans="2:3">
      <c r="B397" s="127"/>
      <c r="C397" s="127"/>
    </row>
    <row r="398" spans="2:3">
      <c r="B398" s="127"/>
      <c r="C398" s="127"/>
    </row>
    <row r="399" spans="2:3">
      <c r="B399" s="127"/>
      <c r="C399" s="127"/>
    </row>
    <row r="400" spans="2:3">
      <c r="B400" s="127"/>
      <c r="C400" s="127"/>
    </row>
    <row r="401" spans="2:3">
      <c r="B401" s="127"/>
      <c r="C401" s="127"/>
    </row>
    <row r="402" spans="2:3">
      <c r="B402" s="127"/>
      <c r="C402" s="127"/>
    </row>
    <row r="403" spans="2:3">
      <c r="B403" s="127"/>
      <c r="C403" s="127"/>
    </row>
    <row r="404" spans="2:3">
      <c r="B404" s="127"/>
      <c r="C404" s="127"/>
    </row>
    <row r="405" spans="2:3">
      <c r="B405" s="127"/>
      <c r="C405" s="127"/>
    </row>
    <row r="406" spans="2:3">
      <c r="B406" s="127"/>
      <c r="C406" s="127"/>
    </row>
    <row r="407" spans="2:3">
      <c r="B407" s="127"/>
      <c r="C407" s="127"/>
    </row>
    <row r="408" spans="2:3">
      <c r="B408" s="127"/>
      <c r="C408" s="127"/>
    </row>
    <row r="409" spans="2:3">
      <c r="B409" s="127"/>
      <c r="C409" s="127"/>
    </row>
    <row r="410" spans="2:3">
      <c r="B410" s="127"/>
      <c r="C410" s="127"/>
    </row>
    <row r="411" spans="2:3">
      <c r="B411" s="127"/>
      <c r="C411" s="127"/>
    </row>
    <row r="412" spans="2:3">
      <c r="B412" s="127"/>
      <c r="C412" s="127"/>
    </row>
    <row r="413" spans="2:3">
      <c r="B413" s="127"/>
      <c r="C413" s="127"/>
    </row>
    <row r="414" spans="2:3">
      <c r="B414" s="127"/>
      <c r="C414" s="127"/>
    </row>
    <row r="415" spans="2:3">
      <c r="B415" s="127"/>
      <c r="C415" s="127"/>
    </row>
    <row r="416" spans="2:3">
      <c r="B416" s="127"/>
      <c r="C416" s="127"/>
    </row>
    <row r="417" spans="2:3">
      <c r="B417" s="127"/>
      <c r="C417" s="127"/>
    </row>
    <row r="418" spans="2:3">
      <c r="B418" s="127"/>
      <c r="C418" s="127"/>
    </row>
    <row r="419" spans="2:3">
      <c r="B419" s="127"/>
      <c r="C419" s="127"/>
    </row>
    <row r="420" spans="2:3">
      <c r="B420" s="127"/>
      <c r="C420" s="127"/>
    </row>
    <row r="421" spans="2:3">
      <c r="B421" s="127"/>
      <c r="C421" s="127"/>
    </row>
    <row r="422" spans="2:3">
      <c r="B422" s="127"/>
      <c r="C422" s="127"/>
    </row>
    <row r="423" spans="2:3">
      <c r="B423" s="127"/>
      <c r="C423" s="127"/>
    </row>
    <row r="424" spans="2:3">
      <c r="B424" s="126"/>
      <c r="C424" s="126"/>
    </row>
    <row r="425" spans="2:3">
      <c r="B425" s="124"/>
      <c r="C425" s="124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MARÇO</vt:lpstr>
      <vt:lpstr>ADI</vt:lpstr>
      <vt:lpstr>AFASTADOS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thiagoo</cp:lastModifiedBy>
  <cp:lastPrinted>2020-09-30T17:16:41Z</cp:lastPrinted>
  <dcterms:created xsi:type="dcterms:W3CDTF">2020-02-18T20:13:05Z</dcterms:created>
  <dcterms:modified xsi:type="dcterms:W3CDTF">2024-04-16T17:46:11Z</dcterms:modified>
</cp:coreProperties>
</file>